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xr:revisionPtr revIDLastSave="0" documentId="13_ncr:1_{38A22B14-F3BD-4A73-9A24-FA2AB4C608A3}" xr6:coauthVersionLast="47" xr6:coauthVersionMax="47" xr10:uidLastSave="{00000000-0000-0000-0000-000000000000}"/>
  <bookViews>
    <workbookView xWindow="-108" yWindow="-108" windowWidth="23256" windowHeight="12456" xr2:uid="{00000000-000D-0000-FFFF-FFFF00000000}"/>
  </bookViews>
  <sheets>
    <sheet name="ヘッドライン" sheetId="78" r:id="rId1"/>
    <sheet name="スポンサー公告" sheetId="127" r:id="rId2"/>
    <sheet name="27　ノロウイルス関連情報 " sheetId="101" r:id="rId3"/>
    <sheet name="27  衛生訓話" sheetId="179" r:id="rId4"/>
    <sheet name="27　食中毒記事等 " sheetId="29" r:id="rId5"/>
    <sheet name="27 海外情報" sheetId="123" r:id="rId6"/>
    <sheet name="26　感染症情報" sheetId="124" r:id="rId7"/>
    <sheet name="27　感染症統計" sheetId="125" r:id="rId8"/>
    <sheet name="27　食品回収" sheetId="60" r:id="rId9"/>
    <sheet name="Sheet1" sheetId="170" state="hidden" r:id="rId10"/>
    <sheet name="27　食品表示" sheetId="34" r:id="rId11"/>
    <sheet name="27　残留農薬　等 " sheetId="156" r:id="rId12"/>
  </sheets>
  <definedNames>
    <definedName name="_xlnm._FilterDatabase" localSheetId="2" hidden="1">'27　ノロウイルス関連情報 '!$A$22:$G$75</definedName>
    <definedName name="_xlnm._FilterDatabase" localSheetId="11" hidden="1">'27　残留農薬　等 '!$A$1:$C$1</definedName>
    <definedName name="_xlnm._FilterDatabase" localSheetId="4" hidden="1">'27　食中毒記事等 '!$A$1:$D$1</definedName>
    <definedName name="_xlnm._FilterDatabase" localSheetId="8" hidden="1">'27　食品回収'!$A$1:$E$28</definedName>
    <definedName name="_xlnm.Print_Area" localSheetId="6">'26　感染症情報'!$A$1:$D$33</definedName>
    <definedName name="_xlnm.Print_Area" localSheetId="3">'27  衛生訓話'!$A$1:$M$29</definedName>
    <definedName name="_xlnm.Print_Area" localSheetId="2">'27　ノロウイルス関連情報 '!$A$1:$N$84</definedName>
    <definedName name="_xlnm.Print_Area" localSheetId="7">'27　感染症統計'!$A$1:$AC$38</definedName>
    <definedName name="_xlnm.Print_Area" localSheetId="11">'27　残留農薬　等 '!$A$1:$C$29</definedName>
    <definedName name="_xlnm.Print_Area" localSheetId="4">'27　食中毒記事等 '!$A$1:$D$19</definedName>
    <definedName name="_xlnm.Print_Area" localSheetId="8">'27　食品回収'!$A$1:$E$35</definedName>
    <definedName name="_xlnm.Print_Area" localSheetId="10">'27　食品表示'!$A$1:$N$17</definedName>
    <definedName name="_xlnm.Print_Area" localSheetId="1">スポンサー公告!$A$1:$R$22</definedName>
    <definedName name="_xlnm.Print_Titles" localSheetId="11">'27　残留農薬　等 '!$1:$1</definedName>
    <definedName name="_xlnm.Print_Titles" localSheetId="4">'27　食中毒記事等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78" l="1"/>
  <c r="D1" i="124" l="1"/>
  <c r="H4" i="125"/>
  <c r="B16" i="78"/>
  <c r="B17" i="78"/>
  <c r="M3" i="170" l="1"/>
  <c r="U4" i="125" l="1"/>
  <c r="V4" i="125"/>
  <c r="O19" i="170" l="1"/>
  <c r="P19" i="170"/>
  <c r="Q19" i="170"/>
  <c r="R19" i="170"/>
  <c r="S19" i="170"/>
  <c r="N19" i="170"/>
  <c r="O12" i="170"/>
  <c r="P12" i="170"/>
  <c r="Q12" i="170"/>
  <c r="R12" i="170"/>
  <c r="S12" i="170"/>
  <c r="R24" i="170" l="1"/>
  <c r="P24" i="170"/>
  <c r="O24" i="170"/>
  <c r="S24" i="170"/>
  <c r="Q24" i="170"/>
  <c r="N24" i="170"/>
  <c r="B15" i="78"/>
  <c r="B14" i="78"/>
  <c r="B12" i="78"/>
  <c r="G4" i="170" l="1"/>
  <c r="E4" i="170"/>
  <c r="J4" i="170"/>
  <c r="F4" i="170"/>
  <c r="D4" i="170"/>
  <c r="I4" i="170"/>
  <c r="H4" i="170"/>
  <c r="T4" i="125"/>
  <c r="B10" i="78" l="1"/>
  <c r="D4" i="125" l="1"/>
  <c r="G44" i="101" l="1"/>
  <c r="B44" i="101" s="1"/>
  <c r="G73" i="101"/>
  <c r="G25" i="101"/>
  <c r="B25" i="101" s="1"/>
  <c r="G26" i="101"/>
  <c r="B26" i="101" s="1"/>
  <c r="G27" i="101"/>
  <c r="B27" i="101" s="1"/>
  <c r="G28" i="101"/>
  <c r="B28" i="101" s="1"/>
  <c r="G29" i="101"/>
  <c r="B29" i="101" s="1"/>
  <c r="G30" i="101"/>
  <c r="B30" i="101" s="1"/>
  <c r="G31" i="101"/>
  <c r="B31" i="101" s="1"/>
  <c r="G32" i="101"/>
  <c r="B32" i="101" s="1"/>
  <c r="G33" i="101"/>
  <c r="B33" i="101" s="1"/>
  <c r="G34" i="101"/>
  <c r="B34" i="101" s="1"/>
  <c r="G35" i="101"/>
  <c r="B35" i="101" s="1"/>
  <c r="G36" i="101"/>
  <c r="B36" i="101" s="1"/>
  <c r="G37" i="101"/>
  <c r="B37" i="101" s="1"/>
  <c r="G38" i="101"/>
  <c r="B38" i="101" s="1"/>
  <c r="G39" i="101"/>
  <c r="B39" i="101" s="1"/>
  <c r="G40" i="101"/>
  <c r="B40" i="101" s="1"/>
  <c r="G41" i="101"/>
  <c r="B41" i="101" s="1"/>
  <c r="G42" i="101"/>
  <c r="B42" i="101" s="1"/>
  <c r="G43" i="101"/>
  <c r="B43" i="101" s="1"/>
  <c r="G45" i="101"/>
  <c r="B45" i="101" s="1"/>
  <c r="G46" i="101"/>
  <c r="B46" i="101" s="1"/>
  <c r="G47" i="101"/>
  <c r="B47" i="101" s="1"/>
  <c r="G48" i="101"/>
  <c r="B48" i="101" s="1"/>
  <c r="G49" i="101"/>
  <c r="B49" i="101" s="1"/>
  <c r="G50" i="101"/>
  <c r="B50" i="101" s="1"/>
  <c r="G51" i="101"/>
  <c r="B51" i="101" s="1"/>
  <c r="G52" i="101"/>
  <c r="B52" i="101" s="1"/>
  <c r="G53" i="101"/>
  <c r="B53" i="101" s="1"/>
  <c r="G54" i="101"/>
  <c r="B54" i="101" s="1"/>
  <c r="G55" i="101"/>
  <c r="B55" i="101" s="1"/>
  <c r="G56" i="101"/>
  <c r="B56" i="101" s="1"/>
  <c r="G57" i="101"/>
  <c r="B57" i="101" s="1"/>
  <c r="G58" i="101"/>
  <c r="B58" i="101" s="1"/>
  <c r="G59" i="101"/>
  <c r="B59" i="101" s="1"/>
  <c r="G60" i="101"/>
  <c r="B60" i="101" s="1"/>
  <c r="G61" i="101"/>
  <c r="B61" i="101" s="1"/>
  <c r="G62" i="101"/>
  <c r="B62" i="101" s="1"/>
  <c r="G63" i="101"/>
  <c r="B63" i="101" s="1"/>
  <c r="G64" i="101"/>
  <c r="B64" i="101" s="1"/>
  <c r="G65" i="101"/>
  <c r="B65" i="101" s="1"/>
  <c r="G66" i="101"/>
  <c r="B66" i="101" s="1"/>
  <c r="G67" i="101"/>
  <c r="B67" i="101" s="1"/>
  <c r="G68" i="101"/>
  <c r="B68" i="101" s="1"/>
  <c r="G69" i="101"/>
  <c r="B69" i="101" s="1"/>
  <c r="G70" i="101"/>
  <c r="B70" i="101" s="1"/>
  <c r="Q4" i="125" l="1"/>
  <c r="B4" i="125"/>
  <c r="N8" i="125" l="1"/>
  <c r="AC8" i="125"/>
  <c r="B11" i="78" l="1"/>
  <c r="G23" i="101" l="1"/>
  <c r="G24" i="101"/>
  <c r="N9" i="125" l="1"/>
  <c r="N10" i="125"/>
  <c r="Y4" i="125" l="1"/>
  <c r="Z4" i="125"/>
  <c r="K4" i="125"/>
  <c r="B13" i="78" l="1"/>
  <c r="G11" i="78" l="1"/>
  <c r="F4" i="125" l="1"/>
  <c r="E4" i="125"/>
  <c r="N71" i="101" l="1"/>
  <c r="M71" i="101"/>
  <c r="G74" i="101" l="1"/>
  <c r="B24" i="101" l="1"/>
  <c r="R4" i="125" l="1"/>
  <c r="S4" i="125"/>
  <c r="W4" i="125"/>
  <c r="X4" i="125"/>
  <c r="AA4" i="125"/>
  <c r="AB4" i="125"/>
  <c r="C4" i="125"/>
  <c r="G4" i="125"/>
  <c r="I4" i="125"/>
  <c r="L4" i="125"/>
  <c r="M4" i="125"/>
  <c r="P22" i="125" l="1"/>
  <c r="AC20" i="125"/>
  <c r="N20" i="125"/>
  <c r="AC19" i="125"/>
  <c r="N19" i="125"/>
  <c r="AC18" i="125"/>
  <c r="N18" i="125"/>
  <c r="AC17" i="125"/>
  <c r="N17" i="125"/>
  <c r="AC16" i="125"/>
  <c r="N16" i="125"/>
  <c r="AC15" i="125"/>
  <c r="N15" i="125"/>
  <c r="AC14" i="125"/>
  <c r="N14" i="125"/>
  <c r="AC13" i="125"/>
  <c r="N13" i="125"/>
  <c r="AC12" i="125"/>
  <c r="N12" i="125"/>
  <c r="AC11" i="125"/>
  <c r="N11" i="125"/>
  <c r="AC10" i="125"/>
  <c r="AC9" i="125"/>
  <c r="P4" i="125"/>
  <c r="AC4" i="125" l="1"/>
  <c r="N4" i="125"/>
  <c r="B23" i="101"/>
  <c r="G75" i="101" l="1"/>
  <c r="F75" i="101" s="1"/>
  <c r="F11" i="78"/>
  <c r="I74" i="101" l="1"/>
  <c r="I73" i="101"/>
  <c r="H11" i="78" s="1"/>
  <c r="M75" i="101"/>
  <c r="K75" i="101"/>
  <c r="J4" i="1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9" authorId="0" shapeId="0" xr:uid="{C274F3AF-2F43-4CFC-B5B5-D182602AA288}">
      <text>
        <r>
          <rPr>
            <b/>
            <sz val="9"/>
            <color indexed="81"/>
            <rFont val="ＭＳ Ｐゴシック"/>
            <family val="3"/>
            <charset val="128"/>
          </rPr>
          <t>作成者:</t>
        </r>
        <r>
          <rPr>
            <sz val="9"/>
            <color indexed="81"/>
            <rFont val="ＭＳ Ｐゴシック"/>
            <family val="3"/>
            <charset val="128"/>
          </rPr>
          <t xml:space="preserve">
コロナ流行時期</t>
        </r>
      </text>
    </comment>
  </commentList>
</comments>
</file>

<file path=xl/sharedStrings.xml><?xml version="1.0" encoding="utf-8"?>
<sst xmlns="http://schemas.openxmlformats.org/spreadsheetml/2006/main" count="610" uniqueCount="412">
  <si>
    <t>発生</t>
    <rPh sb="0" eb="2">
      <t>ハッセイ</t>
    </rPh>
    <phoneticPr fontId="5"/>
  </si>
  <si>
    <t>ソース</t>
    <phoneticPr fontId="5"/>
  </si>
  <si>
    <t>日付</t>
    <rPh sb="0" eb="2">
      <t>ヒヅケ</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</si>
  <si>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</si>
  <si>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</si>
  <si>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</si>
  <si>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</si>
  <si>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</si>
  <si>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</si>
  <si>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</si>
  <si>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</si>
  <si>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</si>
  <si>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</si>
  <si>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</si>
  <si>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</si>
  <si>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</si>
  <si>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</si>
  <si>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</si>
  <si>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</si>
  <si>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</si>
  <si>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</si>
  <si>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</si>
  <si>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</si>
  <si>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</si>
  <si>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</si>
  <si>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</si>
  <si>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</si>
  <si>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</si>
  <si>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</si>
  <si>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</si>
  <si>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</si>
  <si>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</si>
  <si>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</si>
  <si>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</si>
  <si>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</si>
  <si>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</si>
  <si>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</si>
  <si>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</si>
  <si>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</si>
  <si>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</si>
  <si>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</si>
  <si>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</si>
  <si>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</si>
  <si>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</si>
  <si>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</si>
  <si>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</si>
  <si>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</si>
  <si>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</si>
  <si>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</si>
  <si>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</si>
  <si>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</si>
  <si>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</si>
  <si>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</si>
  <si>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</si>
  <si>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</si>
  <si>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</si>
  <si>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</si>
  <si>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</si>
  <si>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</si>
  <si>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</si>
  <si>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</si>
  <si>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</si>
  <si>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</si>
  <si>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</si>
  <si>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</si>
  <si>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</si>
  <si>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</si>
  <si>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</si>
  <si>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</si>
  <si>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</si>
  <si>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</si>
  <si>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</si>
  <si>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</si>
  <si>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</si>
  <si>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</si>
  <si>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</si>
  <si>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</si>
  <si>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</si>
  <si>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</si>
  <si>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</si>
  <si>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</si>
  <si>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</si>
  <si>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</si>
  <si>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</si>
  <si>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</si>
  <si>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</si>
  <si>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</si>
  <si>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</si>
  <si>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</si>
  <si>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</si>
  <si>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</si>
  <si>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</si>
  <si>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</si>
  <si>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</si>
  <si>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</si>
  <si>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</si>
  <si>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</si>
  <si>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</si>
  <si>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</si>
  <si>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</si>
  <si>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</si>
  <si>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</si>
  <si>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</si>
  <si>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</si>
  <si>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</si>
  <si>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</si>
  <si>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</si>
  <si>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</si>
  <si>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</si>
  <si>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</si>
  <si>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</si>
  <si>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腸管出血性大腸菌感染症</t>
    <phoneticPr fontId="5"/>
  </si>
  <si>
    <t>5類感染症</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</si>
  <si>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</si>
  <si>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</si>
  <si>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</si>
  <si>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</si>
  <si>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3．残留農薬等  　　         </t>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</si>
  <si>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</si>
  <si>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</si>
  <si>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</si>
  <si>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</si>
  <si>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</si>
  <si>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</si>
  <si>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</si>
  <si>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</si>
  <si>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</si>
  <si>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</si>
  <si>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</si>
  <si>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</si>
  <si>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</si>
  <si>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</si>
  <si>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</si>
  <si>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</si>
  <si>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</si>
  <si>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</si>
  <si>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2"/>
  </si>
  <si>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2"/>
  </si>
  <si>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2"/>
  </si>
  <si>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2"/>
  </si>
  <si>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2"/>
  </si>
  <si>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</si>
  <si>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</si>
  <si>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2021年</t>
  </si>
  <si>
    <t xml:space="preserve"> </t>
    <phoneticPr fontId="84"/>
  </si>
  <si>
    <t>厚生労働省：国内の発生状況など
https://www.mhlw.go.jp/stf/covid-19/kokunainohasseijoukyou.html#h2_1
厚生労働省：データからわかる－新型コロナウイルス感染症情報－
https：//covid19.mhlw.go.jp/</t>
    <phoneticPr fontId="84"/>
  </si>
  <si>
    <t>https://www.mhlw.go.jp/stf/covid-19/kokunainohasseijoukyou.html#h2_1</t>
    <phoneticPr fontId="84"/>
  </si>
  <si>
    <t>厚生労働省：データからわかる－新型コロナウイルス感染症情報－</t>
    <phoneticPr fontId="84"/>
  </si>
  <si>
    <t xml:space="preserve">
</t>
    <phoneticPr fontId="84"/>
  </si>
  <si>
    <t>https：//covid19.mhlw.go.jp/</t>
    <phoneticPr fontId="84"/>
  </si>
  <si>
    <t xml:space="preserve">業者
</t>
    <rPh sb="0" eb="2">
      <t>ギョウシャ</t>
    </rPh>
    <phoneticPr fontId="5"/>
  </si>
  <si>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</si>
  <si>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</si>
  <si>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</si>
  <si>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</si>
  <si>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北海道</t>
    <rPh sb="0" eb="3">
      <t>ホッカイドウ</t>
    </rPh>
    <phoneticPr fontId="84"/>
  </si>
  <si>
    <t>8．衛生訓話</t>
    <rPh sb="2" eb="4">
      <t>エイセイ</t>
    </rPh>
    <rPh sb="4" eb="6">
      <t>クンワ</t>
    </rPh>
    <phoneticPr fontId="5"/>
  </si>
  <si>
    <t>2022年</t>
    <phoneticPr fontId="5"/>
  </si>
  <si>
    <t>l</t>
    <phoneticPr fontId="32"/>
  </si>
  <si>
    <r>
      <t xml:space="preserve">　    </t>
    </r>
    <r>
      <rPr>
        <sz val="9"/>
        <rFont val="ＭＳ Ｐゴシック"/>
        <family val="3"/>
        <charset val="128"/>
      </rPr>
      <t>レベル2</t>
    </r>
    <phoneticPr fontId="5"/>
  </si>
  <si>
    <t>2023年</t>
    <phoneticPr fontId="5"/>
  </si>
  <si>
    <t>ノロウイルス指数平年同等　散発事故発生</t>
    <rPh sb="6" eb="8">
      <t>シスウ</t>
    </rPh>
    <rPh sb="8" eb="10">
      <t>ヘイネン</t>
    </rPh>
    <rPh sb="10" eb="12">
      <t>ドウトウ</t>
    </rPh>
    <rPh sb="13" eb="15">
      <t>サンパツ</t>
    </rPh>
    <rPh sb="15" eb="17">
      <t>ジコ</t>
    </rPh>
    <rPh sb="17" eb="19">
      <t>ハッセイ</t>
    </rPh>
    <phoneticPr fontId="5"/>
  </si>
  <si>
    <t>　</t>
  </si>
  <si>
    <t>先週に比べて全国平均は</t>
    <phoneticPr fontId="5"/>
  </si>
  <si>
    <t xml:space="preserve"> </t>
    <phoneticPr fontId="32"/>
  </si>
  <si>
    <t>※2023年 第11週（3/13～3/19）  現在</t>
    <phoneticPr fontId="84"/>
  </si>
  <si>
    <t>1.　食中毒</t>
    <rPh sb="3" eb="6">
      <t>ショクチュウドク</t>
    </rPh>
    <phoneticPr fontId="32"/>
  </si>
  <si>
    <t>2.　ノロウイルス</t>
    <phoneticPr fontId="32"/>
  </si>
  <si>
    <t xml:space="preserve"> 全国指数</t>
    <phoneticPr fontId="5"/>
  </si>
  <si>
    <t>（最近５年間の週値の比較） ノロウイルスの感染周期は4年ですね　前回は2018年</t>
    <rPh sb="1" eb="3">
      <t>サイキン</t>
    </rPh>
    <rPh sb="3" eb="6">
      <t>ゴネンカン</t>
    </rPh>
    <rPh sb="7" eb="8">
      <t>シュウ</t>
    </rPh>
    <rPh sb="8" eb="9">
      <t>アタイ</t>
    </rPh>
    <rPh sb="10" eb="12">
      <t>ヒカク</t>
    </rPh>
    <rPh sb="21" eb="25">
      <t>カンセンシュウキ</t>
    </rPh>
    <rPh sb="27" eb="28">
      <t>ネン</t>
    </rPh>
    <rPh sb="32" eb="34">
      <t>ゼンカイ</t>
    </rPh>
    <rPh sb="39" eb="40">
      <t>ネン</t>
    </rPh>
    <phoneticPr fontId="5"/>
  </si>
  <si>
    <r>
      <t>大量発症事故（業種／内容）　　</t>
    </r>
    <r>
      <rPr>
        <b/>
        <sz val="12"/>
        <color indexed="53"/>
        <rFont val="ＭＳ Ｐゴシック"/>
        <family val="3"/>
        <charset val="128"/>
      </rPr>
      <t>今週 　, 　</t>
    </r>
    <r>
      <rPr>
        <b/>
        <sz val="12"/>
        <rFont val="ＭＳ Ｐゴシック"/>
        <family val="3"/>
        <charset val="128"/>
      </rPr>
      <t>先週</t>
    </r>
    <rPh sb="0" eb="2">
      <t>タイリョウ</t>
    </rPh>
    <rPh sb="2" eb="4">
      <t>ハッショウ</t>
    </rPh>
    <rPh sb="4" eb="6">
      <t>ジコ</t>
    </rPh>
    <rPh sb="7" eb="9">
      <t>ギョウシュ</t>
    </rPh>
    <rPh sb="10" eb="12">
      <t>ナイヨウ</t>
    </rPh>
    <rPh sb="15" eb="17">
      <t>コンシュウ</t>
    </rPh>
    <rPh sb="22" eb="24">
      <t>センシュウ</t>
    </rPh>
    <phoneticPr fontId="5"/>
  </si>
  <si>
    <t>　</t>
    <phoneticPr fontId="32"/>
  </si>
  <si>
    <t>インフルエンザ
と
新型コロナ</t>
    <rPh sb="10" eb="12">
      <t>シンガタ</t>
    </rPh>
    <phoneticPr fontId="84"/>
  </si>
  <si>
    <t>9．スポンサー広告</t>
    <rPh sb="7" eb="9">
      <t>コウコク</t>
    </rPh>
    <phoneticPr fontId="5"/>
  </si>
  <si>
    <t>注意</t>
    <rPh sb="0" eb="2">
      <t>チュウイ</t>
    </rPh>
    <phoneticPr fontId="84"/>
  </si>
  <si>
    <t>　　　　フード・セーフティー　http://www7b.biglobe.ne.jp/~food-safty/　　更新2023/12/10</t>
    <phoneticPr fontId="5"/>
  </si>
  <si>
    <t xml:space="preserve"> </t>
    <phoneticPr fontId="15"/>
  </si>
  <si>
    <t>注意　食品に関わる記事の一部をご紹介します。詳しくはリンク先のページよりご確認ください。</t>
    <phoneticPr fontId="5"/>
  </si>
  <si>
    <t>なお、情報提供ページは提供者側により短期間で削除される場合もあります。予めご了解ください。</t>
    <phoneticPr fontId="5"/>
  </si>
  <si>
    <t>2024年</t>
    <rPh sb="4" eb="5">
      <t>ネン</t>
    </rPh>
    <phoneticPr fontId="84"/>
  </si>
  <si>
    <t>今週</t>
    <rPh sb="0" eb="2">
      <t>コンシュウ</t>
    </rPh>
    <phoneticPr fontId="84"/>
  </si>
  <si>
    <t>★数年間で1番目に高い比率でノロウイルス継続</t>
    <rPh sb="1" eb="4">
      <t>スウネンカン</t>
    </rPh>
    <rPh sb="6" eb="8">
      <t>バンメ</t>
    </rPh>
    <rPh sb="9" eb="10">
      <t>タカ</t>
    </rPh>
    <rPh sb="11" eb="13">
      <t>ヒリツ</t>
    </rPh>
    <rPh sb="20" eb="22">
      <t>ケイゾク</t>
    </rPh>
    <phoneticPr fontId="5"/>
  </si>
  <si>
    <t>4類感染症</t>
    <phoneticPr fontId="84"/>
  </si>
  <si>
    <t xml:space="preserve">台湾カゴメが米から輸入のピザソース、水際検査で不合格 残留農薬の規定違反で - エキサイト </t>
    <phoneticPr fontId="84"/>
  </si>
  <si>
    <t>1月</t>
    <rPh sb="1" eb="2">
      <t>ガツ</t>
    </rPh>
    <phoneticPr fontId="84"/>
  </si>
  <si>
    <t>皆様  週刊情報2024-10(9)を配信いたします</t>
    <phoneticPr fontId="5"/>
  </si>
  <si>
    <t>毎週　　ひとつ　　覚えていきましょう</t>
    <phoneticPr fontId="5"/>
  </si>
  <si>
    <t>計</t>
    <rPh sb="0" eb="1">
      <t>ケイ</t>
    </rPh>
    <phoneticPr fontId="29"/>
  </si>
  <si>
    <t>異物</t>
    <rPh sb="0" eb="2">
      <t>イブツ</t>
    </rPh>
    <phoneticPr fontId="84"/>
  </si>
  <si>
    <t>表示</t>
    <rPh sb="0" eb="2">
      <t>ヒョウジ</t>
    </rPh>
    <phoneticPr fontId="84"/>
  </si>
  <si>
    <t>賞味</t>
    <rPh sb="0" eb="2">
      <t>ショウミ</t>
    </rPh>
    <phoneticPr fontId="84"/>
  </si>
  <si>
    <t>アレルゲン</t>
    <phoneticPr fontId="84"/>
  </si>
  <si>
    <t>残留</t>
    <rPh sb="0" eb="2">
      <t>ザンリュウ</t>
    </rPh>
    <phoneticPr fontId="84"/>
  </si>
  <si>
    <t>細菌</t>
    <rPh sb="0" eb="2">
      <t>サイキン</t>
    </rPh>
    <phoneticPr fontId="84"/>
  </si>
  <si>
    <t>その他</t>
    <rPh sb="2" eb="3">
      <t>タ</t>
    </rPh>
    <phoneticPr fontId="84"/>
  </si>
  <si>
    <r>
      <rPr>
        <sz val="11"/>
        <color rgb="FFFFC000"/>
        <rFont val="ＭＳ Ｐゴシック"/>
        <family val="3"/>
        <charset val="128"/>
        <scheme val="minor"/>
      </rPr>
      <t xml:space="preserve">  ■</t>
    </r>
    <r>
      <rPr>
        <sz val="9"/>
        <color theme="1"/>
        <rFont val="ＭＳ Ｐゴシック"/>
        <family val="3"/>
        <charset val="128"/>
        <scheme val="minor"/>
      </rPr>
      <t>賞味消費期限</t>
    </r>
    <r>
      <rPr>
        <sz val="11"/>
        <color theme="1"/>
        <rFont val="ＭＳ Ｐゴシック"/>
        <family val="3"/>
        <charset val="128"/>
        <scheme val="minor"/>
      </rPr>
      <t>　</t>
    </r>
    <r>
      <rPr>
        <sz val="11"/>
        <color rgb="FF6EF729"/>
        <rFont val="ＭＳ Ｐゴシック"/>
        <family val="3"/>
        <charset val="128"/>
        <scheme val="minor"/>
      </rPr>
      <t>■</t>
    </r>
    <r>
      <rPr>
        <sz val="9"/>
        <color theme="1"/>
        <rFont val="ＭＳ Ｐゴシック"/>
        <family val="3"/>
        <charset val="128"/>
        <scheme val="minor"/>
      </rPr>
      <t>アレルギー</t>
    </r>
    <r>
      <rPr>
        <sz val="11"/>
        <color theme="5" tint="0.39997558519241921"/>
        <rFont val="ＭＳ Ｐゴシック"/>
        <family val="3"/>
        <charset val="128"/>
        <scheme val="minor"/>
      </rPr>
      <t>■</t>
    </r>
    <r>
      <rPr>
        <sz val="8"/>
        <color theme="1"/>
        <rFont val="ＭＳ Ｐゴシック"/>
        <family val="3"/>
        <charset val="128"/>
        <scheme val="minor"/>
      </rPr>
      <t>残留添加物・農薬</t>
    </r>
    <r>
      <rPr>
        <sz val="11"/>
        <color theme="1"/>
        <rFont val="ＭＳ Ｐゴシック"/>
        <family val="3"/>
        <charset val="128"/>
        <scheme val="minor"/>
      </rPr>
      <t xml:space="preserve">  </t>
    </r>
    <r>
      <rPr>
        <sz val="11"/>
        <color theme="0" tint="-0.14999847407452621"/>
        <rFont val="ＭＳ Ｐゴシック"/>
        <family val="3"/>
        <charset val="128"/>
        <scheme val="minor"/>
      </rPr>
      <t>■</t>
    </r>
    <r>
      <rPr>
        <sz val="11"/>
        <color theme="1"/>
        <rFont val="ＭＳ Ｐゴシック"/>
        <family val="3"/>
        <charset val="128"/>
        <scheme val="minor"/>
      </rPr>
      <t>異物　</t>
    </r>
    <r>
      <rPr>
        <sz val="11"/>
        <color theme="7" tint="0.39997558519241921"/>
        <rFont val="ＭＳ Ｐゴシック"/>
        <family val="3"/>
        <charset val="128"/>
        <scheme val="minor"/>
      </rPr>
      <t>　■</t>
    </r>
    <r>
      <rPr>
        <sz val="11"/>
        <color theme="1"/>
        <rFont val="ＭＳ Ｐゴシック"/>
        <family val="3"/>
        <charset val="128"/>
        <scheme val="minor"/>
      </rPr>
      <t>細菌　　</t>
    </r>
    <r>
      <rPr>
        <sz val="11"/>
        <color indexed="40"/>
        <rFont val="ＭＳ Ｐゴシック"/>
        <family val="3"/>
        <charset val="128"/>
        <scheme val="minor"/>
      </rPr>
      <t>■</t>
    </r>
    <r>
      <rPr>
        <sz val="11"/>
        <color theme="1"/>
        <rFont val="ＭＳ Ｐゴシック"/>
        <family val="3"/>
        <charset val="128"/>
        <scheme val="minor"/>
      </rPr>
      <t>表示ミス     □</t>
    </r>
    <r>
      <rPr>
        <b/>
        <sz val="11"/>
        <color theme="1"/>
        <rFont val="ＭＳ Ｐゴシック"/>
        <family val="3"/>
        <charset val="128"/>
        <scheme val="minor"/>
      </rPr>
      <t>その他</t>
    </r>
    <phoneticPr fontId="5"/>
  </si>
  <si>
    <t>インフルエンザ新型</t>
    <rPh sb="7" eb="9">
      <t>シンガタ</t>
    </rPh>
    <phoneticPr fontId="84"/>
  </si>
  <si>
    <t>コロナウイルス感染症</t>
    <rPh sb="7" eb="10">
      <t>カンセンショウ</t>
    </rPh>
    <phoneticPr fontId="84"/>
  </si>
  <si>
    <t>報告数</t>
    <rPh sb="0" eb="3">
      <t>ホウコクスウ</t>
    </rPh>
    <phoneticPr fontId="84"/>
  </si>
  <si>
    <t>総数</t>
    <rPh sb="0" eb="2">
      <t>ソウスウ</t>
    </rPh>
    <phoneticPr fontId="84"/>
  </si>
  <si>
    <t>男性</t>
    <rPh sb="0" eb="2">
      <t>ダンセイ</t>
    </rPh>
    <phoneticPr fontId="84"/>
  </si>
  <si>
    <t>女性</t>
    <rPh sb="0" eb="2">
      <t>ジョセイ</t>
    </rPh>
    <phoneticPr fontId="84"/>
  </si>
  <si>
    <t>　</t>
    <phoneticPr fontId="29"/>
  </si>
  <si>
    <t>3類感染症</t>
    <phoneticPr fontId="5"/>
  </si>
  <si>
    <t xml:space="preserve">腸チフス　
</t>
    <rPh sb="0" eb="1">
      <t>チョウ</t>
    </rPh>
    <phoneticPr fontId="5"/>
  </si>
  <si>
    <t>下野新聞</t>
    <rPh sb="0" eb="2">
      <t>シモノ</t>
    </rPh>
    <rPh sb="2" eb="4">
      <t>シンブン</t>
    </rPh>
    <phoneticPr fontId="84"/>
  </si>
  <si>
    <t>※2024年 第24週（6/10～6/16） 現在</t>
    <rPh sb="5" eb="6">
      <t>ネン</t>
    </rPh>
    <rPh sb="7" eb="8">
      <t>ダイ</t>
    </rPh>
    <rPh sb="10" eb="11">
      <t>シュウ</t>
    </rPh>
    <rPh sb="23" eb="25">
      <t>ゲンザイ</t>
    </rPh>
    <phoneticPr fontId="5"/>
  </si>
  <si>
    <t>ふふふふふふふふふふふふ</t>
    <phoneticPr fontId="29"/>
  </si>
  <si>
    <t>県内で流行・食中毒原因が一件以上報告される
定点観測値が2.00を超える
5.00未満</t>
    <rPh sb="41" eb="43">
      <t>ミマン</t>
    </rPh>
    <phoneticPr fontId="84"/>
  </si>
  <si>
    <t>【情報共有】　週間・情報収集/情報共有は月一回以上
【体調管理】従業員の健康チェックは続ける</t>
    <phoneticPr fontId="84"/>
  </si>
  <si>
    <t>管理レベル「1」　</t>
    <phoneticPr fontId="5"/>
  </si>
  <si>
    <t>県保健福祉部は１日、県北健康福祉センター管内の認定こども園で、ノロウイルスを原因とする感染性胃腸炎が集団発生し、園児ら計30人が感染したと発表した。重症者はおらず、全員快方に向かっているという。</t>
    <phoneticPr fontId="84"/>
  </si>
  <si>
    <t>福岡市によりますと博多区で、先月２６日、５歳の男の子に嘔吐と発熱の症状が現れその後の２日間で園児１０人・職員１人が同様の症状を訴えたということです。
この保育園と、先月２０日以降、園児１２人が感染した東区の保育園でノロウイルスが検出されています。</t>
    <phoneticPr fontId="84"/>
  </si>
  <si>
    <t>九州朝日放送</t>
    <rPh sb="0" eb="2">
      <t>キュウシュウ</t>
    </rPh>
    <rPh sb="2" eb="6">
      <t>アサヒホウソウ</t>
    </rPh>
    <phoneticPr fontId="84"/>
  </si>
  <si>
    <t>2024年第25週</t>
    <rPh sb="4" eb="5">
      <t>ネン</t>
    </rPh>
    <rPh sb="5" eb="6">
      <t>ダイ</t>
    </rPh>
    <rPh sb="8" eb="9">
      <t>シュウ</t>
    </rPh>
    <phoneticPr fontId="84"/>
  </si>
  <si>
    <t>　↓　職場の先輩は以下のことを理解して　わかり易く　指導しましょう　↓</t>
    <phoneticPr fontId="5"/>
  </si>
  <si>
    <t>　</t>
    <phoneticPr fontId="84"/>
  </si>
  <si>
    <t>今週のニュース（Noroｖｉｒｕｓ） (7/8-7/14)</t>
    <rPh sb="0" eb="2">
      <t>コンシュウ</t>
    </rPh>
    <phoneticPr fontId="5"/>
  </si>
  <si>
    <t>食中毒情報 (7/8-7/14)</t>
    <rPh sb="0" eb="3">
      <t>ショクチュウドク</t>
    </rPh>
    <rPh sb="3" eb="5">
      <t>ジョウホウ</t>
    </rPh>
    <phoneticPr fontId="5"/>
  </si>
  <si>
    <t>海外情報 (7/8-7/14)</t>
    <rPh sb="0" eb="4">
      <t>カイガイジョウホウ</t>
    </rPh>
    <phoneticPr fontId="5"/>
  </si>
  <si>
    <t>食品表示
 (7/8-7/14)</t>
    <rPh sb="0" eb="2">
      <t>ショクヒン</t>
    </rPh>
    <rPh sb="2" eb="4">
      <t>ヒョウジ</t>
    </rPh>
    <phoneticPr fontId="5"/>
  </si>
  <si>
    <r>
      <t>食品表示</t>
    </r>
    <r>
      <rPr>
        <sz val="20"/>
        <color rgb="FF000000"/>
        <rFont val="ＭＳ Ｐゴシック"/>
        <family val="3"/>
        <charset val="128"/>
      </rPr>
      <t xml:space="preserve"> (7/8-7/14)</t>
    </r>
    <rPh sb="0" eb="2">
      <t>ショクヒン</t>
    </rPh>
    <rPh sb="2" eb="4">
      <t>ヒョウジ</t>
    </rPh>
    <phoneticPr fontId="5"/>
  </si>
  <si>
    <r>
      <t>残留農薬</t>
    </r>
    <r>
      <rPr>
        <sz val="22"/>
        <rFont val="ＭＳ Ｐゴシック"/>
        <family val="3"/>
        <charset val="128"/>
      </rPr>
      <t xml:space="preserve"> (7/8-7/14)</t>
    </r>
    <phoneticPr fontId="5"/>
  </si>
  <si>
    <t>※2024年 第27週（7/1～7/7） 現在</t>
    <phoneticPr fontId="5"/>
  </si>
  <si>
    <t>平年並み</t>
    <rPh sb="0" eb="2">
      <t>ヘイネン</t>
    </rPh>
    <rPh sb="2" eb="3">
      <t>ナ</t>
    </rPh>
    <phoneticPr fontId="5"/>
  </si>
  <si>
    <t>平年並み</t>
    <rPh sb="0" eb="2">
      <t>ヘイネン</t>
    </rPh>
    <rPh sb="2" eb="3">
      <t>ナ</t>
    </rPh>
    <phoneticPr fontId="84"/>
  </si>
  <si>
    <t>回収＆返金/交換</t>
  </si>
  <si>
    <t>フジ</t>
  </si>
  <si>
    <t>昭和店 さわら竜田揚げ 一部アレルギー(卵,鶏肉)表示欠落</t>
  </si>
  <si>
    <t>ライフコーポレー...</t>
  </si>
  <si>
    <t>国内産若どりむね肉 一部消費期限誤表示</t>
  </si>
  <si>
    <t>回収＆返金</t>
  </si>
  <si>
    <t>マール</t>
  </si>
  <si>
    <t>美味爽やかバナナ 一部残留農薬基準超過コメントあり</t>
  </si>
  <si>
    <t>北辰商事</t>
  </si>
  <si>
    <t>大成店 鮭ちりめん他 一部賞味期限誤表示</t>
  </si>
  <si>
    <t>オリジナル鶏ももから揚げ 一部ラベル誤貼付でアレルゲン表示欠落</t>
  </si>
  <si>
    <t>ランドロームジャ...</t>
  </si>
  <si>
    <t>富津店 NZ産輸入ラム切り落とし 表示ラベル誤貼付</t>
  </si>
  <si>
    <t>イオンリテール</t>
  </si>
  <si>
    <t>うるめいわしお刺身 加熱用商品にラベル誤貼付</t>
  </si>
  <si>
    <t>マルイチ産商</t>
  </si>
  <si>
    <t>西友</t>
  </si>
  <si>
    <t>兼松</t>
  </si>
  <si>
    <t>ドミーデリカ</t>
  </si>
  <si>
    <t>落花生うま煮 一部アレルギー(乳成分)表示欠落</t>
  </si>
  <si>
    <t>ツルヤ</t>
  </si>
  <si>
    <t>ねぎ塩豚肉入りコロッケ 一部ラベル誤貼付でアレルゲン表示欠落</t>
  </si>
  <si>
    <t>万代</t>
  </si>
  <si>
    <t>天ぷら盛合わせ 一部ラベル誤貼付で特定原材料表示欠落</t>
  </si>
  <si>
    <t>豊産業</t>
  </si>
  <si>
    <t>デルバ ブレッド 一部カビ発生の恐れ</t>
  </si>
  <si>
    <t>江戸清</t>
  </si>
  <si>
    <t>プレミアム肉まん 一部一括表示未貼付</t>
  </si>
  <si>
    <t>回収</t>
  </si>
  <si>
    <t>PANDO</t>
  </si>
  <si>
    <t>昆布のフォカッチャ 一部特定原材料(乳)表示欠落</t>
  </si>
  <si>
    <t>日清製粉ウェルナ...</t>
  </si>
  <si>
    <t>むすんでひらいて...</t>
  </si>
  <si>
    <t>デリカ食品</t>
  </si>
  <si>
    <t>社会福祉法人おお...</t>
  </si>
  <si>
    <t>PLANT</t>
  </si>
  <si>
    <t>回収＆交換</t>
  </si>
  <si>
    <t>伍魚福</t>
  </si>
  <si>
    <t>オークワ</t>
  </si>
  <si>
    <t>コモディイイダ</t>
  </si>
  <si>
    <t>ユーラス</t>
  </si>
  <si>
    <t>マ・マー大盛りスパゲティ カルボナーラ 一部解凍で品質変化</t>
  </si>
  <si>
    <t>黒毛和牛バラ味付焼肉 一部アレルゲン表示欠落</t>
  </si>
  <si>
    <t>手詰めいなり ラベル誤貼付でアレルゲン表示欠落</t>
  </si>
  <si>
    <t>明太きゅうり細巻他 ラベル誤貼付でアレルゲン表示欠落</t>
  </si>
  <si>
    <t>３色クッキー 一部に針金様異物混入の恐れ</t>
  </si>
  <si>
    <t>境港店 チャンピオンカレー 一部保存温度逸脱</t>
  </si>
  <si>
    <t>ジャイアントコーン コーンポタージュ味他 一部特定原材料表示欠落</t>
  </si>
  <si>
    <t>西可児店 宮崎名物レタス巻き 一部具材に加熱用エビ使用</t>
  </si>
  <si>
    <t>新河岸店 黒酢酢豚弁当 一部アレルゲン表示欠落</t>
  </si>
  <si>
    <t>ベルギーリエージュワッフル(冷凍食品) 一部異物混入の恐れコメントあり</t>
  </si>
  <si>
    <t>茅野店 塩丸いか(ボイルいか) 一部賞味期限表示欠落</t>
  </si>
  <si>
    <t>レタスのサラダ巻 一部ラベル誤貼付でアレルゲン表示欠落</t>
  </si>
  <si>
    <t>尾付むきえび 一部賞味期限表示欠落</t>
  </si>
  <si>
    <t>　上位2種目(賞味期限・アレルギー表記ミス)で全体の　(65%)</t>
    <rPh sb="1" eb="3">
      <t>ジョウイ</t>
    </rPh>
    <rPh sb="4" eb="6">
      <t>シュモク</t>
    </rPh>
    <rPh sb="7" eb="11">
      <t>ショウミキゲン</t>
    </rPh>
    <rPh sb="17" eb="19">
      <t>ヒョウキ</t>
    </rPh>
    <rPh sb="23" eb="25">
      <t>ゼンタイ</t>
    </rPh>
    <phoneticPr fontId="5"/>
  </si>
  <si>
    <t>2024年第26週（6月24日〜6月30日）</t>
    <phoneticPr fontId="84"/>
  </si>
  <si>
    <t>結核例　263例</t>
    <rPh sb="7" eb="8">
      <t>レイ</t>
    </rPh>
    <phoneticPr fontId="5"/>
  </si>
  <si>
    <t>細菌性赤痢2例 菌種：S. sonnei（D群）2例＿感染地域：岡山県1例、ネパール1例</t>
    <rPh sb="0" eb="3">
      <t>サイキンセイ</t>
    </rPh>
    <rPh sb="3" eb="5">
      <t>セキリ</t>
    </rPh>
    <rPh sb="6" eb="7">
      <t>レイ</t>
    </rPh>
    <rPh sb="8" eb="9">
      <t>キン</t>
    </rPh>
    <rPh sb="9" eb="10">
      <t>タネ</t>
    </rPh>
    <rPh sb="22" eb="23">
      <t>グン</t>
    </rPh>
    <rPh sb="25" eb="26">
      <t>レイ</t>
    </rPh>
    <rPh sb="27" eb="29">
      <t>カンセン</t>
    </rPh>
    <rPh sb="29" eb="31">
      <t>チイキ</t>
    </rPh>
    <rPh sb="32" eb="35">
      <t>オカヤマケン</t>
    </rPh>
    <rPh sb="36" eb="37">
      <t>レイ</t>
    </rPh>
    <rPh sb="43" eb="44">
      <t>レイ</t>
    </rPh>
    <phoneticPr fontId="84"/>
  </si>
  <si>
    <t>腸チフス1例 感染地域：インド</t>
    <phoneticPr fontId="84"/>
  </si>
  <si>
    <t xml:space="preserve">腸管出血性大腸菌感染症89例（有症者55例、うちHUS 5例）
感染地域：国内72例、韓国1例、国内・国外不明16例国内の感染地域：‌岩手県8例、群馬県7例、兵庫県5例、愛知県4例、福岡県4例、宮城県3例、東京都3例、大阪府3例、広島県3例、秋田県2例、埼玉県2例、
千葉県2例、石川県2例、長野県2例、静岡県2例、滋賀県2例、北海道1例、福島県1例、神奈川県1例、岐阜県1例、京都府1例、徳島県1例、愛媛県1例、大分県1例、鹿児島県1例、国内（都道府県不明）9例
</t>
    <phoneticPr fontId="84"/>
  </si>
  <si>
    <t xml:space="preserve">年齢群：‌1歳（4例）、2歳（4例）、3歳（5例）、4歳（2例）、5歳（1例）、6歳（1例）　　　　、7歳（1例）、9歳（1例）、10代（16例）、20代（18例）、30代（7例）、40代（7例）、
50代（5例）、60代（6例）、70代（8例）、80代（2例）、90代以上（1例）
</t>
    <phoneticPr fontId="84"/>
  </si>
  <si>
    <t xml:space="preserve">血清群・毒素型：‌O157 VT2（18例）、O157 VT1・VT2（14例）、O111 VT1・VT2（8例）、O26 VT1（7例）、O91 VT1（4例）、
O103 VT1（3例）、O128VT1（1例）、O168 VT2（1例）、O172 VT2（1例）、O26 VT2（1例）、O8 VT2（1例）、O91 VT1・VT2（1例）、
その他・不明（29例）
累積報告数：989例（有症者589例、うちHUS 16例．死亡なし）
</t>
    <phoneticPr fontId="84"/>
  </si>
  <si>
    <t>E型肝炎10例 感染地域（感染源）：‌東京都3例（焼鳥1例、焼肉1例、不明1例）、
北海道2例（焼肉1例、不明1例）、石川県1例（豚肉）、長野県1例（不明）、
沖縄県1例（不明）、国内（都道府県不明）2例（不明2例）
A型肝炎3例 感染地域：新潟県1例、愛知県1例、国内（都道府県不明）1例</t>
    <phoneticPr fontId="84"/>
  </si>
  <si>
    <t>レジオネラ症33例（肺炎型31例、ポンティアック熱型2例）
感染地域：茨城県3例、福島県2例、埼玉県2例、静岡県2例、愛知県2例、大阪府2例、福岡県2例、宮城県1例、秋田県1例、
栃木県1例、千葉県1例、東京都1例、岐阜県1例、滋賀県1例、兵庫県1例、奈良県1例、愛媛県1例、沖縄県1例、
千葉県/東京都/神奈川県1例、国内（都道府県不明）3例、埼玉県/シンガポール/ベトナム1例、国内・国外不明2例
年齢群：50代（6例）、60代（8例）、70代（9例）、80代（6例）、90代以上（4例）
累積報告数：911例</t>
    <phoneticPr fontId="84"/>
  </si>
  <si>
    <t>アメーバ赤痢6例（腸管アメーバ症6例）
感染地域：‌東京都1例、福岡県1例、国内（都道府県不明）3例、三重県/中国1例
感染経路：‌性的接触5例（異性間1例、同性間3例、異性間・同性間不明1例）、その他・不明1例</t>
    <phoneticPr fontId="84"/>
  </si>
  <si>
    <t>2024年第26週</t>
    <rPh sb="4" eb="5">
      <t>ネン</t>
    </rPh>
    <rPh sb="5" eb="6">
      <t>ダイ</t>
    </rPh>
    <rPh sb="8" eb="9">
      <t>シュウ</t>
    </rPh>
    <phoneticPr fontId="84"/>
  </si>
  <si>
    <r>
      <t xml:space="preserve">対前週
</t>
    </r>
    <r>
      <rPr>
        <b/>
        <sz val="14"/>
        <color rgb="FFFF0000"/>
        <rFont val="ＭＳ Ｐゴシック"/>
        <family val="3"/>
        <charset val="128"/>
      </rPr>
      <t>インフルエンザ 　     　    16%   増加</t>
    </r>
    <r>
      <rPr>
        <b/>
        <sz val="11"/>
        <color rgb="FF0070C0"/>
        <rFont val="ＭＳ Ｐゴシック"/>
        <family val="3"/>
        <charset val="128"/>
      </rPr>
      <t xml:space="preserve">
</t>
    </r>
    <r>
      <rPr>
        <b/>
        <sz val="14"/>
        <color rgb="FFFF0000"/>
        <rFont val="ＭＳ Ｐゴシック"/>
        <family val="3"/>
        <charset val="128"/>
      </rPr>
      <t>新型コロナウイルス        20% 　増加</t>
    </r>
    <rPh sb="0" eb="3">
      <t>タイゼンシュウゾウカ</t>
    </rPh>
    <rPh sb="29" eb="31">
      <t>ゾウカ</t>
    </rPh>
    <rPh sb="54" eb="56">
      <t>ゾウカ</t>
    </rPh>
    <phoneticPr fontId="84"/>
  </si>
  <si>
    <t>2024/26週</t>
    <phoneticPr fontId="84"/>
  </si>
  <si>
    <t>2024/27週</t>
  </si>
  <si>
    <t xml:space="preserve"> GⅡ　27週　0例</t>
    <rPh sb="9" eb="10">
      <t>レイ</t>
    </rPh>
    <phoneticPr fontId="5"/>
  </si>
  <si>
    <t>　高知市保健所は１１日、同市はりまや町１丁目の飲食店を利用した２０～５０代の男性８人が食中毒の症状を訴え、全員からノロウイルスが検出されたと発表した。市は店を同日から３日間の営業停止処分とした。</t>
    <phoneticPr fontId="84"/>
  </si>
  <si>
    <t>高知新聞</t>
    <rPh sb="0" eb="4">
      <t>コウチシンブン</t>
    </rPh>
    <phoneticPr fontId="84"/>
  </si>
  <si>
    <t xml:space="preserve"> GⅡ　26週　1例</t>
    <rPh sb="6" eb="7">
      <t>シュウ</t>
    </rPh>
    <phoneticPr fontId="5"/>
  </si>
  <si>
    <t xml:space="preserve">【食中毒】「なれ寿司」食べた高齢者 ３人がおう吐や下痢の症状 黄色ブドウ球菌を検出 和歌山県 </t>
    <phoneticPr fontId="15"/>
  </si>
  <si>
    <t>NBS長野放送ニュース</t>
    <phoneticPr fontId="15"/>
  </si>
  <si>
    <t>和歌山県内の産直市場で販売されていた郷土料理の「なれ寿司」を食べた高齢者３人が、おう吐や下痢などの症状を訴えました。県は食中毒と断定し、製造業者を３日間の営業停止処分にしました。和歌山県によりますと、７月７日、御坊市消防から保健所に「午後４時ごろ、食中毒の症状がある家族３人を搬送した」と連絡がありました。３人は７０代〜８０代の男女で、吐き気・おう吐・下痢の症状が出て一時入院したものの、現在は回復傾向にあるということです。保健所が調査したところ、３人は有田川町の食品製造業者が７日に作ったなれ寿司を食べていたことが判明。２人の便や未開封の商品から「黄色ブドウ球菌」が検出されたなどとして、なれ寿司を原因とする食中毒と断定したということです。湯浅保健所はこの製造業者に対し、１３日から１５日まで３日間の営業停止を命じました。
　◎黄色ブドウ球菌について（和歌山県の資料より）　＜分布＞　　広く環境中に分布し、健康な人の鼻腔、咽頭、腸管等にも生息。
　＜潜伏期間＞　　１〜５時間（平均３時間）　＜症状＞　　吐き気、おう吐、腹痛、下痢など　通常１〜２日で回復。
　＜特徴＞　　食品中で菌が増殖するときに毒素（エンテロトキシン）を産生し、これが食中毒の原因となる。毒素の産生には適当な温度と時間が
　必要。また、菌自体は十分な加熱で容易に死滅するが、いったん産生された毒素は熱に非常に強く、１２０℃・２０分の加熱でも破壊されない。
　＜予防方法＞
　　・手指の洗浄や消毒を十分に行う。
　　・手指に切り傷や化膿巣のある人は調理しないか食品に直接ふれないよう手袋を着用する。
　　・食品や原材料等の室温保管は避け、冷蔵保管する。</t>
    <phoneticPr fontId="15"/>
  </si>
  <si>
    <t>https://news.goo.ne.jp/article/mbs_news/region/mbs_news-GE00058853.html</t>
    <phoneticPr fontId="15"/>
  </si>
  <si>
    <t>尼崎の飲食店で食中毒、2人からカンピロバクター検出　とりの生レバーやたたき食べ</t>
    <phoneticPr fontId="15"/>
  </si>
  <si>
    <t>兵庫県尼崎市保健所は１２日、同市竹谷町の飲食店「波平ジョニー」で食事をした５人が下痢や腹痛、発熱などの症状を訴え、うち２人から食中毒菌「カンピロバクター」を検出したと発表した。市は食中毒と断定し、同日から３日間の営業停止とした。
【写真】絶対食べちゃだめな魚「ソウシハギ」誤って販売
同保健所によると５人は尼崎市などに住む２０～４０代の男女で、６月２８日午後６時から同店を利用。鳥の生レバーやもも肉のたたきなどを食べ、６月３０日以降に症状が出た。全員が快方に向かっているという。</t>
    <phoneticPr fontId="15"/>
  </si>
  <si>
    <t>和歌山県</t>
    <rPh sb="0" eb="4">
      <t>ワカヤマケン</t>
    </rPh>
    <phoneticPr fontId="15"/>
  </si>
  <si>
    <t>兵庫県</t>
    <rPh sb="0" eb="3">
      <t>ヒョウゴケン</t>
    </rPh>
    <phoneticPr fontId="15"/>
  </si>
  <si>
    <t>神戸新聞</t>
    <rPh sb="0" eb="4">
      <t>コウベシンブン</t>
    </rPh>
    <phoneticPr fontId="15"/>
  </si>
  <si>
    <t>https://news.yahoo.co.jp/articles/f23a4a42f8d4e914dc2c6391cbb2107341305ba3</t>
    <phoneticPr fontId="15"/>
  </si>
  <si>
    <t>“給食にガラス片”児童が口に　ビンが割れた調味料を使用</t>
    <phoneticPr fontId="15"/>
  </si>
  <si>
    <t>KSB</t>
    <phoneticPr fontId="15"/>
  </si>
  <si>
    <t>給食の調理担当者が割れた瓶の中身を使用したということです。静岡県浜松市の小学校で提供された給食にガラス片が混入していたことが分かりました。4年の児童が口に入れましたが、かまずに出したため、けがはなかったということです。調理の過程で割れたトウバンジャンの瓶の破片が混入したとみられています。調理担当者は「気が動転していた」と説明しているということです。</t>
    <phoneticPr fontId="15"/>
  </si>
  <si>
    <t>小学校で児童7人が腹痛の症状　軽度の食中毒　鳥取</t>
    <phoneticPr fontId="15"/>
  </si>
  <si>
    <t xml:space="preserve">鳥取県の小学校で児童7人が腹痛の症状を訴える食中毒になっていたことが分かりました。いずれも軽症だったということです。9日午前11時半ごろ、八頭町立郡家西小学校で6年生の児童7人が腹痛を訴え、教員が町内の病院に連れて行きました。学校によりますと、軽度の食中毒だったということで、7人は午後には学校に戻りました。原因は直前に食べたジャガイモの可能性が高く、理科の授業のために栽培していたものをフライパンで焼いて食べていたということです。八頭町立郡家西小学校　葉狩学校長 「今後は危機意識を職員一同高めて、これからの教育活動にあたりたいと思っております」市の教育委員会は調理の前に食材の安全性や調理方法をしっかり確認するなど、再発防止に努めるとしています。
</t>
    <phoneticPr fontId="15"/>
  </si>
  <si>
    <t>https://news.ksb.co.jp/ann/article/15340437</t>
    <phoneticPr fontId="15"/>
  </si>
  <si>
    <t xml:space="preserve">鳥取県 </t>
    <rPh sb="0" eb="3">
      <t>トットリケン</t>
    </rPh>
    <phoneticPr fontId="15"/>
  </si>
  <si>
    <t>長野県</t>
    <rPh sb="0" eb="3">
      <t>ナガノケン</t>
    </rPh>
    <phoneticPr fontId="15"/>
  </si>
  <si>
    <t>https://news.ksb.co.jp/ann/article/15344552</t>
    <phoneticPr fontId="15"/>
  </si>
  <si>
    <t>食中毒（疑い）が発生したので発表します</t>
    <phoneticPr fontId="15"/>
  </si>
  <si>
    <t>福岡県</t>
    <rPh sb="0" eb="3">
      <t>フクオカケン</t>
    </rPh>
    <phoneticPr fontId="15"/>
  </si>
  <si>
    <t>福岡県公表</t>
    <rPh sb="0" eb="3">
      <t>フクオカケン</t>
    </rPh>
    <rPh sb="3" eb="5">
      <t>コウヒョウ</t>
    </rPh>
    <phoneticPr fontId="15"/>
  </si>
  <si>
    <t>令和６年７月１１日（木）、大野城市の住民から、福岡市内の飲食店を利用したところ、食中毒様症状を呈し、医療機関を受診した旨、筑紫保健福祉環境事務所に連絡があった。同事務所が調査したところ、７月４日（木）１８時頃に福岡市内の飲食店を利用した知人グループ３名中２名が下痢、発熱、腹痛等の症状を呈していることが判明した。現在、同事務所において、食中毒及び感染症の両面で調査を進めている。
　　摂食者数　　調査中
　　判明分：３名
　　症状​　判明分：下痢、発熱、腹痛等</t>
    <phoneticPr fontId="15"/>
  </si>
  <si>
    <t>https://www.pref.fukuoka.lg.jp/press-release/shokuchudoku20240712.html</t>
    <phoneticPr fontId="15"/>
  </si>
  <si>
    <t xml:space="preserve">仙台市のラーメン店と出前で同じラーメンを食べた８人食中毒、保健所が食材など原因調査 </t>
    <phoneticPr fontId="15"/>
  </si>
  <si>
    <t>宮城県</t>
    <rPh sb="0" eb="3">
      <t>ミヤギケン</t>
    </rPh>
    <phoneticPr fontId="15"/>
  </si>
  <si>
    <t>仙台市保健所は１０日、同市青葉区のラーメン店のラーメンを食べた２０歳代の男性８人が下痢や嘔吐（おうと）などの症状を訴えたと発表した。１人は入院したが、すでに退院しており、全員快方に向かっているという。仙台市のラーメン店と出前で同じラーメンを食べた８人食中毒、保健所が食材など原因調査　８人は７日に店舗や出前で同じラーメンを食べ、発症までの時間もほぼ一緒だったことなどから、市保健所は食中毒と断定。同店を１０日から３日間の営業停止処分とした。食材の検査などを行い、詳しい原因を調べる。</t>
    <phoneticPr fontId="15"/>
  </si>
  <si>
    <t>讀賣新聞</t>
    <rPh sb="0" eb="4">
      <t>ヨミウリシンブン</t>
    </rPh>
    <phoneticPr fontId="15"/>
  </si>
  <si>
    <t>https://news.goo.ne.jp/article/yomidr/nation/yomidr-1227424.html</t>
    <phoneticPr fontId="15"/>
  </si>
  <si>
    <t>食 中 毒 発 生 概 況 に つ い て</t>
    <phoneticPr fontId="15"/>
  </si>
  <si>
    <t>茨木県</t>
    <rPh sb="0" eb="3">
      <t>イバラギケン</t>
    </rPh>
    <phoneticPr fontId="15"/>
  </si>
  <si>
    <t>茨木県公表</t>
    <rPh sb="0" eb="3">
      <t>イバラギケン</t>
    </rPh>
    <rPh sb="3" eb="5">
      <t>コウヒョウ</t>
    </rPh>
    <phoneticPr fontId="15"/>
  </si>
  <si>
    <t>令和６年７月４日（木）午前8時50分頃、栃木県内在住者から筑西保健所に「家族が6月２９日（土）に結城市内の飲食店を友人ら計11名で利用した後、体調不良を呈している。他にも複数名が体調不良を呈しており、飲食店では地鶏のとりわさを食べたようだ。」との連絡があった。 事件の概況 施設を管轄する筑西保健所の調査によると、６月２９日（土）に、結城市内の飲食店「じどっこ」を利用した１グループ１１名中、８名が７月１日（月）午前７時頃から発熱、腹痛、下痢等の食中毒様症状を呈し、６名が医療機関を受診していることが判明した。調査の結果、患者の共通食が当該施設の食事に限られたこと、患者便からカンピロバクター・ジェジュニが検出されたこと、症状及び潜伏期間がカンピロバクター・ジェジュニによるものと一致したこと、患者を診察した医師から食中毒発生届が提出されたことから、本日、筑西保健所は当該施設が提供した食事を原因とする食中毒と断定した。なお、患者らはいずれも快方に向かっている。
　　原因施設 屋 号：じどっこ　業 種：飲食店営業　
　　６月２９日（土）に調理、提供した食事　
　　とりわさ、ミックス鳥ホルモン、鶏唐揚、焼鳥 等　　　 病因物質 カンピロバクター・ジェジュニ</t>
    <phoneticPr fontId="15"/>
  </si>
  <si>
    <t>https://www.pref.ibaraki.jp/hokenfukushi/seiei/eisei/documents/20240710gaikyo.pdf</t>
    <phoneticPr fontId="15"/>
  </si>
  <si>
    <t>北杜 介護老人保健施設で食中毒 患者３７人</t>
    <phoneticPr fontId="15"/>
  </si>
  <si>
    <t>山梨県</t>
    <rPh sb="0" eb="3">
      <t>ヤマナシケン</t>
    </rPh>
    <phoneticPr fontId="15"/>
  </si>
  <si>
    <t>　北杜市にある介護老人保健施設で入所者や職員が下痢や腹痛などの症状を訴え、県が調べた結果、ウエルシュ菌が原因の食中毒と分かり、この施設の調理業務が３日間の営業停止となりました。県の中北保健所によりますと、今月３日、北杜市武川町にある介護老人保健施設フルリールむかわで複数の入所者と職員が下痢や腹痛の症状を訴えていると施設の調理業務を委託されている業者から連絡がありました。
保健所が調べた結果、患者からウエルシュ菌が検出されたことや潜伏期間などから、今月２日の赤魚のしょうが煮とほうれんそうとあさりの煮物などの夕食が原因と推定される食中毒と断定しました。
患者は夕食を食べた入所者と職員、合わせて８７人のうち、２０歳代と６０歳代から１００歳代までの男女合わせて３７人でした。
重症の患者はなく快方に向かっているということです。
県は中央市の富士メディカルサービスが委託を受けて行っているこの施設の調理業務を７日から３日間の営業停止処分にしました。
ことしに入って県内で発生した食中毒は今回を含めて４件で、患者は５３人になりました。</t>
    <phoneticPr fontId="15"/>
  </si>
  <si>
    <t>https://www3.nhk.or.jp/lnews/kofu/20240708/1040023720.html</t>
    <phoneticPr fontId="15"/>
  </si>
  <si>
    <t>NHK</t>
    <phoneticPr fontId="15"/>
  </si>
  <si>
    <t>★欧州、食品インフレ沈静へ　上昇率2年7カ月ぶり低水準 - 日本経済新聞</t>
  </si>
  <si>
    <t>https://www.nikkei.com/article/DGKKZO81871170U4A700C2FF2000/</t>
  </si>
  <si>
    <t>カールスバーグ、英飲料を6800億円で買収　供給網を効率化（写真=ロイター） - 日本経済新聞</t>
  </si>
  <si>
    <t>シンガポール食品庁、人間の食料用に１６種の昆虫を認可 - CNN.co.jp</t>
  </si>
  <si>
    <t>阪急阪神百貨店がシンガポール企業と提携　日本の食品を海外へ</t>
  </si>
  <si>
    <t>https://www.google.com/url?rct=j&amp;sa=t&amp;url=http://thai.news-agency.jp/articles/article/15654&amp;ct=ga&amp;cd=CAEYACoTNjkyNDQyMzA5NTcyNTk5NDk4MzIaMmY1MWUxNzgyNjgwOWY1NDpjb206amE6VVM&amp;usg=AOvVaw3aFQ-GAAToCi5LUVqB8Peh</t>
    <phoneticPr fontId="84"/>
  </si>
  <si>
    <t>https://www.nikkei.com/article/DGXZQOGM254O40V20C24A6000000/</t>
    <phoneticPr fontId="84"/>
  </si>
  <si>
    <t>アルコール飲料政策委員会はこのほど、空港運営の国営エアポーツ・オブ・タイランド（ＡＯＴ）が運営する６空港において、仏教の祝日５日間のアルコール飲料の販売を解禁すると明らかにした。　タイＰＢＳなどによると、対象となるのは、新バンコク国際空港（スワン…</t>
    <phoneticPr fontId="84"/>
  </si>
  <si>
    <t>タイ</t>
    <phoneticPr fontId="84"/>
  </si>
  <si>
    <t>https://www.mk.co.kr/jp/society/11060486</t>
    <phoneticPr fontId="84"/>
  </si>
  <si>
    <t>全羅北道南原地域の学校で食中毒が疑われる患者が1000人以上発生したことが6日、集計された。南原市によると、市内地域の小·中·高校の食中毒が疑われる患者数がこの日の午後1時基準で1024人と暫定集計された。 3日午前の160人余りから3日間で800人以上増加した数値だ。疑い患者が発生した学校数も15校から24校に増えた。 これらの学校の生徒と教職員は嘔吐、発熱、下痢、腹痛などの食中毒の疑い症状を見せている。市は学校が共通で納品されたキムチからノロウイルスが検出されたことにより、該当業者のすべての製品に対して暫定的に製造·流通·販売中断措市の関係者は「明確な原因究明のための疫学調査を追加で進める計画であり、食中毒の拡散防止に総力を尽くす」と述べた。</t>
    <phoneticPr fontId="84"/>
  </si>
  <si>
    <t>https://www.cnn.co.jp/usa/35221149.html</t>
    <phoneticPr fontId="84"/>
  </si>
  <si>
    <t>（ＣＮＮ） 米カリフォルニア州で飲み物の中に「デートレイプ薬物」が混入していないのかを調べる検査キットの提供をバーやナイトクラブに義務づける新たな州法がこのほど施行された。タイプ４８の事業許可を持つ約２４００店のバーなどに検査キットの準備があることを顧客に知らせる標示の設置を命じる。同タイプの事業許可を保持すれば、ビール、ワインや蒸留酒の販売が認められる。同州のアルコール飲料管理当局によると、新法は今月１日に発効した。
標示には「薬を盛られて被害を受けるな！　薬物検査キットの入手が可能。詳細はスタッフに尋ねて」と記されている。キットは適正な価格での購入、あるいは顧客には無料で提供されるとしている。
キットには、規制薬物の成分を検出できるテストストリップ、ステッカーやストローなどが含まれる。</t>
    <phoneticPr fontId="84"/>
  </si>
  <si>
    <t>【シドニー=今橋瑠璃華】オーストラリアの外食大手、グズマンイーゴメズが出店拡大を急ぐ。豪州でメキシコ料理専門店を200店弱運営し、将来5倍に増やす目標だ。このほど豪証券取引所（ASX）に上場し、時価総額は3000億円超と3年ぶりの大型上場になった。期待先行の面が大きく、野心的な目標を達成できるか不透明感もある。「ファストフードを変革し、大衆が食べるものを変える」。グズマンは6月20日にASXに上場し、創業者兼共同経営責任者（CEO）のスティーブン・マークス氏はこう宣言した。グズマンは米国人起業家のマークス氏らが2005年に創業し、06年にシドニーで社名と同じ店名で1号店を開いた。同氏はメキシコ料理が食べられる店が豪州にはほとんどないことに着目。薄い生地で具材を巻いたブリトーなどを新鮮で早く提供するサービスを考案した。ブリトーは13.7豪ドル（約1500円）から販売している。
　豪州での店舗数は約180店で、豪ファストフードチェーンの中では10位に位置し、3.5%の市場シェアを持つ。シンガポールや日本、米国にも進出している。成長途上のグズマンだが、企業価値は30億豪ドル規模に達し、ASXにとって21年以降で最大規模の上場となった。時価総額が約2250億豪ドルでトップの資源大手BHPグループには遠く及ばないものの、同業では豪州ファストフードチェーンで店舗数4位のドミノ・ピザ　エンタープライズに次ぐ規模に躍り出た。
　グズマン株の人気の背景には、豪州の株式市場で有望な投資先が限られていたことがある。ASXではここ数年、新規株式公開（IPO）の件数が上場廃止の件数を下回って推移してきた。豪シドニー大のブフイ・チウ教授は「ここ数年の豪州での新規上場は静かだった」と強調する。米モーニングスターのヨハネス・フォール氏はグズマンの株価の適正水準は15豪ドルだとして、現在の28豪ドル前後は割高にあるとみる。投資家たちの期待を集めるグズマンは、豪州での出店加速を掲げる。移民流入による人口増などが追い風になるとみる。上場を通じて調達した約200億円の資金などを店舗網の拡充に充てる。25年度（24年7月〜25年6月）に30店を開き、5年以内に年40店のペースに加速させる。「20年後には1000店舗以上に増やす」（同社）という。
マークス氏は「（新規出店の）大半をドライブスルーにする」と語る。ドライブスルー型の店舗あたりの売上高はフードコートやショッピングモール内の店舗よりも高い傾向があるが、グズマンの店舗に占める比率は47%にとどまる。豪州版バーガーキング「ハングリージャックス」（91%）やマクドナルド（81%）などより低い。グズマンでは社員全体の約1割にあたる30人が不動産や店舗開発の部門に従事し、うち10人が条件の良い不動産の確保にフルタイムで奔走するという。資金の調達により初期投資がかさみやすいドライブスルー型店の出店に弾みをつける。</t>
    <phoneticPr fontId="84"/>
  </si>
  <si>
    <t>https://www.epochtimes.jp/2024/07/238759.html?utm_source=JNLnoe&amp;src_src=JNLnoe&amp;utm_campaign=jnl-2024-07-10&amp;src_cmp=jnl-2024-07-10&amp;utm_medium=email&amp;pw_est=yyJSn2Lh72zqfixs%2FrJJr2M%2BUOKbXagfnn3u%2FWoi9kdoGI2%2BEiz%2Bzo%2ByG9Yz3D7jruyyw0HvVxQR1utGv3fsehxoHyDmLLhZwj8%3D</t>
    <phoneticPr fontId="84"/>
  </si>
  <si>
    <t>豚の生血を飲むと体に良い――。誰から聞いたのか知らないが、中国雲南省出身の劉さん（62歳、男性）はそう信じて、長年、豚の生血を飲み続けてきたが、結局、倒れてしまった。このほど、劉さんは自宅で倒れ、病院に運ばれてMRI検査をしたところ、「脳のなかに寄生虫がウヨウヨいる」ことが判明。「嚢虫症（のうちゅうしょう）：サナダムシの幼虫が人間や動物の体内に侵入して形成される感染症」と診断され、今は治療中だ。劉さんは数年前から頭痛とめまいに悩まされており、ここ数年で5、6回は倒れているという。この「生血飲みがもたらした寄生虫事件」は中国メディアも取り上げており、「怖すぎる！」「やっぱり生ものは食べないほうがいい」と、この事件は人々に警鐘を鳴らした。
　感染後数か月から数年間は、感染していても症状が出ない場合もあり、嚢虫が脳に寄生すると脳水腫などを引き起こし、死に至ることもある。予防方法は「豚肉は充分加熱して食べる」ことのほか、感染予防のための手洗いはとても大事だ。</t>
    <phoneticPr fontId="84"/>
  </si>
  <si>
    <t>https://www.jetro.go.jp/biznews/2024/07/2342517001d85888.html</t>
    <phoneticPr fontId="84"/>
  </si>
  <si>
    <t>「タイ農林水産物・食品輸出支援プラットフォーム」が運営する模倣品等対策相談窓口において7月1日、タイにおける食品の模倣品などに関する相談対応を開始した。相談窓口では、（1）日本の農林水産物・食品の模倣品に関する商標権などの知的財産権侵害、（2）消費者に対して日本の農林水産物・食品と誤認させる食品による被害を未然に防ぐこと、または被害対策を目的に、2つの窓口を用意して随時受け付ける。2つの窓口で対応可能な具体的な相談や情報は、次のとおり。
個別相談（コンサルティング）窓口：模倣品などの被害防止・被害対策について、専門の弁護士や弁理士などによる個別相談を行い、具体的に助言や対策などを提案する。
疑義情報提供窓口：模倣品などに関する情報を受け付ける。商品に貼られたラベルのほか、レストランのメニューやWebサイト、新聞、雑誌、ポップ広告も対象となる。両窓口ともに、商標権などの知的財産権を有するものだけでなく、日本産でないにもかかわらず、あたかも日本産と思わせるような食品も対象となる。相談は日本国内・タイ国内から無料で受け付けており、今後は専門の弁護士による勉強会の実施も予定している。同プラットフォームでは2023年11月に、他国に先駆けて模倣品等対策相談窓口を設けた。2023年度にも相談を受け付けるとともに、「タイにおける食品の模倣品等対策勉強会PDFファイル(2.7MB)」を実施したほか、「タイにおける食品の模倣品等対策調査報告書PDFファイル(5.0MB)」および「タイにおける食品の模倣品等対策マニュアルPDFファイル(978KB)」を公表していた。2024年度は、さらに活動を拡充する予定だ。</t>
    <phoneticPr fontId="84"/>
  </si>
  <si>
    <t>https://jp.reuters.com/markets/global-markets/5VHI2WHK6ZIQPDJLHCRRBUELJA-2024-07-11/</t>
    <phoneticPr fontId="84"/>
  </si>
  <si>
    <t>［ロンドン　１１日　ロイター］ - 英国の食料品規制当局ＧＣＡは１１日、米アマゾン(AMZN.O), opens new tabに対し、取引業者の保護を目的とする業界規範の順守が十分でないとし、改善しなければ正式調査に踏み切ると警告した。
英国ではテスコ(TSCO.L), opens new tab、セインズベリー(SBRY.L), opens new tab、マークス＆スペンサー(MKS.L), opens new tabなど主要食品小売業者１４社に取引業者の公平な扱いを求めるＧＳＣＯＰ（Groceries Supply Code of Practice）という規範があり、急な契約の変更や契約解除の制限、契約解除の際に理由をきちんと説明することなどを定めている。アマゾンは２０２２年から対象となった。
ＧＣＡの２０２４年の年次調査によると、アマゾンがＧＳＣＯＰを「一貫して」または「ほとんど」順守していると回答した取引業者は４７％で２３年の５９％から低下した。アマゾンを除く対象業者の規範順守スコアは平均９４％で前年と変わらなかった。
ＧＣＡはアマゾンに規範順守の実証に向け「迅速かつ包括的な行動」を指示。「アマゾンに取引業者の公正、合法的な取り扱いをさせるために適切かつ必要であれば正式な調査を開始することを辞さない」とした。問題ありと判断した場合、英国売上高の１％を上限とする罰金を科すことができる。</t>
    <phoneticPr fontId="84"/>
  </si>
  <si>
    <t>https://www.nikkei.com/nkd/company/us/PEP/news/?DisplayType=1&amp;ng=DGKKZO8195946009072024EAF000</t>
    <phoneticPr fontId="84"/>
  </si>
  <si>
    <t>【ロンドン=湯前宗太郎】デンマークのビール大手のカールスバーグは8日、英清涼飲料メーカー大手のブリトビックを買収すると発表した。買収額は33億ポンド（約6800億円）。米ペプシコの英国での製造受託を担うブリトビックを取り込み、同国事業を強化する。両社が合意した。「ロビンソンズ」などのブランドを展開するブリトビックはロンドン証券取引所に上場し、英国ではペプシコが製造委託する炭酸飲料「ペプシマック…
今月お読みいただける［有料会員限定］会員限定記事の上限を超えました。続きをお読みいただくには、有料会員のお申し込みをお願いします。</t>
    <phoneticPr fontId="84"/>
  </si>
  <si>
    <t>https://www.cnn.co.jp/business/35221220.html</t>
    <phoneticPr fontId="84"/>
  </si>
  <si>
    <t>（ＣＮＮ） シンガポール食品庁（ＳＦＡ）は８日、１６種の食用昆虫の国内での販売と消費を承認した。食品業者向けの発表によって明らかになった。
同庁は文書で「ＳＦＡは、規制上の懸念が低いと評価された種に属する昆虫および昆虫製品の輸入を即時に許可する」と発表した。ＳＦＡが承認した昆虫には、イナゴ、バッタ、ミールワームのほか数種の甲虫が含まれる。同庁は「これらの昆虫および昆虫製品は、人間の消費用または食料生産動物の飼料用として利用できる」とする一方で、昆虫を「自然から採取」することはできないと注意喚起した。昆虫を使用するには、管轄当局によって規制された施設で飼育されていることを証明する書類の提示が必要だという。世界の多くの国と同じくシンガポールでも昆虫食は目新しい。研究者らは２１００種以上の食用昆虫を記録している。その多くは重要なビタミンやミネラルを豊富に含み、メタンを排出する家畜とは対照的に持続可能な高たんぱく源となっている。メキシコの一部ではバッタのタコスが人気を得ているほか、タイやカンボジアなどの東南アジア諸国ではアリ、コオロギ、さらにはタランチュラも一般的に食べられている。</t>
    <phoneticPr fontId="84"/>
  </si>
  <si>
    <t>https://www.fashionsnap.com/article/2024-07-09/hankyu-la-ditta/</t>
    <phoneticPr fontId="84"/>
  </si>
  <si>
    <t>エイチ・ツー・オー リテイリング傘下の阪急阪神百貨店が、ラ・ディッタ・シンガポール（La Ditta Singapore）とパートナーシップ協定を締結したことを発表した。締結日は5月22日。ラ・ディッタ・シンガポールは、シンガポールにある海外事業展開のマーケティング専門コンサルティングの会社。代表取締役の小里博栄氏はこれまでに、農水省から「日本食普及の親善大使」に任命された経験があるほか、現在ではキッコーマンのインド事業代表を務めるなど幅広く活動している。
　同協定では、日本の食品および飲料商品の魅力を世界に向けて発信し、購入者の拡大を図ることで日本食品と飲料の消費活性化を目指すとともに、海外向けのオリジナル商品の開発や販路の確保を推進していくという。</t>
    <phoneticPr fontId="84"/>
  </si>
  <si>
    <t>シンガポール</t>
    <phoneticPr fontId="84"/>
  </si>
  <si>
    <t>デンマーク</t>
    <phoneticPr fontId="84"/>
  </si>
  <si>
    <t>ロンドン</t>
    <phoneticPr fontId="84"/>
  </si>
  <si>
    <t>中国</t>
    <rPh sb="0" eb="2">
      <t>チュウゴク</t>
    </rPh>
    <phoneticPr fontId="84"/>
  </si>
  <si>
    <t>米国</t>
    <rPh sb="0" eb="2">
      <t>ベイコク</t>
    </rPh>
    <phoneticPr fontId="84"/>
  </si>
  <si>
    <t>韓国</t>
    <rPh sb="0" eb="2">
      <t>カンコク</t>
    </rPh>
    <phoneticPr fontId="84"/>
  </si>
  <si>
    <t>オーストラリア</t>
    <phoneticPr fontId="84"/>
  </si>
  <si>
    <t>仏教祝日の５日間、タイの6空港で酒類販売を解禁 -タイ通【 社会 】タイニュース</t>
    <phoneticPr fontId="84"/>
  </si>
  <si>
    <t xml:space="preserve">全羅北道南原地域の学校で食中毒が疑われる患者が1000人以上発生したことが6日　　mk.co.kr </t>
    <phoneticPr fontId="84"/>
  </si>
  <si>
    <t>バーで薬物混入の飲み物調べる検査キットの提供義務化、米加州 - CNN.co.jp</t>
    <phoneticPr fontId="84"/>
  </si>
  <si>
    <t xml:space="preserve">オーストラリアのグズマン、外食店5倍へ上場 時価総額3000億円も期待先行 - 日本経済新聞 </t>
    <phoneticPr fontId="84"/>
  </si>
  <si>
    <t>「体に良い」と信じて「豚の生の血」を飲みつづけ、脳に寄生虫＝中国雲南省</t>
    <phoneticPr fontId="84"/>
  </si>
  <si>
    <t>タイ輸出支援プラットフォーム、2024年度の模倣品など対策相談対応を開始(タイ) ｜ ビジネス短信</t>
    <phoneticPr fontId="84"/>
  </si>
  <si>
    <t>アマゾンに改善指示、食品取引業者の扱い巡り英当局 ｜ ロイター</t>
    <phoneticPr fontId="84"/>
  </si>
  <si>
    <t>機能性表示食品のGMP基準 米国参考に厳格化を要望…消費者委員会の部会で答申（案）を議論</t>
    <phoneticPr fontId="15"/>
  </si>
  <si>
    <t xml:space="preserve">機能性表示食品制度の改正へ向けて、消費者委員会食品表示部会は7月12日、消費者庁への答申（案）と意見書（案）について議論した。答申（案）の附帯意見として、サプリメントの製造管理に適用するGMPを米国の基準を踏まえて、厳格化することなどを求めている。
▽関連記事
機能性表示食品の「〇〇を下げる」という言い切り表現に厳格な対応…消費者委員会の部会で議論
機能性表示食品制度の改正で内閣府令案を諮問…9月1日施行へ、GMP義務化や表示方法の見直しは2年間の経過措置期間
</t>
    <phoneticPr fontId="15"/>
  </si>
  <si>
    <t>メトロ、構内販売の食品に表示漏れ | 朝日新聞デジタルマガジン</t>
    <phoneticPr fontId="15"/>
  </si>
  <si>
    <t>　東京メトロ（東京地下鉄株式会社）は8日、駅構内で販売された食品の表示に「乳」の記載が漏れていたことを発表。謝罪した。
【画像】「乳」表示漏れで「体調に異変を生じられたお客様からのお申し出…」謝罪コメント
　同社グループのメトロコマースが管理する丸の内線「銀座駅」ホーム催事売店にて、出展者であるPANDO社が販売した「昆布のフォカッチャ（7月5日に販売した商品）」について、食品表示ラベルに特定原材料の「記載漏れ」があったと報告。「本来表示すべき特定原材料である『乳』の記載が漏れていることが、体調に異変を生じられたお客様からのお申し出により判明しました」と説明した。続けて「購入されたお客様には、多大なご心配、ご迷惑をおかけしましたことを深くお詫び申し上げます」と謝罪した。
　今後については「東京メトログループとして適切な食品表示の徹底について店舗への指導を強化し、再発防止に努めてまいります」とし、「詳しくは株式会社メトロコマース及び当該店舗の運営会社（株式会社PANDO）のホームページよりご確認ください」と伝えた。メトロコマースは原因について「出荷時及び納品時の食品表示ラベルの確認不足のため」とし、商品は自主回収。「当該商品を召し上がったことにより、体調不良を感じられるお客様は、下記のお問い合わせ先へご相談ください」と呼び掛けた。</t>
    <phoneticPr fontId="15"/>
  </si>
  <si>
    <t>サラシア食品のタカノ、7月16日から18日に開催される「ウェルネスフードジャパン 2024」に出展</t>
    <phoneticPr fontId="15"/>
  </si>
  <si>
    <t>【糖・整腸・保湿】に訴求した、植物性乳酸菌・サラシア由来サラシノール配合の機能性表示食品を初展示
タカノ株式会社(本社：長野県上伊那郡宮田村、代表取締役社長：鷹野 準)は、2024年7月16日(火)～18日(木)に東京ビッグサイトで開催される「ウェルネスフードジャパン 2024」に出展いたします。当展示会では、ご好評をいただいているサラシアエキス顆粒を使用したティーバッグタイプのお茶のほか、新発売のサラシア商品（機能性表示食品を含む2点）も展示いたします。</t>
    <phoneticPr fontId="15"/>
  </si>
  <si>
    <t>機能性表示食品のうち天然抽出物等を原材料とする錠剤、カプセル剤等食品の 製造又は加工の基準(案)に関する意見募集について</t>
    <phoneticPr fontId="15"/>
  </si>
  <si>
    <t>消費者庁では、食品表示基準改正案の規定に基づき、機能性表示食品のうち天然抽出物等を原材料とする錠剤、カプセル剤等食品の製造又は加工の基準(案)を作成いたしました(本案の詳細は別添資料を御参照ください。)。つきましては、以下のとおり、広く国民の皆様の御意見を募集いたします。お寄せいただいた御意見につきましては、内容を検討の上、本案作成の参考とさせていただきます。
1.意見募集の対象
機能性表示食品のうち天然抽出物等を原材料とする錠剤、カプセル剤等食品の製造又は加工の基準(案)
https://public-comment.e-gov.go.jp/servlet/Public?CLASSNAME=PCMMSTDETAIL&amp;id=235080075&amp;Mode=0
2.一部改正案の概要
今般の小林製薬株式会社の紅麹関連製品に係る事案を踏まえ、食品表示基準(平成27年内閣府令第10号)の改正案についてパブリックコメントを実施しているところです。当該改正案の規定に基づき、機能性表示食品のうち天然抽出物等を原材料とする錠剤、カプセル剤等食品の製造又は加工の基準の制定を検討しています。
3.意見募集期間
令和6年7月12日(金)から同年8月16日(金)まで(郵送の場合は同日必着)
4.意見の提出方法
以下の事項を記載し、次に掲げるいずれかの方法により提出してください。</t>
    <phoneticPr fontId="15"/>
  </si>
  <si>
    <t>美味爽やかバナナ 一部残留農薬基準超過</t>
    <phoneticPr fontId="84"/>
  </si>
  <si>
    <t>2024年6月18日から6月21日に、ハローズ、ヒダカヤ、和歌山県Aコープチェーン、永才でじま青果で販売した「美味爽やかバナナ」において、モニタリング検査にて、基準値以上のジノテフランが(0.05ppm)検出されたため、自主回収する。これまで健康被害の報告はない。
【発　表　日】2024/07/08
【企　業　名】株式会社マール
【 販売期間 】2024/06/18～2024/06/21
【キーワード】バナナ、基準超過、ジノテフラン、残留農薬
【 ジャンル 】食品
【 関連情報 】
https://ifas.mhlw.go.jp/faspub/_link.do?i=IO_S020502&amp;p=RCL20...---</t>
    <phoneticPr fontId="84"/>
  </si>
  <si>
    <t>https://www.excite.co.jp/news/article/Recall_49935/</t>
    <phoneticPr fontId="84"/>
  </si>
  <si>
    <t xml:space="preserve">「残留農薬分析知っておきたい問答あれこれ 改訂 4 版 2018」出版のご案内 　日本農薬学会 </t>
    <phoneticPr fontId="84"/>
  </si>
  <si>
    <t>「残留農薬分析知っておきたい問答あれこれ 改訂 4 版 2018」出版のご案内
日本農薬学会では，精度の高い残留農薬分析を実施する上で特に配慮すべき事項を「Q&amp;A」
形式に取りまとめた「残留農薬分析知っておきたい問答あれこれ」を出版しています。2003年に初版を発行以来，好評を博して改訂を重ねてまいりましたが，この度，改訂 4 版を上
梓する運びとなりましたのでお知らせします。改訂 4 版では，前 3 版出版以降の農薬登録制度の動向を反映させ，最新の科学的知見を盛り込むよう全文の見直しを行ったうえで，
初学者の方にも，より読みやすくなるよう心がけて内容を再整理しました。また，携行性を高めるために軽量化を図りました。前版と同様に残留農薬分析の基本やノウハウを得る
ための参考書として，さらに，食の安全に関心をお持ちの幅広い方々に対しても，農薬の規制についての理解の一助となるようお役立て頂けると幸いです。
なお，定価は 3,000 円です（送料別）</t>
    <phoneticPr fontId="84"/>
  </si>
  <si>
    <t>https://pssj2.jp/overview/z2018.pdf</t>
    <phoneticPr fontId="84"/>
  </si>
  <si>
    <t>台湾、韓国産唐辛子粉の輸入停止…基準値超える残留農薬を検出</t>
    <phoneticPr fontId="84"/>
  </si>
  <si>
    <t xml:space="preserve">台湾が「基準値を超える残留農薬の検出」を理由に「韓国メーカー3社の唐辛子粉の輸入を停止する」と2日、発表した。台湾中央通訊社（CNA）によると、これは、台湾衛生福利部（省に相当）に所属する食品薬物管理署が「2023年12月24日から先月24日までに輸入された韓国産唐辛子粉の船積荷物59個のうち、13個が基準に合っていない」として発表したものだという。
輸入停止期間は1カ月間以上だ。
　食品薬物管理署の林金富副署長は「韓国側に、違反に対する釈明と先月30日を期限とする是正措置を複数回要求したが、今日まで回答がなかった」と述べた。台湾では、昨年から今年初めまで中国から輸入した唐辛子粉に赤色の合成着色料で発がん性物質の「スーダンレッド（スダンレッド、蘇丹紅）」が含まれていることが分かったため、すべての唐辛子粉の輸入品に対して厳格な検査基準を適用している。台湾当局は来年3月5日まで、すべての輸入唐辛子粉に対してスーダンレッドおよび残留農薬検査を行う予定だ。
</t>
    <phoneticPr fontId="84"/>
  </si>
  <si>
    <t>食品医薬品安全処は9日、食中毒菌が検出されたチキン製品の販売を中止し、回収措置を取ると発表した</t>
    <phoneticPr fontId="84"/>
  </si>
  <si>
    <t>食品医薬品安全処は9日、食中毒菌が検出されたチキン製品の販売を中止し、回収措置を取ると発表した。回収対象製品は食肉加工業者「チャンプレ」が製造した「BBQトンダリバーベキューチキン」620gだ。 消費期限は2024年7月26日である。食品医薬品安全処によると、チャンプレは該当製品を製造し、チキンフランチャイズである「ジェネシスBBQ」に納品する。該当製品からは食中毒菌であるリステリアモノサイトジェネスが検出された。 冷蔵保管および真空包装で増殖できる低温性細菌だ。 感染すると下痢、高熱、悪寒などの症状が現れる。食品医薬品安全処は、金属性異物基準不適合と判定された緑茶製品も回収すると発表した。
食品製造·加工業者の農業会社法人サンゲ名茶株式会社が製造した「粉緑茶」3㎏だ。 消費期限は2025年11月26日である。
食品医薬品安全処は、該当製品を保管している販売者は販売を中止し、すでに購入した消費者は回収対象店に返却してほしいと呼びかけた。</t>
    <phoneticPr fontId="84"/>
  </si>
  <si>
    <t>https://www.mk.co.kr/jp/society/11063014</t>
    <phoneticPr fontId="84"/>
  </si>
  <si>
    <t>今週のお題　(揚げ油の煙が出たら要注意!)</t>
    <rPh sb="7" eb="8">
      <t>ア</t>
    </rPh>
    <rPh sb="9" eb="10">
      <t>アブラ</t>
    </rPh>
    <rPh sb="11" eb="12">
      <t>ケムリ</t>
    </rPh>
    <rPh sb="13" eb="14">
      <t>デ</t>
    </rPh>
    <rPh sb="16" eb="19">
      <t>ヨウチュウイ</t>
    </rPh>
    <phoneticPr fontId="5"/>
  </si>
  <si>
    <r>
      <t>　　なぜ　!？　　</t>
    </r>
    <r>
      <rPr>
        <b/>
        <u/>
        <sz val="16"/>
        <rFont val="ＭＳ Ｐゴシック"/>
        <family val="3"/>
        <charset val="128"/>
      </rPr>
      <t>揚げ油は色や匂い、泡の立ち方を注意しないと駄目なの?</t>
    </r>
    <rPh sb="9" eb="10">
      <t>ア</t>
    </rPh>
    <rPh sb="11" eb="12">
      <t>アブラ</t>
    </rPh>
    <rPh sb="13" eb="14">
      <t>イロ</t>
    </rPh>
    <rPh sb="15" eb="16">
      <t>ニオ</t>
    </rPh>
    <rPh sb="18" eb="19">
      <t>アワ</t>
    </rPh>
    <rPh sb="20" eb="21">
      <t>タ</t>
    </rPh>
    <rPh sb="22" eb="23">
      <t>カタ</t>
    </rPh>
    <rPh sb="24" eb="26">
      <t>チュウイ</t>
    </rPh>
    <rPh sb="30" eb="32">
      <t>ダメ</t>
    </rPh>
    <phoneticPr fontId="5"/>
  </si>
  <si>
    <r>
      <t>★揚げ油は使用するたびに徐々に劣化します。
★油は</t>
    </r>
    <r>
      <rPr>
        <b/>
        <sz val="12"/>
        <color rgb="FFFFFF00"/>
        <rFont val="ＭＳ Ｐゴシック"/>
        <family val="3"/>
        <charset val="128"/>
      </rPr>
      <t>酸化、過酸化物価、粘度</t>
    </r>
    <r>
      <rPr>
        <b/>
        <sz val="12"/>
        <color indexed="9"/>
        <rFont val="ＭＳ Ｐゴシック"/>
        <family val="3"/>
        <charset val="128"/>
      </rPr>
      <t>を調べることで品質の評価ができます。現場で使用できる</t>
    </r>
    <r>
      <rPr>
        <b/>
        <sz val="12"/>
        <color rgb="FF6EF729"/>
        <rFont val="ＭＳ Ｐゴシック"/>
        <family val="3"/>
        <charset val="128"/>
      </rPr>
      <t>簡易な検査試薬も市販</t>
    </r>
    <r>
      <rPr>
        <b/>
        <sz val="12"/>
        <color indexed="9"/>
        <rFont val="ＭＳ Ｐゴシック"/>
        <family val="3"/>
        <charset val="128"/>
      </rPr>
      <t>されています。★毎日揚げ油を使っている人は、</t>
    </r>
    <r>
      <rPr>
        <b/>
        <sz val="12"/>
        <color rgb="FF6DDDF7"/>
        <rFont val="ＭＳ Ｐゴシック"/>
        <family val="3"/>
        <charset val="128"/>
      </rPr>
      <t>色や泡の立ち方、煙の立ち上がり方で揚げ油の品質が評価</t>
    </r>
    <r>
      <rPr>
        <b/>
        <sz val="12"/>
        <color indexed="9"/>
        <rFont val="ＭＳ Ｐゴシック"/>
        <family val="3"/>
        <charset val="128"/>
      </rPr>
      <t xml:space="preserve">できます。
</t>
    </r>
    <r>
      <rPr>
        <b/>
        <sz val="12"/>
        <color rgb="FFFFFF00"/>
        <rFont val="ＭＳ Ｐゴシック"/>
        <family val="3"/>
        <charset val="128"/>
      </rPr>
      <t>フライの適温は160-180℃</t>
    </r>
    <r>
      <rPr>
        <b/>
        <sz val="12"/>
        <color indexed="9"/>
        <rFont val="ＭＳ Ｐゴシック"/>
        <family val="3"/>
        <charset val="128"/>
      </rPr>
      <t>です。</t>
    </r>
    <r>
      <rPr>
        <b/>
        <sz val="12"/>
        <color rgb="FF6EF729"/>
        <rFont val="ＭＳ Ｐゴシック"/>
        <family val="3"/>
        <charset val="128"/>
      </rPr>
      <t>精製度の良い油は、220-230℃でも色、臭いに変化がなく、煙は立ち上がりません。</t>
    </r>
    <r>
      <rPr>
        <b/>
        <sz val="12"/>
        <color indexed="9"/>
        <rFont val="ＭＳ Ｐゴシック"/>
        <family val="3"/>
        <charset val="128"/>
      </rPr>
      <t xml:space="preserve">
★揚げ物を揚げるときに煙が立つような油は、既に交換の
時期を過ぎていると判断して下さい。カラリと揚がらず食感も良くないはずです。</t>
    </r>
    <rPh sb="1" eb="2">
      <t>ア</t>
    </rPh>
    <rPh sb="3" eb="4">
      <t>アブラ</t>
    </rPh>
    <rPh sb="12" eb="14">
      <t>ジョジョ</t>
    </rPh>
    <rPh sb="15" eb="17">
      <t>レッカ</t>
    </rPh>
    <rPh sb="23" eb="24">
      <t>アブラ</t>
    </rPh>
    <rPh sb="25" eb="27">
      <t>サンカ</t>
    </rPh>
    <rPh sb="31" eb="33">
      <t>ブッカ</t>
    </rPh>
    <rPh sb="34" eb="36">
      <t>ネンド</t>
    </rPh>
    <rPh sb="37" eb="38">
      <t>シラ</t>
    </rPh>
    <rPh sb="43" eb="45">
      <t>ヒンシツ</t>
    </rPh>
    <rPh sb="46" eb="48">
      <t>ヒョウカ</t>
    </rPh>
    <rPh sb="54" eb="56">
      <t>ゲンバ</t>
    </rPh>
    <rPh sb="57" eb="59">
      <t>シヨウ</t>
    </rPh>
    <rPh sb="62" eb="64">
      <t>カンイ</t>
    </rPh>
    <rPh sb="65" eb="67">
      <t>ケンサ</t>
    </rPh>
    <rPh sb="67" eb="69">
      <t>シヤク</t>
    </rPh>
    <rPh sb="70" eb="72">
      <t>シハン</t>
    </rPh>
    <rPh sb="80" eb="82">
      <t>マイニチ</t>
    </rPh>
    <rPh sb="82" eb="83">
      <t>ア</t>
    </rPh>
    <rPh sb="84" eb="85">
      <t>アブラ</t>
    </rPh>
    <rPh sb="86" eb="87">
      <t>ツカ</t>
    </rPh>
    <rPh sb="91" eb="92">
      <t>ヒト</t>
    </rPh>
    <rPh sb="94" eb="95">
      <t>イロ</t>
    </rPh>
    <rPh sb="96" eb="97">
      <t>アワ</t>
    </rPh>
    <rPh sb="98" eb="99">
      <t>タ</t>
    </rPh>
    <rPh sb="100" eb="101">
      <t>カタ</t>
    </rPh>
    <rPh sb="102" eb="103">
      <t>ケムリ</t>
    </rPh>
    <rPh sb="104" eb="105">
      <t>タ</t>
    </rPh>
    <rPh sb="106" eb="107">
      <t>ア</t>
    </rPh>
    <rPh sb="109" eb="110">
      <t>カタ</t>
    </rPh>
    <rPh sb="111" eb="112">
      <t>ア</t>
    </rPh>
    <rPh sb="113" eb="114">
      <t>アブラ</t>
    </rPh>
    <rPh sb="115" eb="117">
      <t>ヒンシツ</t>
    </rPh>
    <rPh sb="118" eb="120">
      <t>ヒョウカ</t>
    </rPh>
    <rPh sb="130" eb="132">
      <t>テキオン</t>
    </rPh>
    <rPh sb="144" eb="147">
      <t>セイセイド</t>
    </rPh>
    <rPh sb="148" eb="149">
      <t>ヨ</t>
    </rPh>
    <rPh sb="150" eb="151">
      <t>アブラ</t>
    </rPh>
    <rPh sb="163" eb="164">
      <t>イロ</t>
    </rPh>
    <rPh sb="165" eb="166">
      <t>ニオ</t>
    </rPh>
    <rPh sb="168" eb="170">
      <t>ヘンカ</t>
    </rPh>
    <rPh sb="174" eb="175">
      <t>ケムリ</t>
    </rPh>
    <rPh sb="176" eb="177">
      <t>タ</t>
    </rPh>
    <rPh sb="178" eb="179">
      <t>ア</t>
    </rPh>
    <rPh sb="187" eb="188">
      <t>ア</t>
    </rPh>
    <rPh sb="189" eb="190">
      <t>モノ</t>
    </rPh>
    <rPh sb="191" eb="192">
      <t>ア</t>
    </rPh>
    <rPh sb="197" eb="198">
      <t>ケムリ</t>
    </rPh>
    <rPh sb="199" eb="200">
      <t>タ</t>
    </rPh>
    <rPh sb="204" eb="205">
      <t>アブラ</t>
    </rPh>
    <rPh sb="207" eb="208">
      <t>スデ</t>
    </rPh>
    <rPh sb="209" eb="211">
      <t>コウカン</t>
    </rPh>
    <rPh sb="213" eb="215">
      <t>ジキ</t>
    </rPh>
    <rPh sb="216" eb="217">
      <t>ス</t>
    </rPh>
    <rPh sb="222" eb="224">
      <t>ハンダン</t>
    </rPh>
    <rPh sb="226" eb="227">
      <t>クダ</t>
    </rPh>
    <rPh sb="234" eb="235">
      <t>ア</t>
    </rPh>
    <rPh sb="238" eb="240">
      <t>ショッカン</t>
    </rPh>
    <rPh sb="241" eb="242">
      <t>ヨ</t>
    </rPh>
    <phoneticPr fontId="5"/>
  </si>
  <si>
    <r>
      <rPr>
        <b/>
        <sz val="12"/>
        <rFont val="BIZ UDゴシック"/>
        <family val="3"/>
        <charset val="128"/>
      </rPr>
      <t>フライオイルの劣化は、使用している油の</t>
    </r>
    <r>
      <rPr>
        <b/>
        <sz val="14"/>
        <color rgb="FFFF0000"/>
        <rFont val="AR明朝体U"/>
        <family val="1"/>
        <charset val="128"/>
      </rPr>
      <t>色調、発泡、発煙、臭いの4点から</t>
    </r>
    <r>
      <rPr>
        <b/>
        <sz val="12"/>
        <color theme="7" tint="-0.249977111117893"/>
        <rFont val="BIZ UDゴシック"/>
        <family val="3"/>
        <charset val="128"/>
      </rPr>
      <t>判断することが大切</t>
    </r>
    <r>
      <rPr>
        <b/>
        <sz val="12"/>
        <rFont val="ＭＳ Ｐゴシック"/>
        <family val="3"/>
        <charset val="128"/>
      </rPr>
      <t xml:space="preserve">です。
</t>
    </r>
    <r>
      <rPr>
        <b/>
        <sz val="14"/>
        <color rgb="FFFF0000"/>
        <rFont val="ＭＳ Ｐゴシック"/>
        <family val="3"/>
        <charset val="128"/>
      </rPr>
      <t>油が劣化していくと</t>
    </r>
    <r>
      <rPr>
        <b/>
        <sz val="12"/>
        <rFont val="ＭＳ Ｐゴシック"/>
        <family val="3"/>
        <charset val="128"/>
      </rPr>
      <t xml:space="preserve">
・</t>
    </r>
    <r>
      <rPr>
        <b/>
        <sz val="12"/>
        <color theme="5" tint="-0.249977111117893"/>
        <rFont val="AR P明朝体U"/>
        <family val="1"/>
        <charset val="128"/>
      </rPr>
      <t>色調は徐々に黒ずみ不透明</t>
    </r>
    <r>
      <rPr>
        <b/>
        <sz val="12"/>
        <rFont val="ＭＳ Ｐゴシック"/>
        <family val="3"/>
        <charset val="128"/>
      </rPr>
      <t>になります。
・発泡は油が新しいうちは大きな泡が出ますが、</t>
    </r>
    <r>
      <rPr>
        <b/>
        <sz val="12"/>
        <color theme="5" tint="-0.249977111117893"/>
        <rFont val="AR明朝体U"/>
        <family val="1"/>
        <charset val="128"/>
      </rPr>
      <t>徐々に細かな泡が出る(カニ泡)状態</t>
    </r>
    <r>
      <rPr>
        <b/>
        <sz val="12"/>
        <rFont val="ＭＳ Ｐゴシック"/>
        <family val="3"/>
        <charset val="128"/>
      </rPr>
      <t>になります。
・高温にならないと出なかった</t>
    </r>
    <r>
      <rPr>
        <b/>
        <sz val="12"/>
        <color theme="5" tint="-0.249977111117893"/>
        <rFont val="AR P明朝体U"/>
        <family val="1"/>
        <charset val="128"/>
      </rPr>
      <t>煙が、低い温度(150-160℃)でも出る</t>
    </r>
    <r>
      <rPr>
        <b/>
        <sz val="12"/>
        <rFont val="ＭＳ Ｐゴシック"/>
        <family val="3"/>
        <charset val="128"/>
      </rPr>
      <t>ようになります。
・新しいうちは臭いがないのに、使っているうちに徐々に油くさくなり、更に使い続けると</t>
    </r>
    <r>
      <rPr>
        <b/>
        <sz val="12"/>
        <color theme="5" tint="-0.249977111117893"/>
        <rFont val="AR明朝体U"/>
        <family val="1"/>
        <charset val="128"/>
      </rPr>
      <t>イオウ臭が漂う</t>
    </r>
    <r>
      <rPr>
        <b/>
        <sz val="12"/>
        <rFont val="ＭＳ Ｐゴシック"/>
        <family val="3"/>
        <charset val="128"/>
      </rPr>
      <t xml:space="preserve">ようになります。
 </t>
    </r>
    <r>
      <rPr>
        <b/>
        <sz val="12"/>
        <color rgb="FFFF0000"/>
        <rFont val="AR明朝体U"/>
        <family val="1"/>
        <charset val="128"/>
      </rPr>
      <t xml:space="preserve">油は定期的に揚げカスを取り除き、定期的に差し油しましょう。
 </t>
    </r>
    <r>
      <rPr>
        <b/>
        <sz val="12"/>
        <rFont val="ＭＳ Ｐゴシック"/>
        <family val="3"/>
        <charset val="128"/>
      </rPr>
      <t>大量調理で劣化が進んだときには、全部交換しましょう。
●劣化の進んだ揚げ油を使い続けると、</t>
    </r>
    <r>
      <rPr>
        <b/>
        <sz val="12"/>
        <color theme="7" tint="-0.249977111117893"/>
        <rFont val="AR P明朝体U"/>
        <family val="1"/>
        <charset val="128"/>
      </rPr>
      <t>品質の悪い揚げ物になり、時に健康被害の原因にもなります。</t>
    </r>
    <rPh sb="7" eb="9">
      <t>レッカ</t>
    </rPh>
    <rPh sb="11" eb="13">
      <t>シヨウ</t>
    </rPh>
    <rPh sb="17" eb="18">
      <t>アブラ</t>
    </rPh>
    <rPh sb="19" eb="21">
      <t>シキチョウ</t>
    </rPh>
    <rPh sb="22" eb="24">
      <t>ハッポウ</t>
    </rPh>
    <rPh sb="25" eb="27">
      <t>ハツエン</t>
    </rPh>
    <rPh sb="28" eb="29">
      <t>ニオ</t>
    </rPh>
    <rPh sb="32" eb="33">
      <t>テン</t>
    </rPh>
    <rPh sb="35" eb="37">
      <t>ハンダン</t>
    </rPh>
    <rPh sb="42" eb="44">
      <t>タイセツ</t>
    </rPh>
    <rPh sb="48" eb="49">
      <t>アブラ</t>
    </rPh>
    <rPh sb="50" eb="52">
      <t>レツカ</t>
    </rPh>
    <rPh sb="59" eb="61">
      <t>シキチョウ</t>
    </rPh>
    <rPh sb="62" eb="64">
      <t>ジョジョ</t>
    </rPh>
    <rPh sb="65" eb="66">
      <t>クロ</t>
    </rPh>
    <rPh sb="68" eb="71">
      <t>フトウメイ</t>
    </rPh>
    <rPh sb="82" eb="83">
      <t>アブラ</t>
    </rPh>
    <rPh sb="84" eb="85">
      <t>アタラ</t>
    </rPh>
    <rPh sb="90" eb="91">
      <t>オオ</t>
    </rPh>
    <rPh sb="93" eb="94">
      <t>アワ</t>
    </rPh>
    <rPh sb="95" eb="96">
      <t>デ</t>
    </rPh>
    <rPh sb="100" eb="102">
      <t>ジョジョ</t>
    </rPh>
    <rPh sb="103" eb="104">
      <t>コマ</t>
    </rPh>
    <rPh sb="106" eb="107">
      <t>アワ</t>
    </rPh>
    <rPh sb="108" eb="109">
      <t>デ</t>
    </rPh>
    <rPh sb="115" eb="117">
      <t>ジョウタイ</t>
    </rPh>
    <rPh sb="125" eb="126">
      <t>タカ</t>
    </rPh>
    <rPh sb="133" eb="134">
      <t>デ</t>
    </rPh>
    <rPh sb="138" eb="139">
      <t>ケムリ</t>
    </rPh>
    <rPh sb="141" eb="142">
      <t>ヒク</t>
    </rPh>
    <rPh sb="143" eb="145">
      <t>オンド</t>
    </rPh>
    <rPh sb="157" eb="158">
      <t>デ</t>
    </rPh>
    <rPh sb="169" eb="170">
      <t>アタラ</t>
    </rPh>
    <rPh sb="175" eb="176">
      <t>ニオ</t>
    </rPh>
    <rPh sb="183" eb="184">
      <t>ツカ</t>
    </rPh>
    <rPh sb="191" eb="193">
      <t>ジョジョ</t>
    </rPh>
    <rPh sb="194" eb="195">
      <t>アブラ</t>
    </rPh>
    <rPh sb="201" eb="202">
      <t>サラ</t>
    </rPh>
    <rPh sb="203" eb="204">
      <t>ツカ</t>
    </rPh>
    <rPh sb="205" eb="206">
      <t>ツヅ</t>
    </rPh>
    <rPh sb="212" eb="213">
      <t>シュウ</t>
    </rPh>
    <rPh sb="214" eb="215">
      <t>タダヨ</t>
    </rPh>
    <rPh sb="226" eb="227">
      <t>アブラ</t>
    </rPh>
    <rPh sb="228" eb="231">
      <t>テイキテキ</t>
    </rPh>
    <rPh sb="232" eb="233">
      <t>ア</t>
    </rPh>
    <rPh sb="237" eb="238">
      <t>ト</t>
    </rPh>
    <rPh sb="239" eb="240">
      <t>ノゾ</t>
    </rPh>
    <rPh sb="242" eb="245">
      <t>テイキテキ</t>
    </rPh>
    <rPh sb="246" eb="247">
      <t>サ</t>
    </rPh>
    <rPh sb="248" eb="249">
      <t>アブラ</t>
    </rPh>
    <rPh sb="257" eb="259">
      <t>タイリョウ</t>
    </rPh>
    <rPh sb="259" eb="261">
      <t>チョウリ</t>
    </rPh>
    <rPh sb="262" eb="264">
      <t>レッカ</t>
    </rPh>
    <rPh sb="265" eb="266">
      <t>スス</t>
    </rPh>
    <rPh sb="273" eb="275">
      <t>ゼンブ</t>
    </rPh>
    <rPh sb="275" eb="277">
      <t>コウカン</t>
    </rPh>
    <rPh sb="285" eb="287">
      <t>レッカ</t>
    </rPh>
    <rPh sb="288" eb="289">
      <t>スス</t>
    </rPh>
    <rPh sb="291" eb="292">
      <t>ア</t>
    </rPh>
    <rPh sb="293" eb="294">
      <t>アブラ</t>
    </rPh>
    <rPh sb="295" eb="296">
      <t>ツカ</t>
    </rPh>
    <rPh sb="297" eb="298">
      <t>ツヅ</t>
    </rPh>
    <rPh sb="302" eb="304">
      <t>ヒンシツ</t>
    </rPh>
    <rPh sb="305" eb="306">
      <t>ワル</t>
    </rPh>
    <rPh sb="307" eb="308">
      <t>ア</t>
    </rPh>
    <rPh sb="309" eb="310">
      <t>モノ</t>
    </rPh>
    <rPh sb="314" eb="315">
      <t>トキ</t>
    </rPh>
    <rPh sb="316" eb="318">
      <t>ケンコウ</t>
    </rPh>
    <rPh sb="318" eb="320">
      <t>ヒガイ</t>
    </rPh>
    <rPh sb="321" eb="323">
      <t>ゲンイン</t>
    </rPh>
    <phoneticPr fontId="5"/>
  </si>
  <si>
    <t>1933年　</t>
    <rPh sb="4" eb="5">
      <t>ネン</t>
    </rPh>
    <phoneticPr fontId="84"/>
  </si>
  <si>
    <t>創業</t>
    <rPh sb="0" eb="2">
      <t>ソウギョウ</t>
    </rPh>
    <phoneticPr fontId="84"/>
  </si>
  <si>
    <t>1964年</t>
    <rPh sb="4" eb="5">
      <t>ネン</t>
    </rPh>
    <phoneticPr fontId="84"/>
  </si>
  <si>
    <t>東京オリンピックで海外選手団に子牛肉を提供</t>
    <rPh sb="0" eb="2">
      <t>トウキョウ</t>
    </rPh>
    <rPh sb="9" eb="14">
      <t>カイガイセンシュダン</t>
    </rPh>
    <rPh sb="15" eb="17">
      <t>コウシ</t>
    </rPh>
    <rPh sb="17" eb="18">
      <t>ニク</t>
    </rPh>
    <rPh sb="19" eb="21">
      <t>テイキョウ</t>
    </rPh>
    <phoneticPr fontId="84"/>
  </si>
  <si>
    <t>2007年</t>
    <rPh sb="4" eb="5">
      <t>ネン</t>
    </rPh>
    <phoneticPr fontId="84"/>
  </si>
  <si>
    <t>「不二家」（本社・東京都）が埼玉工場で、消費期限を過ぎた牛乳を使った菓子を出荷していた問題が分かります。同社は前年秋に問題を把握しながら、事実を認めて工場の操業休止
食肉製造加工会社「ミートホープ」（同・北海道苫小牧市）の豚や羊の肉を混ぜた「牛肉ミンチ」の販売、
「石屋製菓」（同・札幌市）のチョコレート菓子「白い恋人」の賞味期限改ざん、
老舗「赤福」（同・三重県伊勢市）の製造日偽装表示、
秋田県の食肉会社による比内鶏加工品の原料偽装、
料亭「船場吉兆」（大阪市）の消費期限や賞味期限の改ざん</t>
    <phoneticPr fontId="84"/>
  </si>
  <si>
    <r>
      <t xml:space="preserve">新工場でISO9001認証取得
</t>
    </r>
    <r>
      <rPr>
        <b/>
        <sz val="11"/>
        <rFont val="AR P新藝体E"/>
        <family val="3"/>
        <charset val="128"/>
      </rPr>
      <t xml:space="preserve">人形町今半と契約
銀座高島屋に出店
</t>
    </r>
    <r>
      <rPr>
        <b/>
        <sz val="11"/>
        <color rgb="FFFF0000"/>
        <rFont val="AR P新藝体E"/>
        <family val="3"/>
        <charset val="128"/>
      </rPr>
      <t xml:space="preserve">
</t>
    </r>
    <rPh sb="0" eb="3">
      <t>シンコウジョウ</t>
    </rPh>
    <rPh sb="11" eb="15">
      <t>ニンショウシュトク</t>
    </rPh>
    <rPh sb="17" eb="20">
      <t>ニンギョウチョウ</t>
    </rPh>
    <rPh sb="20" eb="22">
      <t>イマハン</t>
    </rPh>
    <rPh sb="23" eb="25">
      <t>ケイヤク</t>
    </rPh>
    <rPh sb="26" eb="28">
      <t>ギンザ</t>
    </rPh>
    <rPh sb="28" eb="31">
      <t>タカシマヤ</t>
    </rPh>
    <rPh sb="32" eb="34">
      <t>シュッテン</t>
    </rPh>
    <phoneticPr fontId="84"/>
  </si>
  <si>
    <t>社会情勢</t>
    <rPh sb="0" eb="2">
      <t>シャカイ</t>
    </rPh>
    <rPh sb="2" eb="4">
      <t>ジョウセイ</t>
    </rPh>
    <phoneticPr fontId="84"/>
  </si>
  <si>
    <t>　</t>
    <phoneticPr fontId="84"/>
  </si>
  <si>
    <t>小島の年表(抜粋)</t>
    <rPh sb="0" eb="2">
      <t>コジマ</t>
    </rPh>
    <rPh sb="3" eb="5">
      <t>ネンピョウ</t>
    </rPh>
    <rPh sb="6" eb="8">
      <t>バッスイ</t>
    </rPh>
    <phoneticPr fontId="84"/>
  </si>
  <si>
    <t>食品安全・品質第一で活気ずく株式会社小島商店</t>
    <rPh sb="0" eb="4">
      <t>ショクヒンアンゼン</t>
    </rPh>
    <rPh sb="5" eb="9">
      <t>ヒンシツダイイチ</t>
    </rPh>
    <rPh sb="10" eb="12">
      <t>カッキ</t>
    </rPh>
    <rPh sb="14" eb="18">
      <t>カブシキガイシャ</t>
    </rPh>
    <rPh sb="18" eb="22">
      <t>コジマショウテン</t>
    </rPh>
    <phoneticPr fontId="3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</si>
</sst>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_);[Red]\(0\)"/>
  </numFmts>
  <fonts count="184">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2"/>
      <color rgb="FFFF0000"/>
      <name val="ＭＳ Ｐゴシック"/>
      <family val="3"/>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b/>
      <sz val="12"/>
      <color rgb="FFFF0000"/>
      <name val="メイリオ"/>
      <family val="3"/>
      <charset val="128"/>
    </font>
    <font>
      <sz val="11"/>
      <color rgb="FFFF0000"/>
      <name val="ＭＳ Ｐゴシック"/>
      <family val="3"/>
      <charset val="128"/>
    </font>
    <font>
      <b/>
      <sz val="14"/>
      <color theme="4"/>
      <name val="ＭＳ Ｐゴシック"/>
      <family val="3"/>
      <charset val="128"/>
    </font>
    <font>
      <sz val="11"/>
      <color theme="1"/>
      <name val="Meiryo"/>
      <family val="3"/>
      <charset val="128"/>
    </font>
    <font>
      <sz val="6"/>
      <name val="ＭＳ Ｐゴシック"/>
      <family val="3"/>
      <charset val="128"/>
      <scheme val="minor"/>
    </font>
    <font>
      <b/>
      <sz val="16"/>
      <name val="ＭＳ Ｐゴシック"/>
      <family val="3"/>
      <charset val="128"/>
    </font>
    <font>
      <sz val="20"/>
      <name val="ＭＳ Ｐゴシック"/>
      <family val="3"/>
      <charset val="128"/>
    </font>
    <font>
      <b/>
      <sz val="22"/>
      <name val="ＭＳ Ｐゴシック"/>
      <family val="3"/>
      <charset val="128"/>
    </font>
    <font>
      <sz val="11"/>
      <name val="ＭＳ Ｐゴシック"/>
      <family val="3"/>
      <charset val="128"/>
      <scheme val="minor"/>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b/>
      <sz val="10"/>
      <color theme="0"/>
      <name val="ＭＳ Ｐゴシック"/>
      <family val="3"/>
      <charset val="128"/>
    </font>
    <font>
      <b/>
      <u/>
      <sz val="12"/>
      <color theme="0"/>
      <name val="ＭＳ Ｐゴシック"/>
      <family val="3"/>
      <charset val="128"/>
    </font>
    <font>
      <b/>
      <sz val="12"/>
      <name val="ＭＳ Ｐゴシック"/>
      <family val="3"/>
      <charset val="128"/>
      <scheme val="minor"/>
    </font>
    <font>
      <b/>
      <sz val="11"/>
      <color theme="1"/>
      <name val="ＭＳ Ｐゴシック"/>
      <family val="3"/>
      <charset val="128"/>
    </font>
    <font>
      <sz val="11"/>
      <color rgb="FF000000"/>
      <name val="ＭＳ Ｐゴシック"/>
      <family val="3"/>
      <charset val="128"/>
    </font>
    <font>
      <sz val="11"/>
      <color theme="1"/>
      <name val="ＭＳ Ｐゴシック"/>
      <family val="3"/>
      <charset val="128"/>
      <scheme val="major"/>
    </font>
    <font>
      <sz val="11"/>
      <name val="ＭＳ Ｐゴシック"/>
      <family val="3"/>
      <charset val="128"/>
      <scheme val="major"/>
    </font>
    <font>
      <b/>
      <sz val="11"/>
      <name val="游ゴシック"/>
      <family val="3"/>
      <charset val="128"/>
    </font>
    <font>
      <b/>
      <sz val="11"/>
      <color theme="1"/>
      <name val="游ゴシック"/>
      <family val="3"/>
      <charset val="128"/>
    </font>
    <font>
      <b/>
      <sz val="9"/>
      <color rgb="FFFF0000"/>
      <name val="ＭＳ Ｐゴシック"/>
      <family val="3"/>
      <charset val="128"/>
    </font>
    <font>
      <sz val="16"/>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9"/>
      <name val="ＭＳ Ｐゴシック"/>
      <family val="3"/>
      <charset val="128"/>
    </font>
    <font>
      <b/>
      <sz val="11"/>
      <name val="ＭＳ Ｐゴシック"/>
      <family val="3"/>
      <charset val="128"/>
      <scheme val="minor"/>
    </font>
    <font>
      <b/>
      <sz val="16"/>
      <color indexed="18"/>
      <name val="游ゴシック"/>
      <family val="3"/>
      <charset val="128"/>
    </font>
    <font>
      <b/>
      <sz val="20"/>
      <color rgb="FF000000"/>
      <name val="ＭＳ Ｐゴシック"/>
      <family val="3"/>
      <charset val="128"/>
    </font>
    <font>
      <b/>
      <sz val="20"/>
      <color rgb="FF333333"/>
      <name val="ＭＳ Ｐゴシック"/>
      <family val="3"/>
      <charset val="128"/>
      <scheme val="minor"/>
    </font>
    <font>
      <b/>
      <sz val="8"/>
      <color rgb="FFFF0000"/>
      <name val="メイリオ"/>
      <family val="3"/>
      <charset val="128"/>
    </font>
    <font>
      <b/>
      <sz val="8"/>
      <color rgb="FFFF0000"/>
      <name val="ＭＳ Ｐゴシック"/>
      <family val="3"/>
      <charset val="128"/>
    </font>
    <font>
      <sz val="9"/>
      <name val="Meiryo UI"/>
      <family val="3"/>
      <charset val="128"/>
    </font>
    <font>
      <sz val="9"/>
      <color theme="1"/>
      <name val="Meiryo"/>
      <family val="3"/>
      <charset val="128"/>
    </font>
    <font>
      <b/>
      <sz val="14"/>
      <name val="游ゴシック"/>
      <family val="3"/>
      <charset val="128"/>
    </font>
    <font>
      <b/>
      <sz val="14"/>
      <color theme="1"/>
      <name val="游ゴシック"/>
      <family val="3"/>
      <charset val="128"/>
    </font>
    <font>
      <b/>
      <sz val="14"/>
      <color rgb="FF000000"/>
      <name val="游ゴシック"/>
      <family val="3"/>
      <charset val="128"/>
    </font>
    <font>
      <sz val="14"/>
      <color rgb="FF000000"/>
      <name val="Meiryo"/>
      <family val="3"/>
      <charset val="128"/>
    </font>
    <font>
      <b/>
      <sz val="18"/>
      <color rgb="FF333333"/>
      <name val="メイリオ"/>
      <family val="3"/>
      <charset val="128"/>
    </font>
    <font>
      <b/>
      <sz val="14"/>
      <color rgb="FF454545"/>
      <name val="游ゴシック"/>
      <family val="3"/>
      <charset val="128"/>
    </font>
    <font>
      <b/>
      <sz val="9"/>
      <color indexed="81"/>
      <name val="ＭＳ Ｐゴシック"/>
      <family val="3"/>
      <charset val="128"/>
    </font>
    <font>
      <sz val="9"/>
      <color indexed="81"/>
      <name val="ＭＳ Ｐゴシック"/>
      <family val="3"/>
      <charset val="128"/>
    </font>
    <font>
      <b/>
      <sz val="14"/>
      <color rgb="FFFF0000"/>
      <name val="ＭＳ Ｐゴシック"/>
      <family val="3"/>
      <charset val="128"/>
    </font>
    <font>
      <b/>
      <sz val="20"/>
      <color rgb="FF333333"/>
      <name val="メイリオ"/>
      <family val="3"/>
      <charset val="128"/>
    </font>
    <font>
      <b/>
      <sz val="13"/>
      <name val="游ゴシック"/>
      <family val="3"/>
      <charset val="128"/>
    </font>
    <font>
      <sz val="12"/>
      <name val="ＭＳ Ｐゴシック"/>
      <family val="3"/>
      <charset val="128"/>
      <scheme val="minor"/>
    </font>
    <font>
      <b/>
      <sz val="14"/>
      <color indexed="8"/>
      <name val="游ゴシック"/>
      <family val="3"/>
      <charset val="128"/>
    </font>
    <font>
      <sz val="12"/>
      <color rgb="FF333333"/>
      <name val="メイリオ"/>
      <family val="3"/>
      <charset val="128"/>
    </font>
    <font>
      <b/>
      <sz val="11"/>
      <color rgb="FF222324"/>
      <name val="ＭＳ Ｐゴシック"/>
      <family val="2"/>
      <charset val="128"/>
    </font>
    <font>
      <b/>
      <sz val="14"/>
      <color indexed="8"/>
      <name val="ＭＳ Ｐゴシック"/>
      <family val="3"/>
      <charset val="128"/>
    </font>
    <font>
      <sz val="20"/>
      <color indexed="9"/>
      <name val="ＭＳ Ｐゴシック"/>
      <family val="3"/>
      <charset val="128"/>
    </font>
    <font>
      <sz val="14"/>
      <color indexed="63"/>
      <name val="Arial"/>
      <family val="2"/>
    </font>
    <font>
      <b/>
      <sz val="11"/>
      <color rgb="FF0070C0"/>
      <name val="ＭＳ Ｐゴシック"/>
      <family val="3"/>
      <charset val="128"/>
    </font>
    <font>
      <sz val="13"/>
      <name val="ＭＳ Ｐゴシック"/>
      <family val="3"/>
      <charset val="128"/>
    </font>
    <font>
      <b/>
      <sz val="14"/>
      <color indexed="12"/>
      <name val="ＭＳ Ｐゴシック"/>
      <family val="3"/>
      <charset val="128"/>
    </font>
    <font>
      <sz val="22"/>
      <name val="ＭＳ Ｐゴシック"/>
      <family val="3"/>
      <charset val="128"/>
    </font>
    <font>
      <b/>
      <sz val="10"/>
      <color indexed="62"/>
      <name val="ＭＳ Ｐゴシック"/>
      <family val="3"/>
      <charset val="128"/>
    </font>
    <font>
      <sz val="10"/>
      <color indexed="62"/>
      <name val="ＭＳ Ｐゴシック"/>
      <family val="3"/>
      <charset val="128"/>
    </font>
    <font>
      <b/>
      <u/>
      <sz val="11"/>
      <name val="ＭＳ Ｐゴシック"/>
      <family val="3"/>
      <charset val="128"/>
    </font>
    <font>
      <b/>
      <sz val="18"/>
      <name val="Microsoft YaHei"/>
      <family val="3"/>
      <charset val="134"/>
    </font>
    <font>
      <sz val="8.8000000000000007"/>
      <color indexed="23"/>
      <name val="ＭＳ Ｐゴシック"/>
      <family val="3"/>
      <charset val="128"/>
    </font>
    <font>
      <sz val="10"/>
      <name val="Arial"/>
      <family val="2"/>
    </font>
    <font>
      <sz val="8"/>
      <color theme="1"/>
      <name val="ＭＳ Ｐゴシック"/>
      <family val="3"/>
      <charset val="128"/>
      <scheme val="minor"/>
    </font>
    <font>
      <sz val="11"/>
      <color rgb="FFFFC000"/>
      <name val="ＭＳ Ｐゴシック"/>
      <family val="3"/>
      <charset val="128"/>
      <scheme val="minor"/>
    </font>
    <font>
      <sz val="11"/>
      <color rgb="FF6EF729"/>
      <name val="ＭＳ Ｐゴシック"/>
      <family val="3"/>
      <charset val="128"/>
      <scheme val="minor"/>
    </font>
    <font>
      <sz val="11"/>
      <color theme="5" tint="0.39997558519241921"/>
      <name val="ＭＳ Ｐゴシック"/>
      <family val="3"/>
      <charset val="128"/>
      <scheme val="minor"/>
    </font>
    <font>
      <sz val="11"/>
      <color theme="0" tint="-0.14999847407452621"/>
      <name val="ＭＳ Ｐゴシック"/>
      <family val="3"/>
      <charset val="128"/>
      <scheme val="minor"/>
    </font>
    <font>
      <sz val="11"/>
      <color theme="7" tint="0.39997558519241921"/>
      <name val="ＭＳ Ｐゴシック"/>
      <family val="3"/>
      <charset val="128"/>
      <scheme val="minor"/>
    </font>
    <font>
      <sz val="11"/>
      <color indexed="4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b/>
      <sz val="10"/>
      <color rgb="FF666666"/>
      <name val="Arial"/>
      <family val="2"/>
    </font>
    <font>
      <sz val="12"/>
      <color indexed="9"/>
      <name val="ＭＳ Ｐゴシック"/>
      <family val="3"/>
      <charset val="128"/>
    </font>
    <font>
      <b/>
      <u/>
      <sz val="12"/>
      <name val="ＭＳ Ｐゴシック"/>
      <family val="3"/>
      <charset val="128"/>
    </font>
    <font>
      <b/>
      <sz val="12"/>
      <color indexed="10"/>
      <name val="ＭＳ Ｐゴシック"/>
      <family val="3"/>
      <charset val="128"/>
    </font>
    <font>
      <sz val="14"/>
      <color indexed="63"/>
      <name val="ＭＳ Ｐゴシック"/>
      <family val="3"/>
      <charset val="128"/>
    </font>
    <font>
      <b/>
      <sz val="16"/>
      <name val="Microsoft YaHei"/>
      <family val="3"/>
      <charset val="134"/>
    </font>
    <font>
      <b/>
      <sz val="10"/>
      <name val="ＭＳ Ｐゴシック"/>
      <family val="3"/>
      <charset val="128"/>
    </font>
    <font>
      <b/>
      <sz val="14"/>
      <color indexed="18"/>
      <name val="游ゴシック"/>
      <family val="3"/>
      <charset val="128"/>
    </font>
    <font>
      <b/>
      <sz val="18"/>
      <name val="メイリオ"/>
      <family val="3"/>
      <charset val="128"/>
    </font>
    <font>
      <b/>
      <sz val="17"/>
      <name val="メイリオ"/>
      <family val="3"/>
      <charset val="128"/>
    </font>
    <font>
      <sz val="20"/>
      <color rgb="FF000000"/>
      <name val="ＭＳ Ｐゴシック"/>
      <family val="3"/>
      <charset val="128"/>
    </font>
    <font>
      <sz val="11"/>
      <color rgb="FFFFFF00"/>
      <name val="ＭＳ Ｐゴシック"/>
      <family val="3"/>
      <charset val="128"/>
      <scheme val="minor"/>
    </font>
    <font>
      <sz val="10"/>
      <color rgb="FF000000"/>
      <name val="メイリオ"/>
      <family val="3"/>
      <charset val="128"/>
    </font>
    <font>
      <b/>
      <u/>
      <sz val="16"/>
      <name val="ＭＳ Ｐゴシック"/>
      <family val="3"/>
      <charset val="128"/>
    </font>
    <font>
      <b/>
      <sz val="12"/>
      <color rgb="FFFFFF00"/>
      <name val="ＭＳ Ｐゴシック"/>
      <family val="3"/>
      <charset val="128"/>
    </font>
    <font>
      <b/>
      <sz val="12"/>
      <color rgb="FF6EF729"/>
      <name val="ＭＳ Ｐゴシック"/>
      <family val="3"/>
      <charset val="128"/>
    </font>
    <font>
      <b/>
      <sz val="12"/>
      <color rgb="FF6DDDF7"/>
      <name val="ＭＳ Ｐゴシック"/>
      <family val="3"/>
      <charset val="128"/>
    </font>
    <font>
      <b/>
      <sz val="12"/>
      <color theme="5" tint="-0.249977111117893"/>
      <name val="AR明朝体U"/>
      <family val="1"/>
      <charset val="128"/>
    </font>
    <font>
      <b/>
      <sz val="12"/>
      <color theme="5" tint="-0.249977111117893"/>
      <name val="AR P明朝体U"/>
      <family val="1"/>
      <charset val="128"/>
    </font>
    <font>
      <b/>
      <sz val="12"/>
      <color rgb="FFFF0000"/>
      <name val="AR明朝体U"/>
      <family val="1"/>
      <charset val="128"/>
    </font>
    <font>
      <b/>
      <sz val="12"/>
      <color theme="7" tint="-0.249977111117893"/>
      <name val="AR P明朝体U"/>
      <family val="1"/>
      <charset val="128"/>
    </font>
    <font>
      <b/>
      <sz val="14"/>
      <color rgb="FFFF0000"/>
      <name val="AR明朝体U"/>
      <family val="1"/>
      <charset val="128"/>
    </font>
    <font>
      <b/>
      <sz val="12"/>
      <color theme="7" tint="-0.249977111117893"/>
      <name val="BIZ UDゴシック"/>
      <family val="3"/>
      <charset val="128"/>
    </font>
    <font>
      <b/>
      <sz val="12"/>
      <name val="BIZ UDゴシック"/>
      <family val="3"/>
      <charset val="128"/>
    </font>
    <font>
      <b/>
      <sz val="11"/>
      <color rgb="FFFF0000"/>
      <name val="AR P新藝体E"/>
      <family val="3"/>
      <charset val="128"/>
    </font>
    <font>
      <b/>
      <sz val="11"/>
      <name val="AR P新藝体E"/>
      <family val="3"/>
      <charset val="128"/>
    </font>
    <font>
      <b/>
      <sz val="16"/>
      <name val="ＭＳ Ｐゴシック"/>
      <family val="3"/>
      <charset val="128"/>
      <scheme val="minor"/>
    </font>
    <font>
      <b/>
      <sz val="14"/>
      <name val="ＭＳ Ｐゴシック"/>
      <family val="3"/>
      <charset val="128"/>
      <scheme val="minor"/>
    </font>
  </fonts>
  <fills count="45">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41"/>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EF729"/>
        <bgColor indexed="64"/>
      </patternFill>
    </fill>
    <fill>
      <patternFill patternType="solid">
        <fgColor theme="0" tint="-4.9989318521683403E-2"/>
        <bgColor indexed="64"/>
      </patternFill>
    </fill>
    <fill>
      <patternFill patternType="solid">
        <fgColor theme="2"/>
        <bgColor indexed="64"/>
      </patternFill>
    </fill>
    <fill>
      <patternFill patternType="solid">
        <fgColor rgb="FFFAFEC2"/>
        <bgColor indexed="64"/>
      </patternFill>
    </fill>
    <fill>
      <patternFill patternType="solid">
        <fgColor theme="7" tint="0.79998168889431442"/>
        <bgColor indexed="64"/>
      </patternFill>
    </fill>
    <fill>
      <patternFill patternType="solid">
        <fgColor rgb="FFD4FDC3"/>
        <bgColor indexed="64"/>
      </patternFill>
    </fill>
    <fill>
      <patternFill patternType="solid">
        <fgColor theme="2" tint="-9.9978637043366805E-2"/>
        <bgColor indexed="64"/>
      </patternFill>
    </fill>
    <fill>
      <patternFill patternType="solid">
        <fgColor rgb="FFFFCC99"/>
        <bgColor indexed="64"/>
      </patternFill>
    </fill>
    <fill>
      <patternFill patternType="solid">
        <fgColor indexed="1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6DDDF7"/>
        <bgColor indexed="64"/>
      </patternFill>
    </fill>
    <fill>
      <patternFill patternType="solid">
        <fgColor theme="5" tint="0.39997558519241921"/>
        <bgColor indexed="64"/>
      </patternFill>
    </fill>
    <fill>
      <patternFill patternType="solid">
        <fgColor indexed="45"/>
        <bgColor indexed="64"/>
      </patternFill>
    </fill>
    <fill>
      <patternFill patternType="solid">
        <fgColor indexed="16"/>
        <bgColor indexed="64"/>
      </patternFill>
    </fill>
    <fill>
      <patternFill patternType="solid">
        <fgColor theme="5" tint="-0.249977111117893"/>
        <bgColor indexed="64"/>
      </patternFill>
    </fill>
    <fill>
      <patternFill patternType="solid">
        <fgColor rgb="FFFF0000"/>
        <bgColor indexed="64"/>
      </patternFill>
    </fill>
  </fills>
  <borders count="250">
    <border>
      <left/>
      <right/>
      <top/>
      <bottom/>
      <diagonal/>
    </border>
    <border>
      <left style="medium">
        <color indexed="12"/>
      </left>
      <right style="medium">
        <color indexed="12"/>
      </right>
      <top/>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right/>
      <top style="thin">
        <color auto="1"/>
      </top>
      <bottom/>
      <diagonal/>
    </border>
    <border>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style="medium">
        <color rgb="FF888888"/>
      </right>
      <top/>
      <bottom style="medium">
        <color rgb="FF888888"/>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medium">
        <color indexed="23"/>
      </left>
      <right/>
      <top/>
      <bottom style="medium">
        <color indexed="55"/>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auto="1"/>
      </left>
      <right/>
      <top style="thin">
        <color indexed="12"/>
      </top>
      <bottom style="medium">
        <color indexed="12"/>
      </bottom>
      <diagonal/>
    </border>
    <border>
      <left/>
      <right/>
      <top style="thin">
        <color indexed="64"/>
      </top>
      <bottom style="medium">
        <color indexed="64"/>
      </bottom>
      <diagonal/>
    </border>
    <border>
      <left/>
      <right style="medium">
        <color rgb="FFD0D0D0"/>
      </right>
      <top/>
      <bottom style="medium">
        <color rgb="FFD0D0D0"/>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12"/>
      </left>
      <right style="medium">
        <color auto="1"/>
      </right>
      <top/>
      <bottom/>
      <diagonal/>
    </border>
    <border>
      <left style="medium">
        <color rgb="FF888888"/>
      </left>
      <right style="medium">
        <color rgb="FF888888"/>
      </right>
      <top style="medium">
        <color rgb="FF888888"/>
      </top>
      <bottom style="medium">
        <color rgb="FF888888"/>
      </bottom>
      <diagonal/>
    </border>
    <border>
      <left style="medium">
        <color indexed="12"/>
      </left>
      <right style="medium">
        <color indexed="12"/>
      </right>
      <top style="thick">
        <color indexed="12"/>
      </top>
      <bottom/>
      <diagonal/>
    </border>
    <border>
      <left style="medium">
        <color indexed="12"/>
      </left>
      <right style="thick">
        <color indexed="12"/>
      </right>
      <top style="thick">
        <color indexed="12"/>
      </top>
      <bottom/>
      <diagonal/>
    </border>
    <border>
      <left style="medium">
        <color indexed="12"/>
      </left>
      <right style="thick">
        <color indexed="12"/>
      </right>
      <top/>
      <bottom/>
      <diagonal/>
    </border>
    <border>
      <left style="medium">
        <color indexed="12"/>
      </left>
      <right style="thick">
        <color indexed="12"/>
      </right>
      <top/>
      <bottom style="thick">
        <color indexed="12"/>
      </bottom>
      <diagonal/>
    </border>
    <border>
      <left style="medium">
        <color indexed="23"/>
      </left>
      <right style="medium">
        <color indexed="12"/>
      </right>
      <top/>
      <bottom style="medium">
        <color indexed="23"/>
      </bottom>
      <diagonal/>
    </border>
    <border>
      <left/>
      <right style="medium">
        <color indexed="23"/>
      </right>
      <top/>
      <bottom/>
      <diagonal/>
    </border>
    <border>
      <left style="medium">
        <color auto="1"/>
      </left>
      <right style="medium">
        <color auto="1"/>
      </right>
      <top style="medium">
        <color auto="1"/>
      </top>
      <bottom style="medium">
        <color auto="1"/>
      </bottom>
      <diagonal/>
    </border>
    <border>
      <left style="medium">
        <color theme="0" tint="-0.499984740745262"/>
      </left>
      <right style="medium">
        <color theme="0" tint="-0.499984740745262"/>
      </right>
      <top/>
      <bottom style="medium">
        <color theme="0" tint="-0.499984740745262"/>
      </bottom>
      <diagonal/>
    </border>
    <border>
      <left style="thick">
        <color indexed="23"/>
      </left>
      <right style="thin">
        <color indexed="23"/>
      </right>
      <top style="thin">
        <color indexed="23"/>
      </top>
      <bottom style="thin">
        <color indexed="23"/>
      </bottom>
      <diagonal/>
    </border>
    <border>
      <left/>
      <right/>
      <top style="medium">
        <color indexed="12"/>
      </top>
      <bottom style="medium">
        <color indexed="16"/>
      </bottom>
      <diagonal/>
    </border>
    <border>
      <left style="medium">
        <color indexed="64"/>
      </left>
      <right style="medium">
        <color indexed="64"/>
      </right>
      <top/>
      <bottom/>
      <diagonal/>
    </border>
    <border>
      <left style="thin">
        <color auto="1"/>
      </left>
      <right/>
      <top style="thin">
        <color indexed="64"/>
      </top>
      <bottom style="medium">
        <color indexed="64"/>
      </bottom>
      <diagonal/>
    </border>
    <border>
      <left style="thin">
        <color auto="1"/>
      </left>
      <right/>
      <top/>
      <bottom style="thin">
        <color auto="1"/>
      </bottom>
      <diagonal/>
    </border>
    <border>
      <left style="medium">
        <color auto="1"/>
      </left>
      <right/>
      <top style="medium">
        <color auto="1"/>
      </top>
      <bottom style="medium">
        <color auto="1"/>
      </bottom>
      <diagonal/>
    </border>
    <border>
      <left style="medium">
        <color indexed="23"/>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3"/>
      </left>
      <right style="medium">
        <color theme="3"/>
      </right>
      <top style="medium">
        <color theme="3"/>
      </top>
      <bottom style="thin">
        <color theme="3"/>
      </bottom>
      <diagonal/>
    </border>
    <border>
      <left style="medium">
        <color theme="3"/>
      </left>
      <right style="medium">
        <color theme="3"/>
      </right>
      <top style="thin">
        <color theme="3"/>
      </top>
      <bottom style="medium">
        <color theme="3"/>
      </bottom>
      <diagonal/>
    </border>
    <border>
      <left style="medium">
        <color indexed="64"/>
      </left>
      <right/>
      <top style="thin">
        <color indexed="64"/>
      </top>
      <bottom/>
      <diagonal/>
    </border>
    <border>
      <left/>
      <right style="medium">
        <color indexed="64"/>
      </right>
      <top style="thin">
        <color indexed="64"/>
      </top>
      <bottom/>
      <diagonal/>
    </border>
    <border>
      <left style="medium">
        <color theme="3"/>
      </left>
      <right style="medium">
        <color theme="3"/>
      </right>
      <top style="thin">
        <color theme="3"/>
      </top>
      <bottom/>
      <diagonal/>
    </border>
    <border>
      <left style="medium">
        <color rgb="FF888888"/>
      </left>
      <right style="medium">
        <color rgb="FF888888"/>
      </right>
      <top/>
      <bottom style="medium">
        <color rgb="FF888888"/>
      </bottom>
      <diagonal/>
    </border>
    <border>
      <left/>
      <right/>
      <top style="medium">
        <color rgb="FF888888"/>
      </top>
      <bottom style="medium">
        <color rgb="FF888888"/>
      </bottom>
      <diagonal/>
    </border>
    <border>
      <left style="medium">
        <color rgb="FF888888"/>
      </left>
      <right style="medium">
        <color theme="0" tint="-0.24994659260841701"/>
      </right>
      <top style="medium">
        <color rgb="FF888888"/>
      </top>
      <bottom style="medium">
        <color rgb="FF888888"/>
      </bottom>
      <diagonal/>
    </border>
    <border>
      <left style="medium">
        <color theme="0" tint="-0.24994659260841701"/>
      </left>
      <right/>
      <top style="medium">
        <color rgb="FF888888"/>
      </top>
      <bottom style="medium">
        <color rgb="FF888888"/>
      </bottom>
      <diagonal/>
    </border>
    <border>
      <left/>
      <right style="medium">
        <color theme="0" tint="-0.24994659260841701"/>
      </right>
      <top style="medium">
        <color rgb="FF888888"/>
      </top>
      <bottom style="medium">
        <color rgb="FF888888"/>
      </bottom>
      <diagonal/>
    </border>
    <border>
      <left style="medium">
        <color auto="1"/>
      </left>
      <right style="medium">
        <color indexed="12"/>
      </right>
      <top style="thin">
        <color indexed="12"/>
      </top>
      <bottom/>
      <diagonal/>
    </border>
    <border>
      <left style="thick">
        <color indexed="12"/>
      </left>
      <right style="medium">
        <color indexed="12"/>
      </right>
      <top style="thin">
        <color indexed="12"/>
      </top>
      <bottom/>
      <diagonal/>
    </border>
    <border>
      <left style="medium">
        <color indexed="12"/>
      </left>
      <right style="medium">
        <color indexed="12"/>
      </right>
      <top style="thin">
        <color indexed="12"/>
      </top>
      <bottom/>
      <diagonal/>
    </border>
    <border>
      <left/>
      <right/>
      <top style="thin">
        <color indexed="12"/>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rgb="FF888888"/>
      </left>
      <right/>
      <top style="thin">
        <color indexed="23"/>
      </top>
      <bottom style="thin">
        <color indexed="23"/>
      </bottom>
      <diagonal/>
    </border>
    <border>
      <left style="medium">
        <color indexed="23"/>
      </left>
      <right style="medium">
        <color theme="0" tint="-0.24994659260841701"/>
      </right>
      <top style="medium">
        <color indexed="55"/>
      </top>
      <bottom/>
      <diagonal/>
    </border>
    <border>
      <left style="medium">
        <color indexed="23"/>
      </left>
      <right/>
      <top/>
      <bottom style="medium">
        <color indexed="23"/>
      </bottom>
      <diagonal/>
    </border>
    <border>
      <left/>
      <right style="medium">
        <color indexed="12"/>
      </right>
      <top style="thin">
        <color indexed="12"/>
      </top>
      <bottom/>
      <diagonal/>
    </border>
    <border>
      <left/>
      <right style="medium">
        <color indexed="12"/>
      </right>
      <top style="thin">
        <color indexed="12"/>
      </top>
      <bottom style="medium">
        <color indexed="1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theme="3"/>
      </right>
      <top/>
      <bottom/>
      <diagonal/>
    </border>
    <border>
      <left/>
      <right/>
      <top style="thin">
        <color auto="1"/>
      </top>
      <bottom style="medium">
        <color auto="1"/>
      </bottom>
      <diagonal/>
    </border>
    <border>
      <left style="medium">
        <color indexed="12"/>
      </left>
      <right style="medium">
        <color auto="1"/>
      </right>
      <top style="thick">
        <color indexed="12"/>
      </top>
      <bottom/>
      <diagonal/>
    </border>
    <border>
      <left style="medium">
        <color indexed="12"/>
      </left>
      <right style="medium">
        <color auto="1"/>
      </right>
      <top/>
      <bottom style="thick">
        <color indexed="12"/>
      </bottom>
      <diagonal/>
    </border>
    <border>
      <left/>
      <right/>
      <top style="thin">
        <color indexed="64"/>
      </top>
      <bottom/>
      <diagonal/>
    </border>
    <border>
      <left/>
      <right/>
      <top/>
      <bottom style="thin">
        <color indexed="64"/>
      </bottom>
      <diagonal/>
    </border>
    <border>
      <left/>
      <right style="medium">
        <color indexed="12"/>
      </right>
      <top style="thin">
        <color indexed="12"/>
      </top>
      <bottom style="thick">
        <color indexed="12"/>
      </bottom>
      <diagonal/>
    </border>
    <border>
      <left style="medium">
        <color indexed="12"/>
      </left>
      <right/>
      <top/>
      <bottom style="thick">
        <color indexed="12"/>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medium">
        <color auto="1"/>
      </top>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double">
        <color auto="1"/>
      </top>
      <bottom/>
      <diagonal/>
    </border>
    <border>
      <left style="thin">
        <color auto="1"/>
      </left>
      <right/>
      <top style="thin">
        <color auto="1"/>
      </top>
      <bottom style="medium">
        <color auto="1"/>
      </bottom>
      <diagonal/>
    </border>
    <border>
      <left/>
      <right/>
      <top style="medium">
        <color indexed="23"/>
      </top>
      <bottom style="medium">
        <color indexed="23"/>
      </bottom>
      <diagonal/>
    </border>
    <border>
      <left style="medium">
        <color indexed="48"/>
      </left>
      <right/>
      <top style="medium">
        <color indexed="48"/>
      </top>
      <bottom style="medium">
        <color indexed="48"/>
      </bottom>
      <diagonal/>
    </border>
    <border>
      <left/>
      <right/>
      <top style="medium">
        <color indexed="48"/>
      </top>
      <bottom style="medium">
        <color indexed="48"/>
      </bottom>
      <diagonal/>
    </border>
    <border>
      <left/>
      <right style="medium">
        <color indexed="48"/>
      </right>
      <top style="medium">
        <color indexed="48"/>
      </top>
      <bottom style="medium">
        <color indexed="48"/>
      </bottom>
      <diagonal/>
    </border>
    <border>
      <left/>
      <right style="medium">
        <color theme="3"/>
      </right>
      <top style="thin">
        <color indexed="12"/>
      </top>
      <bottom style="medium">
        <color indexed="1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ck">
        <color indexed="51"/>
      </left>
      <right/>
      <top style="thick">
        <color indexed="51"/>
      </top>
      <bottom/>
      <diagonal/>
    </border>
    <border>
      <left/>
      <right/>
      <top style="thick">
        <color indexed="51"/>
      </top>
      <bottom/>
      <diagonal/>
    </border>
    <border>
      <left/>
      <right style="thick">
        <color indexed="51"/>
      </right>
      <top style="thick">
        <color indexed="51"/>
      </top>
      <bottom/>
      <diagonal/>
    </border>
    <border>
      <left style="thick">
        <color indexed="51"/>
      </left>
      <right/>
      <top/>
      <bottom/>
      <diagonal/>
    </border>
    <border>
      <left/>
      <right style="thick">
        <color indexed="51"/>
      </right>
      <top/>
      <bottom/>
      <diagonal/>
    </border>
    <border>
      <left style="thick">
        <color indexed="51"/>
      </left>
      <right/>
      <top/>
      <bottom style="thick">
        <color indexed="51"/>
      </bottom>
      <diagonal/>
    </border>
    <border>
      <left/>
      <right/>
      <top/>
      <bottom style="thick">
        <color indexed="51"/>
      </bottom>
      <diagonal/>
    </border>
    <border>
      <left/>
      <right style="thick">
        <color indexed="51"/>
      </right>
      <top/>
      <bottom style="thick">
        <color indexed="51"/>
      </bottom>
      <diagonal/>
    </border>
  </borders>
  <cellStyleXfs count="26">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68" fillId="0" borderId="0">
      <alignment vertical="center"/>
    </xf>
    <xf numFmtId="0" fontId="6" fillId="0" borderId="0"/>
    <xf numFmtId="0" fontId="68" fillId="0" borderId="0">
      <alignment vertical="center"/>
    </xf>
    <xf numFmtId="0" fontId="6"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3" fillId="0" borderId="0">
      <alignment vertical="center"/>
    </xf>
    <xf numFmtId="0" fontId="4" fillId="0" borderId="0">
      <alignment vertical="center"/>
    </xf>
    <xf numFmtId="0" fontId="68"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07" fillId="0" borderId="0"/>
    <xf numFmtId="0" fontId="108" fillId="0" borderId="0" applyNumberFormat="0" applyFill="0" applyBorder="0" applyAlignment="0" applyProtection="0"/>
    <xf numFmtId="0" fontId="107" fillId="0" borderId="0"/>
    <xf numFmtId="0" fontId="1" fillId="0" borderId="0">
      <alignment vertical="center"/>
    </xf>
  </cellStyleXfs>
  <cellXfs count="815">
    <xf numFmtId="0" fontId="0" fillId="0" borderId="0" xfId="0">
      <alignment vertical="center"/>
    </xf>
    <xf numFmtId="0" fontId="6" fillId="0" borderId="0" xfId="2">
      <alignment vertical="center"/>
    </xf>
    <xf numFmtId="14" fontId="18" fillId="3" borderId="1" xfId="2" applyNumberFormat="1" applyFont="1" applyFill="1" applyBorder="1" applyAlignment="1">
      <alignment horizontal="center" vertical="center" shrinkToFit="1"/>
    </xf>
    <xf numFmtId="0" fontId="10" fillId="0" borderId="0" xfId="2" applyFont="1" applyAlignment="1">
      <alignment horizontal="center" vertical="center"/>
    </xf>
    <xf numFmtId="14" fontId="10" fillId="0" borderId="0" xfId="2" applyNumberFormat="1" applyFont="1" applyAlignment="1">
      <alignment horizontal="center" vertical="center"/>
    </xf>
    <xf numFmtId="0" fontId="10" fillId="0" borderId="0" xfId="2" applyFont="1" applyAlignment="1">
      <alignment vertical="top" wrapText="1"/>
    </xf>
    <xf numFmtId="0" fontId="22" fillId="4" borderId="2" xfId="2" applyFont="1" applyFill="1" applyBorder="1" applyAlignment="1">
      <alignment horizontal="center" vertical="center" wrapText="1"/>
    </xf>
    <xf numFmtId="0" fontId="22" fillId="4" borderId="3" xfId="2" applyFont="1" applyFill="1" applyBorder="1" applyAlignment="1">
      <alignment horizontal="center" vertical="center" wrapText="1"/>
    </xf>
    <xf numFmtId="0" fontId="22" fillId="4" borderId="4" xfId="2" applyFont="1" applyFill="1" applyBorder="1" applyAlignment="1">
      <alignment horizontal="center" vertical="center" wrapText="1"/>
    </xf>
    <xf numFmtId="0" fontId="22" fillId="4" borderId="5" xfId="2" applyFont="1" applyFill="1" applyBorder="1" applyAlignment="1">
      <alignment horizontal="center" vertical="center" wrapText="1"/>
    </xf>
    <xf numFmtId="0" fontId="6" fillId="5" borderId="0" xfId="2" applyFill="1">
      <alignment vertical="center"/>
    </xf>
    <xf numFmtId="0" fontId="6" fillId="0" borderId="8" xfId="2" applyBorder="1">
      <alignment vertical="center"/>
    </xf>
    <xf numFmtId="0" fontId="22" fillId="5" borderId="10" xfId="2" applyFont="1" applyFill="1" applyBorder="1" applyAlignment="1">
      <alignment horizontal="center" vertical="center"/>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6" fillId="0" borderId="7" xfId="2" applyBorder="1" applyAlignment="1">
      <alignment horizontal="center" vertical="center" wrapText="1"/>
    </xf>
    <xf numFmtId="0" fontId="22" fillId="5" borderId="11" xfId="2" applyFont="1" applyFill="1" applyBorder="1" applyAlignment="1">
      <alignment horizontal="center" vertical="center"/>
    </xf>
    <xf numFmtId="0" fontId="22" fillId="5" borderId="6" xfId="2" applyFont="1" applyFill="1" applyBorder="1" applyAlignment="1">
      <alignment horizontal="center" vertical="center"/>
    </xf>
    <xf numFmtId="0" fontId="22" fillId="0" borderId="11" xfId="2" applyFont="1" applyBorder="1" applyAlignment="1">
      <alignment horizontal="center" vertical="center"/>
    </xf>
    <xf numFmtId="0" fontId="6" fillId="2" borderId="7" xfId="2" applyFill="1" applyBorder="1" applyAlignment="1">
      <alignment horizontal="center" vertical="center" wrapText="1"/>
    </xf>
    <xf numFmtId="0" fontId="22" fillId="5" borderId="13" xfId="2" applyFont="1" applyFill="1" applyBorder="1" applyAlignment="1">
      <alignment horizontal="center" vertical="center"/>
    </xf>
    <xf numFmtId="177" fontId="16" fillId="5" borderId="14" xfId="2" applyNumberFormat="1" applyFont="1" applyFill="1" applyBorder="1" applyAlignment="1">
      <alignment horizontal="center" vertical="center" wrapText="1"/>
    </xf>
    <xf numFmtId="0" fontId="22" fillId="5" borderId="8" xfId="2" applyFont="1" applyFill="1" applyBorder="1" applyAlignment="1">
      <alignment horizontal="center" vertical="center"/>
    </xf>
    <xf numFmtId="0" fontId="6" fillId="5" borderId="13" xfId="2" applyFill="1" applyBorder="1">
      <alignment vertical="center"/>
    </xf>
    <xf numFmtId="0" fontId="6" fillId="5" borderId="14" xfId="2" applyFill="1" applyBorder="1">
      <alignment vertical="center"/>
    </xf>
    <xf numFmtId="0" fontId="6" fillId="5" borderId="8" xfId="2" applyFill="1" applyBorder="1">
      <alignment vertical="center"/>
    </xf>
    <xf numFmtId="0" fontId="6" fillId="5" borderId="15" xfId="2" applyFill="1" applyBorder="1">
      <alignment vertical="center"/>
    </xf>
    <xf numFmtId="0" fontId="6" fillId="0" borderId="15" xfId="2" applyBorder="1">
      <alignment vertical="center"/>
    </xf>
    <xf numFmtId="0" fontId="6" fillId="5" borderId="17" xfId="2" applyFill="1" applyBorder="1">
      <alignment vertical="center"/>
    </xf>
    <xf numFmtId="0" fontId="6" fillId="5" borderId="18" xfId="2" applyFill="1" applyBorder="1">
      <alignment vertical="center"/>
    </xf>
    <xf numFmtId="0" fontId="6" fillId="5" borderId="19" xfId="2" applyFill="1" applyBorder="1">
      <alignment vertical="center"/>
    </xf>
    <xf numFmtId="0" fontId="6" fillId="0" borderId="20" xfId="2" applyBorder="1">
      <alignment vertical="center"/>
    </xf>
    <xf numFmtId="0" fontId="6" fillId="0" borderId="21" xfId="2" applyBorder="1">
      <alignment vertical="center"/>
    </xf>
    <xf numFmtId="0" fontId="6" fillId="0" borderId="22" xfId="2" applyBorder="1">
      <alignment vertical="center"/>
    </xf>
    <xf numFmtId="0" fontId="6" fillId="0" borderId="23" xfId="2" applyBorder="1">
      <alignment vertical="center"/>
    </xf>
    <xf numFmtId="0" fontId="17" fillId="3" borderId="24" xfId="2" applyFont="1" applyFill="1" applyBorder="1" applyAlignment="1">
      <alignment horizontal="center" vertical="center" wrapText="1"/>
    </xf>
    <xf numFmtId="0" fontId="24" fillId="0" borderId="0" xfId="2" applyFont="1">
      <alignment vertical="center"/>
    </xf>
    <xf numFmtId="0" fontId="9" fillId="5" borderId="0" xfId="2" applyFont="1" applyFill="1" applyAlignment="1">
      <alignment horizontal="center" vertical="center" wrapText="1"/>
    </xf>
    <xf numFmtId="14" fontId="9" fillId="5" borderId="0" xfId="2" applyNumberFormat="1" applyFont="1" applyFill="1" applyAlignment="1">
      <alignment horizontal="center" vertical="center"/>
    </xf>
    <xf numFmtId="14" fontId="25" fillId="5" borderId="0" xfId="2" applyNumberFormat="1" applyFont="1" applyFill="1" applyAlignment="1">
      <alignment horizontal="center" vertical="center"/>
    </xf>
    <xf numFmtId="0" fontId="6" fillId="0" borderId="0" xfId="2" applyAlignment="1">
      <alignment horizontal="center" vertical="center"/>
    </xf>
    <xf numFmtId="0" fontId="25" fillId="0" borderId="0" xfId="2" applyFont="1" applyAlignment="1">
      <alignment horizontal="center" vertical="center"/>
    </xf>
    <xf numFmtId="0" fontId="8" fillId="5" borderId="0" xfId="1" applyFill="1" applyAlignment="1" applyProtection="1">
      <alignment vertical="center" wrapText="1"/>
    </xf>
    <xf numFmtId="0" fontId="10" fillId="2" borderId="30" xfId="2" applyFont="1" applyFill="1" applyBorder="1" applyAlignment="1">
      <alignment horizontal="center" vertical="center"/>
    </xf>
    <xf numFmtId="14" fontId="10" fillId="2" borderId="31" xfId="2" applyNumberFormat="1" applyFont="1" applyFill="1" applyBorder="1" applyAlignment="1">
      <alignment horizontal="center" vertical="center"/>
    </xf>
    <xf numFmtId="0" fontId="6" fillId="5" borderId="0" xfId="2" applyFill="1" applyAlignment="1">
      <alignment vertical="center" wrapText="1"/>
    </xf>
    <xf numFmtId="14" fontId="26" fillId="3" borderId="1" xfId="1" applyNumberFormat="1" applyFont="1" applyFill="1" applyBorder="1" applyAlignment="1" applyProtection="1">
      <alignment horizontal="center" vertical="center" wrapText="1" shrinkToFit="1"/>
    </xf>
    <xf numFmtId="0" fontId="33" fillId="8" borderId="39" xfId="17" applyFont="1" applyFill="1" applyBorder="1" applyAlignment="1">
      <alignment horizontal="left" vertical="center"/>
    </xf>
    <xf numFmtId="0" fontId="33" fillId="8" borderId="40" xfId="17" applyFont="1" applyFill="1" applyBorder="1" applyAlignment="1">
      <alignment horizontal="center" vertical="center"/>
    </xf>
    <xf numFmtId="0" fontId="33" fillId="8" borderId="40" xfId="2" applyFont="1" applyFill="1" applyBorder="1" applyAlignment="1">
      <alignment horizontal="center" vertical="center"/>
    </xf>
    <xf numFmtId="0" fontId="34" fillId="8" borderId="40" xfId="2" applyFont="1" applyFill="1" applyBorder="1" applyAlignment="1">
      <alignment horizontal="center" vertical="center"/>
    </xf>
    <xf numFmtId="0" fontId="34" fillId="8" borderId="41" xfId="2" applyFont="1" applyFill="1" applyBorder="1" applyAlignment="1">
      <alignment horizontal="center" vertical="center"/>
    </xf>
    <xf numFmtId="0" fontId="1" fillId="0" borderId="0" xfId="17">
      <alignment vertical="center"/>
    </xf>
    <xf numFmtId="0" fontId="40" fillId="0" borderId="0" xfId="17" applyFont="1">
      <alignment vertical="center"/>
    </xf>
    <xf numFmtId="0" fontId="34" fillId="8" borderId="42" xfId="2" applyFont="1" applyFill="1" applyBorder="1" applyAlignment="1">
      <alignment horizontal="center" vertical="center"/>
    </xf>
    <xf numFmtId="0" fontId="34" fillId="8" borderId="43" xfId="2" applyFont="1" applyFill="1" applyBorder="1" applyAlignment="1">
      <alignment horizontal="center" vertical="center"/>
    </xf>
    <xf numFmtId="0" fontId="1" fillId="9" borderId="43" xfId="17" applyFill="1" applyBorder="1">
      <alignment vertical="center"/>
    </xf>
    <xf numFmtId="0" fontId="37" fillId="0" borderId="0" xfId="17" applyFont="1" applyAlignment="1">
      <alignment horizontal="center" vertical="center"/>
    </xf>
    <xf numFmtId="0" fontId="8" fillId="0" borderId="42" xfId="1" applyFill="1" applyBorder="1" applyAlignment="1" applyProtection="1">
      <alignment vertical="center"/>
    </xf>
    <xf numFmtId="0" fontId="1" fillId="9" borderId="43" xfId="17" applyFill="1" applyBorder="1" applyAlignment="1">
      <alignment horizontal="center" vertical="center"/>
    </xf>
    <xf numFmtId="0" fontId="8" fillId="9" borderId="0" xfId="1" applyFill="1" applyBorder="1" applyAlignment="1" applyProtection="1">
      <alignment vertical="center" wrapText="1"/>
    </xf>
    <xf numFmtId="0" fontId="6" fillId="9" borderId="43" xfId="2" applyFill="1" applyBorder="1" applyAlignment="1">
      <alignment vertical="center" wrapText="1"/>
    </xf>
    <xf numFmtId="0" fontId="45" fillId="0" borderId="0" xfId="17" applyFont="1" applyAlignment="1">
      <alignment vertical="center" wrapText="1"/>
    </xf>
    <xf numFmtId="0" fontId="47" fillId="0" borderId="0" xfId="17" applyFont="1" applyAlignment="1">
      <alignment horizontal="left" vertical="center"/>
    </xf>
    <xf numFmtId="0" fontId="37" fillId="0" borderId="0" xfId="17" applyFont="1" applyAlignment="1">
      <alignment vertical="top" wrapText="1"/>
    </xf>
    <xf numFmtId="0" fontId="49" fillId="10" borderId="49" xfId="17" applyFont="1" applyFill="1" applyBorder="1" applyAlignment="1">
      <alignment horizontal="center" vertical="center"/>
    </xf>
    <xf numFmtId="0" fontId="56" fillId="3" borderId="51" xfId="17" applyFont="1" applyFill="1" applyBorder="1" applyAlignment="1">
      <alignment horizontal="center" vertical="center" wrapText="1"/>
    </xf>
    <xf numFmtId="0" fontId="7" fillId="3" borderId="52" xfId="17" applyFont="1" applyFill="1" applyBorder="1" applyAlignment="1">
      <alignment horizontal="center" vertical="center" wrapText="1"/>
    </xf>
    <xf numFmtId="0" fontId="13" fillId="3" borderId="52" xfId="17" applyFont="1" applyFill="1" applyBorder="1" applyAlignment="1">
      <alignment horizontal="center" vertical="center" wrapText="1"/>
    </xf>
    <xf numFmtId="0" fontId="58" fillId="3" borderId="52" xfId="17" applyFont="1" applyFill="1" applyBorder="1" applyAlignment="1">
      <alignment horizontal="center" vertical="center" wrapText="1"/>
    </xf>
    <xf numFmtId="0" fontId="7" fillId="3" borderId="53" xfId="17" applyFont="1" applyFill="1" applyBorder="1" applyAlignment="1">
      <alignment horizontal="center" vertical="center" wrapText="1"/>
    </xf>
    <xf numFmtId="0" fontId="7" fillId="3" borderId="32" xfId="17" applyFont="1" applyFill="1" applyBorder="1" applyAlignment="1">
      <alignment horizontal="center" vertical="center" wrapText="1"/>
    </xf>
    <xf numFmtId="176" fontId="59" fillId="3" borderId="38" xfId="17" applyNumberFormat="1" applyFont="1" applyFill="1" applyBorder="1" applyAlignment="1">
      <alignment horizontal="center" vertical="center" wrapText="1"/>
    </xf>
    <xf numFmtId="0" fontId="59" fillId="3" borderId="38" xfId="17" applyFont="1" applyFill="1" applyBorder="1" applyAlignment="1">
      <alignment horizontal="left" vertical="center" wrapText="1"/>
    </xf>
    <xf numFmtId="0" fontId="7" fillId="3" borderId="28" xfId="17" applyFont="1" applyFill="1" applyBorder="1" applyAlignment="1">
      <alignment horizontal="center" vertical="center" wrapText="1"/>
    </xf>
    <xf numFmtId="176" fontId="59" fillId="11" borderId="54" xfId="17" applyNumberFormat="1" applyFont="1" applyFill="1" applyBorder="1" applyAlignment="1">
      <alignment horizontal="center" vertical="center" wrapText="1"/>
    </xf>
    <xf numFmtId="0" fontId="59" fillId="11" borderId="54" xfId="17" applyFont="1" applyFill="1" applyBorder="1" applyAlignment="1">
      <alignment horizontal="left" vertical="center" wrapText="1"/>
    </xf>
    <xf numFmtId="0" fontId="63" fillId="12" borderId="55" xfId="17" applyFont="1" applyFill="1" applyBorder="1" applyAlignment="1">
      <alignment horizontal="center" vertical="center" wrapText="1"/>
    </xf>
    <xf numFmtId="176" fontId="61" fillId="12" borderId="55" xfId="17" applyNumberFormat="1" applyFont="1" applyFill="1" applyBorder="1" applyAlignment="1">
      <alignment horizontal="center" vertical="center" wrapText="1"/>
    </xf>
    <xf numFmtId="181" fontId="63" fillId="9" borderId="55" xfId="0" applyNumberFormat="1" applyFont="1" applyFill="1" applyBorder="1" applyAlignment="1">
      <alignment horizontal="center" vertical="center"/>
    </xf>
    <xf numFmtId="0" fontId="63" fillId="12" borderId="56" xfId="17" applyFont="1" applyFill="1" applyBorder="1" applyAlignment="1">
      <alignment horizontal="center" vertical="center" wrapText="1"/>
    </xf>
    <xf numFmtId="182" fontId="65" fillId="12" borderId="57" xfId="17" applyNumberFormat="1" applyFont="1" applyFill="1" applyBorder="1" applyAlignment="1">
      <alignment horizontal="center" vertical="center" wrapText="1"/>
    </xf>
    <xf numFmtId="0" fontId="7" fillId="3" borderId="33" xfId="17" applyFont="1" applyFill="1" applyBorder="1" applyAlignment="1">
      <alignment horizontal="center" vertical="center" wrapText="1"/>
    </xf>
    <xf numFmtId="0" fontId="7" fillId="3" borderId="34" xfId="17" applyFont="1" applyFill="1" applyBorder="1" applyAlignment="1">
      <alignment horizontal="center" vertical="center" wrapText="1"/>
    </xf>
    <xf numFmtId="0" fontId="13" fillId="3" borderId="34" xfId="17" applyFont="1" applyFill="1" applyBorder="1" applyAlignment="1">
      <alignment horizontal="center" vertical="center" wrapText="1"/>
    </xf>
    <xf numFmtId="0" fontId="58" fillId="3" borderId="34" xfId="17" applyFont="1" applyFill="1" applyBorder="1" applyAlignment="1">
      <alignment horizontal="center" vertical="center" wrapText="1"/>
    </xf>
    <xf numFmtId="0" fontId="7" fillId="3" borderId="35"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2" xfId="2" applyBorder="1" applyAlignment="1">
      <alignment vertical="top" wrapText="1"/>
    </xf>
    <xf numFmtId="0" fontId="6" fillId="13" borderId="12" xfId="2" applyFill="1" applyBorder="1" applyAlignment="1">
      <alignment vertical="top" wrapText="1"/>
    </xf>
    <xf numFmtId="0" fontId="22" fillId="0" borderId="0" xfId="2" applyFont="1" applyAlignment="1">
      <alignment vertical="top" wrapText="1"/>
    </xf>
    <xf numFmtId="0" fontId="6" fillId="2" borderId="12" xfId="2" applyFill="1" applyBorder="1" applyAlignment="1">
      <alignment vertical="top" wrapText="1"/>
    </xf>
    <xf numFmtId="0" fontId="6" fillId="2" borderId="59" xfId="2" applyFill="1" applyBorder="1" applyAlignment="1">
      <alignment vertical="top" wrapText="1"/>
    </xf>
    <xf numFmtId="0" fontId="6" fillId="2" borderId="60" xfId="2" applyFill="1" applyBorder="1" applyAlignment="1">
      <alignment vertical="top" wrapText="1"/>
    </xf>
    <xf numFmtId="0" fontId="1" fillId="2" borderId="61" xfId="2" applyFont="1" applyFill="1" applyBorder="1" applyAlignment="1">
      <alignment vertical="top" wrapText="1"/>
    </xf>
    <xf numFmtId="0" fontId="6" fillId="3" borderId="12" xfId="2" applyFill="1" applyBorder="1">
      <alignment vertical="center"/>
    </xf>
    <xf numFmtId="0" fontId="1" fillId="3" borderId="62" xfId="2" applyFont="1" applyFill="1" applyBorder="1" applyAlignment="1">
      <alignment vertical="top" wrapText="1"/>
    </xf>
    <xf numFmtId="0" fontId="6" fillId="14" borderId="12" xfId="2" applyFill="1" applyBorder="1">
      <alignment vertical="center"/>
    </xf>
    <xf numFmtId="0" fontId="0" fillId="0" borderId="64" xfId="0" applyBorder="1">
      <alignment vertical="center"/>
    </xf>
    <xf numFmtId="0" fontId="14" fillId="0" borderId="64" xfId="0" applyFont="1" applyBorder="1">
      <alignment vertical="center"/>
    </xf>
    <xf numFmtId="0" fontId="0" fillId="0" borderId="65" xfId="0" applyBorder="1">
      <alignment vertical="center"/>
    </xf>
    <xf numFmtId="0" fontId="0" fillId="0" borderId="45" xfId="0" applyBorder="1">
      <alignment vertical="center"/>
    </xf>
    <xf numFmtId="0" fontId="6" fillId="18" borderId="0" xfId="2" applyFill="1">
      <alignment vertical="center"/>
    </xf>
    <xf numFmtId="0" fontId="0" fillId="18" borderId="0" xfId="0" applyFill="1">
      <alignment vertical="center"/>
    </xf>
    <xf numFmtId="0" fontId="6" fillId="6" borderId="7" xfId="2" applyFill="1" applyBorder="1" applyAlignment="1">
      <alignment horizontal="center" vertical="center" wrapText="1"/>
    </xf>
    <xf numFmtId="0" fontId="6" fillId="0" borderId="99" xfId="2" applyBorder="1" applyAlignment="1">
      <alignment horizontal="center" vertical="center" wrapText="1"/>
    </xf>
    <xf numFmtId="0" fontId="6" fillId="6" borderId="99" xfId="2" applyFill="1" applyBorder="1" applyAlignment="1">
      <alignment horizontal="center" vertical="center" wrapText="1"/>
    </xf>
    <xf numFmtId="0" fontId="1" fillId="5" borderId="0" xfId="2" applyFont="1" applyFill="1">
      <alignment vertical="center"/>
    </xf>
    <xf numFmtId="0" fontId="0" fillId="0" borderId="64" xfId="0" applyBorder="1" applyAlignment="1">
      <alignment vertical="top"/>
    </xf>
    <xf numFmtId="0" fontId="0" fillId="0" borderId="0" xfId="0" applyAlignment="1">
      <alignment vertical="top"/>
    </xf>
    <xf numFmtId="0" fontId="1" fillId="13" borderId="61" xfId="2" applyFont="1" applyFill="1" applyBorder="1" applyAlignment="1">
      <alignment vertical="top" wrapText="1"/>
    </xf>
    <xf numFmtId="0" fontId="7" fillId="24" borderId="52" xfId="17" applyFont="1" applyFill="1" applyBorder="1" applyAlignment="1">
      <alignment horizontal="center" vertical="center" wrapText="1"/>
    </xf>
    <xf numFmtId="0" fontId="0" fillId="0" borderId="0" xfId="0" applyAlignment="1">
      <alignment horizontal="left" vertical="center"/>
    </xf>
    <xf numFmtId="0" fontId="71" fillId="0" borderId="0" xfId="0" applyFont="1" applyAlignment="1">
      <alignment horizontal="left"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82" fillId="0" borderId="0" xfId="17" applyFont="1">
      <alignment vertical="center"/>
    </xf>
    <xf numFmtId="0" fontId="81" fillId="0" borderId="0" xfId="2" applyFont="1">
      <alignment vertical="center"/>
    </xf>
    <xf numFmtId="0" fontId="83" fillId="19" borderId="115" xfId="0" applyFont="1" applyFill="1" applyBorder="1" applyAlignment="1">
      <alignment horizontal="center" vertical="center" wrapText="1"/>
    </xf>
    <xf numFmtId="14" fontId="6" fillId="0" borderId="0" xfId="2" applyNumberFormat="1">
      <alignment vertical="center"/>
    </xf>
    <xf numFmtId="0" fontId="1" fillId="0" borderId="9" xfId="0" applyFont="1" applyBorder="1" applyAlignment="1">
      <alignment horizontal="center" vertical="center" wrapText="1"/>
    </xf>
    <xf numFmtId="0" fontId="0" fillId="0" borderId="9" xfId="0" applyBorder="1" applyAlignment="1">
      <alignment horizontal="center" vertical="center" wrapText="1"/>
    </xf>
    <xf numFmtId="0" fontId="30" fillId="0" borderId="9" xfId="0" applyFont="1" applyBorder="1" applyAlignment="1">
      <alignment horizontal="center" vertical="center" wrapText="1"/>
    </xf>
    <xf numFmtId="0" fontId="87" fillId="20" borderId="29" xfId="2" applyFont="1" applyFill="1" applyBorder="1" applyAlignment="1">
      <alignment horizontal="center" vertical="center" wrapText="1"/>
    </xf>
    <xf numFmtId="0" fontId="90" fillId="0" borderId="0" xfId="2" applyFont="1" applyAlignment="1">
      <alignment horizontal="center" vertical="center"/>
    </xf>
    <xf numFmtId="14" fontId="89" fillId="0" borderId="0" xfId="2" applyNumberFormat="1" applyFont="1" applyAlignment="1">
      <alignment horizontal="center" vertical="center"/>
    </xf>
    <xf numFmtId="0" fontId="22" fillId="20" borderId="2" xfId="2" applyFont="1" applyFill="1" applyBorder="1" applyAlignment="1">
      <alignment horizontal="center" vertical="center" wrapText="1"/>
    </xf>
    <xf numFmtId="0" fontId="23" fillId="18" borderId="7" xfId="2" applyFont="1" applyFill="1" applyBorder="1" applyAlignment="1">
      <alignment horizontal="center" vertical="center" wrapText="1"/>
    </xf>
    <xf numFmtId="0" fontId="8" fillId="0" borderId="0" xfId="1" applyAlignment="1" applyProtection="1">
      <alignment vertical="center" wrapText="1"/>
    </xf>
    <xf numFmtId="0" fontId="22" fillId="26" borderId="2" xfId="2" applyFont="1" applyFill="1" applyBorder="1" applyAlignment="1">
      <alignment horizontal="center" vertical="center" wrapText="1"/>
    </xf>
    <xf numFmtId="0" fontId="6" fillId="0" borderId="63" xfId="0" applyFont="1" applyBorder="1">
      <alignment vertical="center"/>
    </xf>
    <xf numFmtId="0" fontId="6" fillId="0" borderId="40" xfId="0" applyFont="1" applyBorder="1">
      <alignment vertical="center"/>
    </xf>
    <xf numFmtId="0" fontId="6" fillId="0" borderId="64" xfId="0" applyFont="1" applyBorder="1">
      <alignment vertical="center"/>
    </xf>
    <xf numFmtId="0" fontId="6" fillId="0" borderId="0" xfId="0" applyFont="1">
      <alignment vertical="center"/>
    </xf>
    <xf numFmtId="0" fontId="88" fillId="0" borderId="64" xfId="0" applyFont="1" applyBorder="1">
      <alignment vertical="center"/>
    </xf>
    <xf numFmtId="0" fontId="88" fillId="0" borderId="0" xfId="0" applyFont="1">
      <alignment vertical="center"/>
    </xf>
    <xf numFmtId="0" fontId="88" fillId="5" borderId="64" xfId="0" applyFont="1" applyFill="1" applyBorder="1">
      <alignment vertical="center"/>
    </xf>
    <xf numFmtId="0" fontId="88" fillId="5" borderId="0" xfId="0" applyFont="1" applyFill="1">
      <alignment vertical="center"/>
    </xf>
    <xf numFmtId="0" fontId="6" fillId="5" borderId="129" xfId="2" applyFill="1" applyBorder="1">
      <alignment vertical="center"/>
    </xf>
    <xf numFmtId="0" fontId="6" fillId="0" borderId="129" xfId="2" applyBorder="1">
      <alignment vertical="center"/>
    </xf>
    <xf numFmtId="0" fontId="91" fillId="18" borderId="127" xfId="17" applyFont="1" applyFill="1" applyBorder="1" applyAlignment="1">
      <alignment horizontal="center" vertical="center" wrapText="1"/>
    </xf>
    <xf numFmtId="14" fontId="91" fillId="18" borderId="128" xfId="17" applyNumberFormat="1" applyFont="1" applyFill="1" applyBorder="1" applyAlignment="1">
      <alignment horizontal="center" vertical="center"/>
    </xf>
    <xf numFmtId="0" fontId="6" fillId="0" borderId="0" xfId="2" applyAlignment="1">
      <alignment horizontal="left" vertical="top"/>
    </xf>
    <xf numFmtId="0" fontId="6" fillId="27" borderId="134" xfId="2" applyFill="1" applyBorder="1" applyAlignment="1">
      <alignment horizontal="left" vertical="top"/>
    </xf>
    <xf numFmtId="0" fontId="8" fillId="27" borderId="133" xfId="1" applyFill="1" applyBorder="1" applyAlignment="1" applyProtection="1">
      <alignment horizontal="left" vertical="top"/>
    </xf>
    <xf numFmtId="14" fontId="18" fillId="3" borderId="97" xfId="2" applyNumberFormat="1" applyFont="1" applyFill="1" applyBorder="1" applyAlignment="1">
      <alignment horizontal="center" vertical="center" shrinkToFit="1"/>
    </xf>
    <xf numFmtId="14" fontId="26" fillId="3" borderId="97" xfId="1" applyNumberFormat="1" applyFont="1" applyFill="1" applyBorder="1" applyAlignment="1" applyProtection="1">
      <alignment horizontal="center" vertical="center" wrapText="1" shrinkToFit="1"/>
    </xf>
    <xf numFmtId="0" fontId="82" fillId="0" borderId="0" xfId="17" applyFont="1" applyAlignment="1">
      <alignment horizontal="left" vertical="center"/>
    </xf>
    <xf numFmtId="0" fontId="99" fillId="2" borderId="59" xfId="2" applyFont="1" applyFill="1" applyBorder="1" applyAlignment="1">
      <alignment vertical="top" wrapText="1"/>
    </xf>
    <xf numFmtId="0" fontId="89" fillId="20" borderId="37" xfId="2" applyFont="1" applyFill="1" applyBorder="1" applyAlignment="1">
      <alignment horizontal="center" vertical="center"/>
    </xf>
    <xf numFmtId="0" fontId="8" fillId="0" borderId="143" xfId="1" applyFill="1" applyBorder="1" applyAlignment="1" applyProtection="1">
      <alignment vertical="center" wrapText="1"/>
    </xf>
    <xf numFmtId="0" fontId="17" fillId="22" borderId="138" xfId="2" applyFont="1" applyFill="1" applyBorder="1" applyAlignment="1">
      <alignment horizontal="center" vertical="center" wrapText="1"/>
    </xf>
    <xf numFmtId="0" fontId="85" fillId="22" borderId="139" xfId="2" applyFont="1" applyFill="1" applyBorder="1" applyAlignment="1">
      <alignment horizontal="center" vertical="center"/>
    </xf>
    <xf numFmtId="0" fontId="85" fillId="22" borderId="140" xfId="2" applyFont="1" applyFill="1" applyBorder="1" applyAlignment="1">
      <alignment horizontal="center" vertical="center"/>
    </xf>
    <xf numFmtId="0" fontId="100" fillId="18" borderId="7" xfId="0" applyFont="1" applyFill="1" applyBorder="1" applyAlignment="1">
      <alignment horizontal="center" vertical="center" wrapText="1"/>
    </xf>
    <xf numFmtId="177" fontId="101" fillId="18" borderId="7" xfId="2" applyNumberFormat="1" applyFont="1" applyFill="1" applyBorder="1" applyAlignment="1">
      <alignment horizontal="center" vertical="center" shrinkToFit="1"/>
    </xf>
    <xf numFmtId="0" fontId="6" fillId="0" borderId="0" xfId="2" applyAlignment="1">
      <alignment horizontal="left" vertical="center"/>
    </xf>
    <xf numFmtId="0" fontId="102" fillId="5" borderId="64" xfId="0" applyFont="1" applyFill="1" applyBorder="1">
      <alignment vertical="center"/>
    </xf>
    <xf numFmtId="0" fontId="102" fillId="5" borderId="0" xfId="0" applyFont="1" applyFill="1" applyAlignment="1">
      <alignment horizontal="left" vertical="center"/>
    </xf>
    <xf numFmtId="0" fontId="102" fillId="5" borderId="0" xfId="0" applyFont="1" applyFill="1">
      <alignment vertical="center"/>
    </xf>
    <xf numFmtId="176" fontId="102" fillId="5" borderId="0" xfId="0" applyNumberFormat="1" applyFont="1" applyFill="1" applyAlignment="1">
      <alignment horizontal="left" vertical="center"/>
    </xf>
    <xf numFmtId="183" fontId="102" fillId="5" borderId="0" xfId="0" applyNumberFormat="1" applyFont="1" applyFill="1" applyAlignment="1">
      <alignment horizontal="center" vertical="center"/>
    </xf>
    <xf numFmtId="0" fontId="102" fillId="5" borderId="64" xfId="0" applyFont="1" applyFill="1" applyBorder="1" applyAlignment="1">
      <alignment vertical="top"/>
    </xf>
    <xf numFmtId="0" fontId="102" fillId="5" borderId="0" xfId="0" applyFont="1" applyFill="1" applyAlignment="1">
      <alignment vertical="top"/>
    </xf>
    <xf numFmtId="14" fontId="102" fillId="5" borderId="0" xfId="0" applyNumberFormat="1" applyFont="1" applyFill="1" applyAlignment="1">
      <alignment horizontal="left" vertical="center"/>
    </xf>
    <xf numFmtId="14" fontId="102" fillId="0" borderId="0" xfId="0" applyNumberFormat="1" applyFont="1">
      <alignment vertical="center"/>
    </xf>
    <xf numFmtId="0" fontId="103" fillId="0" borderId="0" xfId="0" applyFont="1">
      <alignment vertical="center"/>
    </xf>
    <xf numFmtId="0" fontId="6" fillId="0" borderId="58" xfId="2" applyBorder="1" applyAlignment="1">
      <alignmen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34" fillId="8" borderId="0" xfId="2" applyFont="1" applyFill="1" applyAlignment="1">
      <alignment horizontal="center" vertical="center"/>
    </xf>
    <xf numFmtId="14" fontId="1" fillId="0" borderId="42" xfId="17" applyNumberFormat="1" applyBorder="1" applyAlignment="1">
      <alignment horizontal="center" vertical="center"/>
    </xf>
    <xf numFmtId="14" fontId="1" fillId="0" borderId="0" xfId="17" applyNumberFormat="1" applyAlignment="1">
      <alignment horizontal="center" vertical="center"/>
    </xf>
    <xf numFmtId="0" fontId="1" fillId="9" borderId="0" xfId="17" applyFill="1">
      <alignment vertical="center"/>
    </xf>
    <xf numFmtId="0" fontId="1" fillId="9" borderId="0" xfId="17" applyFill="1" applyAlignment="1">
      <alignment horizontal="center" vertical="center"/>
    </xf>
    <xf numFmtId="0" fontId="1" fillId="0" borderId="42" xfId="17" applyBorder="1">
      <alignment vertical="center"/>
    </xf>
    <xf numFmtId="0" fontId="6" fillId="9" borderId="0" xfId="2" applyFill="1" applyAlignment="1">
      <alignment vertical="center" wrapText="1"/>
    </xf>
    <xf numFmtId="0" fontId="48" fillId="0" borderId="0" xfId="17" applyFont="1" applyAlignment="1">
      <alignment horizontal="left" vertical="center"/>
    </xf>
    <xf numFmtId="0" fontId="49" fillId="0" borderId="45" xfId="17" applyFont="1" applyBorder="1">
      <alignment vertical="center"/>
    </xf>
    <xf numFmtId="0" fontId="49" fillId="0" borderId="45" xfId="17" applyFont="1" applyBorder="1" applyAlignment="1">
      <alignment horizontal="right" vertical="center"/>
    </xf>
    <xf numFmtId="0" fontId="37" fillId="0" borderId="47" xfId="17" applyFont="1" applyBorder="1" applyAlignment="1">
      <alignment horizontal="center" vertical="center"/>
    </xf>
    <xf numFmtId="0" fontId="37" fillId="0" borderId="149"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wrapText="1"/>
    </xf>
    <xf numFmtId="0" fontId="1" fillId="0" borderId="0" xfId="17" applyAlignment="1">
      <alignment vertical="center" shrinkToFit="1"/>
    </xf>
    <xf numFmtId="0" fontId="11" fillId="0" borderId="150" xfId="17" applyFont="1" applyBorder="1" applyAlignment="1">
      <alignment horizontal="center" vertical="center" shrinkToFit="1"/>
    </xf>
    <xf numFmtId="0" fontId="49" fillId="0" borderId="48" xfId="17" applyFont="1" applyBorder="1" applyAlignment="1">
      <alignment vertical="center" shrinkToFit="1"/>
    </xf>
    <xf numFmtId="0" fontId="49" fillId="0" borderId="48" xfId="17" applyFont="1" applyBorder="1" applyAlignment="1">
      <alignment horizontal="center" vertical="center"/>
    </xf>
    <xf numFmtId="0" fontId="12" fillId="0" borderId="125" xfId="2" applyFont="1" applyBorder="1" applyAlignment="1">
      <alignment horizontal="center" vertical="center" wrapText="1"/>
    </xf>
    <xf numFmtId="0" fontId="12" fillId="0" borderId="16" xfId="2" applyFont="1" applyBorder="1" applyAlignment="1">
      <alignment horizontal="center" vertical="center" wrapText="1"/>
    </xf>
    <xf numFmtId="0" fontId="1" fillId="18" borderId="126" xfId="17" applyFill="1" applyBorder="1" applyAlignment="1">
      <alignment horizontal="center" vertical="center" wrapText="1"/>
    </xf>
    <xf numFmtId="0" fontId="7" fillId="5" borderId="0" xfId="17" applyFont="1" applyFill="1" applyAlignment="1">
      <alignment horizontal="center" vertical="center" wrapText="1"/>
    </xf>
    <xf numFmtId="0" fontId="7" fillId="3" borderId="0" xfId="17" applyFont="1" applyFill="1" applyAlignment="1">
      <alignment horizontal="center" vertical="center" wrapText="1"/>
    </xf>
    <xf numFmtId="0" fontId="13" fillId="3" borderId="0" xfId="17" applyFont="1" applyFill="1" applyAlignment="1">
      <alignment horizontal="center" vertical="center" wrapText="1"/>
    </xf>
    <xf numFmtId="0" fontId="58" fillId="3" borderId="0" xfId="17" applyFont="1" applyFill="1" applyAlignment="1">
      <alignment horizontal="center" vertical="center" wrapText="1"/>
    </xf>
    <xf numFmtId="0" fontId="1" fillId="5" borderId="0" xfId="2" applyFont="1" applyFill="1" applyAlignment="1">
      <alignment horizontal="center" vertical="center"/>
    </xf>
    <xf numFmtId="0" fontId="45" fillId="5" borderId="0" xfId="0" applyFont="1" applyFill="1" applyAlignment="1">
      <alignment horizontal="center" vertical="center" wrapText="1"/>
    </xf>
    <xf numFmtId="180" fontId="49" fillId="5" borderId="0" xfId="17" applyNumberFormat="1" applyFont="1" applyFill="1" applyAlignment="1">
      <alignment horizontal="center" vertical="center"/>
    </xf>
    <xf numFmtId="0" fontId="1" fillId="5" borderId="0" xfId="17" applyFill="1">
      <alignment vertical="center"/>
    </xf>
    <xf numFmtId="0" fontId="1" fillId="5" borderId="0" xfId="17" applyFill="1" applyAlignment="1">
      <alignment horizontal="center" vertical="center"/>
    </xf>
    <xf numFmtId="0" fontId="49" fillId="0" borderId="0" xfId="16" applyFont="1">
      <alignment vertical="center"/>
    </xf>
    <xf numFmtId="0" fontId="10" fillId="0" borderId="0" xfId="16" applyFont="1">
      <alignment vertical="center"/>
    </xf>
    <xf numFmtId="177" fontId="6" fillId="18" borderId="7" xfId="2" applyNumberFormat="1" applyFill="1" applyBorder="1" applyAlignment="1">
      <alignment horizontal="center" vertical="center" shrinkToFit="1"/>
    </xf>
    <xf numFmtId="177" fontId="1" fillId="18" borderId="36" xfId="2" applyNumberFormat="1" applyFont="1" applyFill="1" applyBorder="1" applyAlignment="1">
      <alignment horizontal="center" vertical="center" wrapText="1"/>
    </xf>
    <xf numFmtId="177" fontId="6" fillId="6" borderId="9" xfId="2" applyNumberFormat="1" applyFill="1" applyBorder="1" applyAlignment="1">
      <alignment horizontal="center" vertical="center" shrinkToFit="1"/>
    </xf>
    <xf numFmtId="177" fontId="6" fillId="5" borderId="9" xfId="2" applyNumberFormat="1" applyFill="1" applyBorder="1" applyAlignment="1">
      <alignment horizontal="center" vertical="center" shrinkToFit="1"/>
    </xf>
    <xf numFmtId="177" fontId="6" fillId="0" borderId="9" xfId="2" applyNumberFormat="1" applyBorder="1" applyAlignment="1">
      <alignment horizontal="center" vertical="center" shrinkToFit="1"/>
    </xf>
    <xf numFmtId="177" fontId="6" fillId="0" borderId="7" xfId="2" applyNumberFormat="1" applyBorder="1" applyAlignment="1">
      <alignment horizontal="center" vertical="center" shrinkToFit="1"/>
    </xf>
    <xf numFmtId="177" fontId="6" fillId="5" borderId="7" xfId="2" applyNumberFormat="1" applyFill="1" applyBorder="1" applyAlignment="1">
      <alignment horizontal="center" vertical="center" shrinkToFit="1"/>
    </xf>
    <xf numFmtId="177" fontId="6" fillId="21" borderId="7" xfId="2" applyNumberFormat="1" applyFill="1" applyBorder="1" applyAlignment="1">
      <alignment horizontal="center" vertical="center" shrinkToFit="1"/>
    </xf>
    <xf numFmtId="177" fontId="10" fillId="0" borderId="7" xfId="2" applyNumberFormat="1" applyFont="1" applyBorder="1" applyAlignment="1">
      <alignment horizontal="center" vertical="center" shrinkToFit="1"/>
    </xf>
    <xf numFmtId="177" fontId="6" fillId="6" borderId="7" xfId="2" applyNumberFormat="1" applyFill="1" applyBorder="1" applyAlignment="1">
      <alignment horizontal="center" vertical="center" shrinkToFit="1"/>
    </xf>
    <xf numFmtId="177" fontId="6" fillId="2" borderId="7" xfId="2" applyNumberFormat="1" applyFill="1" applyBorder="1" applyAlignment="1">
      <alignment horizontal="center" vertical="center" shrinkToFit="1"/>
    </xf>
    <xf numFmtId="0" fontId="1" fillId="0" borderId="7" xfId="0" applyFont="1" applyBorder="1" applyAlignment="1">
      <alignment horizontal="center" vertical="center" wrapText="1"/>
    </xf>
    <xf numFmtId="0" fontId="6" fillId="5" borderId="7" xfId="2" applyFill="1" applyBorder="1" applyAlignment="1">
      <alignment horizontal="center" vertical="center" wrapText="1"/>
    </xf>
    <xf numFmtId="177" fontId="6" fillId="0" borderId="98" xfId="2" applyNumberFormat="1" applyBorder="1" applyAlignment="1">
      <alignment horizontal="center" vertical="center" wrapText="1"/>
    </xf>
    <xf numFmtId="0" fontId="6" fillId="0" borderId="7" xfId="2" applyBorder="1" applyAlignment="1">
      <alignment horizontal="center" vertical="center"/>
    </xf>
    <xf numFmtId="177" fontId="1" fillId="0" borderId="7" xfId="2" applyNumberFormat="1" applyFont="1" applyBorder="1" applyAlignment="1">
      <alignment horizontal="center" vertical="center" shrinkToFit="1"/>
    </xf>
    <xf numFmtId="177" fontId="6" fillId="5" borderId="7" xfId="2" applyNumberFormat="1" applyFill="1" applyBorder="1" applyAlignment="1">
      <alignment horizontal="center" vertical="center" wrapText="1"/>
    </xf>
    <xf numFmtId="177" fontId="6" fillId="0" borderId="7" xfId="2" applyNumberFormat="1" applyBorder="1" applyAlignment="1">
      <alignment horizontal="center" vertical="center" wrapText="1"/>
    </xf>
    <xf numFmtId="177" fontId="6" fillId="6" borderId="7" xfId="2" applyNumberFormat="1" applyFill="1" applyBorder="1" applyAlignment="1">
      <alignment horizontal="center" vertical="center" wrapText="1"/>
    </xf>
    <xf numFmtId="177" fontId="6" fillId="7" borderId="98" xfId="2" applyNumberFormat="1" applyFill="1" applyBorder="1" applyAlignment="1">
      <alignment horizontal="center" vertical="center" wrapText="1"/>
    </xf>
    <xf numFmtId="0" fontId="22" fillId="0" borderId="6" xfId="2" applyFont="1" applyBorder="1" applyAlignment="1">
      <alignment horizontal="center" vertical="center"/>
    </xf>
    <xf numFmtId="177" fontId="6" fillId="7" borderId="7" xfId="2" applyNumberFormat="1" applyFill="1" applyBorder="1" applyAlignment="1">
      <alignment horizontal="center" vertical="center" wrapText="1"/>
    </xf>
    <xf numFmtId="177" fontId="6" fillId="0" borderId="100" xfId="2" applyNumberFormat="1" applyBorder="1" applyAlignment="1">
      <alignment horizontal="center" vertical="center" wrapText="1"/>
    </xf>
    <xf numFmtId="177" fontId="6" fillId="5" borderId="0" xfId="2" applyNumberFormat="1" applyFill="1" applyAlignment="1">
      <alignment horizontal="center" vertical="center" wrapText="1"/>
    </xf>
    <xf numFmtId="0" fontId="6" fillId="5" borderId="0" xfId="2" applyFill="1" applyAlignment="1">
      <alignment horizontal="center" vertical="center" wrapText="1"/>
    </xf>
    <xf numFmtId="0" fontId="1" fillId="0" borderId="0" xfId="2" applyFont="1">
      <alignment vertical="center"/>
    </xf>
    <xf numFmtId="0" fontId="49" fillId="18" borderId="150" xfId="16" applyFont="1" applyFill="1" applyBorder="1">
      <alignment vertical="center"/>
    </xf>
    <xf numFmtId="0" fontId="49" fillId="18" borderId="151" xfId="16" applyFont="1" applyFill="1" applyBorder="1">
      <alignment vertical="center"/>
    </xf>
    <xf numFmtId="0" fontId="10" fillId="18" borderId="151" xfId="16" applyFont="1" applyFill="1" applyBorder="1">
      <alignment vertical="center"/>
    </xf>
    <xf numFmtId="0" fontId="36" fillId="0" borderId="0" xfId="17" applyFont="1" applyAlignment="1">
      <alignment horizontal="left" vertical="center" indent="2"/>
    </xf>
    <xf numFmtId="0" fontId="104" fillId="0" borderId="0" xfId="17" applyFont="1">
      <alignment vertical="center"/>
    </xf>
    <xf numFmtId="0" fontId="1" fillId="18" borderId="0" xfId="2" applyFont="1" applyFill="1">
      <alignment vertical="center"/>
    </xf>
    <xf numFmtId="0" fontId="23" fillId="18" borderId="36" xfId="2" applyFont="1" applyFill="1" applyBorder="1" applyAlignment="1">
      <alignment horizontal="center" vertical="top" wrapText="1"/>
    </xf>
    <xf numFmtId="0" fontId="22" fillId="18" borderId="10" xfId="2" applyFont="1" applyFill="1" applyBorder="1" applyAlignment="1">
      <alignment horizontal="left" vertical="center"/>
    </xf>
    <xf numFmtId="0" fontId="22" fillId="5" borderId="10" xfId="2" applyFont="1" applyFill="1" applyBorder="1" applyAlignment="1">
      <alignment horizontal="left" vertical="center"/>
    </xf>
    <xf numFmtId="0" fontId="22" fillId="5" borderId="11" xfId="2" applyFont="1" applyFill="1" applyBorder="1" applyAlignment="1">
      <alignment horizontal="left" vertical="center"/>
    </xf>
    <xf numFmtId="177" fontId="12" fillId="29" borderId="98" xfId="2" applyNumberFormat="1" applyFont="1" applyFill="1" applyBorder="1" applyAlignment="1">
      <alignment horizontal="center" vertical="center" wrapText="1"/>
    </xf>
    <xf numFmtId="177" fontId="12" fillId="29" borderId="7" xfId="2" applyNumberFormat="1" applyFont="1" applyFill="1" applyBorder="1" applyAlignment="1">
      <alignment horizontal="center" vertical="center" shrinkToFit="1"/>
    </xf>
    <xf numFmtId="14" fontId="25" fillId="18" borderId="0" xfId="2" applyNumberFormat="1" applyFont="1" applyFill="1" applyAlignment="1">
      <alignment horizontal="left" vertical="center"/>
    </xf>
    <xf numFmtId="0" fontId="25" fillId="18" borderId="0" xfId="19" applyFont="1" applyFill="1">
      <alignment vertical="center"/>
    </xf>
    <xf numFmtId="0" fontId="25" fillId="18" borderId="0" xfId="2" applyFont="1" applyFill="1" applyAlignment="1">
      <alignment horizontal="left" vertical="center"/>
    </xf>
    <xf numFmtId="0" fontId="40" fillId="18" borderId="0" xfId="17" applyFont="1" applyFill="1">
      <alignment vertical="center"/>
    </xf>
    <xf numFmtId="177" fontId="12" fillId="0" borderId="7" xfId="2" applyNumberFormat="1" applyFont="1" applyBorder="1" applyAlignment="1">
      <alignment horizontal="center" vertical="center" wrapText="1"/>
    </xf>
    <xf numFmtId="177" fontId="12" fillId="0" borderId="7" xfId="2" applyNumberFormat="1" applyFont="1" applyBorder="1" applyAlignment="1">
      <alignment horizontal="center" vertical="center" shrinkToFit="1"/>
    </xf>
    <xf numFmtId="177" fontId="12" fillId="7" borderId="7" xfId="2" applyNumberFormat="1" applyFont="1" applyFill="1" applyBorder="1" applyAlignment="1">
      <alignment horizontal="center" vertical="center" shrinkToFit="1"/>
    </xf>
    <xf numFmtId="177" fontId="12" fillId="18" borderId="7" xfId="2" applyNumberFormat="1" applyFont="1" applyFill="1" applyBorder="1" applyAlignment="1">
      <alignment horizontal="center" vertical="center" shrinkToFit="1"/>
    </xf>
    <xf numFmtId="177" fontId="12" fillId="18" borderId="97" xfId="2" applyNumberFormat="1" applyFont="1" applyFill="1" applyBorder="1" applyAlignment="1">
      <alignment horizontal="center" vertical="center" wrapText="1"/>
    </xf>
    <xf numFmtId="0" fontId="12" fillId="0" borderId="152" xfId="2" applyFont="1" applyBorder="1" applyAlignment="1">
      <alignment horizontal="center" vertical="center" wrapText="1"/>
    </xf>
    <xf numFmtId="0" fontId="12" fillId="0" borderId="153" xfId="2" applyFont="1" applyBorder="1" applyAlignment="1">
      <alignment horizontal="center" vertical="center" wrapText="1"/>
    </xf>
    <xf numFmtId="0" fontId="12" fillId="0" borderId="154" xfId="2" applyFont="1" applyBorder="1" applyAlignment="1">
      <alignment horizontal="center" vertical="center" wrapText="1"/>
    </xf>
    <xf numFmtId="0" fontId="12" fillId="0" borderId="152" xfId="2" applyFont="1" applyBorder="1" applyAlignment="1">
      <alignment horizontal="center" vertical="center"/>
    </xf>
    <xf numFmtId="0" fontId="100" fillId="18" borderId="130" xfId="0" applyFont="1" applyFill="1" applyBorder="1" applyAlignment="1">
      <alignment horizontal="center" vertical="center" wrapText="1"/>
    </xf>
    <xf numFmtId="0" fontId="100" fillId="18" borderId="145" xfId="0" applyFont="1" applyFill="1" applyBorder="1" applyAlignment="1">
      <alignment horizontal="center" vertical="center" wrapText="1"/>
    </xf>
    <xf numFmtId="0" fontId="95" fillId="25" borderId="155" xfId="2" applyFont="1" applyFill="1" applyBorder="1" applyAlignment="1">
      <alignment horizontal="center" vertical="center" wrapText="1"/>
    </xf>
    <xf numFmtId="0" fontId="94" fillId="25" borderId="156" xfId="2" applyFont="1" applyFill="1" applyBorder="1" applyAlignment="1">
      <alignment horizontal="center" vertical="center"/>
    </xf>
    <xf numFmtId="0" fontId="94" fillId="25" borderId="157" xfId="2" applyFont="1" applyFill="1" applyBorder="1" applyAlignment="1">
      <alignment horizontal="center" vertical="center"/>
    </xf>
    <xf numFmtId="0" fontId="89" fillId="20" borderId="25" xfId="2" applyFont="1" applyFill="1" applyBorder="1" applyAlignment="1">
      <alignment horizontal="center" vertical="center"/>
    </xf>
    <xf numFmtId="14" fontId="89" fillId="20" borderId="26" xfId="2" applyNumberFormat="1" applyFont="1" applyFill="1" applyBorder="1" applyAlignment="1">
      <alignment horizontal="center" vertical="center"/>
    </xf>
    <xf numFmtId="14" fontId="85" fillId="22" borderId="141" xfId="2" applyNumberFormat="1" applyFont="1" applyFill="1" applyBorder="1" applyAlignment="1">
      <alignment horizontal="center" vertical="center"/>
    </xf>
    <xf numFmtId="0" fontId="12" fillId="0" borderId="0" xfId="2" applyFont="1" applyAlignment="1">
      <alignment horizontal="center" vertical="center"/>
    </xf>
    <xf numFmtId="14" fontId="85" fillId="0" borderId="0" xfId="2" applyNumberFormat="1" applyFont="1" applyAlignment="1">
      <alignment horizontal="center" vertical="center"/>
    </xf>
    <xf numFmtId="0" fontId="12" fillId="0" borderId="0" xfId="2" applyFont="1" applyAlignment="1">
      <alignment vertical="top" wrapText="1"/>
    </xf>
    <xf numFmtId="0" fontId="40" fillId="0" borderId="0" xfId="17" applyFont="1" applyAlignment="1">
      <alignment horizontal="center" vertical="center"/>
    </xf>
    <xf numFmtId="0" fontId="102" fillId="5" borderId="0" xfId="0" applyFont="1" applyFill="1" applyAlignment="1">
      <alignment horizontal="left" vertical="top"/>
    </xf>
    <xf numFmtId="0" fontId="109" fillId="18" borderId="0" xfId="17" applyFont="1" applyFill="1" applyAlignment="1">
      <alignment horizontal="left" vertical="center"/>
    </xf>
    <xf numFmtId="0" fontId="85" fillId="0" borderId="0" xfId="2" applyFont="1" applyAlignment="1">
      <alignment vertical="top" wrapText="1"/>
    </xf>
    <xf numFmtId="180" fontId="49" fillId="10" borderId="159" xfId="17" applyNumberFormat="1" applyFont="1" applyFill="1" applyBorder="1" applyAlignment="1">
      <alignment horizontal="center" vertical="center"/>
    </xf>
    <xf numFmtId="14" fontId="89" fillId="20" borderId="131" xfId="2" applyNumberFormat="1" applyFont="1" applyFill="1" applyBorder="1" applyAlignment="1">
      <alignment vertical="center" shrinkToFit="1"/>
    </xf>
    <xf numFmtId="14" fontId="28" fillId="20" borderId="160" xfId="2" applyNumberFormat="1" applyFont="1" applyFill="1" applyBorder="1" applyAlignment="1">
      <alignment horizontal="center" vertical="center" shrinkToFit="1"/>
    </xf>
    <xf numFmtId="14" fontId="85" fillId="20" borderId="163" xfId="1" applyNumberFormat="1" applyFont="1" applyFill="1" applyBorder="1" applyAlignment="1" applyProtection="1">
      <alignment vertical="center" wrapText="1"/>
    </xf>
    <xf numFmtId="56" fontId="85" fillId="20" borderId="161" xfId="2" applyNumberFormat="1" applyFont="1" applyFill="1" applyBorder="1">
      <alignment vertical="center"/>
    </xf>
    <xf numFmtId="0" fontId="8" fillId="0" borderId="0" xfId="1" applyAlignment="1" applyProtection="1">
      <alignment vertical="center"/>
    </xf>
    <xf numFmtId="0" fontId="69" fillId="0" borderId="0" xfId="0" applyFont="1">
      <alignment vertical="center"/>
    </xf>
    <xf numFmtId="0" fontId="115" fillId="5" borderId="13" xfId="2" applyFont="1" applyFill="1" applyBorder="1">
      <alignment vertical="center"/>
    </xf>
    <xf numFmtId="0" fontId="114" fillId="0" borderId="129" xfId="0" applyFont="1" applyBorder="1">
      <alignment vertical="center"/>
    </xf>
    <xf numFmtId="0" fontId="113" fillId="30" borderId="0" xfId="0" applyFont="1" applyFill="1" applyAlignment="1">
      <alignment horizontal="center" vertical="center" wrapText="1"/>
    </xf>
    <xf numFmtId="177" fontId="12" fillId="18" borderId="164" xfId="2" applyNumberFormat="1" applyFont="1" applyFill="1" applyBorder="1" applyAlignment="1">
      <alignment horizontal="center" vertical="center" wrapText="1"/>
    </xf>
    <xf numFmtId="0" fontId="9" fillId="18" borderId="0" xfId="2" applyFont="1" applyFill="1" applyAlignment="1">
      <alignment horizontal="center" vertical="center" wrapText="1"/>
    </xf>
    <xf numFmtId="14" fontId="25" fillId="18" borderId="0" xfId="2" applyNumberFormat="1" applyFont="1" applyFill="1" applyAlignment="1">
      <alignment horizontal="center" vertical="center"/>
    </xf>
    <xf numFmtId="0" fontId="25" fillId="18" borderId="0" xfId="19" applyFont="1" applyFill="1" applyAlignment="1">
      <alignment horizontal="center" vertical="center"/>
    </xf>
    <xf numFmtId="0" fontId="25" fillId="18" borderId="0" xfId="19" applyFont="1" applyFill="1" applyAlignment="1">
      <alignment horizontal="center" vertical="center" wrapText="1"/>
    </xf>
    <xf numFmtId="0" fontId="104" fillId="0" borderId="0" xfId="17" applyFont="1" applyAlignment="1">
      <alignment horizontal="left" vertical="center"/>
    </xf>
    <xf numFmtId="177" fontId="1" fillId="18" borderId="165" xfId="2" applyNumberFormat="1" applyFont="1" applyFill="1" applyBorder="1" applyAlignment="1">
      <alignment horizontal="center" vertical="center" wrapText="1"/>
    </xf>
    <xf numFmtId="0" fontId="22" fillId="18" borderId="7" xfId="2" applyFont="1" applyFill="1" applyBorder="1" applyAlignment="1">
      <alignment horizontal="left" vertical="center"/>
    </xf>
    <xf numFmtId="0" fontId="22" fillId="0" borderId="7" xfId="2" applyFont="1" applyBorder="1" applyAlignment="1">
      <alignment horizontal="left" vertical="center"/>
    </xf>
    <xf numFmtId="0" fontId="22" fillId="5" borderId="7" xfId="2" applyFont="1" applyFill="1" applyBorder="1" applyAlignment="1">
      <alignment horizontal="left" vertical="center"/>
    </xf>
    <xf numFmtId="0" fontId="22" fillId="18" borderId="16" xfId="2" applyFont="1" applyFill="1" applyBorder="1" applyAlignment="1">
      <alignment horizontal="left" vertical="center"/>
    </xf>
    <xf numFmtId="177" fontId="22" fillId="20" borderId="49" xfId="2" applyNumberFormat="1" applyFont="1" applyFill="1" applyBorder="1" applyAlignment="1">
      <alignment horizontal="center" vertical="center" shrinkToFit="1"/>
    </xf>
    <xf numFmtId="0" fontId="116" fillId="18" borderId="167" xfId="2" applyFont="1" applyFill="1" applyBorder="1" applyAlignment="1">
      <alignment horizontal="center" vertical="center"/>
    </xf>
    <xf numFmtId="177" fontId="116" fillId="18" borderId="167" xfId="2" applyNumberFormat="1" applyFont="1" applyFill="1" applyBorder="1" applyAlignment="1">
      <alignment horizontal="center" vertical="center" shrinkToFit="1"/>
    </xf>
    <xf numFmtId="0" fontId="117" fillId="0" borderId="167" xfId="0" applyFont="1" applyBorder="1" applyAlignment="1">
      <alignment horizontal="center" vertical="center" wrapText="1"/>
    </xf>
    <xf numFmtId="177" fontId="12" fillId="18" borderId="167" xfId="2" applyNumberFormat="1" applyFont="1" applyFill="1" applyBorder="1" applyAlignment="1">
      <alignment horizontal="center" vertical="center" wrapText="1"/>
    </xf>
    <xf numFmtId="177" fontId="22" fillId="18" borderId="166" xfId="2" applyNumberFormat="1" applyFont="1" applyFill="1" applyBorder="1" applyAlignment="1">
      <alignment horizontal="center" vertical="center" shrinkToFit="1"/>
    </xf>
    <xf numFmtId="177" fontId="1" fillId="18" borderId="166" xfId="2" applyNumberFormat="1" applyFont="1" applyFill="1" applyBorder="1" applyAlignment="1">
      <alignment horizontal="center" vertical="center" wrapText="1"/>
    </xf>
    <xf numFmtId="0" fontId="22" fillId="18" borderId="166" xfId="2" applyFont="1" applyFill="1" applyBorder="1" applyAlignment="1">
      <alignment horizontal="center" vertical="center" wrapText="1"/>
    </xf>
    <xf numFmtId="0" fontId="23" fillId="22" borderId="6" xfId="2" applyFont="1" applyFill="1" applyBorder="1" applyAlignment="1">
      <alignment horizontal="center" vertical="top" wrapText="1"/>
    </xf>
    <xf numFmtId="177" fontId="1" fillId="22" borderId="36" xfId="2" applyNumberFormat="1" applyFont="1" applyFill="1" applyBorder="1" applyAlignment="1">
      <alignment horizontal="center" vertical="center" wrapText="1"/>
    </xf>
    <xf numFmtId="0" fontId="23" fillId="22" borderId="6" xfId="2" applyFont="1" applyFill="1" applyBorder="1" applyAlignment="1">
      <alignment horizontal="center" vertical="center" wrapText="1"/>
    </xf>
    <xf numFmtId="0" fontId="105" fillId="25" borderId="156" xfId="2" applyFont="1" applyFill="1" applyBorder="1" applyAlignment="1">
      <alignment horizontal="left" vertical="center" shrinkToFit="1"/>
    </xf>
    <xf numFmtId="0" fontId="83" fillId="0" borderId="115" xfId="0" applyFont="1" applyBorder="1" applyAlignment="1">
      <alignment horizontal="center" vertical="center" wrapText="1"/>
    </xf>
    <xf numFmtId="0" fontId="121" fillId="0" borderId="0" xfId="0" applyFont="1">
      <alignment vertical="center"/>
    </xf>
    <xf numFmtId="0" fontId="8" fillId="0" borderId="170" xfId="1" applyFill="1" applyBorder="1" applyAlignment="1" applyProtection="1">
      <alignment vertical="center" wrapText="1"/>
    </xf>
    <xf numFmtId="0" fontId="6" fillId="0" borderId="101" xfId="2" applyBorder="1">
      <alignment vertical="center"/>
    </xf>
    <xf numFmtId="0" fontId="26" fillId="0" borderId="144" xfId="2" applyFont="1" applyBorder="1" applyAlignment="1">
      <alignment vertical="top" wrapText="1"/>
    </xf>
    <xf numFmtId="0" fontId="8" fillId="0" borderId="172" xfId="1" applyFill="1" applyBorder="1" applyAlignment="1" applyProtection="1">
      <alignment vertical="center" wrapText="1"/>
    </xf>
    <xf numFmtId="0" fontId="6" fillId="0" borderId="102" xfId="2" applyBorder="1">
      <alignment vertical="center"/>
    </xf>
    <xf numFmtId="0" fontId="102" fillId="5" borderId="64" xfId="0" applyFont="1" applyFill="1" applyBorder="1" applyAlignment="1">
      <alignment horizontal="left" vertical="top"/>
    </xf>
    <xf numFmtId="0" fontId="35" fillId="18" borderId="0" xfId="2" applyFont="1" applyFill="1">
      <alignment vertical="center"/>
    </xf>
    <xf numFmtId="0" fontId="36" fillId="18" borderId="0" xfId="17" applyFont="1" applyFill="1">
      <alignment vertical="center"/>
    </xf>
    <xf numFmtId="0" fontId="37" fillId="18" borderId="0" xfId="17" applyFont="1" applyFill="1" applyAlignment="1">
      <alignment vertical="top" wrapText="1"/>
    </xf>
    <xf numFmtId="0" fontId="38" fillId="18" borderId="0" xfId="2" applyFont="1" applyFill="1" applyAlignment="1">
      <alignment horizontal="center" vertical="center"/>
    </xf>
    <xf numFmtId="0" fontId="80" fillId="18" borderId="0" xfId="17" applyFont="1" applyFill="1" applyAlignment="1">
      <alignment horizontal="left" vertical="center"/>
    </xf>
    <xf numFmtId="0" fontId="39" fillId="18" borderId="0" xfId="2" applyFont="1" applyFill="1" applyAlignment="1">
      <alignment vertical="center" wrapText="1"/>
    </xf>
    <xf numFmtId="0" fontId="41" fillId="18" borderId="0" xfId="2" applyFont="1" applyFill="1" applyAlignment="1">
      <alignment vertical="center" wrapText="1"/>
    </xf>
    <xf numFmtId="0" fontId="43" fillId="18" borderId="0" xfId="2" applyFont="1" applyFill="1">
      <alignment vertical="center"/>
    </xf>
    <xf numFmtId="0" fontId="44" fillId="18" borderId="0" xfId="2" applyFont="1" applyFill="1" applyAlignment="1">
      <alignment horizontal="center" vertical="center"/>
    </xf>
    <xf numFmtId="0" fontId="37" fillId="18" borderId="0" xfId="17" applyFont="1" applyFill="1" applyAlignment="1">
      <alignment horizontal="center" vertical="center"/>
    </xf>
    <xf numFmtId="0" fontId="42" fillId="18" borderId="0" xfId="17" applyFont="1" applyFill="1" applyAlignment="1">
      <alignment vertical="top" wrapText="1"/>
    </xf>
    <xf numFmtId="0" fontId="1" fillId="18" borderId="0" xfId="17" applyFill="1" applyAlignment="1">
      <alignment horizontal="center" vertical="center"/>
    </xf>
    <xf numFmtId="0" fontId="45" fillId="18" borderId="0" xfId="2" applyFont="1" applyFill="1" applyAlignment="1">
      <alignment vertical="center" wrapText="1"/>
    </xf>
    <xf numFmtId="0" fontId="41" fillId="18" borderId="0" xfId="2" applyFont="1" applyFill="1">
      <alignment vertical="center"/>
    </xf>
    <xf numFmtId="0" fontId="37" fillId="18" borderId="0" xfId="17" applyFont="1" applyFill="1">
      <alignment vertical="center"/>
    </xf>
    <xf numFmtId="0" fontId="46" fillId="18" borderId="0" xfId="17" applyFont="1" applyFill="1" applyAlignment="1">
      <alignment horizontal="center" vertical="center" wrapText="1"/>
    </xf>
    <xf numFmtId="0" fontId="47" fillId="18" borderId="0" xfId="17" applyFont="1" applyFill="1">
      <alignment vertical="center"/>
    </xf>
    <xf numFmtId="0" fontId="6" fillId="18" borderId="0" xfId="2" applyFill="1" applyAlignment="1">
      <alignment horizontal="center" vertical="center"/>
    </xf>
    <xf numFmtId="0" fontId="45" fillId="18" borderId="0" xfId="17" applyFont="1" applyFill="1" applyAlignment="1">
      <alignment vertical="center" wrapText="1"/>
    </xf>
    <xf numFmtId="0" fontId="50" fillId="18" borderId="0" xfId="17" applyFont="1" applyFill="1" applyAlignment="1">
      <alignment horizontal="center" vertical="center"/>
    </xf>
    <xf numFmtId="0" fontId="8" fillId="18" borderId="0" xfId="1" applyFill="1" applyAlignment="1" applyProtection="1">
      <alignment horizontal="center" vertical="center"/>
    </xf>
    <xf numFmtId="0" fontId="53" fillId="18" borderId="0" xfId="17" applyFont="1" applyFill="1" applyAlignment="1">
      <alignment horizontal="center" vertical="center"/>
    </xf>
    <xf numFmtId="0" fontId="0" fillId="18" borderId="0" xfId="0" applyFill="1" applyAlignment="1">
      <alignment vertical="center" wrapText="1"/>
    </xf>
    <xf numFmtId="0" fontId="1" fillId="18" borderId="123" xfId="17" applyFill="1" applyBorder="1" applyAlignment="1">
      <alignment horizontal="center" vertical="center" wrapText="1"/>
    </xf>
    <xf numFmtId="0" fontId="1" fillId="18" borderId="0" xfId="17" applyFill="1">
      <alignment vertical="center"/>
    </xf>
    <xf numFmtId="0" fontId="1" fillId="18" borderId="124" xfId="17" applyFill="1" applyBorder="1" applyAlignment="1">
      <alignment horizontal="center" vertical="center"/>
    </xf>
    <xf numFmtId="177" fontId="22" fillId="31" borderId="166" xfId="2" applyNumberFormat="1" applyFont="1" applyFill="1" applyBorder="1" applyAlignment="1">
      <alignment horizontal="center" vertical="center" shrinkToFit="1"/>
    </xf>
    <xf numFmtId="0" fontId="123" fillId="0" borderId="0" xfId="0" applyFont="1" applyAlignment="1">
      <alignment vertical="top" wrapText="1"/>
    </xf>
    <xf numFmtId="0" fontId="118" fillId="0" borderId="171" xfId="1" applyFont="1" applyBorder="1" applyAlignment="1" applyProtection="1">
      <alignment vertical="top" wrapText="1"/>
    </xf>
    <xf numFmtId="0" fontId="8" fillId="0" borderId="0" xfId="1" applyFill="1" applyBorder="1" applyAlignment="1" applyProtection="1">
      <alignment vertical="center" wrapText="1"/>
    </xf>
    <xf numFmtId="183" fontId="102" fillId="5" borderId="0" xfId="0" applyNumberFormat="1" applyFont="1" applyFill="1" applyAlignment="1">
      <alignment horizontal="left" vertical="center"/>
    </xf>
    <xf numFmtId="14" fontId="89" fillId="20" borderId="177" xfId="2" applyNumberFormat="1" applyFont="1" applyFill="1" applyBorder="1" applyAlignment="1">
      <alignment horizontal="center" vertical="center"/>
    </xf>
    <xf numFmtId="14" fontId="89" fillId="20" borderId="178" xfId="2" applyNumberFormat="1" applyFont="1" applyFill="1" applyBorder="1" applyAlignment="1">
      <alignment horizontal="center" vertical="center"/>
    </xf>
    <xf numFmtId="14" fontId="89" fillId="20" borderId="179" xfId="2" applyNumberFormat="1" applyFont="1" applyFill="1" applyBorder="1" applyAlignment="1">
      <alignment horizontal="center" vertical="center"/>
    </xf>
    <xf numFmtId="0" fontId="8" fillId="0" borderId="181" xfId="1" applyBorder="1" applyAlignment="1" applyProtection="1">
      <alignment vertical="top" wrapText="1"/>
    </xf>
    <xf numFmtId="0" fontId="31" fillId="22" borderId="180" xfId="2" applyFont="1" applyFill="1" applyBorder="1" applyAlignment="1">
      <alignment horizontal="center" vertical="center" wrapText="1"/>
    </xf>
    <xf numFmtId="0" fontId="31" fillId="20" borderId="142" xfId="2" applyFont="1" applyFill="1" applyBorder="1" applyAlignment="1">
      <alignment horizontal="center" vertical="center" wrapText="1"/>
    </xf>
    <xf numFmtId="0" fontId="22" fillId="33" borderId="7" xfId="2" applyFont="1" applyFill="1" applyBorder="1" applyAlignment="1">
      <alignment horizontal="left" vertical="center"/>
    </xf>
    <xf numFmtId="177" fontId="10" fillId="33" borderId="9" xfId="2" applyNumberFormat="1" applyFont="1" applyFill="1" applyBorder="1" applyAlignment="1">
      <alignment horizontal="center" vertical="center" wrapText="1"/>
    </xf>
    <xf numFmtId="0" fontId="22" fillId="33" borderId="166" xfId="2" applyFont="1" applyFill="1" applyBorder="1" applyAlignment="1">
      <alignment horizontal="center" vertical="center" wrapText="1"/>
    </xf>
    <xf numFmtId="177" fontId="22" fillId="33" borderId="166" xfId="2" applyNumberFormat="1" applyFont="1" applyFill="1" applyBorder="1" applyAlignment="1">
      <alignment horizontal="center" vertical="center" shrinkToFit="1"/>
    </xf>
    <xf numFmtId="0" fontId="127" fillId="34" borderId="0" xfId="0" applyFont="1" applyFill="1" applyAlignment="1">
      <alignment horizontal="center" vertical="center" wrapText="1"/>
    </xf>
    <xf numFmtId="0" fontId="83" fillId="35" borderId="115" xfId="0" applyFont="1" applyFill="1" applyBorder="1" applyAlignment="1">
      <alignment horizontal="center" vertical="center" wrapText="1"/>
    </xf>
    <xf numFmtId="0" fontId="128" fillId="0" borderId="184" xfId="2" applyFont="1" applyBorder="1" applyAlignment="1">
      <alignment horizontal="left" vertical="top" wrapText="1"/>
    </xf>
    <xf numFmtId="180" fontId="49" fillId="10" borderId="185" xfId="17" applyNumberFormat="1" applyFont="1" applyFill="1" applyBorder="1" applyAlignment="1">
      <alignment horizontal="center" vertical="center"/>
    </xf>
    <xf numFmtId="0" fontId="12" fillId="0" borderId="187" xfId="2" applyFont="1" applyBorder="1" applyAlignment="1">
      <alignment horizontal="center" vertical="center" wrapText="1"/>
    </xf>
    <xf numFmtId="177" fontId="88" fillId="33" borderId="7" xfId="2" applyNumberFormat="1" applyFont="1" applyFill="1" applyBorder="1" applyAlignment="1">
      <alignment horizontal="center" vertical="center" shrinkToFit="1"/>
    </xf>
    <xf numFmtId="177" fontId="129" fillId="33" borderId="7" xfId="2" applyNumberFormat="1" applyFont="1" applyFill="1" applyBorder="1" applyAlignment="1">
      <alignment horizontal="center" vertical="center" wrapText="1"/>
    </xf>
    <xf numFmtId="0" fontId="88" fillId="33" borderId="9" xfId="2" applyFont="1" applyFill="1" applyBorder="1" applyAlignment="1">
      <alignment horizontal="center" vertical="center"/>
    </xf>
    <xf numFmtId="177" fontId="88" fillId="33" borderId="9" xfId="2" applyNumberFormat="1" applyFont="1" applyFill="1" applyBorder="1" applyAlignment="1">
      <alignment horizontal="center" vertical="center" shrinkToFit="1"/>
    </xf>
    <xf numFmtId="14" fontId="85" fillId="20" borderId="1" xfId="1" applyNumberFormat="1" applyFont="1" applyFill="1" applyBorder="1" applyAlignment="1" applyProtection="1">
      <alignment horizontal="center" vertical="center" shrinkToFit="1"/>
    </xf>
    <xf numFmtId="0" fontId="128" fillId="0" borderId="190" xfId="1" applyFont="1" applyFill="1" applyBorder="1" applyAlignment="1" applyProtection="1">
      <alignment vertical="top" wrapText="1"/>
    </xf>
    <xf numFmtId="0" fontId="83" fillId="0" borderId="130" xfId="0" applyFont="1" applyBorder="1" applyAlignment="1">
      <alignment horizontal="center" vertical="center" wrapText="1"/>
    </xf>
    <xf numFmtId="0" fontId="0" fillId="20" borderId="12" xfId="0" applyFill="1" applyBorder="1" applyAlignment="1">
      <alignment vertical="top" wrapText="1"/>
    </xf>
    <xf numFmtId="0" fontId="111" fillId="20" borderId="178" xfId="2" applyFont="1" applyFill="1" applyBorder="1" applyAlignment="1">
      <alignment horizontal="center" vertical="center" wrapText="1"/>
    </xf>
    <xf numFmtId="0" fontId="111" fillId="20" borderId="178" xfId="2" applyFont="1" applyFill="1" applyBorder="1" applyAlignment="1">
      <alignment horizontal="center" vertical="center"/>
    </xf>
    <xf numFmtId="0" fontId="111" fillId="20" borderId="177" xfId="2" applyFont="1" applyFill="1" applyBorder="1" applyAlignment="1">
      <alignment horizontal="center" vertical="center"/>
    </xf>
    <xf numFmtId="0" fontId="89" fillId="20" borderId="179" xfId="2" applyFont="1" applyFill="1" applyBorder="1" applyAlignment="1">
      <alignment horizontal="center" vertical="center"/>
    </xf>
    <xf numFmtId="0" fontId="126" fillId="0" borderId="0" xfId="2" applyFont="1">
      <alignment vertical="center"/>
    </xf>
    <xf numFmtId="0" fontId="119" fillId="0" borderId="191" xfId="1" applyFont="1" applyFill="1" applyBorder="1" applyAlignment="1" applyProtection="1">
      <alignment horizontal="left" vertical="top" wrapText="1"/>
    </xf>
    <xf numFmtId="0" fontId="6" fillId="0" borderId="0" xfId="2" applyAlignment="1">
      <alignment horizontal="center" vertical="top"/>
    </xf>
    <xf numFmtId="0" fontId="118" fillId="0" borderId="192" xfId="1" applyFont="1" applyBorder="1" applyAlignment="1" applyProtection="1">
      <alignment horizontal="left" vertical="top" wrapText="1"/>
    </xf>
    <xf numFmtId="0" fontId="8" fillId="0" borderId="193" xfId="1" applyFill="1" applyBorder="1" applyAlignment="1" applyProtection="1">
      <alignment vertical="center" wrapText="1"/>
    </xf>
    <xf numFmtId="0" fontId="120" fillId="0" borderId="193" xfId="1" applyFont="1" applyFill="1" applyBorder="1" applyAlignment="1" applyProtection="1">
      <alignment horizontal="left" vertical="top" wrapText="1"/>
    </xf>
    <xf numFmtId="0" fontId="31" fillId="30" borderId="194" xfId="1" applyFont="1" applyFill="1" applyBorder="1" applyAlignment="1" applyProtection="1">
      <alignment horizontal="center" vertical="center" wrapText="1" shrinkToFit="1"/>
    </xf>
    <xf numFmtId="0" fontId="86" fillId="0" borderId="195" xfId="2" applyFont="1" applyBorder="1" applyAlignment="1">
      <alignment vertical="center" shrinkToFit="1"/>
    </xf>
    <xf numFmtId="0" fontId="22" fillId="0" borderId="166" xfId="2" applyFont="1" applyBorder="1" applyAlignment="1">
      <alignment horizontal="center" vertical="center"/>
    </xf>
    <xf numFmtId="14" fontId="85" fillId="20" borderId="162" xfId="1" applyNumberFormat="1" applyFont="1" applyFill="1" applyBorder="1" applyAlignment="1" applyProtection="1">
      <alignment horizontal="center" vertical="center" wrapText="1"/>
    </xf>
    <xf numFmtId="0" fontId="122" fillId="34" borderId="0" xfId="0" applyFont="1" applyFill="1" applyAlignment="1">
      <alignment horizontal="center" vertical="center" wrapText="1"/>
    </xf>
    <xf numFmtId="0" fontId="89" fillId="20" borderId="38" xfId="2" applyFont="1" applyFill="1" applyBorder="1" applyAlignment="1">
      <alignment horizontal="center" vertical="center"/>
    </xf>
    <xf numFmtId="0" fontId="12" fillId="0" borderId="200" xfId="2" applyFont="1" applyBorder="1" applyAlignment="1">
      <alignment horizontal="center" vertical="center" wrapText="1"/>
    </xf>
    <xf numFmtId="0" fontId="23" fillId="18" borderId="0" xfId="2" applyFont="1" applyFill="1" applyAlignment="1">
      <alignment horizontal="center" vertical="top" wrapText="1"/>
    </xf>
    <xf numFmtId="0" fontId="22" fillId="18" borderId="36" xfId="2" applyFont="1" applyFill="1" applyBorder="1" applyAlignment="1">
      <alignment horizontal="center" vertical="center" wrapText="1"/>
    </xf>
    <xf numFmtId="0" fontId="23" fillId="18" borderId="49" xfId="2" applyFont="1" applyFill="1" applyBorder="1" applyAlignment="1">
      <alignment horizontal="center" vertical="center" wrapText="1"/>
    </xf>
    <xf numFmtId="0" fontId="22" fillId="18" borderId="201" xfId="2" applyFont="1" applyFill="1" applyBorder="1" applyAlignment="1">
      <alignment horizontal="left" vertical="center"/>
    </xf>
    <xf numFmtId="0" fontId="22" fillId="18" borderId="7" xfId="2" applyFont="1" applyFill="1" applyBorder="1" applyAlignment="1">
      <alignment horizontal="center" vertical="center" wrapText="1"/>
    </xf>
    <xf numFmtId="0" fontId="23" fillId="18" borderId="165" xfId="2" applyFont="1" applyFill="1" applyBorder="1" applyAlignment="1">
      <alignment horizontal="center" vertical="top" wrapText="1"/>
    </xf>
    <xf numFmtId="177" fontId="1" fillId="18" borderId="49" xfId="2" applyNumberFormat="1" applyFont="1" applyFill="1" applyBorder="1" applyAlignment="1">
      <alignment horizontal="center" vertical="center" wrapText="1"/>
    </xf>
    <xf numFmtId="177" fontId="36" fillId="18" borderId="166" xfId="2" applyNumberFormat="1" applyFont="1" applyFill="1" applyBorder="1" applyAlignment="1">
      <alignment horizontal="center" vertical="center" wrapText="1"/>
    </xf>
    <xf numFmtId="0" fontId="22" fillId="18" borderId="165" xfId="2" applyFont="1" applyFill="1" applyBorder="1" applyAlignment="1">
      <alignment horizontal="center" vertical="center" wrapText="1"/>
    </xf>
    <xf numFmtId="177" fontId="22" fillId="18" borderId="49" xfId="2" applyNumberFormat="1" applyFont="1" applyFill="1" applyBorder="1" applyAlignment="1">
      <alignment horizontal="center" vertical="center" shrinkToFit="1"/>
    </xf>
    <xf numFmtId="0" fontId="87" fillId="0" borderId="0" xfId="2" applyFont="1" applyAlignment="1">
      <alignment vertical="top" wrapText="1"/>
    </xf>
    <xf numFmtId="0" fontId="8" fillId="0" borderId="203" xfId="1" applyBorder="1" applyAlignment="1" applyProtection="1">
      <alignment vertical="center" wrapText="1"/>
    </xf>
    <xf numFmtId="0" fontId="110" fillId="18" borderId="205" xfId="0" applyFont="1" applyFill="1" applyBorder="1" applyAlignment="1">
      <alignment horizontal="left" vertical="center"/>
    </xf>
    <xf numFmtId="14" fontId="110" fillId="18" borderId="205" xfId="0" applyNumberFormat="1" applyFont="1" applyFill="1" applyBorder="1" applyAlignment="1">
      <alignment horizontal="center" vertical="center"/>
    </xf>
    <xf numFmtId="14" fontId="110" fillId="18" borderId="206" xfId="0" applyNumberFormat="1" applyFont="1" applyFill="1" applyBorder="1" applyAlignment="1">
      <alignment horizontal="center" vertical="center"/>
    </xf>
    <xf numFmtId="0" fontId="1" fillId="18" borderId="127" xfId="17" applyFill="1" applyBorder="1" applyAlignment="1">
      <alignment horizontal="center" vertical="center" wrapText="1"/>
    </xf>
    <xf numFmtId="0" fontId="12" fillId="5" borderId="200" xfId="2" applyFont="1" applyFill="1" applyBorder="1" applyAlignment="1">
      <alignment horizontal="center" vertical="center" wrapText="1"/>
    </xf>
    <xf numFmtId="0" fontId="118" fillId="0" borderId="202" xfId="1" applyFont="1" applyFill="1" applyBorder="1" applyAlignment="1" applyProtection="1">
      <alignment horizontal="left" vertical="top" wrapText="1"/>
    </xf>
    <xf numFmtId="0" fontId="17" fillId="22" borderId="180" xfId="2" applyFont="1" applyFill="1" applyBorder="1" applyAlignment="1">
      <alignment horizontal="center" vertical="center" wrapText="1"/>
    </xf>
    <xf numFmtId="0" fontId="8" fillId="0" borderId="207" xfId="1" applyBorder="1" applyAlignment="1" applyProtection="1">
      <alignment horizontal="left" vertical="top" wrapText="1"/>
    </xf>
    <xf numFmtId="0" fontId="20" fillId="0" borderId="101" xfId="1" applyFont="1" applyFill="1" applyBorder="1" applyAlignment="1" applyProtection="1">
      <alignment vertical="top" wrapText="1"/>
    </xf>
    <xf numFmtId="0" fontId="6" fillId="0" borderId="208" xfId="2" applyBorder="1">
      <alignment vertical="center"/>
    </xf>
    <xf numFmtId="0" fontId="8" fillId="0" borderId="90" xfId="1" applyFill="1" applyBorder="1" applyAlignment="1" applyProtection="1">
      <alignment vertical="top" wrapText="1"/>
    </xf>
    <xf numFmtId="0" fontId="118" fillId="0" borderId="184" xfId="2" applyFont="1" applyBorder="1" applyAlignment="1">
      <alignment horizontal="left" vertical="top" wrapText="1"/>
    </xf>
    <xf numFmtId="0" fontId="92" fillId="18" borderId="0" xfId="0" applyFont="1" applyFill="1" applyAlignment="1">
      <alignment horizontal="center" vertical="center" wrapText="1"/>
    </xf>
    <xf numFmtId="0" fontId="8" fillId="0" borderId="181" xfId="1" applyBorder="1" applyAlignment="1" applyProtection="1">
      <alignment vertical="center" wrapText="1"/>
    </xf>
    <xf numFmtId="0" fontId="8" fillId="0" borderId="0" xfId="1" applyFill="1" applyAlignment="1" applyProtection="1">
      <alignment vertical="center"/>
    </xf>
    <xf numFmtId="14" fontId="18" fillId="20" borderId="1" xfId="2" applyNumberFormat="1" applyFont="1" applyFill="1" applyBorder="1" applyAlignment="1">
      <alignment horizontal="center" vertical="center" wrapText="1" shrinkToFit="1"/>
    </xf>
    <xf numFmtId="0" fontId="69" fillId="18" borderId="0" xfId="0" applyFont="1" applyFill="1" applyAlignment="1">
      <alignment horizontal="center" vertical="center" wrapText="1"/>
    </xf>
    <xf numFmtId="0" fontId="40" fillId="0" borderId="0" xfId="17" applyFont="1" applyAlignment="1">
      <alignment vertical="center" wrapText="1"/>
    </xf>
    <xf numFmtId="0" fontId="45" fillId="5" borderId="0" xfId="17" applyFont="1" applyFill="1" applyAlignment="1">
      <alignment vertical="center" wrapText="1"/>
    </xf>
    <xf numFmtId="0" fontId="6" fillId="0" borderId="0" xfId="4"/>
    <xf numFmtId="0" fontId="137" fillId="0" borderId="0" xfId="2" applyFont="1">
      <alignment vertical="center"/>
    </xf>
    <xf numFmtId="0" fontId="135" fillId="0" borderId="0" xfId="2" applyFont="1">
      <alignment vertical="center"/>
    </xf>
    <xf numFmtId="0" fontId="31" fillId="20" borderId="180" xfId="2" applyFont="1" applyFill="1" applyBorder="1" applyAlignment="1">
      <alignment horizontal="center" vertical="center" wrapText="1"/>
    </xf>
    <xf numFmtId="14" fontId="85" fillId="20" borderId="131" xfId="2" applyNumberFormat="1" applyFont="1" applyFill="1" applyBorder="1" applyAlignment="1">
      <alignment horizontal="center" vertical="center" wrapText="1" shrinkToFit="1"/>
    </xf>
    <xf numFmtId="0" fontId="143" fillId="20" borderId="142" xfId="2" applyFont="1" applyFill="1" applyBorder="1" applyAlignment="1">
      <alignment horizontal="center" vertical="center" wrapText="1"/>
    </xf>
    <xf numFmtId="0" fontId="8" fillId="0" borderId="213" xfId="1" applyFill="1" applyBorder="1" applyAlignment="1" applyProtection="1">
      <alignment horizontal="left" vertical="center" wrapText="1"/>
    </xf>
    <xf numFmtId="14" fontId="89" fillId="20" borderId="214" xfId="2" applyNumberFormat="1" applyFont="1" applyFill="1" applyBorder="1" applyAlignment="1">
      <alignment vertical="center" shrinkToFit="1"/>
    </xf>
    <xf numFmtId="0" fontId="22" fillId="31" borderId="7" xfId="2" applyFont="1" applyFill="1" applyBorder="1" applyAlignment="1">
      <alignment horizontal="center" vertical="center" wrapText="1"/>
    </xf>
    <xf numFmtId="0" fontId="6" fillId="31" borderId="166" xfId="2" applyFill="1" applyBorder="1" applyAlignment="1">
      <alignment horizontal="center" vertical="center"/>
    </xf>
    <xf numFmtId="0" fontId="0" fillId="0" borderId="166" xfId="0" applyBorder="1" applyAlignment="1">
      <alignment horizontal="center" vertical="center" wrapText="1"/>
    </xf>
    <xf numFmtId="0" fontId="117" fillId="22" borderId="167" xfId="0" applyFont="1" applyFill="1" applyBorder="1" applyAlignment="1">
      <alignment horizontal="center" vertical="center" wrapText="1"/>
    </xf>
    <xf numFmtId="177" fontId="22" fillId="22" borderId="166" xfId="2" applyNumberFormat="1" applyFont="1" applyFill="1" applyBorder="1" applyAlignment="1">
      <alignment horizontal="center" vertical="center" shrinkToFit="1"/>
    </xf>
    <xf numFmtId="0" fontId="117" fillId="37" borderId="167" xfId="0" applyFont="1" applyFill="1" applyBorder="1" applyAlignment="1">
      <alignment horizontal="center" vertical="center" wrapText="1"/>
    </xf>
    <xf numFmtId="0" fontId="100" fillId="22" borderId="130" xfId="0" applyFont="1" applyFill="1" applyBorder="1" applyAlignment="1">
      <alignment horizontal="center" vertical="center" wrapText="1"/>
    </xf>
    <xf numFmtId="0" fontId="100" fillId="22" borderId="7" xfId="0" applyFont="1" applyFill="1" applyBorder="1" applyAlignment="1">
      <alignment horizontal="center" vertical="center" wrapText="1"/>
    </xf>
    <xf numFmtId="0" fontId="0" fillId="22" borderId="9" xfId="0" applyFill="1" applyBorder="1" applyAlignment="1">
      <alignment horizontal="center" vertical="center" wrapText="1"/>
    </xf>
    <xf numFmtId="177" fontId="6" fillId="22" borderId="7" xfId="2" applyNumberFormat="1" applyFill="1" applyBorder="1" applyAlignment="1">
      <alignment horizontal="center" vertical="center" shrinkToFit="1"/>
    </xf>
    <xf numFmtId="184" fontId="9" fillId="18" borderId="0" xfId="2" applyNumberFormat="1" applyFont="1" applyFill="1" applyAlignment="1">
      <alignment horizontal="center" vertical="center"/>
    </xf>
    <xf numFmtId="184" fontId="25" fillId="18" borderId="0" xfId="2" applyNumberFormat="1" applyFont="1" applyFill="1" applyAlignment="1">
      <alignment horizontal="left" vertical="center"/>
    </xf>
    <xf numFmtId="0" fontId="110" fillId="18" borderId="212" xfId="0" applyFont="1" applyFill="1" applyBorder="1" applyAlignment="1">
      <alignment horizontal="left" vertical="center"/>
    </xf>
    <xf numFmtId="0" fontId="0" fillId="0" borderId="205" xfId="0" applyBorder="1" applyAlignment="1">
      <alignment horizontal="center" vertical="center"/>
    </xf>
    <xf numFmtId="9" fontId="0" fillId="0" borderId="205" xfId="0" applyNumberFormat="1" applyBorder="1" applyAlignment="1">
      <alignment horizontal="center" vertical="center"/>
    </xf>
    <xf numFmtId="0" fontId="96" fillId="25" borderId="156" xfId="2" applyFont="1" applyFill="1" applyBorder="1" applyAlignment="1">
      <alignment horizontal="center" wrapText="1"/>
    </xf>
    <xf numFmtId="0" fontId="146" fillId="0" borderId="0" xfId="0" applyFont="1">
      <alignment vertical="center"/>
    </xf>
    <xf numFmtId="0" fontId="0" fillId="0" borderId="95" xfId="0" applyBorder="1" applyAlignment="1">
      <alignment horizontal="center" vertical="center"/>
    </xf>
    <xf numFmtId="14" fontId="110" fillId="18" borderId="211" xfId="2" applyNumberFormat="1" applyFont="1" applyFill="1" applyBorder="1" applyAlignment="1">
      <alignment horizontal="left" vertical="center"/>
    </xf>
    <xf numFmtId="0" fontId="155" fillId="0" borderId="218" xfId="0" applyFont="1" applyBorder="1" applyAlignment="1">
      <alignment horizontal="center" vertical="center"/>
    </xf>
    <xf numFmtId="0" fontId="155" fillId="0" borderId="219" xfId="0" applyFont="1" applyBorder="1" applyAlignment="1">
      <alignment horizontal="center" vertical="center"/>
    </xf>
    <xf numFmtId="0" fontId="155" fillId="0" borderId="220" xfId="0" applyFont="1" applyBorder="1" applyAlignment="1">
      <alignment horizontal="center" vertical="center"/>
    </xf>
    <xf numFmtId="0" fontId="155" fillId="0" borderId="222" xfId="0" applyFont="1" applyBorder="1" applyAlignment="1">
      <alignment horizontal="center" vertical="center"/>
    </xf>
    <xf numFmtId="0" fontId="154" fillId="0" borderId="218" xfId="0" applyFont="1" applyBorder="1" applyAlignment="1">
      <alignment horizontal="center" vertical="center"/>
    </xf>
    <xf numFmtId="0" fontId="154" fillId="0" borderId="219" xfId="0" applyFont="1" applyBorder="1" applyAlignment="1">
      <alignment horizontal="center" vertical="center"/>
    </xf>
    <xf numFmtId="0" fontId="154" fillId="0" borderId="222" xfId="0" applyFont="1" applyBorder="1" applyAlignment="1">
      <alignment horizontal="center" vertical="center"/>
    </xf>
    <xf numFmtId="0" fontId="154" fillId="0" borderId="220" xfId="0" applyFont="1" applyBorder="1" applyAlignment="1">
      <alignment horizontal="center" vertical="center"/>
    </xf>
    <xf numFmtId="0" fontId="155" fillId="0" borderId="223" xfId="0" applyFont="1" applyBorder="1" applyAlignment="1">
      <alignment horizontal="center" vertical="center"/>
    </xf>
    <xf numFmtId="0" fontId="155" fillId="0" borderId="224" xfId="0" applyFont="1" applyBorder="1" applyAlignment="1">
      <alignment horizontal="center" vertical="center"/>
    </xf>
    <xf numFmtId="0" fontId="155" fillId="0" borderId="225" xfId="0" applyFont="1" applyBorder="1" applyAlignment="1">
      <alignment horizontal="center" vertical="center"/>
    </xf>
    <xf numFmtId="0" fontId="0" fillId="0" borderId="226" xfId="0" applyBorder="1" applyAlignment="1">
      <alignment horizontal="center" vertical="center"/>
    </xf>
    <xf numFmtId="0" fontId="0" fillId="0" borderId="227" xfId="0" applyBorder="1" applyAlignment="1">
      <alignment horizontal="center" vertical="center"/>
    </xf>
    <xf numFmtId="0" fontId="0" fillId="0" borderId="228" xfId="0" applyBorder="1" applyAlignment="1">
      <alignment horizontal="center" vertical="center"/>
    </xf>
    <xf numFmtId="0" fontId="0" fillId="0" borderId="229" xfId="0" applyBorder="1" applyAlignment="1">
      <alignment horizontal="center" vertical="center"/>
    </xf>
    <xf numFmtId="9" fontId="0" fillId="0" borderId="229" xfId="0" applyNumberFormat="1" applyBorder="1" applyAlignment="1">
      <alignment horizontal="center" vertical="center"/>
    </xf>
    <xf numFmtId="9" fontId="0" fillId="0" borderId="227" xfId="0" applyNumberFormat="1" applyBorder="1" applyAlignment="1">
      <alignment horizontal="center" vertical="center"/>
    </xf>
    <xf numFmtId="9" fontId="0" fillId="0" borderId="228" xfId="0" applyNumberFormat="1" applyBorder="1" applyAlignment="1">
      <alignment horizontal="center" vertical="center"/>
    </xf>
    <xf numFmtId="0" fontId="155" fillId="0" borderId="230" xfId="0" applyFont="1" applyBorder="1" applyAlignment="1">
      <alignment horizontal="center" vertical="center"/>
    </xf>
    <xf numFmtId="0" fontId="0" fillId="0" borderId="231" xfId="0" applyBorder="1" applyAlignment="1">
      <alignment horizontal="center" vertical="center"/>
    </xf>
    <xf numFmtId="9" fontId="0" fillId="0" borderId="231" xfId="0" applyNumberFormat="1" applyBorder="1" applyAlignment="1">
      <alignment horizontal="center" vertical="center"/>
    </xf>
    <xf numFmtId="0" fontId="135" fillId="0" borderId="0" xfId="25" applyFont="1">
      <alignment vertical="center"/>
    </xf>
    <xf numFmtId="0" fontId="0" fillId="18" borderId="205" xfId="0" applyFill="1" applyBorder="1" applyAlignment="1">
      <alignment horizontal="center" vertical="center"/>
    </xf>
    <xf numFmtId="9" fontId="0" fillId="18" borderId="205" xfId="0" applyNumberFormat="1" applyFill="1" applyBorder="1" applyAlignment="1">
      <alignment horizontal="center" vertical="center"/>
    </xf>
    <xf numFmtId="0" fontId="158" fillId="18" borderId="0" xfId="2" applyFont="1" applyFill="1" applyAlignment="1">
      <alignment horizontal="center" vertical="center" wrapText="1"/>
    </xf>
    <xf numFmtId="184" fontId="158" fillId="18" borderId="0" xfId="2" applyNumberFormat="1" applyFont="1" applyFill="1" applyAlignment="1">
      <alignment horizontal="center" vertical="center"/>
    </xf>
    <xf numFmtId="0" fontId="70" fillId="5" borderId="173" xfId="2" applyFont="1" applyFill="1" applyBorder="1" applyAlignment="1">
      <alignment horizontal="center" vertical="center"/>
    </xf>
    <xf numFmtId="0" fontId="0" fillId="20" borderId="205" xfId="0" applyFill="1" applyBorder="1" applyAlignment="1">
      <alignment horizontal="center" vertical="center"/>
    </xf>
    <xf numFmtId="9" fontId="0" fillId="20" borderId="205" xfId="0" applyNumberFormat="1" applyFill="1" applyBorder="1" applyAlignment="1">
      <alignment horizontal="center" vertical="center"/>
    </xf>
    <xf numFmtId="0" fontId="31" fillId="20" borderId="0" xfId="2" applyFont="1" applyFill="1" applyAlignment="1">
      <alignment horizontal="center" vertical="center" wrapText="1"/>
    </xf>
    <xf numFmtId="14" fontId="89" fillId="20" borderId="1" xfId="2" applyNumberFormat="1" applyFont="1" applyFill="1" applyBorder="1" applyAlignment="1">
      <alignment horizontal="center" vertical="center" wrapText="1" shrinkToFit="1"/>
    </xf>
    <xf numFmtId="0" fontId="143" fillId="22" borderId="142" xfId="2" applyFont="1" applyFill="1" applyBorder="1" applyAlignment="1">
      <alignment horizontal="center" vertical="center" wrapText="1"/>
    </xf>
    <xf numFmtId="0" fontId="144" fillId="0" borderId="0" xfId="2" applyFont="1">
      <alignment vertical="center"/>
    </xf>
    <xf numFmtId="0" fontId="160" fillId="0" borderId="0" xfId="2" applyFont="1">
      <alignment vertical="center"/>
    </xf>
    <xf numFmtId="0" fontId="0" fillId="18" borderId="127" xfId="0" applyFill="1" applyBorder="1">
      <alignment vertical="center"/>
    </xf>
    <xf numFmtId="14" fontId="98" fillId="18" borderId="128" xfId="17" applyNumberFormat="1" applyFont="1" applyFill="1" applyBorder="1" applyAlignment="1">
      <alignment horizontal="center" vertical="center" wrapText="1"/>
    </xf>
    <xf numFmtId="0" fontId="98" fillId="18" borderId="127" xfId="17" applyFont="1" applyFill="1" applyBorder="1" applyAlignment="1">
      <alignment horizontal="center" vertical="center" wrapText="1"/>
    </xf>
    <xf numFmtId="14" fontId="36" fillId="18" borderId="128" xfId="17" applyNumberFormat="1" applyFont="1" applyFill="1" applyBorder="1" applyAlignment="1">
      <alignment horizontal="center" vertical="center"/>
    </xf>
    <xf numFmtId="0" fontId="132" fillId="18" borderId="0" xfId="0" applyFont="1" applyFill="1" applyAlignment="1">
      <alignment horizontal="center" vertical="center" wrapText="1"/>
    </xf>
    <xf numFmtId="14" fontId="91" fillId="18" borderId="128" xfId="17" applyNumberFormat="1" applyFont="1" applyFill="1" applyBorder="1" applyAlignment="1">
      <alignment horizontal="center" vertical="center" wrapText="1"/>
    </xf>
    <xf numFmtId="0" fontId="36" fillId="18" borderId="127" xfId="17" applyFont="1" applyFill="1" applyBorder="1" applyAlignment="1">
      <alignment horizontal="center" vertical="center" wrapText="1"/>
    </xf>
    <xf numFmtId="14" fontId="12" fillId="18" borderId="128" xfId="17" applyNumberFormat="1" applyFont="1" applyFill="1" applyBorder="1" applyAlignment="1">
      <alignment horizontal="center" vertical="center"/>
    </xf>
    <xf numFmtId="14" fontId="131" fillId="18" borderId="128" xfId="0" applyNumberFormat="1" applyFont="1" applyFill="1" applyBorder="1" applyAlignment="1">
      <alignment horizontal="center" vertical="center" wrapText="1"/>
    </xf>
    <xf numFmtId="14" fontId="131" fillId="18" borderId="128" xfId="0" applyNumberFormat="1" applyFont="1" applyFill="1" applyBorder="1" applyAlignment="1">
      <alignment horizontal="center" vertical="center"/>
    </xf>
    <xf numFmtId="14" fontId="22" fillId="18" borderId="128" xfId="17" applyNumberFormat="1" applyFont="1" applyFill="1" applyBorder="1" applyAlignment="1">
      <alignment horizontal="center" vertical="center"/>
    </xf>
    <xf numFmtId="0" fontId="22" fillId="18" borderId="205" xfId="2" applyFont="1" applyFill="1" applyBorder="1" applyAlignment="1">
      <alignment horizontal="center" vertical="center" wrapText="1"/>
    </xf>
    <xf numFmtId="0" fontId="142" fillId="18" borderId="205" xfId="2" applyFont="1" applyFill="1" applyBorder="1" applyAlignment="1">
      <alignment horizontal="center" vertical="center" wrapText="1"/>
    </xf>
    <xf numFmtId="0" fontId="22" fillId="18" borderId="205" xfId="2" applyFont="1" applyFill="1" applyBorder="1" applyAlignment="1">
      <alignment horizontal="left" vertical="center" shrinkToFit="1"/>
    </xf>
    <xf numFmtId="14" fontId="22" fillId="18" borderId="205" xfId="2" applyNumberFormat="1" applyFont="1" applyFill="1" applyBorder="1" applyAlignment="1">
      <alignment horizontal="center" vertical="center"/>
    </xf>
    <xf numFmtId="14" fontId="22" fillId="18" borderId="206" xfId="2" applyNumberFormat="1" applyFont="1" applyFill="1" applyBorder="1" applyAlignment="1">
      <alignment horizontal="center" vertical="center"/>
    </xf>
    <xf numFmtId="0" fontId="110" fillId="18" borderId="204" xfId="0" applyFont="1" applyFill="1" applyBorder="1" applyAlignment="1">
      <alignment horizontal="center" vertical="center"/>
    </xf>
    <xf numFmtId="0" fontId="8" fillId="0" borderId="143" xfId="1" applyFill="1" applyBorder="1" applyAlignment="1" applyProtection="1">
      <alignment horizontal="left" vertical="center" wrapText="1"/>
    </xf>
    <xf numFmtId="0" fontId="8" fillId="0" borderId="236" xfId="1" applyBorder="1" applyAlignment="1" applyProtection="1">
      <alignment horizontal="left" vertical="top" wrapText="1"/>
    </xf>
    <xf numFmtId="0" fontId="8" fillId="0" borderId="207" xfId="1" applyBorder="1" applyAlignment="1" applyProtection="1">
      <alignment horizontal="left" vertical="center" wrapText="1"/>
    </xf>
    <xf numFmtId="0" fontId="161" fillId="20" borderId="142" xfId="2" applyFont="1" applyFill="1" applyBorder="1" applyAlignment="1">
      <alignment horizontal="center" vertical="center" wrapText="1"/>
    </xf>
    <xf numFmtId="0" fontId="97" fillId="18" borderId="0" xfId="0" applyFont="1" applyFill="1" applyAlignment="1">
      <alignment horizontal="center" vertical="center" wrapText="1"/>
    </xf>
    <xf numFmtId="14" fontId="12" fillId="18" borderId="128" xfId="17" applyNumberFormat="1" applyFont="1" applyFill="1" applyBorder="1" applyAlignment="1">
      <alignment horizontal="center" vertical="center" wrapText="1"/>
    </xf>
    <xf numFmtId="0" fontId="156" fillId="18" borderId="0" xfId="0" applyFont="1" applyFill="1" applyAlignment="1">
      <alignment vertical="center" wrapText="1"/>
    </xf>
    <xf numFmtId="0" fontId="110" fillId="18" borderId="205" xfId="0" applyFont="1" applyFill="1" applyBorder="1" applyAlignment="1">
      <alignment horizontal="center" vertical="center"/>
    </xf>
    <xf numFmtId="0" fontId="25" fillId="18" borderId="0" xfId="19" applyFont="1" applyFill="1" applyAlignment="1">
      <alignment horizontal="left" vertical="center"/>
    </xf>
    <xf numFmtId="0" fontId="110" fillId="18" borderId="239" xfId="0" applyFont="1" applyFill="1" applyBorder="1" applyAlignment="1">
      <alignment horizontal="left" vertical="center"/>
    </xf>
    <xf numFmtId="0" fontId="110" fillId="18" borderId="47" xfId="0" applyFont="1" applyFill="1" applyBorder="1" applyAlignment="1">
      <alignment horizontal="left" vertical="center"/>
    </xf>
    <xf numFmtId="14" fontId="110" fillId="18" borderId="47" xfId="0" applyNumberFormat="1" applyFont="1" applyFill="1" applyBorder="1" applyAlignment="1">
      <alignment horizontal="center" vertical="center"/>
    </xf>
    <xf numFmtId="14" fontId="110" fillId="18" borderId="240" xfId="0" applyNumberFormat="1" applyFont="1" applyFill="1" applyBorder="1" applyAlignment="1">
      <alignment horizontal="center" vertical="center"/>
    </xf>
    <xf numFmtId="0" fontId="163" fillId="20" borderId="178" xfId="2" applyFont="1" applyFill="1" applyBorder="1" applyAlignment="1">
      <alignment horizontal="center" vertical="center"/>
    </xf>
    <xf numFmtId="0" fontId="164" fillId="22" borderId="180" xfId="2" applyFont="1" applyFill="1" applyBorder="1" applyAlignment="1">
      <alignment horizontal="center" vertical="center" wrapText="1"/>
    </xf>
    <xf numFmtId="0" fontId="165" fillId="22" borderId="180" xfId="2" applyFont="1" applyFill="1" applyBorder="1" applyAlignment="1">
      <alignment horizontal="center" vertical="center" wrapText="1"/>
    </xf>
    <xf numFmtId="0" fontId="34" fillId="0" borderId="192" xfId="1" applyFont="1" applyBorder="1" applyAlignment="1" applyProtection="1">
      <alignment horizontal="left" vertical="top" wrapText="1"/>
    </xf>
    <xf numFmtId="0" fontId="69" fillId="18" borderId="241" xfId="0" applyFont="1" applyFill="1" applyBorder="1" applyAlignment="1">
      <alignment horizontal="center" vertical="center" wrapText="1"/>
    </xf>
    <xf numFmtId="0" fontId="22" fillId="28" borderId="205" xfId="2" applyFont="1" applyFill="1" applyBorder="1" applyAlignment="1">
      <alignment horizontal="center" vertical="center" wrapText="1"/>
    </xf>
    <xf numFmtId="0" fontId="142" fillId="28" borderId="205" xfId="2" applyFont="1" applyFill="1" applyBorder="1" applyAlignment="1">
      <alignment horizontal="center" vertical="center" wrapText="1"/>
    </xf>
    <xf numFmtId="0" fontId="22" fillId="28" borderId="205" xfId="2" applyFont="1" applyFill="1" applyBorder="1" applyAlignment="1">
      <alignment horizontal="left" vertical="center" shrinkToFit="1"/>
    </xf>
    <xf numFmtId="14" fontId="22" fillId="28" borderId="205" xfId="2" applyNumberFormat="1" applyFont="1" applyFill="1" applyBorder="1" applyAlignment="1">
      <alignment horizontal="center" vertical="center"/>
    </xf>
    <xf numFmtId="14" fontId="22" fillId="28" borderId="206" xfId="2" applyNumberFormat="1" applyFont="1" applyFill="1" applyBorder="1" applyAlignment="1">
      <alignment horizontal="center" vertical="center"/>
    </xf>
    <xf numFmtId="0" fontId="110" fillId="28" borderId="204" xfId="0" applyFont="1" applyFill="1" applyBorder="1" applyAlignment="1">
      <alignment horizontal="center" vertical="center"/>
    </xf>
    <xf numFmtId="0" fontId="110" fillId="28" borderId="205" xfId="0" applyFont="1" applyFill="1" applyBorder="1" applyAlignment="1">
      <alignment horizontal="center" vertical="center"/>
    </xf>
    <xf numFmtId="0" fontId="110" fillId="28" borderId="205" xfId="0" applyFont="1" applyFill="1" applyBorder="1" applyAlignment="1">
      <alignment horizontal="left" vertical="center"/>
    </xf>
    <xf numFmtId="14" fontId="110" fillId="28" borderId="205" xfId="0" applyNumberFormat="1" applyFont="1" applyFill="1" applyBorder="1" applyAlignment="1">
      <alignment horizontal="center" vertical="center"/>
    </xf>
    <xf numFmtId="14" fontId="110" fillId="28" borderId="206" xfId="0" applyNumberFormat="1" applyFont="1" applyFill="1" applyBorder="1" applyAlignment="1">
      <alignment horizontal="center" vertical="center"/>
    </xf>
    <xf numFmtId="0" fontId="22" fillId="20" borderId="237" xfId="2" applyFont="1" applyFill="1" applyBorder="1" applyAlignment="1">
      <alignment horizontal="center" vertical="center" wrapText="1"/>
    </xf>
    <xf numFmtId="0" fontId="142" fillId="20" borderId="237" xfId="2" applyFont="1" applyFill="1" applyBorder="1" applyAlignment="1">
      <alignment horizontal="center" vertical="center" wrapText="1"/>
    </xf>
    <xf numFmtId="0" fontId="22" fillId="20" borderId="237" xfId="2" applyFont="1" applyFill="1" applyBorder="1" applyAlignment="1">
      <alignment horizontal="left" vertical="center" shrinkToFit="1"/>
    </xf>
    <xf numFmtId="14" fontId="22" fillId="20" borderId="237" xfId="2" applyNumberFormat="1" applyFont="1" applyFill="1" applyBorder="1" applyAlignment="1">
      <alignment horizontal="center" vertical="center"/>
    </xf>
    <xf numFmtId="14" fontId="22" fillId="20" borderId="238" xfId="2" applyNumberFormat="1" applyFont="1" applyFill="1" applyBorder="1" applyAlignment="1">
      <alignment horizontal="center" vertical="center"/>
    </xf>
    <xf numFmtId="0" fontId="22" fillId="20" borderId="205" xfId="2" applyFont="1" applyFill="1" applyBorder="1" applyAlignment="1">
      <alignment horizontal="center" vertical="center" wrapText="1"/>
    </xf>
    <xf numFmtId="0" fontId="142" fillId="20" borderId="205" xfId="2" applyFont="1" applyFill="1" applyBorder="1" applyAlignment="1">
      <alignment horizontal="center" vertical="center" wrapText="1"/>
    </xf>
    <xf numFmtId="0" fontId="22" fillId="20" borderId="205" xfId="2" applyFont="1" applyFill="1" applyBorder="1" applyAlignment="1">
      <alignment horizontal="left" vertical="center" shrinkToFit="1"/>
    </xf>
    <xf numFmtId="14" fontId="22" fillId="20" borderId="205" xfId="2" applyNumberFormat="1" applyFont="1" applyFill="1" applyBorder="1" applyAlignment="1">
      <alignment horizontal="center" vertical="center"/>
    </xf>
    <xf numFmtId="14" fontId="22" fillId="20" borderId="206" xfId="2" applyNumberFormat="1" applyFont="1" applyFill="1" applyBorder="1" applyAlignment="1">
      <alignment horizontal="center" vertical="center"/>
    </xf>
    <xf numFmtId="0" fontId="110" fillId="20" borderId="204" xfId="0" applyFont="1" applyFill="1" applyBorder="1" applyAlignment="1">
      <alignment horizontal="center" vertical="center"/>
    </xf>
    <xf numFmtId="0" fontId="110" fillId="20" borderId="205" xfId="0" applyFont="1" applyFill="1" applyBorder="1" applyAlignment="1">
      <alignment horizontal="center" vertical="center"/>
    </xf>
    <xf numFmtId="0" fontId="110" fillId="20" borderId="205" xfId="0" applyFont="1" applyFill="1" applyBorder="1" applyAlignment="1">
      <alignment horizontal="left" vertical="center"/>
    </xf>
    <xf numFmtId="14" fontId="110" fillId="20" borderId="205" xfId="0" applyNumberFormat="1" applyFont="1" applyFill="1" applyBorder="1" applyAlignment="1">
      <alignment horizontal="center" vertical="center"/>
    </xf>
    <xf numFmtId="14" fontId="110" fillId="20" borderId="206" xfId="0" applyNumberFormat="1" applyFont="1" applyFill="1" applyBorder="1" applyAlignment="1">
      <alignment horizontal="center" vertical="center"/>
    </xf>
    <xf numFmtId="0" fontId="110" fillId="39" borderId="204" xfId="0" applyFont="1" applyFill="1" applyBorder="1" applyAlignment="1">
      <alignment horizontal="center" vertical="center"/>
    </xf>
    <xf numFmtId="0" fontId="110" fillId="39" borderId="205" xfId="0" applyFont="1" applyFill="1" applyBorder="1" applyAlignment="1">
      <alignment horizontal="center" vertical="center"/>
    </xf>
    <xf numFmtId="0" fontId="110" fillId="39" borderId="205" xfId="0" applyFont="1" applyFill="1" applyBorder="1" applyAlignment="1">
      <alignment horizontal="left" vertical="center"/>
    </xf>
    <xf numFmtId="14" fontId="110" fillId="39" borderId="205" xfId="0" applyNumberFormat="1" applyFont="1" applyFill="1" applyBorder="1" applyAlignment="1">
      <alignment horizontal="center" vertical="center"/>
    </xf>
    <xf numFmtId="14" fontId="110" fillId="39" borderId="206" xfId="0" applyNumberFormat="1" applyFont="1" applyFill="1" applyBorder="1" applyAlignment="1">
      <alignment horizontal="center" vertical="center"/>
    </xf>
    <xf numFmtId="0" fontId="22" fillId="39" borderId="205" xfId="2" applyFont="1" applyFill="1" applyBorder="1" applyAlignment="1">
      <alignment horizontal="center" vertical="center" wrapText="1"/>
    </xf>
    <xf numFmtId="0" fontId="142" fillId="39" borderId="205" xfId="2" applyFont="1" applyFill="1" applyBorder="1" applyAlignment="1">
      <alignment horizontal="center" vertical="center" wrapText="1"/>
    </xf>
    <xf numFmtId="0" fontId="22" fillId="39" borderId="205" xfId="2" applyFont="1" applyFill="1" applyBorder="1" applyAlignment="1">
      <alignment horizontal="left" vertical="center" shrinkToFit="1"/>
    </xf>
    <xf numFmtId="14" fontId="22" fillId="39" borderId="205" xfId="2" applyNumberFormat="1" applyFont="1" applyFill="1" applyBorder="1" applyAlignment="1">
      <alignment horizontal="center" vertical="center"/>
    </xf>
    <xf numFmtId="14" fontId="22" fillId="39" borderId="206" xfId="2" applyNumberFormat="1" applyFont="1" applyFill="1" applyBorder="1" applyAlignment="1">
      <alignment horizontal="center" vertical="center"/>
    </xf>
    <xf numFmtId="0" fontId="110" fillId="40" borderId="204" xfId="0" applyFont="1" applyFill="1" applyBorder="1" applyAlignment="1">
      <alignment horizontal="center" vertical="center"/>
    </xf>
    <xf numFmtId="0" fontId="110" fillId="40" borderId="205" xfId="0" applyFont="1" applyFill="1" applyBorder="1" applyAlignment="1">
      <alignment horizontal="center" vertical="center"/>
    </xf>
    <xf numFmtId="0" fontId="110" fillId="40" borderId="205" xfId="0" applyFont="1" applyFill="1" applyBorder="1" applyAlignment="1">
      <alignment horizontal="left" vertical="center"/>
    </xf>
    <xf numFmtId="14" fontId="110" fillId="40" borderId="205" xfId="0" applyNumberFormat="1" applyFont="1" applyFill="1" applyBorder="1" applyAlignment="1">
      <alignment horizontal="center" vertical="center"/>
    </xf>
    <xf numFmtId="14" fontId="110" fillId="40" borderId="206" xfId="0" applyNumberFormat="1" applyFont="1" applyFill="1" applyBorder="1" applyAlignment="1">
      <alignment horizontal="center" vertical="center"/>
    </xf>
    <xf numFmtId="0" fontId="22" fillId="27" borderId="205" xfId="2" applyFont="1" applyFill="1" applyBorder="1" applyAlignment="1">
      <alignment horizontal="center" vertical="center" wrapText="1"/>
    </xf>
    <xf numFmtId="0" fontId="142" fillId="27" borderId="205" xfId="2" applyFont="1" applyFill="1" applyBorder="1" applyAlignment="1">
      <alignment horizontal="center" vertical="center" wrapText="1"/>
    </xf>
    <xf numFmtId="0" fontId="22" fillId="27" borderId="205" xfId="2" applyFont="1" applyFill="1" applyBorder="1" applyAlignment="1">
      <alignment horizontal="left" vertical="center" shrinkToFit="1"/>
    </xf>
    <xf numFmtId="14" fontId="22" fillId="27" borderId="205" xfId="2" applyNumberFormat="1" applyFont="1" applyFill="1" applyBorder="1" applyAlignment="1">
      <alignment horizontal="center" vertical="center"/>
    </xf>
    <xf numFmtId="14" fontId="22" fillId="27" borderId="206" xfId="2" applyNumberFormat="1" applyFont="1" applyFill="1" applyBorder="1" applyAlignment="1">
      <alignment horizontal="center" vertical="center"/>
    </xf>
    <xf numFmtId="0" fontId="34" fillId="30" borderId="0" xfId="2" applyFont="1" applyFill="1">
      <alignment vertical="center"/>
    </xf>
    <xf numFmtId="0" fontId="167" fillId="0" borderId="0" xfId="0" applyFont="1">
      <alignment vertical="center"/>
    </xf>
    <xf numFmtId="0" fontId="72" fillId="0" borderId="0" xfId="0" applyFont="1" applyAlignment="1">
      <alignment horizontal="left" vertical="center" wrapText="1"/>
    </xf>
    <xf numFmtId="0" fontId="76" fillId="0" borderId="0" xfId="0" applyFont="1" applyAlignment="1">
      <alignment horizontal="left" vertical="center" wrapText="1"/>
    </xf>
    <xf numFmtId="0" fontId="75" fillId="0" borderId="0" xfId="0" applyFont="1" applyAlignment="1">
      <alignment horizontal="left" vertical="center" wrapText="1"/>
    </xf>
    <xf numFmtId="0" fontId="76" fillId="0" borderId="0" xfId="0" applyFont="1" applyAlignment="1">
      <alignment horizontal="left" vertical="top" wrapText="1"/>
    </xf>
    <xf numFmtId="0" fontId="72" fillId="0" borderId="0" xfId="0" applyFont="1" applyAlignment="1">
      <alignment horizontal="left" vertical="top" wrapText="1"/>
    </xf>
    <xf numFmtId="0" fontId="73" fillId="0" borderId="0" xfId="0" applyFont="1" applyAlignment="1">
      <alignment horizontal="left" vertical="center" wrapText="1"/>
    </xf>
    <xf numFmtId="0" fontId="6" fillId="0" borderId="64" xfId="0" applyFont="1" applyBorder="1" applyAlignment="1">
      <alignment horizontal="left" vertical="center"/>
    </xf>
    <xf numFmtId="0" fontId="6" fillId="0" borderId="0" xfId="0" applyFont="1" applyAlignment="1">
      <alignment horizontal="left" vertical="center"/>
    </xf>
    <xf numFmtId="0" fontId="6" fillId="0" borderId="66" xfId="0" applyFont="1" applyBorder="1" applyAlignment="1">
      <alignment horizontal="left" vertical="center"/>
    </xf>
    <xf numFmtId="0" fontId="102" fillId="5" borderId="0" xfId="0" applyFont="1" applyFill="1" applyAlignment="1">
      <alignment horizontal="left" vertical="center" wrapText="1"/>
    </xf>
    <xf numFmtId="0" fontId="102" fillId="5" borderId="66" xfId="0" applyFont="1" applyFill="1" applyBorder="1" applyAlignment="1">
      <alignment horizontal="left" vertical="center" wrapText="1"/>
    </xf>
    <xf numFmtId="0" fontId="102" fillId="5" borderId="0" xfId="0" applyFont="1" applyFill="1" applyAlignment="1">
      <alignment horizontal="left" vertical="center"/>
    </xf>
    <xf numFmtId="0" fontId="102" fillId="5" borderId="0" xfId="0" applyFont="1" applyFill="1" applyAlignment="1">
      <alignment horizontal="left" vertical="top" wrapText="1"/>
    </xf>
    <xf numFmtId="0" fontId="8" fillId="0" borderId="0" xfId="1" applyAlignment="1" applyProtection="1">
      <alignment horizontal="center" vertical="center" wrapText="1"/>
    </xf>
    <xf numFmtId="0" fontId="49" fillId="18" borderId="44" xfId="17" applyFont="1" applyFill="1" applyBorder="1" applyAlignment="1">
      <alignment horizontal="center" vertical="center"/>
    </xf>
    <xf numFmtId="0" fontId="49" fillId="18" borderId="45" xfId="17" applyFont="1" applyFill="1" applyBorder="1" applyAlignment="1">
      <alignment horizontal="center" vertical="center"/>
    </xf>
    <xf numFmtId="0" fontId="49" fillId="0" borderId="45" xfId="17" applyFont="1" applyBorder="1" applyAlignment="1">
      <alignment horizontal="center" vertical="center"/>
    </xf>
    <xf numFmtId="0" fontId="49" fillId="0" borderId="46" xfId="17" applyFont="1" applyBorder="1" applyAlignment="1">
      <alignment horizontal="center" vertical="center"/>
    </xf>
    <xf numFmtId="0" fontId="1" fillId="0" borderId="71" xfId="17" applyBorder="1" applyAlignment="1">
      <alignment horizontal="center" vertical="center"/>
    </xf>
    <xf numFmtId="0" fontId="1" fillId="0" borderId="72" xfId="17" applyBorder="1" applyAlignment="1">
      <alignment horizontal="center" vertical="center"/>
    </xf>
    <xf numFmtId="0" fontId="1" fillId="0" borderId="73" xfId="17" applyBorder="1" applyAlignment="1">
      <alignment horizontal="center" vertical="center"/>
    </xf>
    <xf numFmtId="0" fontId="37" fillId="0" borderId="74" xfId="17" applyFont="1" applyBorder="1" applyAlignment="1">
      <alignment horizontal="center" vertical="center" wrapText="1"/>
    </xf>
    <xf numFmtId="0" fontId="37" fillId="0" borderId="40" xfId="17" applyFont="1" applyBorder="1" applyAlignment="1">
      <alignment horizontal="center" vertical="center" wrapText="1"/>
    </xf>
    <xf numFmtId="0" fontId="33" fillId="16" borderId="0" xfId="17" applyFont="1" applyFill="1" applyAlignment="1">
      <alignment horizontal="center" vertical="center"/>
    </xf>
    <xf numFmtId="179" fontId="133" fillId="0" borderId="75" xfId="17" applyNumberFormat="1" applyFont="1" applyBorder="1" applyAlignment="1">
      <alignment horizontal="center" vertical="center" shrinkToFit="1"/>
    </xf>
    <xf numFmtId="179" fontId="133" fillId="0" borderId="76" xfId="17" applyNumberFormat="1" applyFont="1" applyBorder="1" applyAlignment="1">
      <alignment horizontal="center" vertical="center" shrinkToFit="1"/>
    </xf>
    <xf numFmtId="0" fontId="47" fillId="0" borderId="77" xfId="17" applyFont="1" applyBorder="1" applyAlignment="1">
      <alignment horizontal="center" vertical="center"/>
    </xf>
    <xf numFmtId="0" fontId="47" fillId="0" borderId="78" xfId="17" applyFont="1" applyBorder="1" applyAlignment="1">
      <alignment horizontal="center" vertical="center"/>
    </xf>
    <xf numFmtId="0" fontId="10" fillId="6" borderId="188" xfId="17" applyFont="1" applyFill="1" applyBorder="1" applyAlignment="1">
      <alignment horizontal="center" vertical="center" wrapText="1"/>
    </xf>
    <xf numFmtId="0" fontId="10" fillId="6" borderId="186" xfId="17" applyFont="1" applyFill="1" applyBorder="1" applyAlignment="1">
      <alignment horizontal="center" vertical="center" wrapText="1"/>
    </xf>
    <xf numFmtId="0" fontId="10" fillId="6" borderId="189" xfId="17" applyFont="1" applyFill="1" applyBorder="1" applyAlignment="1">
      <alignment horizontal="center" vertical="center" wrapText="1"/>
    </xf>
    <xf numFmtId="0" fontId="36" fillId="18" borderId="146" xfId="17" applyFont="1" applyFill="1" applyBorder="1" applyAlignment="1">
      <alignment horizontal="left" vertical="top" wrapText="1"/>
    </xf>
    <xf numFmtId="0" fontId="36" fillId="18" borderId="147" xfId="17" applyFont="1" applyFill="1" applyBorder="1" applyAlignment="1">
      <alignment horizontal="left" vertical="top" wrapText="1"/>
    </xf>
    <xf numFmtId="0" fontId="36" fillId="18" borderId="148" xfId="17" applyFont="1" applyFill="1" applyBorder="1" applyAlignment="1">
      <alignment horizontal="left" vertical="top" wrapText="1"/>
    </xf>
    <xf numFmtId="0" fontId="36" fillId="18" borderId="79" xfId="18" applyFont="1" applyFill="1" applyBorder="1" applyAlignment="1">
      <alignment horizontal="center" vertical="center"/>
    </xf>
    <xf numFmtId="0" fontId="36" fillId="18" borderId="80" xfId="18" applyFont="1" applyFill="1" applyBorder="1" applyAlignment="1">
      <alignment horizontal="center" vertical="center"/>
    </xf>
    <xf numFmtId="0" fontId="11" fillId="0" borderId="116" xfId="17" applyFont="1" applyBorder="1" applyAlignment="1">
      <alignment horizontal="center" vertical="center" wrapText="1"/>
    </xf>
    <xf numFmtId="0" fontId="11" fillId="0" borderId="117" xfId="17" applyFont="1" applyBorder="1" applyAlignment="1">
      <alignment horizontal="center" vertical="center" wrapText="1"/>
    </xf>
    <xf numFmtId="0" fontId="11" fillId="0" borderId="118" xfId="17" applyFont="1" applyBorder="1" applyAlignment="1">
      <alignment horizontal="center" vertical="center" wrapText="1"/>
    </xf>
    <xf numFmtId="0" fontId="54" fillId="18" borderId="120" xfId="17" applyFont="1" applyFill="1" applyBorder="1" applyAlignment="1">
      <alignment horizontal="center" vertical="center"/>
    </xf>
    <xf numFmtId="0" fontId="54" fillId="18" borderId="121" xfId="17" applyFont="1" applyFill="1" applyBorder="1" applyAlignment="1">
      <alignment horizontal="center" vertical="center"/>
    </xf>
    <xf numFmtId="0" fontId="54" fillId="18" borderId="122" xfId="17" applyFont="1" applyFill="1" applyBorder="1" applyAlignment="1">
      <alignment horizontal="center" vertical="center"/>
    </xf>
    <xf numFmtId="0" fontId="36" fillId="18" borderId="199" xfId="17" applyFont="1" applyFill="1" applyBorder="1" applyAlignment="1">
      <alignment horizontal="left" vertical="top" wrapText="1"/>
    </xf>
    <xf numFmtId="0" fontId="36" fillId="18" borderId="197" xfId="17" applyFont="1" applyFill="1" applyBorder="1" applyAlignment="1">
      <alignment horizontal="left" vertical="top" wrapText="1"/>
    </xf>
    <xf numFmtId="0" fontId="36" fillId="18" borderId="198" xfId="17" applyFont="1" applyFill="1" applyBorder="1" applyAlignment="1">
      <alignment horizontal="left" vertical="top" wrapText="1"/>
    </xf>
    <xf numFmtId="0" fontId="106" fillId="18" borderId="196" xfId="17" applyFont="1" applyFill="1" applyBorder="1" applyAlignment="1">
      <alignment horizontal="left" vertical="top" wrapText="1"/>
    </xf>
    <xf numFmtId="0" fontId="106" fillId="18" borderId="197" xfId="17" applyFont="1" applyFill="1" applyBorder="1" applyAlignment="1">
      <alignment horizontal="left" vertical="top" wrapText="1"/>
    </xf>
    <xf numFmtId="0" fontId="106" fillId="18" borderId="198" xfId="17" applyFont="1" applyFill="1" applyBorder="1" applyAlignment="1">
      <alignment horizontal="left" vertical="top" wrapText="1"/>
    </xf>
    <xf numFmtId="0" fontId="12" fillId="18" borderId="146" xfId="17" applyFont="1" applyFill="1" applyBorder="1" applyAlignment="1">
      <alignment horizontal="left" vertical="top" wrapText="1"/>
    </xf>
    <xf numFmtId="0" fontId="12" fillId="18" borderId="147" xfId="17" applyFont="1" applyFill="1" applyBorder="1" applyAlignment="1">
      <alignment horizontal="left" vertical="top" wrapText="1"/>
    </xf>
    <xf numFmtId="0" fontId="12" fillId="18" borderId="148" xfId="17" applyFont="1" applyFill="1" applyBorder="1" applyAlignment="1">
      <alignment horizontal="left" vertical="top" wrapText="1"/>
    </xf>
    <xf numFmtId="0" fontId="36" fillId="18" borderId="168" xfId="17" applyFont="1" applyFill="1" applyBorder="1" applyAlignment="1">
      <alignment horizontal="left" vertical="top" wrapText="1"/>
    </xf>
    <xf numFmtId="0" fontId="36" fillId="18" borderId="127" xfId="17" applyFont="1" applyFill="1" applyBorder="1" applyAlignment="1">
      <alignment horizontal="left" vertical="top" wrapText="1"/>
    </xf>
    <xf numFmtId="0" fontId="91" fillId="18" borderId="146" xfId="17" applyFont="1" applyFill="1" applyBorder="1" applyAlignment="1">
      <alignment horizontal="left" vertical="top" wrapText="1"/>
    </xf>
    <xf numFmtId="0" fontId="91" fillId="18" borderId="147" xfId="17" applyFont="1" applyFill="1" applyBorder="1" applyAlignment="1">
      <alignment horizontal="left" vertical="top" wrapText="1"/>
    </xf>
    <xf numFmtId="0" fontId="91" fillId="18" borderId="148" xfId="17" applyFont="1" applyFill="1" applyBorder="1" applyAlignment="1">
      <alignment horizontal="left" vertical="top" wrapText="1"/>
    </xf>
    <xf numFmtId="0" fontId="12" fillId="18" borderId="146" xfId="2" applyFont="1" applyFill="1" applyBorder="1" applyAlignment="1">
      <alignment horizontal="left" vertical="top" wrapText="1"/>
    </xf>
    <xf numFmtId="0" fontId="12" fillId="18" borderId="147" xfId="2" applyFont="1" applyFill="1" applyBorder="1" applyAlignment="1">
      <alignment horizontal="left" vertical="top" wrapText="1"/>
    </xf>
    <xf numFmtId="0" fontId="12" fillId="18" borderId="148" xfId="2" applyFont="1" applyFill="1" applyBorder="1" applyAlignment="1">
      <alignment horizontal="left" vertical="top" wrapText="1"/>
    </xf>
    <xf numFmtId="0" fontId="59" fillId="11" borderId="54" xfId="17" applyFont="1" applyFill="1" applyBorder="1" applyAlignment="1">
      <alignment horizontal="right" vertical="center" wrapText="1"/>
    </xf>
    <xf numFmtId="0" fontId="60" fillId="11" borderId="54" xfId="0" applyFont="1" applyFill="1" applyBorder="1" applyAlignment="1">
      <alignment horizontal="right" vertical="center"/>
    </xf>
    <xf numFmtId="0" fontId="0" fillId="11" borderId="54" xfId="0" applyFill="1" applyBorder="1" applyAlignment="1">
      <alignment horizontal="right" vertical="center"/>
    </xf>
    <xf numFmtId="180" fontId="59" fillId="11" borderId="54" xfId="17" applyNumberFormat="1" applyFont="1" applyFill="1" applyBorder="1" applyAlignment="1">
      <alignment horizontal="center" vertical="center" wrapText="1"/>
    </xf>
    <xf numFmtId="180" fontId="0" fillId="11" borderId="54" xfId="0" applyNumberFormat="1" applyFill="1" applyBorder="1" applyAlignment="1">
      <alignment horizontal="center" vertical="center" wrapText="1"/>
    </xf>
    <xf numFmtId="0" fontId="61" fillId="12" borderId="55" xfId="17" applyFont="1" applyFill="1" applyBorder="1" applyAlignment="1">
      <alignment horizontal="center" vertical="center" wrapText="1"/>
    </xf>
    <xf numFmtId="0" fontId="62" fillId="12" borderId="55" xfId="0" applyFont="1" applyFill="1" applyBorder="1" applyAlignment="1">
      <alignment horizontal="center" vertical="center"/>
    </xf>
    <xf numFmtId="0" fontId="61" fillId="9" borderId="55" xfId="0" applyFont="1" applyFill="1" applyBorder="1" applyAlignment="1">
      <alignment horizontal="center" vertical="center"/>
    </xf>
    <xf numFmtId="0" fontId="64" fillId="9" borderId="55" xfId="0" applyFont="1" applyFill="1" applyBorder="1" applyAlignment="1">
      <alignment horizontal="center" vertical="center"/>
    </xf>
    <xf numFmtId="0" fontId="66" fillId="17" borderId="103" xfId="16" applyFont="1" applyFill="1" applyBorder="1" applyAlignment="1">
      <alignment horizontal="center" vertical="center"/>
    </xf>
    <xf numFmtId="0" fontId="66" fillId="17" borderId="108" xfId="16" applyFont="1" applyFill="1" applyBorder="1" applyAlignment="1">
      <alignment horizontal="center" vertical="center"/>
    </xf>
    <xf numFmtId="0" fontId="66" fillId="17" borderId="110" xfId="16" applyFont="1" applyFill="1" applyBorder="1" applyAlignment="1">
      <alignment horizontal="center" vertical="center"/>
    </xf>
    <xf numFmtId="0" fontId="67" fillId="2" borderId="104" xfId="16" applyFont="1" applyFill="1" applyBorder="1" applyAlignment="1">
      <alignment vertical="center" wrapText="1"/>
    </xf>
    <xf numFmtId="0" fontId="67" fillId="2" borderId="105" xfId="16" applyFont="1" applyFill="1" applyBorder="1" applyAlignment="1">
      <alignment vertical="center" wrapText="1"/>
    </xf>
    <xf numFmtId="0" fontId="67" fillId="2" borderId="106" xfId="16" applyFont="1" applyFill="1" applyBorder="1" applyAlignment="1">
      <alignment vertical="center" wrapText="1"/>
    </xf>
    <xf numFmtId="0" fontId="67" fillId="2" borderId="95" xfId="16" applyFont="1" applyFill="1" applyBorder="1" applyAlignment="1">
      <alignment vertical="center" wrapText="1"/>
    </xf>
    <xf numFmtId="0" fontId="67" fillId="2" borderId="0" xfId="16" applyFont="1" applyFill="1" applyAlignment="1">
      <alignment vertical="center" wrapText="1"/>
    </xf>
    <xf numFmtId="0" fontId="67" fillId="2" borderId="96" xfId="16" applyFont="1" applyFill="1" applyBorder="1" applyAlignment="1">
      <alignment vertical="center" wrapText="1"/>
    </xf>
    <xf numFmtId="0" fontId="67" fillId="2" borderId="111" xfId="16" applyFont="1" applyFill="1" applyBorder="1" applyAlignment="1">
      <alignment vertical="center" wrapText="1"/>
    </xf>
    <xf numFmtId="0" fontId="67" fillId="2" borderId="112" xfId="16" applyFont="1" applyFill="1" applyBorder="1" applyAlignment="1">
      <alignment vertical="center" wrapText="1"/>
    </xf>
    <xf numFmtId="0" fontId="67" fillId="2" borderId="113" xfId="16" applyFont="1" applyFill="1" applyBorder="1" applyAlignment="1">
      <alignment vertical="center" wrapText="1"/>
    </xf>
    <xf numFmtId="0" fontId="67" fillId="2" borderId="104" xfId="16" applyFont="1" applyFill="1" applyBorder="1" applyAlignment="1">
      <alignment horizontal="left" vertical="center" wrapText="1"/>
    </xf>
    <xf numFmtId="0" fontId="67" fillId="2" borderId="105" xfId="16" applyFont="1" applyFill="1" applyBorder="1" applyAlignment="1">
      <alignment horizontal="left" vertical="center" wrapText="1"/>
    </xf>
    <xf numFmtId="0" fontId="67" fillId="2" borderId="107" xfId="16" applyFont="1" applyFill="1" applyBorder="1" applyAlignment="1">
      <alignment horizontal="left" vertical="center" wrapText="1"/>
    </xf>
    <xf numFmtId="0" fontId="67" fillId="2" borderId="95" xfId="16" applyFont="1" applyFill="1" applyBorder="1" applyAlignment="1">
      <alignment horizontal="left" vertical="center" wrapText="1"/>
    </xf>
    <xf numFmtId="0" fontId="67" fillId="2" borderId="0" xfId="16" applyFont="1" applyFill="1" applyAlignment="1">
      <alignment horizontal="left" vertical="center" wrapText="1"/>
    </xf>
    <xf numFmtId="0" fontId="67" fillId="2" borderId="109" xfId="16" applyFont="1" applyFill="1" applyBorder="1" applyAlignment="1">
      <alignment horizontal="left" vertical="center" wrapText="1"/>
    </xf>
    <xf numFmtId="0" fontId="67" fillId="2" borderId="111" xfId="16" applyFont="1" applyFill="1" applyBorder="1" applyAlignment="1">
      <alignment horizontal="left" vertical="center" wrapText="1"/>
    </xf>
    <xf numFmtId="0" fontId="67" fillId="2" borderId="112" xfId="16" applyFont="1" applyFill="1" applyBorder="1" applyAlignment="1">
      <alignment horizontal="left" vertical="center" wrapText="1"/>
    </xf>
    <xf numFmtId="0" fontId="67" fillId="2" borderId="114" xfId="16" applyFont="1" applyFill="1" applyBorder="1" applyAlignment="1">
      <alignment horizontal="left" vertical="center" wrapText="1"/>
    </xf>
    <xf numFmtId="0" fontId="7" fillId="5" borderId="34" xfId="17" applyFont="1" applyFill="1" applyBorder="1" applyAlignment="1">
      <alignment horizontal="center" vertical="center" wrapText="1"/>
    </xf>
    <xf numFmtId="0" fontId="59" fillId="24" borderId="68" xfId="17" applyFont="1" applyFill="1" applyBorder="1" applyAlignment="1">
      <alignment horizontal="center" vertical="center" wrapText="1"/>
    </xf>
    <xf numFmtId="0" fontId="57" fillId="15" borderId="68" xfId="17" applyFont="1" applyFill="1" applyBorder="1" applyAlignment="1">
      <alignment horizontal="center" vertical="center" wrapText="1"/>
    </xf>
    <xf numFmtId="0" fontId="0" fillId="15" borderId="68" xfId="0" applyFill="1" applyBorder="1" applyAlignment="1">
      <alignment horizontal="center" vertical="center" wrapText="1"/>
    </xf>
    <xf numFmtId="180" fontId="59" fillId="3" borderId="69" xfId="17" applyNumberFormat="1" applyFont="1" applyFill="1" applyBorder="1" applyAlignment="1">
      <alignment horizontal="center" vertical="center" wrapText="1"/>
    </xf>
    <xf numFmtId="180" fontId="59" fillId="3" borderId="70" xfId="17" applyNumberFormat="1" applyFont="1" applyFill="1" applyBorder="1" applyAlignment="1">
      <alignment horizontal="center" vertical="center" wrapText="1"/>
    </xf>
    <xf numFmtId="0" fontId="67" fillId="3" borderId="69" xfId="17" applyFont="1" applyFill="1" applyBorder="1" applyAlignment="1">
      <alignment horizontal="center" vertical="center" wrapText="1"/>
    </xf>
    <xf numFmtId="0" fontId="67" fillId="3" borderId="169" xfId="17" applyFont="1" applyFill="1" applyBorder="1" applyAlignment="1">
      <alignment horizontal="center" vertical="center" wrapText="1"/>
    </xf>
    <xf numFmtId="0" fontId="67" fillId="3" borderId="70" xfId="17" applyFont="1" applyFill="1" applyBorder="1" applyAlignment="1">
      <alignment horizontal="center" vertical="center" wrapText="1"/>
    </xf>
    <xf numFmtId="0" fontId="42" fillId="18" borderId="0" xfId="17" applyFont="1" applyFill="1" applyAlignment="1">
      <alignment horizontal="left" vertical="center"/>
    </xf>
    <xf numFmtId="0" fontId="93" fillId="18" borderId="146" xfId="2" applyFont="1" applyFill="1" applyBorder="1" applyAlignment="1">
      <alignment horizontal="left" vertical="top" wrapText="1"/>
    </xf>
    <xf numFmtId="0" fontId="93" fillId="18" borderId="147" xfId="2" applyFont="1" applyFill="1" applyBorder="1" applyAlignment="1">
      <alignment horizontal="left" vertical="top" wrapText="1"/>
    </xf>
    <xf numFmtId="0" fontId="93" fillId="18" borderId="148" xfId="2" applyFont="1" applyFill="1" applyBorder="1" applyAlignment="1">
      <alignment horizontal="left" vertical="top" wrapText="1"/>
    </xf>
    <xf numFmtId="0" fontId="134" fillId="36" borderId="0" xfId="2" applyFont="1" applyFill="1" applyAlignment="1">
      <alignment horizontal="center" vertical="center"/>
    </xf>
    <xf numFmtId="0" fontId="6" fillId="0" borderId="0" xfId="2">
      <alignment vertical="center"/>
    </xf>
    <xf numFmtId="0" fontId="85" fillId="0" borderId="0" xfId="2" applyFont="1" applyAlignment="1">
      <alignment horizontal="center" vertical="center"/>
    </xf>
    <xf numFmtId="0" fontId="20" fillId="0" borderId="0" xfId="2" applyFont="1" applyAlignment="1">
      <alignment horizontal="center" vertical="center"/>
    </xf>
    <xf numFmtId="0" fontId="145" fillId="0" borderId="0" xfId="2" applyFont="1">
      <alignment vertical="center"/>
    </xf>
    <xf numFmtId="14" fontId="85" fillId="20" borderId="160"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wrapText="1" shrinkToFit="1"/>
    </xf>
    <xf numFmtId="14" fontId="85" fillId="20" borderId="1" xfId="2" applyNumberFormat="1" applyFont="1" applyFill="1" applyBorder="1" applyAlignment="1">
      <alignment horizontal="center" vertical="center" shrinkToFit="1"/>
    </xf>
    <xf numFmtId="14" fontId="85" fillId="20" borderId="131" xfId="2" applyNumberFormat="1" applyFont="1" applyFill="1" applyBorder="1" applyAlignment="1">
      <alignment horizontal="center" vertical="center" shrinkToFit="1"/>
    </xf>
    <xf numFmtId="14" fontId="85" fillId="20" borderId="160" xfId="2" applyNumberFormat="1" applyFont="1" applyFill="1" applyBorder="1" applyAlignment="1">
      <alignment horizontal="center" vertical="center" shrinkToFit="1"/>
    </xf>
    <xf numFmtId="14" fontId="85" fillId="20" borderId="209" xfId="1" applyNumberFormat="1" applyFont="1" applyFill="1" applyBorder="1" applyAlignment="1" applyProtection="1">
      <alignment horizontal="center" vertical="center" wrapText="1"/>
    </xf>
    <xf numFmtId="14" fontId="85" fillId="20" borderId="158" xfId="1" applyNumberFormat="1" applyFont="1" applyFill="1" applyBorder="1" applyAlignment="1" applyProtection="1">
      <alignment horizontal="center" vertical="center" wrapText="1"/>
    </xf>
    <xf numFmtId="14" fontId="85" fillId="20" borderId="210" xfId="1" applyNumberFormat="1" applyFont="1" applyFill="1" applyBorder="1" applyAlignment="1" applyProtection="1">
      <alignment horizontal="center" vertical="center" wrapText="1"/>
    </xf>
    <xf numFmtId="14" fontId="85" fillId="20" borderId="160" xfId="1" applyNumberFormat="1" applyFont="1" applyFill="1" applyBorder="1" applyAlignment="1" applyProtection="1">
      <alignment horizontal="center" vertical="center" shrinkToFit="1"/>
    </xf>
    <xf numFmtId="14" fontId="85" fillId="20" borderId="1" xfId="1" applyNumberFormat="1" applyFont="1" applyFill="1" applyBorder="1" applyAlignment="1" applyProtection="1">
      <alignment horizontal="center" vertical="center" shrinkToFit="1"/>
    </xf>
    <xf numFmtId="14" fontId="85" fillId="20" borderId="131" xfId="1" applyNumberFormat="1" applyFont="1" applyFill="1" applyBorder="1" applyAlignment="1" applyProtection="1">
      <alignment horizontal="center" vertical="center" shrinkToFit="1"/>
    </xf>
    <xf numFmtId="0" fontId="6" fillId="0" borderId="0" xfId="2" applyAlignment="1">
      <alignment horizontal="center" vertical="center" wrapText="1"/>
    </xf>
    <xf numFmtId="0" fontId="79" fillId="32" borderId="0" xfId="2" applyFont="1" applyFill="1" applyAlignment="1">
      <alignment horizontal="left" vertical="center" wrapText="1"/>
    </xf>
    <xf numFmtId="0" fontId="79" fillId="32" borderId="0" xfId="2" applyFont="1" applyFill="1" applyAlignment="1">
      <alignment horizontal="left" vertical="center"/>
    </xf>
    <xf numFmtId="0" fontId="1" fillId="14" borderId="62" xfId="2" applyFont="1" applyFill="1" applyBorder="1" applyAlignment="1">
      <alignment vertical="top" wrapText="1"/>
    </xf>
    <xf numFmtId="0" fontId="6" fillId="0" borderId="58" xfId="2" applyBorder="1" applyAlignment="1">
      <alignment vertical="top" wrapText="1"/>
    </xf>
    <xf numFmtId="0" fontId="142" fillId="0" borderId="0" xfId="1" applyFont="1" applyAlignment="1" applyProtection="1">
      <alignment vertical="center"/>
    </xf>
    <xf numFmtId="0" fontId="6" fillId="23" borderId="50" xfId="2" applyFill="1" applyBorder="1" applyAlignment="1">
      <alignment horizontal="left" vertical="top" wrapText="1"/>
    </xf>
    <xf numFmtId="0" fontId="6" fillId="23" borderId="119" xfId="2" applyFill="1" applyBorder="1" applyAlignment="1">
      <alignment horizontal="left" vertical="top" wrapText="1"/>
    </xf>
    <xf numFmtId="0" fontId="6" fillId="23" borderId="133" xfId="2" applyFill="1" applyBorder="1" applyAlignment="1">
      <alignment horizontal="left" vertical="top" wrapText="1"/>
    </xf>
    <xf numFmtId="0" fontId="1" fillId="27" borderId="50" xfId="2" applyFont="1" applyFill="1" applyBorder="1" applyAlignment="1">
      <alignment horizontal="left" vertical="top" wrapText="1"/>
    </xf>
    <xf numFmtId="0" fontId="1" fillId="27" borderId="61" xfId="2" applyFont="1" applyFill="1" applyBorder="1" applyAlignment="1">
      <alignment horizontal="left" vertical="top" wrapText="1"/>
    </xf>
    <xf numFmtId="0" fontId="8" fillId="27" borderId="119" xfId="1" applyFill="1" applyBorder="1" applyAlignment="1" applyProtection="1">
      <alignment horizontal="left" vertical="top"/>
    </xf>
    <xf numFmtId="0" fontId="6" fillId="27" borderId="132" xfId="2" applyFill="1" applyBorder="1" applyAlignment="1">
      <alignment horizontal="left" vertical="top"/>
    </xf>
    <xf numFmtId="0" fontId="6" fillId="2" borderId="67" xfId="2" applyFill="1" applyBorder="1" applyAlignment="1">
      <alignment vertical="top" wrapText="1"/>
    </xf>
    <xf numFmtId="0" fontId="14" fillId="2" borderId="58" xfId="0" applyFont="1" applyFill="1" applyBorder="1" applyAlignment="1">
      <alignment vertical="top" wrapText="1"/>
    </xf>
    <xf numFmtId="0" fontId="1" fillId="2" borderId="67" xfId="2" applyFont="1" applyFill="1" applyBorder="1" applyAlignment="1">
      <alignment horizontal="left" vertical="top" wrapText="1"/>
    </xf>
    <xf numFmtId="0" fontId="1" fillId="2" borderId="58" xfId="2" applyFont="1" applyFill="1" applyBorder="1" applyAlignment="1">
      <alignment horizontal="left" vertical="top" wrapText="1"/>
    </xf>
    <xf numFmtId="0" fontId="13" fillId="5" borderId="174" xfId="2" applyFont="1" applyFill="1" applyBorder="1" applyAlignment="1">
      <alignment horizontal="center" vertical="center" wrapText="1"/>
    </xf>
    <xf numFmtId="0" fontId="13" fillId="5" borderId="175" xfId="2" applyFont="1" applyFill="1" applyBorder="1" applyAlignment="1">
      <alignment horizontal="center" vertical="center" wrapText="1"/>
    </xf>
    <xf numFmtId="0" fontId="13" fillId="5" borderId="176" xfId="2" applyFont="1" applyFill="1" applyBorder="1" applyAlignment="1">
      <alignment horizontal="center" vertical="center" wrapText="1"/>
    </xf>
    <xf numFmtId="0" fontId="6" fillId="5" borderId="81" xfId="2" applyFill="1" applyBorder="1">
      <alignment vertical="center"/>
    </xf>
    <xf numFmtId="0" fontId="6" fillId="5" borderId="23" xfId="2" applyFill="1" applyBorder="1">
      <alignment vertical="center"/>
    </xf>
    <xf numFmtId="0" fontId="6" fillId="5" borderId="82" xfId="2" applyFill="1" applyBorder="1">
      <alignment vertical="center"/>
    </xf>
    <xf numFmtId="0" fontId="6" fillId="5" borderId="83" xfId="2" applyFill="1" applyBorder="1">
      <alignment vertical="center"/>
    </xf>
    <xf numFmtId="0" fontId="6" fillId="5" borderId="84" xfId="2" applyFill="1" applyBorder="1">
      <alignment vertical="center"/>
    </xf>
    <xf numFmtId="0" fontId="6" fillId="5" borderId="85" xfId="2" applyFill="1" applyBorder="1">
      <alignment vertical="center"/>
    </xf>
    <xf numFmtId="0" fontId="21" fillId="5" borderId="86" xfId="2" applyFont="1" applyFill="1" applyBorder="1" applyAlignment="1">
      <alignment horizontal="center" vertical="top" wrapText="1"/>
    </xf>
    <xf numFmtId="0" fontId="21" fillId="5" borderId="78" xfId="2" applyFont="1" applyFill="1" applyBorder="1" applyAlignment="1">
      <alignment horizontal="center" vertical="top" wrapText="1"/>
    </xf>
    <xf numFmtId="0" fontId="21" fillId="5" borderId="87" xfId="2" applyFont="1" applyFill="1" applyBorder="1" applyAlignment="1">
      <alignment horizontal="center" vertical="top" wrapText="1"/>
    </xf>
    <xf numFmtId="0" fontId="21" fillId="5" borderId="88" xfId="2" applyFont="1" applyFill="1" applyBorder="1" applyAlignment="1">
      <alignment horizontal="center" vertical="top" wrapText="1"/>
    </xf>
    <xf numFmtId="0" fontId="21" fillId="5" borderId="89" xfId="2" applyFont="1" applyFill="1" applyBorder="1" applyAlignment="1">
      <alignment horizontal="center" vertical="top" wrapText="1"/>
    </xf>
    <xf numFmtId="0" fontId="1" fillId="5" borderId="13" xfId="2" applyFont="1" applyFill="1" applyBorder="1" applyAlignment="1">
      <alignment vertical="top" wrapText="1"/>
    </xf>
    <xf numFmtId="0" fontId="6" fillId="5" borderId="0" xfId="2" applyFill="1" applyAlignment="1">
      <alignment vertical="top" wrapText="1"/>
    </xf>
    <xf numFmtId="0" fontId="6" fillId="5" borderId="14" xfId="2" applyFill="1" applyBorder="1" applyAlignment="1">
      <alignment vertical="top" wrapText="1"/>
    </xf>
    <xf numFmtId="0" fontId="159" fillId="5" borderId="232" xfId="2" applyFont="1" applyFill="1" applyBorder="1" applyAlignment="1">
      <alignment horizontal="center" vertical="center" shrinkToFit="1"/>
    </xf>
    <xf numFmtId="0" fontId="159" fillId="5" borderId="3" xfId="2" applyFont="1" applyFill="1" applyBorder="1" applyAlignment="1">
      <alignment horizontal="center" vertical="center" shrinkToFit="1"/>
    </xf>
    <xf numFmtId="0" fontId="79" fillId="5" borderId="233" xfId="2" applyFont="1" applyFill="1" applyBorder="1" applyAlignment="1">
      <alignment horizontal="center" vertical="center"/>
    </xf>
    <xf numFmtId="0" fontId="79" fillId="5" borderId="234" xfId="2" applyFont="1" applyFill="1" applyBorder="1" applyAlignment="1">
      <alignment horizontal="center" vertical="center"/>
    </xf>
    <xf numFmtId="0" fontId="79" fillId="5" borderId="235" xfId="2" applyFont="1" applyFill="1" applyBorder="1" applyAlignment="1">
      <alignment horizontal="center" vertical="center"/>
    </xf>
    <xf numFmtId="0" fontId="25" fillId="18" borderId="0" xfId="19" applyFont="1" applyFill="1" applyAlignment="1">
      <alignment vertical="center" wrapText="1"/>
    </xf>
    <xf numFmtId="0" fontId="25" fillId="18" borderId="0" xfId="19" applyFont="1" applyFill="1" applyAlignment="1">
      <alignment horizontal="left" vertical="center" wrapText="1"/>
    </xf>
    <xf numFmtId="0" fontId="69" fillId="22" borderId="138" xfId="0" applyFont="1" applyFill="1" applyBorder="1" applyAlignment="1">
      <alignment horizontal="center" vertical="center"/>
    </xf>
    <xf numFmtId="0" fontId="69" fillId="22" borderId="140" xfId="0" applyFont="1" applyFill="1" applyBorder="1" applyAlignment="1">
      <alignment horizontal="center" vertical="center"/>
    </xf>
    <xf numFmtId="0" fontId="69" fillId="28" borderId="138" xfId="0" applyFont="1" applyFill="1" applyBorder="1" applyAlignment="1">
      <alignment horizontal="center" vertical="center"/>
    </xf>
    <xf numFmtId="0" fontId="69" fillId="28" borderId="140" xfId="0" applyFont="1" applyFill="1" applyBorder="1" applyAlignment="1">
      <alignment horizontal="center" vertical="center"/>
    </xf>
    <xf numFmtId="0" fontId="69" fillId="28" borderId="141" xfId="0" applyFont="1" applyFill="1" applyBorder="1" applyAlignment="1">
      <alignment horizontal="center" vertical="center"/>
    </xf>
    <xf numFmtId="0" fontId="69" fillId="38" borderId="215" xfId="0" applyFont="1" applyFill="1" applyBorder="1" applyAlignment="1">
      <alignment horizontal="center" vertical="center"/>
    </xf>
    <xf numFmtId="0" fontId="69" fillId="38" borderId="216" xfId="0" applyFont="1" applyFill="1" applyBorder="1" applyAlignment="1">
      <alignment horizontal="center" vertical="center"/>
    </xf>
    <xf numFmtId="0" fontId="69" fillId="22" borderId="215" xfId="0" applyFont="1" applyFill="1" applyBorder="1" applyAlignment="1">
      <alignment horizontal="center" vertical="center"/>
    </xf>
    <xf numFmtId="0" fontId="69" fillId="22" borderId="217" xfId="0" applyFont="1" applyFill="1" applyBorder="1" applyAlignment="1">
      <alignment horizontal="center" vertical="center"/>
    </xf>
    <xf numFmtId="0" fontId="69" fillId="22" borderId="221" xfId="0" applyFont="1" applyFill="1" applyBorder="1" applyAlignment="1">
      <alignment horizontal="center" vertical="center"/>
    </xf>
    <xf numFmtId="0" fontId="69" fillId="28" borderId="215" xfId="0" applyFont="1" applyFill="1" applyBorder="1" applyAlignment="1">
      <alignment horizontal="center" vertical="center"/>
    </xf>
    <xf numFmtId="0" fontId="69" fillId="28" borderId="217" xfId="0" applyFont="1" applyFill="1" applyBorder="1" applyAlignment="1">
      <alignment horizontal="center" vertical="center"/>
    </xf>
    <xf numFmtId="0" fontId="69" fillId="28" borderId="216" xfId="0" applyFont="1" applyFill="1" applyBorder="1" applyAlignment="1">
      <alignment horizontal="center" vertical="center"/>
    </xf>
    <xf numFmtId="0" fontId="27" fillId="20" borderId="93" xfId="2" applyFont="1" applyFill="1" applyBorder="1" applyAlignment="1">
      <alignment horizontal="center" vertical="center" shrinkToFit="1"/>
    </xf>
    <xf numFmtId="0" fontId="17" fillId="20" borderId="27" xfId="2" applyFont="1" applyFill="1" applyBorder="1" applyAlignment="1">
      <alignment horizontal="center" vertical="center" shrinkToFit="1"/>
    </xf>
    <xf numFmtId="0" fontId="17" fillId="20" borderId="94" xfId="2" applyFont="1" applyFill="1" applyBorder="1" applyAlignment="1">
      <alignment horizontal="center" vertical="center" shrinkToFit="1"/>
    </xf>
    <xf numFmtId="0" fontId="112" fillId="18" borderId="93" xfId="2" applyFont="1" applyFill="1" applyBorder="1" applyAlignment="1">
      <alignment horizontal="center" vertical="center" wrapText="1" shrinkToFit="1"/>
    </xf>
    <xf numFmtId="0" fontId="31" fillId="18" borderId="27" xfId="2" applyFont="1" applyFill="1" applyBorder="1" applyAlignment="1">
      <alignment horizontal="center" vertical="center" shrinkToFit="1"/>
    </xf>
    <xf numFmtId="0" fontId="31" fillId="18" borderId="94" xfId="2" applyFont="1" applyFill="1" applyBorder="1" applyAlignment="1">
      <alignment horizontal="center" vertical="center" shrinkToFit="1"/>
    </xf>
    <xf numFmtId="0" fontId="112" fillId="28" borderId="93" xfId="2" applyFont="1" applyFill="1" applyBorder="1" applyAlignment="1">
      <alignment horizontal="center" vertical="center" wrapText="1" shrinkToFit="1"/>
    </xf>
    <xf numFmtId="0" fontId="17" fillId="28" borderId="27" xfId="2" applyFont="1" applyFill="1" applyBorder="1" applyAlignment="1">
      <alignment horizontal="center" vertical="center" shrinkToFit="1"/>
    </xf>
    <xf numFmtId="0" fontId="17" fillId="28" borderId="94" xfId="2" applyFont="1" applyFill="1" applyBorder="1" applyAlignment="1">
      <alignment horizontal="center" vertical="center" shrinkToFit="1"/>
    </xf>
    <xf numFmtId="0" fontId="120" fillId="28" borderId="182" xfId="1" applyFont="1" applyFill="1" applyBorder="1" applyAlignment="1" applyProtection="1">
      <alignment horizontal="left" vertical="top" wrapText="1"/>
    </xf>
    <xf numFmtId="0" fontId="120" fillId="28" borderId="101" xfId="1" applyFont="1" applyFill="1" applyBorder="1" applyAlignment="1" applyProtection="1">
      <alignment horizontal="left" vertical="top" wrapText="1"/>
    </xf>
    <xf numFmtId="0" fontId="120" fillId="28" borderId="183" xfId="1" applyFont="1" applyFill="1" applyBorder="1" applyAlignment="1" applyProtection="1">
      <alignment horizontal="left" vertical="top" wrapText="1"/>
    </xf>
    <xf numFmtId="0" fontId="130" fillId="18" borderId="182" xfId="1" applyFont="1" applyFill="1" applyBorder="1" applyAlignment="1" applyProtection="1">
      <alignment horizontal="left" vertical="top" wrapText="1"/>
    </xf>
    <xf numFmtId="0" fontId="118" fillId="18" borderId="211" xfId="1" applyFont="1" applyFill="1" applyBorder="1" applyAlignment="1" applyProtection="1">
      <alignment horizontal="left" vertical="top" wrapText="1"/>
    </xf>
    <xf numFmtId="0" fontId="118" fillId="18" borderId="183" xfId="1" applyFont="1" applyFill="1" applyBorder="1" applyAlignment="1" applyProtection="1">
      <alignment horizontal="left" vertical="top" wrapText="1"/>
    </xf>
    <xf numFmtId="0" fontId="17" fillId="18" borderId="135" xfId="1" applyFont="1" applyFill="1" applyBorder="1" applyAlignment="1" applyProtection="1">
      <alignment horizontal="center" vertical="center" wrapText="1" shrinkToFit="1"/>
    </xf>
    <xf numFmtId="0" fontId="27" fillId="18" borderId="136" xfId="2" applyFont="1" applyFill="1" applyBorder="1" applyAlignment="1">
      <alignment horizontal="center" vertical="center" wrapText="1" shrinkToFit="1"/>
    </xf>
    <xf numFmtId="0" fontId="27" fillId="18" borderId="137" xfId="2" applyFont="1" applyFill="1" applyBorder="1" applyAlignment="1">
      <alignment horizontal="center" vertical="center" wrapText="1" shrinkToFit="1"/>
    </xf>
    <xf numFmtId="0" fontId="120" fillId="18" borderId="51" xfId="2" applyFont="1" applyFill="1" applyBorder="1" applyAlignment="1">
      <alignment horizontal="left" vertical="top" wrapText="1" shrinkToFit="1"/>
    </xf>
    <xf numFmtId="0" fontId="19" fillId="18" borderId="52" xfId="2" applyFont="1" applyFill="1" applyBorder="1" applyAlignment="1">
      <alignment horizontal="left" vertical="top" wrapText="1" shrinkToFit="1"/>
    </xf>
    <xf numFmtId="0" fontId="19" fillId="18" borderId="53" xfId="2" applyFont="1" applyFill="1" applyBorder="1" applyAlignment="1">
      <alignment horizontal="left" vertical="top" wrapText="1" shrinkToFit="1"/>
    </xf>
    <xf numFmtId="0" fontId="10" fillId="0" borderId="0" xfId="2" applyFont="1" applyAlignment="1">
      <alignment vertical="center" wrapText="1"/>
    </xf>
    <xf numFmtId="0" fontId="10" fillId="0" borderId="0" xfId="2" applyFont="1">
      <alignment vertical="center"/>
    </xf>
    <xf numFmtId="0" fontId="17" fillId="0" borderId="52" xfId="2" applyFont="1" applyBorder="1">
      <alignment vertical="center"/>
    </xf>
    <xf numFmtId="0" fontId="10" fillId="0" borderId="52" xfId="2" applyFont="1" applyBorder="1">
      <alignment vertical="center"/>
    </xf>
    <xf numFmtId="0" fontId="27" fillId="28" borderId="135" xfId="2" applyFont="1" applyFill="1" applyBorder="1" applyAlignment="1">
      <alignment horizontal="center" vertical="center" wrapText="1" shrinkToFit="1"/>
    </xf>
    <xf numFmtId="0" fontId="27" fillId="28" borderId="136" xfId="2" applyFont="1" applyFill="1" applyBorder="1" applyAlignment="1">
      <alignment horizontal="center" vertical="center" wrapText="1" shrinkToFit="1"/>
    </xf>
    <xf numFmtId="0" fontId="27" fillId="28" borderId="137" xfId="2" applyFont="1" applyFill="1" applyBorder="1" applyAlignment="1">
      <alignment horizontal="center" vertical="center" wrapText="1" shrinkToFit="1"/>
    </xf>
    <xf numFmtId="0" fontId="130" fillId="28" borderId="51" xfId="2" applyFont="1" applyFill="1" applyBorder="1" applyAlignment="1">
      <alignment horizontal="left" vertical="top" wrapText="1" shrinkToFit="1"/>
    </xf>
    <xf numFmtId="0" fontId="130" fillId="28" borderId="52" xfId="2" applyFont="1" applyFill="1" applyBorder="1" applyAlignment="1">
      <alignment horizontal="left" vertical="top" wrapText="1" shrinkToFit="1"/>
    </xf>
    <xf numFmtId="0" fontId="130" fillId="28" borderId="53" xfId="2" applyFont="1" applyFill="1" applyBorder="1" applyAlignment="1">
      <alignment horizontal="left" vertical="top" wrapText="1" shrinkToFit="1"/>
    </xf>
    <xf numFmtId="0" fontId="118" fillId="18" borderId="90" xfId="1" applyFont="1" applyFill="1" applyBorder="1" applyAlignment="1" applyProtection="1">
      <alignment vertical="top" wrapText="1"/>
    </xf>
    <xf numFmtId="0" fontId="20" fillId="18" borderId="91" xfId="2" applyFont="1" applyFill="1" applyBorder="1" applyAlignment="1">
      <alignment vertical="top" wrapText="1"/>
    </xf>
    <xf numFmtId="0" fontId="20" fillId="18" borderId="92" xfId="2" applyFont="1" applyFill="1" applyBorder="1" applyAlignment="1">
      <alignment vertical="top" wrapText="1"/>
    </xf>
    <xf numFmtId="178" fontId="26" fillId="3" borderId="1" xfId="2" applyNumberFormat="1" applyFont="1" applyFill="1" applyBorder="1" applyAlignment="1">
      <alignment horizontal="center" vertical="center"/>
    </xf>
    <xf numFmtId="178" fontId="26" fillId="3" borderId="1" xfId="0" applyNumberFormat="1" applyFont="1" applyFill="1" applyBorder="1" applyAlignment="1">
      <alignment horizontal="center" vertical="center"/>
    </xf>
    <xf numFmtId="0" fontId="36" fillId="20" borderId="146" xfId="17" applyFont="1" applyFill="1" applyBorder="1" applyAlignment="1">
      <alignment horizontal="left" vertical="top" wrapText="1"/>
    </xf>
    <xf numFmtId="0" fontId="36" fillId="20" borderId="147" xfId="17" applyFont="1" applyFill="1" applyBorder="1" applyAlignment="1">
      <alignment horizontal="left" vertical="top" wrapText="1"/>
    </xf>
    <xf numFmtId="0" fontId="36" fillId="20" borderId="148" xfId="17" applyFont="1" applyFill="1" applyBorder="1" applyAlignment="1">
      <alignment horizontal="left" vertical="top" wrapText="1"/>
    </xf>
    <xf numFmtId="0" fontId="91" fillId="20" borderId="127" xfId="17" applyFont="1" applyFill="1" applyBorder="1" applyAlignment="1">
      <alignment horizontal="center" vertical="center" wrapText="1"/>
    </xf>
    <xf numFmtId="14" fontId="91" fillId="20" borderId="128" xfId="17" applyNumberFormat="1" applyFont="1" applyFill="1" applyBorder="1" applyAlignment="1">
      <alignment horizontal="center" vertical="center"/>
    </xf>
    <xf numFmtId="0" fontId="118" fillId="0" borderId="0" xfId="2" applyFont="1" applyAlignment="1">
      <alignment vertical="top" wrapText="1"/>
    </xf>
    <xf numFmtId="0" fontId="168" fillId="0" borderId="0" xfId="0" applyFont="1" applyAlignment="1">
      <alignment horizontal="left" vertical="center" wrapText="1"/>
    </xf>
    <xf numFmtId="0" fontId="6" fillId="20" borderId="0" xfId="2" applyFill="1">
      <alignment vertical="center"/>
    </xf>
    <xf numFmtId="56" fontId="6" fillId="20" borderId="0" xfId="2" applyNumberFormat="1" applyFill="1">
      <alignment vertical="center"/>
    </xf>
    <xf numFmtId="0" fontId="85" fillId="41" borderId="0" xfId="2" applyFont="1" applyFill="1" applyAlignment="1">
      <alignment horizontal="center" vertical="center" wrapText="1" shrinkToFit="1"/>
    </xf>
    <xf numFmtId="0" fontId="20" fillId="41" borderId="0" xfId="2" applyFont="1" applyFill="1" applyAlignment="1">
      <alignment horizontal="center" vertical="center" wrapText="1" shrinkToFit="1"/>
    </xf>
    <xf numFmtId="0" fontId="140" fillId="8" borderId="0" xfId="2" applyFont="1" applyFill="1" applyAlignment="1">
      <alignment vertical="top" wrapText="1"/>
    </xf>
    <xf numFmtId="0" fontId="141" fillId="8" borderId="0" xfId="2" applyFont="1" applyFill="1" applyAlignment="1">
      <alignment vertical="top" wrapText="1"/>
    </xf>
    <xf numFmtId="0" fontId="6" fillId="8" borderId="0" xfId="2" applyFill="1" applyAlignment="1">
      <alignment vertical="top" wrapText="1"/>
    </xf>
    <xf numFmtId="0" fontId="34" fillId="42" borderId="0" xfId="4" applyFont="1" applyFill="1"/>
    <xf numFmtId="0" fontId="162" fillId="42" borderId="0" xfId="4" applyFont="1" applyFill="1"/>
    <xf numFmtId="0" fontId="6" fillId="42" borderId="0" xfId="4" applyFill="1"/>
    <xf numFmtId="0" fontId="12" fillId="7" borderId="242" xfId="4" applyFont="1" applyFill="1" applyBorder="1" applyAlignment="1">
      <alignment horizontal="left" vertical="center" wrapText="1" indent="1"/>
    </xf>
    <xf numFmtId="0" fontId="12" fillId="7" borderId="243" xfId="4" applyFont="1" applyFill="1" applyBorder="1" applyAlignment="1">
      <alignment horizontal="left" vertical="center" wrapText="1" indent="1"/>
    </xf>
    <xf numFmtId="0" fontId="12" fillId="7" borderId="244" xfId="4" applyFont="1" applyFill="1" applyBorder="1" applyAlignment="1">
      <alignment horizontal="left" vertical="center" wrapText="1" indent="1"/>
    </xf>
    <xf numFmtId="0" fontId="12" fillId="7" borderId="245" xfId="4" applyFont="1" applyFill="1" applyBorder="1" applyAlignment="1">
      <alignment horizontal="left" vertical="center" wrapText="1" indent="1"/>
    </xf>
    <xf numFmtId="0" fontId="12" fillId="7" borderId="0" xfId="4" applyFont="1" applyFill="1" applyAlignment="1">
      <alignment horizontal="left" vertical="center" wrapText="1" indent="1"/>
    </xf>
    <xf numFmtId="0" fontId="12" fillId="7" borderId="246" xfId="4" applyFont="1" applyFill="1" applyBorder="1" applyAlignment="1">
      <alignment horizontal="left" vertical="center" wrapText="1" indent="1"/>
    </xf>
    <xf numFmtId="0" fontId="12" fillId="7" borderId="247" xfId="4" applyFont="1" applyFill="1" applyBorder="1" applyAlignment="1">
      <alignment horizontal="left" vertical="center" wrapText="1" indent="1"/>
    </xf>
    <xf numFmtId="0" fontId="12" fillId="7" borderId="248" xfId="4" applyFont="1" applyFill="1" applyBorder="1" applyAlignment="1">
      <alignment horizontal="left" vertical="center" wrapText="1" indent="1"/>
    </xf>
    <xf numFmtId="0" fontId="12" fillId="7" borderId="249" xfId="4" applyFont="1" applyFill="1" applyBorder="1" applyAlignment="1">
      <alignment horizontal="left" vertical="center" wrapText="1" indent="1"/>
    </xf>
    <xf numFmtId="0" fontId="22" fillId="0" borderId="0" xfId="4" applyFont="1" applyAlignment="1">
      <alignment horizontal="left" vertical="center" wrapText="1"/>
    </xf>
    <xf numFmtId="0" fontId="22" fillId="0" borderId="0" xfId="2" applyFont="1" applyAlignment="1">
      <alignment horizontal="left" vertical="center" wrapText="1"/>
    </xf>
    <xf numFmtId="0" fontId="50" fillId="43" borderId="242" xfId="2" applyFont="1" applyFill="1" applyBorder="1" applyAlignment="1">
      <alignment horizontal="left" vertical="center" wrapText="1" indent="1"/>
    </xf>
    <xf numFmtId="0" fontId="157" fillId="43" borderId="243" xfId="2" applyFont="1" applyFill="1" applyBorder="1" applyAlignment="1">
      <alignment horizontal="left" vertical="center" wrapText="1" indent="1"/>
    </xf>
    <xf numFmtId="0" fontId="157" fillId="43" borderId="244" xfId="2" applyFont="1" applyFill="1" applyBorder="1" applyAlignment="1">
      <alignment horizontal="left" vertical="center" wrapText="1" indent="1"/>
    </xf>
    <xf numFmtId="0" fontId="157" fillId="43" borderId="245" xfId="2" applyFont="1" applyFill="1" applyBorder="1" applyAlignment="1">
      <alignment horizontal="left" vertical="center" wrapText="1" indent="1"/>
    </xf>
    <xf numFmtId="0" fontId="157" fillId="43" borderId="0" xfId="2" applyFont="1" applyFill="1" applyAlignment="1">
      <alignment horizontal="left" vertical="center" wrapText="1" indent="1"/>
    </xf>
    <xf numFmtId="0" fontId="157" fillId="43" borderId="246" xfId="2" applyFont="1" applyFill="1" applyBorder="1" applyAlignment="1">
      <alignment horizontal="left" vertical="center" wrapText="1" indent="1"/>
    </xf>
    <xf numFmtId="0" fontId="6" fillId="43" borderId="247" xfId="2" applyFill="1" applyBorder="1" applyAlignment="1">
      <alignment horizontal="left" vertical="center" wrapText="1" indent="1"/>
    </xf>
    <xf numFmtId="0" fontId="6" fillId="43" borderId="248" xfId="2" applyFill="1" applyBorder="1" applyAlignment="1">
      <alignment horizontal="left" vertical="center" wrapText="1" indent="1"/>
    </xf>
    <xf numFmtId="0" fontId="6" fillId="43" borderId="249" xfId="2" applyFill="1" applyBorder="1" applyAlignment="1">
      <alignment horizontal="left" vertical="center" wrapText="1" indent="1"/>
    </xf>
    <xf numFmtId="0" fontId="7" fillId="22" borderId="0" xfId="2" applyFont="1" applyFill="1" applyAlignment="1">
      <alignment vertical="top"/>
    </xf>
    <xf numFmtId="0" fontId="7" fillId="22" borderId="0" xfId="4" applyFont="1" applyFill="1" applyAlignment="1">
      <alignment vertical="top"/>
    </xf>
    <xf numFmtId="0" fontId="138" fillId="22" borderId="0" xfId="2" applyFont="1" applyFill="1" applyAlignment="1">
      <alignment vertical="top"/>
    </xf>
    <xf numFmtId="0" fontId="33" fillId="22" borderId="0" xfId="2" applyFont="1" applyFill="1" applyAlignment="1">
      <alignment vertical="top"/>
    </xf>
    <xf numFmtId="0" fontId="33" fillId="44" borderId="0" xfId="2" applyFont="1" applyFill="1" applyAlignment="1">
      <alignment horizontal="center" vertical="center"/>
    </xf>
    <xf numFmtId="0" fontId="16" fillId="44" borderId="0" xfId="2" applyFont="1" applyFill="1" applyAlignment="1">
      <alignment horizontal="center" vertical="center"/>
    </xf>
    <xf numFmtId="0" fontId="0" fillId="22" borderId="0" xfId="0" applyFill="1">
      <alignment vertical="center"/>
    </xf>
    <xf numFmtId="0" fontId="69" fillId="22" borderId="0" xfId="0" applyFont="1" applyFill="1">
      <alignment vertical="center"/>
    </xf>
    <xf numFmtId="0" fontId="69" fillId="22" borderId="0" xfId="0" applyFont="1" applyFill="1" applyAlignment="1">
      <alignment horizontal="left" vertical="center" wrapText="1"/>
    </xf>
    <xf numFmtId="0" fontId="0" fillId="26" borderId="0" xfId="0" applyFill="1">
      <alignment vertical="center"/>
    </xf>
    <xf numFmtId="0" fontId="69" fillId="22" borderId="0" xfId="0" applyFont="1" applyFill="1" applyAlignment="1">
      <alignment vertical="top"/>
    </xf>
    <xf numFmtId="0" fontId="180" fillId="22" borderId="0" xfId="0" applyFont="1" applyFill="1" applyAlignment="1">
      <alignment horizontal="left" vertical="top" wrapText="1"/>
    </xf>
    <xf numFmtId="0" fontId="182" fillId="26" borderId="0" xfId="0" applyFont="1" applyFill="1" applyAlignment="1">
      <alignment horizontal="center" vertical="center"/>
    </xf>
    <xf numFmtId="0" fontId="69" fillId="26" borderId="0" xfId="0" applyFont="1" applyFill="1" applyAlignment="1">
      <alignment horizontal="left" vertical="top" wrapText="1"/>
    </xf>
    <xf numFmtId="0" fontId="183" fillId="22" borderId="0" xfId="0" applyFont="1" applyFill="1" applyAlignment="1">
      <alignment horizontal="center" vertical="center"/>
    </xf>
  </cellXfs>
  <cellStyles count="26">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 name="標準_H26-20" xfId="25" xr:uid="{39101370-AD04-4D97-AE68-9D0A18EF12AB}"/>
  </cellStyles>
  <dxfs count="12">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ＭＳ Ｐゴシック"/>
        <family val="3"/>
        <charset val="128"/>
        <scheme val="minor"/>
      </font>
      <fill>
        <patternFill patternType="solid">
          <fgColor indexed="64"/>
          <bgColor theme="0"/>
        </patternFill>
      </fill>
      <alignment horizontal="left" vertical="center" textRotation="0" wrapText="0" indent="0" justifyLastLine="0" shrinkToFit="0" readingOrder="0"/>
    </dxf>
  </dxfs>
  <tableStyles count="0" defaultTableStyle="TableStyleMedium2" defaultPivotStyle="PivotStyleLight16"/>
  <colors>
    <mruColors>
      <color rgb="FF6EF729"/>
      <color rgb="FF6DDDF7"/>
      <color rgb="FF3399FF"/>
      <color rgb="FFFFB5A3"/>
      <color rgb="FF97FBF9"/>
      <color rgb="FFF0FBFE"/>
      <color rgb="FFB7EEFB"/>
      <color rgb="FF00CC00"/>
      <color rgb="FFFFFFCC"/>
      <color rgb="FFFAFE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046500620739576"/>
          <c:y val="1.4668189385450073E-2"/>
          <c:w val="0.77210613690956476"/>
          <c:h val="0.60984543598716823"/>
        </c:manualLayout>
      </c:layout>
      <c:lineChart>
        <c:grouping val="standard"/>
        <c:varyColors val="0"/>
        <c:ser>
          <c:idx val="9"/>
          <c:order val="0"/>
          <c:tx>
            <c:strRef>
              <c:f>'27　感染症統計'!$A$7</c:f>
              <c:strCache>
                <c:ptCount val="1"/>
                <c:pt idx="0">
                  <c:v>2024年</c:v>
                </c:pt>
              </c:strCache>
            </c:strRef>
          </c:tx>
          <c:spPr>
            <a:ln w="38100" cap="rnd">
              <a:solidFill>
                <a:srgbClr val="FF0000"/>
              </a:solidFill>
              <a:round/>
            </a:ln>
            <a:effectLst/>
          </c:spPr>
          <c:marker>
            <c:symbol val="circle"/>
            <c:size val="5"/>
            <c:spPr>
              <a:solidFill>
                <a:srgbClr val="FF0000"/>
              </a:solidFill>
              <a:ln w="38100">
                <a:solidFill>
                  <a:srgbClr val="FF0000"/>
                </a:solidFill>
              </a:ln>
              <a:effectLst/>
            </c:spPr>
          </c:marker>
          <c:val>
            <c:numRef>
              <c:f>'27　感染症統計'!$B$7:$M$7</c:f>
              <c:numCache>
                <c:formatCode>General</c:formatCode>
                <c:ptCount val="12"/>
                <c:pt idx="0">
                  <c:v>102</c:v>
                </c:pt>
                <c:pt idx="1">
                  <c:v>102</c:v>
                </c:pt>
                <c:pt idx="2">
                  <c:v>115</c:v>
                </c:pt>
                <c:pt idx="3">
                  <c:v>122</c:v>
                </c:pt>
                <c:pt idx="4">
                  <c:v>256</c:v>
                </c:pt>
                <c:pt idx="5">
                  <c:v>304</c:v>
                </c:pt>
                <c:pt idx="6">
                  <c:v>129</c:v>
                </c:pt>
              </c:numCache>
            </c:numRef>
          </c:val>
          <c:smooth val="0"/>
          <c:extLst>
            <c:ext xmlns:c16="http://schemas.microsoft.com/office/drawing/2014/chart" uri="{C3380CC4-5D6E-409C-BE32-E72D297353CC}">
              <c16:uniqueId val="{00000008-9549-4A62-BF04-398DC0EE804A}"/>
            </c:ext>
          </c:extLst>
        </c:ser>
        <c:ser>
          <c:idx val="6"/>
          <c:order val="1"/>
          <c:tx>
            <c:strRef>
              <c:f>'27　感染症統計'!$A$8</c:f>
              <c:strCache>
                <c:ptCount val="1"/>
                <c:pt idx="0">
                  <c:v>2023年</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'27　感染症統計'!$B$8:$M$8</c:f>
              <c:numCache>
                <c:formatCode>#,##0_ </c:formatCode>
                <c:ptCount val="12"/>
                <c:pt idx="0" formatCode="General">
                  <c:v>82</c:v>
                </c:pt>
                <c:pt idx="1">
                  <c:v>62</c:v>
                </c:pt>
                <c:pt idx="2">
                  <c:v>99</c:v>
                </c:pt>
                <c:pt idx="3">
                  <c:v>112</c:v>
                </c:pt>
                <c:pt idx="4" formatCode="General">
                  <c:v>224</c:v>
                </c:pt>
                <c:pt idx="5" formatCode="General">
                  <c:v>526</c:v>
                </c:pt>
                <c:pt idx="6" formatCode="General">
                  <c:v>521</c:v>
                </c:pt>
                <c:pt idx="7">
                  <c:v>768</c:v>
                </c:pt>
                <c:pt idx="8">
                  <c:v>454</c:v>
                </c:pt>
                <c:pt idx="9">
                  <c:v>390</c:v>
                </c:pt>
                <c:pt idx="10">
                  <c:v>416</c:v>
                </c:pt>
                <c:pt idx="11" formatCode="General">
                  <c:v>154</c:v>
                </c:pt>
              </c:numCache>
            </c:numRef>
          </c:val>
          <c:smooth val="0"/>
          <c:extLst>
            <c:ext xmlns:c16="http://schemas.microsoft.com/office/drawing/2014/chart" uri="{C3380CC4-5D6E-409C-BE32-E72D297353CC}">
              <c16:uniqueId val="{00000000-EF25-4824-8530-875CCEE0B185}"/>
            </c:ext>
          </c:extLst>
        </c:ser>
        <c:ser>
          <c:idx val="0"/>
          <c:order val="2"/>
          <c:tx>
            <c:strRef>
              <c:f>'27　感染症統計'!$A$9</c:f>
              <c:strCache>
                <c:ptCount val="1"/>
                <c:pt idx="0">
                  <c:v>2022年</c:v>
                </c:pt>
              </c:strCache>
            </c:strRef>
          </c:tx>
          <c:spPr>
            <a:ln w="28575" cap="rnd">
              <a:solidFill>
                <a:schemeClr val="accent1"/>
              </a:solidFill>
              <a:round/>
            </a:ln>
            <a:effectLst/>
          </c:spPr>
          <c:marker>
            <c:symbol val="none"/>
          </c:marker>
          <c:val>
            <c:numRef>
              <c:f>'27　感染症統計'!$B$9:$M$9</c:f>
              <c:numCache>
                <c:formatCode>#,##0_ </c:formatCode>
                <c:ptCount val="12"/>
                <c:pt idx="0" formatCode="General">
                  <c:v>81</c:v>
                </c:pt>
                <c:pt idx="1">
                  <c:v>39</c:v>
                </c:pt>
                <c:pt idx="2">
                  <c:v>72</c:v>
                </c:pt>
                <c:pt idx="3" formatCode="General">
                  <c:v>89</c:v>
                </c:pt>
                <c:pt idx="4" formatCode="General">
                  <c:v>258</c:v>
                </c:pt>
                <c:pt idx="5" formatCode="General">
                  <c:v>416</c:v>
                </c:pt>
                <c:pt idx="6" formatCode="General">
                  <c:v>554</c:v>
                </c:pt>
                <c:pt idx="7" formatCode="General">
                  <c:v>568</c:v>
                </c:pt>
                <c:pt idx="8" formatCode="General">
                  <c:v>578</c:v>
                </c:pt>
                <c:pt idx="9" formatCode="General">
                  <c:v>337</c:v>
                </c:pt>
                <c:pt idx="10" formatCode="General">
                  <c:v>169</c:v>
                </c:pt>
                <c:pt idx="11" formatCode="General">
                  <c:v>168</c:v>
                </c:pt>
              </c:numCache>
            </c:numRef>
          </c:val>
          <c:smooth val="0"/>
          <c:extLst>
            <c:ext xmlns:c16="http://schemas.microsoft.com/office/drawing/2014/chart" uri="{C3380CC4-5D6E-409C-BE32-E72D297353CC}">
              <c16:uniqueId val="{00000000-9549-4A62-BF04-398DC0EE804A}"/>
            </c:ext>
          </c:extLst>
        </c:ser>
        <c:ser>
          <c:idx val="1"/>
          <c:order val="3"/>
          <c:tx>
            <c:strRef>
              <c:f>'27　感染症統計'!$A$10</c:f>
              <c:strCache>
                <c:ptCount val="1"/>
                <c:pt idx="0">
                  <c:v>2021年</c:v>
                </c:pt>
              </c:strCache>
            </c:strRef>
          </c:tx>
          <c:spPr>
            <a:ln w="28575" cap="rnd">
              <a:solidFill>
                <a:schemeClr val="accent2"/>
              </a:solidFill>
              <a:round/>
            </a:ln>
            <a:effectLst/>
          </c:spPr>
          <c:marker>
            <c:symbol val="none"/>
          </c:marker>
          <c:val>
            <c:numRef>
              <c:f>'27　感染症統計'!$B$10:$M$10</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9549-4A62-BF04-398DC0EE804A}"/>
            </c:ext>
          </c:extLst>
        </c:ser>
        <c:ser>
          <c:idx val="2"/>
          <c:order val="4"/>
          <c:tx>
            <c:strRef>
              <c:f>'27　感染症統計'!$A$11</c:f>
              <c:strCache>
                <c:ptCount val="1"/>
                <c:pt idx="0">
                  <c:v>2020年</c:v>
                </c:pt>
              </c:strCache>
            </c:strRef>
          </c:tx>
          <c:spPr>
            <a:ln w="28575" cap="rnd">
              <a:solidFill>
                <a:schemeClr val="accent3"/>
              </a:solidFill>
              <a:round/>
            </a:ln>
            <a:effectLst/>
          </c:spPr>
          <c:marker>
            <c:symbol val="none"/>
          </c:marker>
          <c:val>
            <c:numRef>
              <c:f>'27　感染症統計'!$B$11:$M$11</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9549-4A62-BF04-398DC0EE804A}"/>
            </c:ext>
          </c:extLst>
        </c:ser>
        <c:ser>
          <c:idx val="3"/>
          <c:order val="5"/>
          <c:tx>
            <c:strRef>
              <c:f>'27　感染症統計'!$A$12</c:f>
              <c:strCache>
                <c:ptCount val="1"/>
                <c:pt idx="0">
                  <c:v>2019年</c:v>
                </c:pt>
              </c:strCache>
            </c:strRef>
          </c:tx>
          <c:spPr>
            <a:ln w="28575" cap="rnd">
              <a:solidFill>
                <a:schemeClr val="accent4"/>
              </a:solidFill>
              <a:round/>
            </a:ln>
            <a:effectLst/>
          </c:spPr>
          <c:marker>
            <c:symbol val="none"/>
          </c:marker>
          <c:val>
            <c:numRef>
              <c:f>'27　感染症統計'!$B$12:$M$12</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9549-4A62-BF04-398DC0EE804A}"/>
            </c:ext>
          </c:extLst>
        </c:ser>
        <c:ser>
          <c:idx val="4"/>
          <c:order val="6"/>
          <c:tx>
            <c:strRef>
              <c:f>'27　感染症統計'!$A$13</c:f>
              <c:strCache>
                <c:ptCount val="1"/>
                <c:pt idx="0">
                  <c:v>2018年</c:v>
                </c:pt>
              </c:strCache>
            </c:strRef>
          </c:tx>
          <c:spPr>
            <a:ln w="28575" cap="rnd">
              <a:solidFill>
                <a:schemeClr val="accent5"/>
              </a:solidFill>
              <a:round/>
            </a:ln>
            <a:effectLst/>
          </c:spPr>
          <c:marker>
            <c:symbol val="none"/>
          </c:marker>
          <c:val>
            <c:numRef>
              <c:f>'27　感染症統計'!$B$13:$M$13</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9549-4A62-BF04-398DC0EE804A}"/>
            </c:ext>
          </c:extLst>
        </c:ser>
        <c:dLbls>
          <c:showLegendKey val="0"/>
          <c:showVal val="0"/>
          <c:showCatName val="0"/>
          <c:showSerName val="0"/>
          <c:showPercent val="0"/>
          <c:showBubbleSize val="0"/>
        </c:dLbls>
        <c:marker val="1"/>
        <c:smooth val="0"/>
        <c:axId val="473875992"/>
        <c:axId val="473875208"/>
      </c:lineChart>
      <c:catAx>
        <c:axId val="473875992"/>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208"/>
        <c:crosses val="autoZero"/>
        <c:auto val="1"/>
        <c:lblAlgn val="ctr"/>
        <c:lblOffset val="100"/>
        <c:noMultiLvlLbl val="0"/>
      </c:catAx>
      <c:valAx>
        <c:axId val="473875208"/>
        <c:scaling>
          <c:orientation val="minMax"/>
          <c:max val="140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59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7151596407712806"/>
          <c:y val="0.15416790138811245"/>
          <c:w val="0.12798558763714724"/>
          <c:h val="0.75181348059885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76972496693E-2"/>
          <c:y val="0.15513360601198112"/>
          <c:w val="0.71832911183304882"/>
          <c:h val="0.62589415129079018"/>
        </c:manualLayout>
      </c:layout>
      <c:lineChart>
        <c:grouping val="standard"/>
        <c:varyColors val="0"/>
        <c:ser>
          <c:idx val="6"/>
          <c:order val="0"/>
          <c:tx>
            <c:strRef>
              <c:f>'27　感染症統計'!$P$7</c:f>
              <c:strCache>
                <c:ptCount val="1"/>
                <c:pt idx="0">
                  <c:v>2024年</c:v>
                </c:pt>
              </c:strCache>
            </c:strRef>
          </c:tx>
          <c:spPr>
            <a:ln w="63500" cap="rnd">
              <a:solidFill>
                <a:srgbClr val="FF0000"/>
              </a:solidFill>
              <a:round/>
            </a:ln>
            <a:effectLst/>
          </c:spPr>
          <c:marker>
            <c:symbol val="none"/>
          </c:marker>
          <c:val>
            <c:numRef>
              <c:f>'27　感染症統計'!$Q$7:$AB$7</c:f>
              <c:numCache>
                <c:formatCode>General</c:formatCode>
                <c:ptCount val="12"/>
                <c:pt idx="0" formatCode="#,##0_ ">
                  <c:v>4</c:v>
                </c:pt>
                <c:pt idx="1">
                  <c:v>4</c:v>
                </c:pt>
                <c:pt idx="2">
                  <c:v>4</c:v>
                </c:pt>
                <c:pt idx="3">
                  <c:v>8</c:v>
                </c:pt>
                <c:pt idx="4">
                  <c:v>1</c:v>
                </c:pt>
                <c:pt idx="5">
                  <c:v>2</c:v>
                </c:pt>
                <c:pt idx="6">
                  <c:v>1</c:v>
                </c:pt>
              </c:numCache>
            </c:numRef>
          </c:val>
          <c:smooth val="0"/>
          <c:extLst>
            <c:ext xmlns:c16="http://schemas.microsoft.com/office/drawing/2014/chart" uri="{C3380CC4-5D6E-409C-BE32-E72D297353CC}">
              <c16:uniqueId val="{00000000-691A-4A61-BF12-3A5977548A2F}"/>
            </c:ext>
          </c:extLst>
        </c:ser>
        <c:ser>
          <c:idx val="0"/>
          <c:order val="1"/>
          <c:tx>
            <c:strRef>
              <c:f>'27　感染症統計'!$P$8</c:f>
              <c:strCache>
                <c:ptCount val="1"/>
                <c:pt idx="0">
                  <c:v>2023年</c:v>
                </c:pt>
              </c:strCache>
            </c:strRef>
          </c:tx>
          <c:spPr>
            <a:ln w="28575" cap="rnd">
              <a:solidFill>
                <a:schemeClr val="accent1"/>
              </a:solidFill>
              <a:round/>
            </a:ln>
            <a:effectLst/>
          </c:spPr>
          <c:marker>
            <c:symbol val="none"/>
          </c:marker>
          <c:val>
            <c:numRef>
              <c:f>'27　感染症統計'!$Q$8:$AB$8</c:f>
              <c:numCache>
                <c:formatCode>#,##0_ </c:formatCode>
                <c:ptCount val="12"/>
                <c:pt idx="0" formatCode="General">
                  <c:v>1</c:v>
                </c:pt>
                <c:pt idx="1">
                  <c:v>1</c:v>
                </c:pt>
                <c:pt idx="2">
                  <c:v>4</c:v>
                </c:pt>
                <c:pt idx="3">
                  <c:v>2</c:v>
                </c:pt>
                <c:pt idx="4">
                  <c:v>2</c:v>
                </c:pt>
                <c:pt idx="5">
                  <c:v>7</c:v>
                </c:pt>
                <c:pt idx="6">
                  <c:v>7</c:v>
                </c:pt>
                <c:pt idx="7">
                  <c:v>3</c:v>
                </c:pt>
                <c:pt idx="8">
                  <c:v>1</c:v>
                </c:pt>
                <c:pt idx="9">
                  <c:v>7</c:v>
                </c:pt>
                <c:pt idx="10">
                  <c:v>7</c:v>
                </c:pt>
                <c:pt idx="11" formatCode="General">
                  <c:v>5</c:v>
                </c:pt>
              </c:numCache>
            </c:numRef>
          </c:val>
          <c:smooth val="0"/>
          <c:extLst>
            <c:ext xmlns:c16="http://schemas.microsoft.com/office/drawing/2014/chart" uri="{C3380CC4-5D6E-409C-BE32-E72D297353CC}">
              <c16:uniqueId val="{00000001-0D40-4B2F-8512-1EC6AC1905A3}"/>
            </c:ext>
          </c:extLst>
        </c:ser>
        <c:ser>
          <c:idx val="1"/>
          <c:order val="2"/>
          <c:tx>
            <c:strRef>
              <c:f>'27　感染症統計'!$P$9</c:f>
              <c:strCache>
                <c:ptCount val="1"/>
                <c:pt idx="0">
                  <c:v>2022年</c:v>
                </c:pt>
              </c:strCache>
            </c:strRef>
          </c:tx>
          <c:spPr>
            <a:ln w="28575" cap="rnd">
              <a:solidFill>
                <a:schemeClr val="accent2"/>
              </a:solidFill>
              <a:round/>
            </a:ln>
            <a:effectLst/>
          </c:spPr>
          <c:marker>
            <c:symbol val="none"/>
          </c:marker>
          <c:val>
            <c:numRef>
              <c:f>'27　感染症統計'!$Q$9:$AB$9</c:f>
              <c:numCache>
                <c:formatCode>#,##0_ </c:formatCode>
                <c:ptCount val="12"/>
                <c:pt idx="0" formatCode="General">
                  <c:v>0</c:v>
                </c:pt>
                <c:pt idx="1">
                  <c:v>5</c:v>
                </c:pt>
                <c:pt idx="2">
                  <c:v>4</c:v>
                </c:pt>
                <c:pt idx="3">
                  <c:v>1</c:v>
                </c:pt>
                <c:pt idx="4">
                  <c:v>1</c:v>
                </c:pt>
                <c:pt idx="5">
                  <c:v>1</c:v>
                </c:pt>
                <c:pt idx="6">
                  <c:v>1</c:v>
                </c:pt>
                <c:pt idx="7">
                  <c:v>1</c:v>
                </c:pt>
                <c:pt idx="8" formatCode="General">
                  <c:v>0</c:v>
                </c:pt>
                <c:pt idx="9" formatCode="General">
                  <c:v>0</c:v>
                </c:pt>
                <c:pt idx="10" formatCode="General">
                  <c:v>0</c:v>
                </c:pt>
                <c:pt idx="11" formatCode="General">
                  <c:v>2</c:v>
                </c:pt>
              </c:numCache>
            </c:numRef>
          </c:val>
          <c:smooth val="0"/>
          <c:extLst>
            <c:ext xmlns:c16="http://schemas.microsoft.com/office/drawing/2014/chart" uri="{C3380CC4-5D6E-409C-BE32-E72D297353CC}">
              <c16:uniqueId val="{00000002-0D40-4B2F-8512-1EC6AC1905A3}"/>
            </c:ext>
          </c:extLst>
        </c:ser>
        <c:ser>
          <c:idx val="2"/>
          <c:order val="3"/>
          <c:tx>
            <c:strRef>
              <c:f>'27　感染症統計'!$P$10</c:f>
              <c:strCache>
                <c:ptCount val="1"/>
                <c:pt idx="0">
                  <c:v>2021年</c:v>
                </c:pt>
              </c:strCache>
            </c:strRef>
          </c:tx>
          <c:spPr>
            <a:ln w="28575" cap="rnd">
              <a:solidFill>
                <a:schemeClr val="accent3"/>
              </a:solidFill>
              <a:round/>
            </a:ln>
            <a:effectLst/>
          </c:spPr>
          <c:marker>
            <c:symbol val="none"/>
          </c:marker>
          <c:val>
            <c:numRef>
              <c:f>'27　感染症統計'!$Q$10:$AB$10</c:f>
              <c:numCache>
                <c:formatCode>#,##0_ </c:formatCode>
                <c:ptCount val="12"/>
                <c:pt idx="0">
                  <c:v>1</c:v>
                </c:pt>
                <c:pt idx="1">
                  <c:v>2</c:v>
                </c:pt>
                <c:pt idx="2">
                  <c:v>1</c:v>
                </c:pt>
                <c:pt idx="3">
                  <c:v>0</c:v>
                </c:pt>
                <c:pt idx="4">
                  <c:v>0</c:v>
                </c:pt>
                <c:pt idx="5">
                  <c:v>0</c:v>
                </c:pt>
                <c:pt idx="6">
                  <c:v>1</c:v>
                </c:pt>
                <c:pt idx="7">
                  <c:v>1</c:v>
                </c:pt>
                <c:pt idx="8">
                  <c:v>0</c:v>
                </c:pt>
                <c:pt idx="9">
                  <c:v>1</c:v>
                </c:pt>
                <c:pt idx="10">
                  <c:v>0</c:v>
                </c:pt>
                <c:pt idx="11">
                  <c:v>0</c:v>
                </c:pt>
              </c:numCache>
            </c:numRef>
          </c:val>
          <c:smooth val="0"/>
          <c:extLst>
            <c:ext xmlns:c16="http://schemas.microsoft.com/office/drawing/2014/chart" uri="{C3380CC4-5D6E-409C-BE32-E72D297353CC}">
              <c16:uniqueId val="{00000003-0D40-4B2F-8512-1EC6AC1905A3}"/>
            </c:ext>
          </c:extLst>
        </c:ser>
        <c:ser>
          <c:idx val="3"/>
          <c:order val="4"/>
          <c:tx>
            <c:strRef>
              <c:f>'27　感染症統計'!$P$11</c:f>
              <c:strCache>
                <c:ptCount val="1"/>
                <c:pt idx="0">
                  <c:v>2020年</c:v>
                </c:pt>
              </c:strCache>
            </c:strRef>
          </c:tx>
          <c:spPr>
            <a:ln w="28575" cap="rnd">
              <a:solidFill>
                <a:schemeClr val="accent4"/>
              </a:solidFill>
              <a:round/>
            </a:ln>
            <a:effectLst/>
          </c:spPr>
          <c:marker>
            <c:symbol val="none"/>
          </c:marker>
          <c:val>
            <c:numRef>
              <c:f>'27　感染症統計'!$Q$11:$AB$11</c:f>
              <c:numCache>
                <c:formatCode>#,##0_ </c:formatCode>
                <c:ptCount val="12"/>
                <c:pt idx="0">
                  <c:v>16</c:v>
                </c:pt>
                <c:pt idx="1">
                  <c:v>1</c:v>
                </c:pt>
                <c:pt idx="2">
                  <c:v>19</c:v>
                </c:pt>
                <c:pt idx="3">
                  <c:v>3</c:v>
                </c:pt>
                <c:pt idx="4">
                  <c:v>13</c:v>
                </c:pt>
                <c:pt idx="5">
                  <c:v>1</c:v>
                </c:pt>
                <c:pt idx="6">
                  <c:v>2</c:v>
                </c:pt>
                <c:pt idx="7">
                  <c:v>2</c:v>
                </c:pt>
                <c:pt idx="8">
                  <c:v>0</c:v>
                </c:pt>
                <c:pt idx="9">
                  <c:v>24</c:v>
                </c:pt>
                <c:pt idx="10">
                  <c:v>4</c:v>
                </c:pt>
                <c:pt idx="11">
                  <c:v>2</c:v>
                </c:pt>
              </c:numCache>
            </c:numRef>
          </c:val>
          <c:smooth val="0"/>
          <c:extLst>
            <c:ext xmlns:c16="http://schemas.microsoft.com/office/drawing/2014/chart" uri="{C3380CC4-5D6E-409C-BE32-E72D297353CC}">
              <c16:uniqueId val="{00000004-0D40-4B2F-8512-1EC6AC1905A3}"/>
            </c:ext>
          </c:extLst>
        </c:ser>
        <c:ser>
          <c:idx val="4"/>
          <c:order val="5"/>
          <c:tx>
            <c:strRef>
              <c:f>'27　感染症統計'!$P$12</c:f>
              <c:strCache>
                <c:ptCount val="1"/>
                <c:pt idx="0">
                  <c:v>2019年</c:v>
                </c:pt>
              </c:strCache>
            </c:strRef>
          </c:tx>
          <c:spPr>
            <a:ln w="28575" cap="rnd">
              <a:solidFill>
                <a:schemeClr val="accent5"/>
              </a:solidFill>
              <a:round/>
            </a:ln>
            <a:effectLst/>
          </c:spPr>
          <c:marker>
            <c:symbol val="none"/>
          </c:marker>
          <c:val>
            <c:numRef>
              <c:f>'27　感染症統計'!$Q$12:$AB$12</c:f>
              <c:numCache>
                <c:formatCode>#,##0_ </c:formatCode>
                <c:ptCount val="12"/>
                <c:pt idx="0">
                  <c:v>7</c:v>
                </c:pt>
                <c:pt idx="1">
                  <c:v>7</c:v>
                </c:pt>
                <c:pt idx="2">
                  <c:v>13</c:v>
                </c:pt>
                <c:pt idx="3">
                  <c:v>3</c:v>
                </c:pt>
                <c:pt idx="4">
                  <c:v>8</c:v>
                </c:pt>
                <c:pt idx="5">
                  <c:v>11</c:v>
                </c:pt>
                <c:pt idx="6">
                  <c:v>5</c:v>
                </c:pt>
                <c:pt idx="7">
                  <c:v>11</c:v>
                </c:pt>
                <c:pt idx="8">
                  <c:v>9</c:v>
                </c:pt>
                <c:pt idx="9">
                  <c:v>9</c:v>
                </c:pt>
                <c:pt idx="10">
                  <c:v>20</c:v>
                </c:pt>
                <c:pt idx="11">
                  <c:v>37</c:v>
                </c:pt>
              </c:numCache>
            </c:numRef>
          </c:val>
          <c:smooth val="0"/>
          <c:extLst>
            <c:ext xmlns:c16="http://schemas.microsoft.com/office/drawing/2014/chart" uri="{C3380CC4-5D6E-409C-BE32-E72D297353CC}">
              <c16:uniqueId val="{00000005-0D40-4B2F-8512-1EC6AC1905A3}"/>
            </c:ext>
          </c:extLst>
        </c:ser>
        <c:ser>
          <c:idx val="5"/>
          <c:order val="6"/>
          <c:tx>
            <c:strRef>
              <c:f>'27　感染症統計'!$P$13</c:f>
              <c:strCache>
                <c:ptCount val="1"/>
                <c:pt idx="0">
                  <c:v>2018年</c:v>
                </c:pt>
              </c:strCache>
            </c:strRef>
          </c:tx>
          <c:spPr>
            <a:ln w="28575" cap="rnd">
              <a:solidFill>
                <a:schemeClr val="accent6"/>
              </a:solidFill>
              <a:round/>
            </a:ln>
            <a:effectLst/>
          </c:spPr>
          <c:marker>
            <c:symbol val="none"/>
          </c:marker>
          <c:val>
            <c:numRef>
              <c:f>'27　感染症統計'!$Q$13:$AB$13</c:f>
              <c:numCache>
                <c:formatCode>#,##0_ </c:formatCode>
                <c:ptCount val="12"/>
                <c:pt idx="0">
                  <c:v>9</c:v>
                </c:pt>
                <c:pt idx="1">
                  <c:v>22</c:v>
                </c:pt>
                <c:pt idx="2">
                  <c:v>18</c:v>
                </c:pt>
                <c:pt idx="3">
                  <c:v>9</c:v>
                </c:pt>
                <c:pt idx="4">
                  <c:v>21</c:v>
                </c:pt>
                <c:pt idx="5">
                  <c:v>14</c:v>
                </c:pt>
                <c:pt idx="6">
                  <c:v>6</c:v>
                </c:pt>
                <c:pt idx="7">
                  <c:v>13</c:v>
                </c:pt>
                <c:pt idx="8">
                  <c:v>7</c:v>
                </c:pt>
                <c:pt idx="9">
                  <c:v>81</c:v>
                </c:pt>
                <c:pt idx="10">
                  <c:v>31</c:v>
                </c:pt>
                <c:pt idx="11">
                  <c:v>37</c:v>
                </c:pt>
              </c:numCache>
            </c:numRef>
          </c:val>
          <c:smooth val="0"/>
          <c:extLst>
            <c:ext xmlns:c16="http://schemas.microsoft.com/office/drawing/2014/chart" uri="{C3380CC4-5D6E-409C-BE32-E72D297353CC}">
              <c16:uniqueId val="{00000006-0D40-4B2F-8512-1EC6AC1905A3}"/>
            </c:ext>
          </c:extLst>
        </c:ser>
        <c:dLbls>
          <c:showLegendKey val="0"/>
          <c:showVal val="0"/>
          <c:showCatName val="0"/>
          <c:showSerName val="0"/>
          <c:showPercent val="0"/>
          <c:showBubbleSize val="0"/>
        </c:dLbls>
        <c:smooth val="0"/>
        <c:axId val="473874032"/>
        <c:axId val="473874424"/>
      </c:lineChart>
      <c:catAx>
        <c:axId val="473874032"/>
        <c:scaling>
          <c:orientation val="minMax"/>
        </c:scaling>
        <c:delete val="1"/>
        <c:axPos val="b"/>
        <c:numFmt formatCode="General" sourceLinked="1"/>
        <c:majorTickMark val="none"/>
        <c:minorTickMark val="none"/>
        <c:tickLblPos val="nextTo"/>
        <c:crossAx val="473874424"/>
        <c:crosses val="autoZero"/>
        <c:auto val="0"/>
        <c:lblAlgn val="ctr"/>
        <c:lblOffset val="100"/>
        <c:noMultiLvlLbl val="0"/>
      </c:catAx>
      <c:valAx>
        <c:axId val="473874424"/>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73874032"/>
        <c:crosses val="max"/>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legend>
      <c:legendPos val="b"/>
      <c:layout>
        <c:manualLayout>
          <c:xMode val="edge"/>
          <c:yMode val="edge"/>
          <c:x val="0.85543391131567292"/>
          <c:y val="8.9866993536922485E-2"/>
          <c:w val="0.14456608538169238"/>
          <c:h val="0.78027561298492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gi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gif"/><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546&amp;page=1&amp;start=0&amp;ndsp=12" TargetMode="External"/><Relationship Id="rId2" Type="http://schemas.openxmlformats.org/officeDocument/2006/relationships/hyperlink" Target="http://www.google.com/imgres?imgurl=http://www.kyocera.co.jp/news/2009/images/0101.jpg&amp;imgrefurl=http://www.kyocera.co.jp/news/2009/0101.html&amp;h=336&amp;w=480&amp;tbnid=SD-Y1ZugGeFTqM:&amp;zoom=1&amp;docid=rqzbgXKNLpcoNM&amp;hl=ja&amp;ei=M2LMU9T1EYvn8AWb0oLAAw&amp;tbm=isch&amp;ved=0CCgQMygGMAY&amp;iact=rc&amp;uact=3&amp;dur=323&amp;page=1&amp;start=0&amp;ndsp=12" TargetMode="External"/><Relationship Id="rId1" Type="http://schemas.openxmlformats.org/officeDocument/2006/relationships/hyperlink" Target="http://www.google.co.jp/imgres?imgurl=http://thumbnail.image.rakuten.co.jp/@0_mall/fujinami/cabinet/shohin02/457126160002600052.jpg?_ex=320x320&amp;s=2&amp;r=1&amp;imgrefurl=http://item.rakuten.co.jp/fujinami/457126160002600/&amp;h=320&amp;w=320&amp;tbnid=rSj_925s_Y7APM:&amp;zoom=1&amp;docid=0WAZ4htdIbjzZM&amp;hl=ja&amp;ei=HM03U-u9CYaVkQW0lYDIAQ&amp;tbm=isch&amp;ved=0CFUQhBwwAQ&amp;iact=rc&amp;dur=388&amp;page=1&amp;start=0&amp;ndsp=15" TargetMode="External"/><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76200</xdr:rowOff>
    </xdr:from>
    <xdr:to>
      <xdr:col>6</xdr:col>
      <xdr:colOff>28575</xdr:colOff>
      <xdr:row>29</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37</xdr:row>
      <xdr:rowOff>0</xdr:rowOff>
    </xdr:from>
    <xdr:to>
      <xdr:col>10</xdr:col>
      <xdr:colOff>50165</xdr:colOff>
      <xdr:row>37</xdr:row>
      <xdr:rowOff>12065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37</xdr:row>
      <xdr:rowOff>0</xdr:rowOff>
    </xdr:from>
    <xdr:to>
      <xdr:col>10</xdr:col>
      <xdr:colOff>50165</xdr:colOff>
      <xdr:row>37</xdr:row>
      <xdr:rowOff>12065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22504</xdr:rowOff>
    </xdr:from>
    <xdr:to>
      <xdr:col>8</xdr:col>
      <xdr:colOff>481068</xdr:colOff>
      <xdr:row>18</xdr:row>
      <xdr:rowOff>23792</xdr:rowOff>
    </xdr:to>
    <xdr:pic>
      <xdr:nvPicPr>
        <xdr:cNvPr id="15" name="図 14">
          <a:extLst>
            <a:ext uri="{FF2B5EF4-FFF2-40B4-BE49-F238E27FC236}">
              <a16:creationId xmlns:a16="http://schemas.microsoft.com/office/drawing/2014/main" id="{97485217-763A-0A46-F64B-550FF9B40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504"/>
          <a:ext cx="5357868" cy="8053841"/>
        </a:xfrm>
        <a:prstGeom prst="rect">
          <a:avLst/>
        </a:prstGeom>
      </xdr:spPr>
    </xdr:pic>
    <xdr:clientData/>
  </xdr:twoCellAnchor>
  <xdr:twoCellAnchor editAs="oneCell">
    <xdr:from>
      <xdr:col>8</xdr:col>
      <xdr:colOff>609599</xdr:colOff>
      <xdr:row>10</xdr:row>
      <xdr:rowOff>3048000</xdr:rowOff>
    </xdr:from>
    <xdr:to>
      <xdr:col>12</xdr:col>
      <xdr:colOff>949820</xdr:colOff>
      <xdr:row>10</xdr:row>
      <xdr:rowOff>3911941</xdr:rowOff>
    </xdr:to>
    <xdr:pic>
      <xdr:nvPicPr>
        <xdr:cNvPr id="16" name="図 15">
          <a:extLst>
            <a:ext uri="{FF2B5EF4-FFF2-40B4-BE49-F238E27FC236}">
              <a16:creationId xmlns:a16="http://schemas.microsoft.com/office/drawing/2014/main" id="{A3342435-0376-5D8E-E287-37C40438C4EC}"/>
            </a:ext>
          </a:extLst>
        </xdr:cNvPr>
        <xdr:cNvPicPr>
          <a:picLocks noChangeAspect="1"/>
        </xdr:cNvPicPr>
      </xdr:nvPicPr>
      <xdr:blipFill>
        <a:blip xmlns:r="http://schemas.openxmlformats.org/officeDocument/2006/relationships" r:embed="rId2"/>
        <a:stretch>
          <a:fillRect/>
        </a:stretch>
      </xdr:blipFill>
      <xdr:spPr>
        <a:xfrm>
          <a:off x="5486399" y="4724400"/>
          <a:ext cx="2778621" cy="863941"/>
        </a:xfrm>
        <a:prstGeom prst="rect">
          <a:avLst/>
        </a:prstGeom>
      </xdr:spPr>
    </xdr:pic>
    <xdr:clientData/>
  </xdr:twoCellAnchor>
  <xdr:twoCellAnchor editAs="oneCell">
    <xdr:from>
      <xdr:col>13</xdr:col>
      <xdr:colOff>22861</xdr:colOff>
      <xdr:row>10</xdr:row>
      <xdr:rowOff>2819400</xdr:rowOff>
    </xdr:from>
    <xdr:to>
      <xdr:col>17</xdr:col>
      <xdr:colOff>1239461</xdr:colOff>
      <xdr:row>10</xdr:row>
      <xdr:rowOff>3870960</xdr:rowOff>
    </xdr:to>
    <xdr:pic>
      <xdr:nvPicPr>
        <xdr:cNvPr id="17" name="図 16">
          <a:extLst>
            <a:ext uri="{FF2B5EF4-FFF2-40B4-BE49-F238E27FC236}">
              <a16:creationId xmlns:a16="http://schemas.microsoft.com/office/drawing/2014/main" id="{8F212607-3A46-FD6F-3C41-356D8E8B2004}"/>
            </a:ext>
          </a:extLst>
        </xdr:cNvPr>
        <xdr:cNvPicPr>
          <a:picLocks noChangeAspect="1"/>
        </xdr:cNvPicPr>
      </xdr:nvPicPr>
      <xdr:blipFill>
        <a:blip xmlns:r="http://schemas.openxmlformats.org/officeDocument/2006/relationships" r:embed="rId3"/>
        <a:stretch>
          <a:fillRect/>
        </a:stretch>
      </xdr:blipFill>
      <xdr:spPr>
        <a:xfrm>
          <a:off x="8290561" y="4495800"/>
          <a:ext cx="3395920" cy="1051560"/>
        </a:xfrm>
        <a:prstGeom prst="rect">
          <a:avLst/>
        </a:prstGeom>
      </xdr:spPr>
    </xdr:pic>
    <xdr:clientData/>
  </xdr:twoCellAnchor>
  <xdr:twoCellAnchor editAs="oneCell">
    <xdr:from>
      <xdr:col>13</xdr:col>
      <xdr:colOff>30480</xdr:colOff>
      <xdr:row>10</xdr:row>
      <xdr:rowOff>3901440</xdr:rowOff>
    </xdr:from>
    <xdr:to>
      <xdr:col>17</xdr:col>
      <xdr:colOff>1238044</xdr:colOff>
      <xdr:row>10</xdr:row>
      <xdr:rowOff>5051778</xdr:rowOff>
    </xdr:to>
    <xdr:pic>
      <xdr:nvPicPr>
        <xdr:cNvPr id="18" name="図 17">
          <a:extLst>
            <a:ext uri="{FF2B5EF4-FFF2-40B4-BE49-F238E27FC236}">
              <a16:creationId xmlns:a16="http://schemas.microsoft.com/office/drawing/2014/main" id="{F3ACF75D-1BEB-0AA9-290C-F0E815EC3AE5}"/>
            </a:ext>
          </a:extLst>
        </xdr:cNvPr>
        <xdr:cNvPicPr>
          <a:picLocks noChangeAspect="1"/>
        </xdr:cNvPicPr>
      </xdr:nvPicPr>
      <xdr:blipFill>
        <a:blip xmlns:r="http://schemas.openxmlformats.org/officeDocument/2006/relationships" r:embed="rId4"/>
        <a:stretch>
          <a:fillRect/>
        </a:stretch>
      </xdr:blipFill>
      <xdr:spPr>
        <a:xfrm>
          <a:off x="8318406" y="5594773"/>
          <a:ext cx="3390082" cy="1150338"/>
        </a:xfrm>
        <a:prstGeom prst="rect">
          <a:avLst/>
        </a:prstGeom>
      </xdr:spPr>
    </xdr:pic>
    <xdr:clientData/>
  </xdr:twoCellAnchor>
  <xdr:twoCellAnchor editAs="oneCell">
    <xdr:from>
      <xdr:col>13</xdr:col>
      <xdr:colOff>4</xdr:colOff>
      <xdr:row>10</xdr:row>
      <xdr:rowOff>5061191</xdr:rowOff>
    </xdr:from>
    <xdr:to>
      <xdr:col>17</xdr:col>
      <xdr:colOff>1298225</xdr:colOff>
      <xdr:row>20</xdr:row>
      <xdr:rowOff>157535</xdr:rowOff>
    </xdr:to>
    <xdr:pic>
      <xdr:nvPicPr>
        <xdr:cNvPr id="19" name="図 18">
          <a:extLst>
            <a:ext uri="{FF2B5EF4-FFF2-40B4-BE49-F238E27FC236}">
              <a16:creationId xmlns:a16="http://schemas.microsoft.com/office/drawing/2014/main" id="{BA46CB9F-13F8-8D39-15F4-21AA670C410C}"/>
            </a:ext>
          </a:extLst>
        </xdr:cNvPr>
        <xdr:cNvPicPr>
          <a:picLocks noChangeAspect="1"/>
        </xdr:cNvPicPr>
      </xdr:nvPicPr>
      <xdr:blipFill>
        <a:blip xmlns:r="http://schemas.openxmlformats.org/officeDocument/2006/relationships" r:embed="rId5"/>
        <a:stretch>
          <a:fillRect/>
        </a:stretch>
      </xdr:blipFill>
      <xdr:spPr>
        <a:xfrm>
          <a:off x="8287930" y="6754524"/>
          <a:ext cx="3480739" cy="1822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13</xdr:col>
      <xdr:colOff>155511</xdr:colOff>
      <xdr:row>18</xdr:row>
      <xdr:rowOff>0</xdr:rowOff>
    </xdr:to>
    <xdr:pic>
      <xdr:nvPicPr>
        <xdr:cNvPr id="35" name="図 34" descr="感染性胃腸炎患者報告数　直近5シーズン">
          <a:extLst>
            <a:ext uri="{FF2B5EF4-FFF2-40B4-BE49-F238E27FC236}">
              <a16:creationId xmlns:a16="http://schemas.microsoft.com/office/drawing/2014/main" id="{58B09D06-E1FD-BF69-A215-4F77D1592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898" y="979714"/>
          <a:ext cx="7371184" cy="284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487679</xdr:colOff>
      <xdr:row>9</xdr:row>
      <xdr:rowOff>137139</xdr:rowOff>
    </xdr:from>
    <xdr:to>
      <xdr:col>13</xdr:col>
      <xdr:colOff>304800</xdr:colOff>
      <xdr:row>16</xdr:row>
      <xdr:rowOff>68563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28577" y="2018812"/>
          <a:ext cx="7032794" cy="1128853"/>
          <a:chOff x="15480370" y="3871792"/>
          <a:chExt cx="7209369"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9525" algn="ctr">
            <a:solidFill>
              <a:schemeClr val="tx1"/>
            </a:solidFill>
            <a:prstDash val="sys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a:off x="15480370" y="4470969"/>
            <a:ext cx="7209369" cy="2736"/>
          </a:xfrm>
          <a:prstGeom prst="line">
            <a:avLst/>
          </a:prstGeom>
          <a:noFill/>
          <a:ln w="19050" algn="ctr">
            <a:solidFill>
              <a:srgbClr val="FF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 </a:t>
          </a:r>
          <a:r>
            <a:rPr lang="en-US" altLang="ja-JP" sz="1200" b="1" i="0" u="none" strike="noStrike" baseline="0">
              <a:solidFill>
                <a:srgbClr val="FF0000"/>
              </a:solidFill>
              <a:latin typeface="ＭＳ Ｐゴシック"/>
              <a:ea typeface="ＭＳ Ｐゴシック"/>
            </a:rPr>
            <a:t>1</a:t>
          </a:r>
          <a:r>
            <a:rPr lang="en-US" altLang="ja-JP"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800" b="1" i="0" u="none" strike="noStrike" baseline="0">
              <a:solidFill>
                <a:srgbClr val="FF0000"/>
              </a:solidFill>
              <a:latin typeface="ＭＳ Ｐゴシック"/>
              <a:ea typeface="ＭＳ Ｐゴシック"/>
            </a:rPr>
            <a:t>1</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3.95</a:t>
          </a:r>
          <a:endParaRPr lang="ja-JP" altLang="en-US" sz="2000" b="1" i="0" u="none" strike="noStrike" baseline="0">
            <a:solidFill>
              <a:srgbClr val="FF0000"/>
            </a:solidFill>
            <a:latin typeface="ＭＳ Ｐゴシック"/>
            <a:ea typeface="ＭＳ Ｐゴシック"/>
          </a:endParaRPr>
        </a:p>
        <a:p>
          <a:pPr algn="ctr" rtl="0">
            <a:defRPr sz="1000"/>
          </a:pPr>
          <a:endParaRPr lang="en-US" altLang="ja-JP" sz="1000" b="0" i="0" u="none" strike="noStrike" baseline="0">
            <a:solidFill>
              <a:sysClr val="windowText" lastClr="000000"/>
            </a:solidFill>
            <a:effectLst/>
            <a:latin typeface="+mn-lt"/>
            <a:ea typeface="+mn-ea"/>
            <a:cs typeface="+mn-cs"/>
          </a:endParaRPr>
        </a:p>
        <a:p>
          <a:pPr algn="ctr" rtl="0">
            <a:defRPr sz="1000"/>
          </a:pPr>
          <a:r>
            <a:rPr lang="ja-JP" altLang="en-US"/>
            <a:t> </a:t>
          </a:r>
          <a:endParaRPr lang="ja-JP" altLang="en-US" sz="1000" b="0" i="0" u="none" strike="noStrike" baseline="0">
            <a:solidFill>
              <a:sysClr val="windowText" lastClr="000000"/>
            </a:solidFill>
            <a:effectLst/>
            <a:latin typeface="+mn-lt"/>
            <a:ea typeface="+mn-ea"/>
            <a:cs typeface="+mn-cs"/>
          </a:endParaRP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615142</xdr:colOff>
      <xdr:row>4</xdr:row>
      <xdr:rowOff>129911</xdr:rowOff>
    </xdr:from>
    <xdr:to>
      <xdr:col>13</xdr:col>
      <xdr:colOff>748871</xdr:colOff>
      <xdr:row>8</xdr:row>
      <xdr:rowOff>183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906877" y="1109625"/>
          <a:ext cx="2598565" cy="601170"/>
        </a:xfrm>
        <a:prstGeom prst="borderCallout2">
          <a:avLst>
            <a:gd name="adj1" fmla="val 101279"/>
            <a:gd name="adj2" fmla="val 51060"/>
            <a:gd name="adj3" fmla="val 210486"/>
            <a:gd name="adj4" fmla="val 51057"/>
            <a:gd name="adj5" fmla="val 311470"/>
            <a:gd name="adj6" fmla="val 23633"/>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ノロウイルス今週のニュース</a:t>
          </a:r>
        </a:p>
        <a:p>
          <a:pPr algn="l" rtl="0">
            <a:defRPr sz="1000"/>
          </a:pPr>
          <a:r>
            <a:rPr lang="ja-JP" altLang="en-US" sz="1400" b="1" i="0" u="none" strike="noStrike" baseline="0">
              <a:solidFill>
                <a:srgbClr val="FF0000"/>
              </a:solidFill>
              <a:latin typeface="ＭＳ Ｐゴシック"/>
              <a:ea typeface="ＭＳ Ｐゴシック"/>
            </a:rPr>
            <a:t>今週ですが、</a:t>
          </a:r>
          <a:r>
            <a:rPr lang="ja-JP" altLang="en-US" sz="1600" b="1" i="0" u="none" strike="noStrike" baseline="0">
              <a:solidFill>
                <a:srgbClr val="FF0000"/>
              </a:solidFill>
              <a:latin typeface="ＭＳ Ｐゴシック"/>
              <a:ea typeface="ＭＳ Ｐゴシック"/>
            </a:rPr>
            <a:t>全国で</a:t>
          </a:r>
          <a:r>
            <a:rPr lang="en-US" altLang="ja-JP" sz="1600" b="1" i="0" u="none" strike="noStrike" baseline="0">
              <a:solidFill>
                <a:srgbClr val="FF0000"/>
              </a:solidFill>
              <a:latin typeface="ＭＳ Ｐゴシック"/>
              <a:ea typeface="ＭＳ Ｐゴシック"/>
            </a:rPr>
            <a:t>1</a:t>
          </a:r>
          <a:r>
            <a:rPr lang="ja-JP" altLang="en-US" sz="1600" b="1" i="0" u="none" strike="noStrike" baseline="0">
              <a:solidFill>
                <a:srgbClr val="FF0000"/>
              </a:solidFill>
              <a:latin typeface="ＭＳ Ｐゴシック"/>
              <a:ea typeface="ＭＳ Ｐゴシック"/>
            </a:rPr>
            <a:t>件</a:t>
          </a:r>
          <a:endParaRPr lang="en-US" altLang="ja-JP" sz="1600" b="1" i="0" u="none" strike="noStrike" baseline="0">
            <a:solidFill>
              <a:srgbClr val="FF0000"/>
            </a:solidFill>
            <a:latin typeface="ＭＳ Ｐゴシック"/>
            <a:ea typeface="ＭＳ Ｐゴシック"/>
          </a:endParaRPr>
        </a:p>
      </xdr:txBody>
    </xdr:sp>
    <xdr:clientData/>
  </xdr:twoCellAnchor>
  <xdr:twoCellAnchor>
    <xdr:from>
      <xdr:col>11</xdr:col>
      <xdr:colOff>1020399</xdr:colOff>
      <xdr:row>14</xdr:row>
      <xdr:rowOff>91436</xdr:rowOff>
    </xdr:from>
    <xdr:to>
      <xdr:col>11</xdr:col>
      <xdr:colOff>1346355</xdr:colOff>
      <xdr:row>16</xdr:row>
      <xdr:rowOff>60956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10312134" y="2828416"/>
          <a:ext cx="325956" cy="311642"/>
        </a:xfrm>
        <a:prstGeom prst="ellipse">
          <a:avLst/>
        </a:prstGeom>
        <a:noFill/>
        <a:ln w="25400" algn="ctr">
          <a:solidFill>
            <a:srgbClr val="000000"/>
          </a:solidFill>
          <a:round/>
          <a:headEnd/>
          <a:tailEnd/>
        </a:ln>
      </xdr:spPr>
    </xdr:sp>
    <xdr:clientData/>
  </xdr:twoCellAnchor>
  <xdr:twoCellAnchor editAs="oneCell">
    <xdr:from>
      <xdr:col>4</xdr:col>
      <xdr:colOff>0</xdr:colOff>
      <xdr:row>69</xdr:row>
      <xdr:rowOff>0</xdr:rowOff>
    </xdr:from>
    <xdr:to>
      <xdr:col>4</xdr:col>
      <xdr:colOff>45720</xdr:colOff>
      <xdr:row>69</xdr:row>
      <xdr:rowOff>7620</xdr:rowOff>
    </xdr:to>
    <xdr:pic>
      <xdr:nvPicPr>
        <xdr:cNvPr id="18" name="図 17">
          <a:extLst>
            <a:ext uri="{FF2B5EF4-FFF2-40B4-BE49-F238E27FC236}">
              <a16:creationId xmlns:a16="http://schemas.microsoft.com/office/drawing/2014/main" id="{7CB4DA9F-1B04-4EF3-99C7-A9090BC270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9" name="図 18">
          <a:extLst>
            <a:ext uri="{FF2B5EF4-FFF2-40B4-BE49-F238E27FC236}">
              <a16:creationId xmlns:a16="http://schemas.microsoft.com/office/drawing/2014/main" id="{208194EA-FBC2-4047-BA77-494FAAF342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0" name="図 19">
          <a:extLst>
            <a:ext uri="{FF2B5EF4-FFF2-40B4-BE49-F238E27FC236}">
              <a16:creationId xmlns:a16="http://schemas.microsoft.com/office/drawing/2014/main" id="{03D950EE-8196-4739-AF66-F13AF36FDA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1" name="図 20">
          <a:extLst>
            <a:ext uri="{FF2B5EF4-FFF2-40B4-BE49-F238E27FC236}">
              <a16:creationId xmlns:a16="http://schemas.microsoft.com/office/drawing/2014/main" id="{491353A3-CC01-4949-85EC-1A0A640F52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2" name="図 21">
          <a:extLst>
            <a:ext uri="{FF2B5EF4-FFF2-40B4-BE49-F238E27FC236}">
              <a16:creationId xmlns:a16="http://schemas.microsoft.com/office/drawing/2014/main" id="{5569E63F-0160-4666-AC52-18244311A7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3" name="図 22">
          <a:extLst>
            <a:ext uri="{FF2B5EF4-FFF2-40B4-BE49-F238E27FC236}">
              <a16:creationId xmlns:a16="http://schemas.microsoft.com/office/drawing/2014/main" id="{345405F4-606A-4911-AA46-B9ED0E802C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4" name="図 23">
          <a:extLst>
            <a:ext uri="{FF2B5EF4-FFF2-40B4-BE49-F238E27FC236}">
              <a16:creationId xmlns:a16="http://schemas.microsoft.com/office/drawing/2014/main" id="{F57B54D6-02C2-4AE7-8292-4CE19FD8C1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676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 name="図 1">
          <a:extLst>
            <a:ext uri="{FF2B5EF4-FFF2-40B4-BE49-F238E27FC236}">
              <a16:creationId xmlns:a16="http://schemas.microsoft.com/office/drawing/2014/main" id="{2D16E8F2-B1AD-4ED1-A4D3-960FAA3937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4" name="図 13">
          <a:extLst>
            <a:ext uri="{FF2B5EF4-FFF2-40B4-BE49-F238E27FC236}">
              <a16:creationId xmlns:a16="http://schemas.microsoft.com/office/drawing/2014/main" id="{EB21ACAE-943D-4A31-B7F1-62A0BD139E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5" name="図 14">
          <a:extLst>
            <a:ext uri="{FF2B5EF4-FFF2-40B4-BE49-F238E27FC236}">
              <a16:creationId xmlns:a16="http://schemas.microsoft.com/office/drawing/2014/main" id="{FA10BB8C-BD8E-49FD-9A13-7E128D1B1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17" name="図 16">
          <a:extLst>
            <a:ext uri="{FF2B5EF4-FFF2-40B4-BE49-F238E27FC236}">
              <a16:creationId xmlns:a16="http://schemas.microsoft.com/office/drawing/2014/main" id="{AD2D2AB9-000A-4AEE-BBBE-31967CB0F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5" name="図 24">
          <a:extLst>
            <a:ext uri="{FF2B5EF4-FFF2-40B4-BE49-F238E27FC236}">
              <a16:creationId xmlns:a16="http://schemas.microsoft.com/office/drawing/2014/main" id="{ED1C992E-D8CA-4418-ADCA-2F0D75A5A6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6" name="図 25">
          <a:extLst>
            <a:ext uri="{FF2B5EF4-FFF2-40B4-BE49-F238E27FC236}">
              <a16:creationId xmlns:a16="http://schemas.microsoft.com/office/drawing/2014/main" id="{794C03DF-CB0A-4E11-BA7A-EFA43DEF51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69</xdr:row>
      <xdr:rowOff>0</xdr:rowOff>
    </xdr:from>
    <xdr:to>
      <xdr:col>4</xdr:col>
      <xdr:colOff>45720</xdr:colOff>
      <xdr:row>69</xdr:row>
      <xdr:rowOff>7620</xdr:rowOff>
    </xdr:to>
    <xdr:pic>
      <xdr:nvPicPr>
        <xdr:cNvPr id="27" name="図 26">
          <a:extLst>
            <a:ext uri="{FF2B5EF4-FFF2-40B4-BE49-F238E27FC236}">
              <a16:creationId xmlns:a16="http://schemas.microsoft.com/office/drawing/2014/main" id="{1A2A6859-F065-411F-86FE-D677A0895D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8340" y="5156454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754380</xdr:colOff>
      <xdr:row>21</xdr:row>
      <xdr:rowOff>99060</xdr:rowOff>
    </xdr:from>
    <xdr:to>
      <xdr:col>10</xdr:col>
      <xdr:colOff>205740</xdr:colOff>
      <xdr:row>21</xdr:row>
      <xdr:rowOff>365760</xdr:rowOff>
    </xdr:to>
    <xdr:sp macro="" textlink="">
      <xdr:nvSpPr>
        <xdr:cNvPr id="30" name="テキスト ボックス 29">
          <a:extLst>
            <a:ext uri="{FF2B5EF4-FFF2-40B4-BE49-F238E27FC236}">
              <a16:creationId xmlns:a16="http://schemas.microsoft.com/office/drawing/2014/main" id="{02C65A6D-3A04-947A-2B56-E9ECE88156A7}"/>
            </a:ext>
          </a:extLst>
        </xdr:cNvPr>
        <xdr:cNvSpPr txBox="1"/>
      </xdr:nvSpPr>
      <xdr:spPr>
        <a:xfrm>
          <a:off x="8008620" y="4716780"/>
          <a:ext cx="556260" cy="2667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先週</a:t>
          </a:r>
        </a:p>
      </xdr:txBody>
    </xdr:sp>
    <xdr:clientData/>
  </xdr:twoCellAnchor>
  <xdr:twoCellAnchor>
    <xdr:from>
      <xdr:col>10</xdr:col>
      <xdr:colOff>259080</xdr:colOff>
      <xdr:row>21</xdr:row>
      <xdr:rowOff>106680</xdr:rowOff>
    </xdr:from>
    <xdr:to>
      <xdr:col>10</xdr:col>
      <xdr:colOff>838200</xdr:colOff>
      <xdr:row>21</xdr:row>
      <xdr:rowOff>373380</xdr:rowOff>
    </xdr:to>
    <xdr:sp macro="" textlink="">
      <xdr:nvSpPr>
        <xdr:cNvPr id="33" name="テキスト ボックス 32">
          <a:extLst>
            <a:ext uri="{FF2B5EF4-FFF2-40B4-BE49-F238E27FC236}">
              <a16:creationId xmlns:a16="http://schemas.microsoft.com/office/drawing/2014/main" id="{67036CB7-03DF-4E83-9651-8F18F051F9E9}"/>
            </a:ext>
          </a:extLst>
        </xdr:cNvPr>
        <xdr:cNvSpPr txBox="1"/>
      </xdr:nvSpPr>
      <xdr:spPr>
        <a:xfrm>
          <a:off x="8618220" y="4724400"/>
          <a:ext cx="579120" cy="2667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ysClr val="windowText" lastClr="000000"/>
              </a:solidFill>
            </a:rPr>
            <a:t>今週</a:t>
          </a:r>
        </a:p>
      </xdr:txBody>
    </xdr:sp>
    <xdr:clientData/>
  </xdr:twoCellAnchor>
  <xdr:twoCellAnchor editAs="oneCell">
    <xdr:from>
      <xdr:col>4</xdr:col>
      <xdr:colOff>0</xdr:colOff>
      <xdr:row>23</xdr:row>
      <xdr:rowOff>0</xdr:rowOff>
    </xdr:from>
    <xdr:to>
      <xdr:col>4</xdr:col>
      <xdr:colOff>45720</xdr:colOff>
      <xdr:row>23</xdr:row>
      <xdr:rowOff>7620</xdr:rowOff>
    </xdr:to>
    <xdr:pic>
      <xdr:nvPicPr>
        <xdr:cNvPr id="38" name="図 37">
          <a:extLst>
            <a:ext uri="{FF2B5EF4-FFF2-40B4-BE49-F238E27FC236}">
              <a16:creationId xmlns:a16="http://schemas.microsoft.com/office/drawing/2014/main" id="{E3FB0C9B-4FA0-4EFC-998B-3EAA57465F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144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45720</xdr:colOff>
      <xdr:row>29</xdr:row>
      <xdr:rowOff>7620</xdr:rowOff>
    </xdr:to>
    <xdr:pic>
      <xdr:nvPicPr>
        <xdr:cNvPr id="39" name="図 38">
          <a:extLst>
            <a:ext uri="{FF2B5EF4-FFF2-40B4-BE49-F238E27FC236}">
              <a16:creationId xmlns:a16="http://schemas.microsoft.com/office/drawing/2014/main" id="{A58AF400-0AD0-4B90-8751-2BB14F0D0D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860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358588</xdr:colOff>
      <xdr:row>36</xdr:row>
      <xdr:rowOff>769470</xdr:rowOff>
    </xdr:from>
    <xdr:to>
      <xdr:col>3</xdr:col>
      <xdr:colOff>404308</xdr:colOff>
      <xdr:row>36</xdr:row>
      <xdr:rowOff>777090</xdr:rowOff>
    </xdr:to>
    <xdr:pic>
      <xdr:nvPicPr>
        <xdr:cNvPr id="40" name="図 39">
          <a:extLst>
            <a:ext uri="{FF2B5EF4-FFF2-40B4-BE49-F238E27FC236}">
              <a16:creationId xmlns:a16="http://schemas.microsoft.com/office/drawing/2014/main" id="{04C67915-B922-49AF-8C6B-F06F7F1DD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45720</xdr:colOff>
      <xdr:row>47</xdr:row>
      <xdr:rowOff>7620</xdr:rowOff>
    </xdr:to>
    <xdr:pic>
      <xdr:nvPicPr>
        <xdr:cNvPr id="41" name="図 40">
          <a:extLst>
            <a:ext uri="{FF2B5EF4-FFF2-40B4-BE49-F238E27FC236}">
              <a16:creationId xmlns:a16="http://schemas.microsoft.com/office/drawing/2014/main" id="{2DB09E40-B22F-4534-B9A7-518A5BA94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172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53</xdr:row>
      <xdr:rowOff>0</xdr:rowOff>
    </xdr:from>
    <xdr:to>
      <xdr:col>4</xdr:col>
      <xdr:colOff>45720</xdr:colOff>
      <xdr:row>53</xdr:row>
      <xdr:rowOff>7620</xdr:rowOff>
    </xdr:to>
    <xdr:pic>
      <xdr:nvPicPr>
        <xdr:cNvPr id="42" name="図 41">
          <a:extLst>
            <a:ext uri="{FF2B5EF4-FFF2-40B4-BE49-F238E27FC236}">
              <a16:creationId xmlns:a16="http://schemas.microsoft.com/office/drawing/2014/main" id="{A95777CC-1965-4058-BB35-71304C7A1C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543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45720</xdr:colOff>
      <xdr:row>58</xdr:row>
      <xdr:rowOff>7620</xdr:rowOff>
    </xdr:to>
    <xdr:pic>
      <xdr:nvPicPr>
        <xdr:cNvPr id="43" name="図 42">
          <a:extLst>
            <a:ext uri="{FF2B5EF4-FFF2-40B4-BE49-F238E27FC236}">
              <a16:creationId xmlns:a16="http://schemas.microsoft.com/office/drawing/2014/main" id="{43B6D77D-722F-4EC9-BDA6-CD7177E76E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6868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62</xdr:row>
      <xdr:rowOff>0</xdr:rowOff>
    </xdr:from>
    <xdr:to>
      <xdr:col>4</xdr:col>
      <xdr:colOff>45720</xdr:colOff>
      <xdr:row>62</xdr:row>
      <xdr:rowOff>7620</xdr:rowOff>
    </xdr:to>
    <xdr:pic>
      <xdr:nvPicPr>
        <xdr:cNvPr id="44" name="図 43">
          <a:extLst>
            <a:ext uri="{FF2B5EF4-FFF2-40B4-BE49-F238E27FC236}">
              <a16:creationId xmlns:a16="http://schemas.microsoft.com/office/drawing/2014/main" id="{3D4C9275-4456-408F-BED5-D9FE53D025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01200"/>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358588</xdr:colOff>
      <xdr:row>37</xdr:row>
      <xdr:rowOff>769470</xdr:rowOff>
    </xdr:from>
    <xdr:ext cx="45720" cy="7620"/>
    <xdr:pic>
      <xdr:nvPicPr>
        <xdr:cNvPr id="13" name="図 12">
          <a:extLst>
            <a:ext uri="{FF2B5EF4-FFF2-40B4-BE49-F238E27FC236}">
              <a16:creationId xmlns:a16="http://schemas.microsoft.com/office/drawing/2014/main" id="{3A57D59B-9D89-4363-ADBA-8B29E9CE43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31" name="図 30">
          <a:extLst>
            <a:ext uri="{FF2B5EF4-FFF2-40B4-BE49-F238E27FC236}">
              <a16:creationId xmlns:a16="http://schemas.microsoft.com/office/drawing/2014/main" id="{19505261-9274-4683-A4D4-4D389E04B0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0245294"/>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16" name="図 15">
          <a:extLst>
            <a:ext uri="{FF2B5EF4-FFF2-40B4-BE49-F238E27FC236}">
              <a16:creationId xmlns:a16="http://schemas.microsoft.com/office/drawing/2014/main" id="{61747D7D-116A-4685-A7F4-5A4B34D578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358588</xdr:colOff>
      <xdr:row>38</xdr:row>
      <xdr:rowOff>769470</xdr:rowOff>
    </xdr:from>
    <xdr:ext cx="45720" cy="7620"/>
    <xdr:pic>
      <xdr:nvPicPr>
        <xdr:cNvPr id="28" name="図 27">
          <a:extLst>
            <a:ext uri="{FF2B5EF4-FFF2-40B4-BE49-F238E27FC236}">
              <a16:creationId xmlns:a16="http://schemas.microsoft.com/office/drawing/2014/main" id="{9C89F63A-0C2D-44CC-9D80-4142F0170C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5235" y="21358411"/>
          <a:ext cx="457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31104</xdr:colOff>
      <xdr:row>2</xdr:row>
      <xdr:rowOff>7776</xdr:rowOff>
    </xdr:from>
    <xdr:to>
      <xdr:col>6</xdr:col>
      <xdr:colOff>759252</xdr:colOff>
      <xdr:row>16</xdr:row>
      <xdr:rowOff>7776</xdr:rowOff>
    </xdr:to>
    <xdr:pic>
      <xdr:nvPicPr>
        <xdr:cNvPr id="34" name="図 33">
          <a:extLst>
            <a:ext uri="{FF2B5EF4-FFF2-40B4-BE49-F238E27FC236}">
              <a16:creationId xmlns:a16="http://schemas.microsoft.com/office/drawing/2014/main" id="{A1717D02-8048-202A-4F90-0904660B82BA}"/>
            </a:ext>
          </a:extLst>
        </xdr:cNvPr>
        <xdr:cNvPicPr>
          <a:picLocks noChangeAspect="1"/>
        </xdr:cNvPicPr>
      </xdr:nvPicPr>
      <xdr:blipFill>
        <a:blip xmlns:r="http://schemas.openxmlformats.org/officeDocument/2006/relationships" r:embed="rId3"/>
        <a:stretch>
          <a:fillRect/>
        </a:stretch>
      </xdr:blipFill>
      <xdr:spPr>
        <a:xfrm>
          <a:off x="2892492" y="552062"/>
          <a:ext cx="1630107" cy="2534816"/>
        </a:xfrm>
        <a:prstGeom prst="rect">
          <a:avLst/>
        </a:prstGeom>
      </xdr:spPr>
    </xdr:pic>
    <xdr:clientData/>
  </xdr:twoCellAnchor>
  <xdr:twoCellAnchor editAs="oneCell">
    <xdr:from>
      <xdr:col>0</xdr:col>
      <xdr:colOff>0</xdr:colOff>
      <xdr:row>2</xdr:row>
      <xdr:rowOff>0</xdr:rowOff>
    </xdr:from>
    <xdr:to>
      <xdr:col>3</xdr:col>
      <xdr:colOff>194388</xdr:colOff>
      <xdr:row>16</xdr:row>
      <xdr:rowOff>14595</xdr:rowOff>
    </xdr:to>
    <xdr:pic>
      <xdr:nvPicPr>
        <xdr:cNvPr id="29" name="図 28">
          <a:extLst>
            <a:ext uri="{FF2B5EF4-FFF2-40B4-BE49-F238E27FC236}">
              <a16:creationId xmlns:a16="http://schemas.microsoft.com/office/drawing/2014/main" id="{807D8776-A240-22EE-902C-269A98908080}"/>
            </a:ext>
          </a:extLst>
        </xdr:cNvPr>
        <xdr:cNvPicPr>
          <a:picLocks noChangeAspect="1"/>
        </xdr:cNvPicPr>
      </xdr:nvPicPr>
      <xdr:blipFill>
        <a:blip xmlns:r="http://schemas.openxmlformats.org/officeDocument/2006/relationships" r:embed="rId4"/>
        <a:stretch>
          <a:fillRect/>
        </a:stretch>
      </xdr:blipFill>
      <xdr:spPr>
        <a:xfrm>
          <a:off x="0" y="544286"/>
          <a:ext cx="1679510" cy="25494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8</xdr:col>
      <xdr:colOff>304800</xdr:colOff>
      <xdr:row>18</xdr:row>
      <xdr:rowOff>70485</xdr:rowOff>
    </xdr:to>
    <xdr:sp macro="" textlink="">
      <xdr:nvSpPr>
        <xdr:cNvPr id="2" name="AutoShape 73" descr="data:image/jpeg;base64,/9j/4AAQSkZJRgABAQAAAQABAAD/2wCEAAkGBxQQEBQPEBQQDw8UDw8PDxAUEA8PDxAPFBQWFhQUFBQYHCggGBolHBQUITEhJSkrLi4uFx8zODMsNygtLisBCgoKDg0OGhAQFywkHCQsLCwsLCwsLCwsLCwsLCwsLCwsLC0sLCwsLCwsLCwsLCwsLCwsLS8sLiwsLCwsLCwsLP/AABEIAOEA4QMBIgACEQEDEQH/xAAbAAACAwEBAQAAAAAAAAAAAAAAAQIDBAUGB//EADgQAAIBAgMFBQYEBgMAAAAAAAABAgMRBBIhBTFBYXETUYGRsQYiMlJywUKh0eEUIzNigvA0c7L/xAAZAQEBAQEBAQAAAAAAAAAAAAAAAQMCBAX/xAAnEQEBAAIBBAECBwEAAAAAAAAAAQIRAxIhMUEEMlETIkJhcYHBFP/aAAwDAQACEQMRAD8A+pDENHDI0MQ0QSQxIkFAwBBTGAAAwABgAwAAAAGAFAMBgIBiKAAAAGAAAAAAAABzkSRFEkRykhoRJEU0SEiQUrErAABYYhgAxBcCQCuMAGIYUDEMBgAFAAAEIBgUIYgAYCGAAIYHNTJorTJJnLlYiaRCJYiLDQwuLMFSAhnFnAsFcq7QrqVibF7mLtDJCeZ2W9nSpYRc5c+Am74FKmTTL1TS4LyLYRR1pWS4Zi3E0fldnxXAo7Dn+RETzB2hFUFzfiTVJdy9R3CVVdRqT7n6E7DsVUUxjCwCALAVCAAKAAAAAAA5GcaqmSUymrXsZ7c7dFYrVRWrZsjTb4rwVzyP8W4zzXtwOvhNq8JEmU9rHZVHm/JIfYc3+RChi1I0J3O9RVSw65+aH/Drn5lwWGhV2Ee782HYR+VeSLlEeUaVXGNtyS8EWqYso7IoM3IM4WQXQEQsS7REXXQ0HlHlK3iUReLQF+QlkMjxhB4pg23ZEPQ57rsj2j7wm3RzoHWRzswXG122zmnqvEiV0dxMAGIAhgICjy1SZkrzLKkjLUZjWe3P2t/TZp2diu0pqT+LdL6l/tyjaSvTl0MGw6+WeThJafUv2OUl1XpqVVrc7HRw20mt/mciLLIsS6avWUMYmuf5FrxC7zy9Co8y1N2dm0pt15Ytd5B41HMzDuNptveNIvGMx3HcbNtDxLE6r7ym5ICecLkUNASTGJRJKAABJUySpFEBotVIkqYFKRJIuVMmqYVCitCwbjZeZEAGIApgIAjxlRmeRdUZRIxZM+NXuS+lnnqM8rUlvTTXgejxC919GeZgI4r11KaklJbmk10ZdE5exqt6dvlbj4b0dKLI3l7NND4kdBGTCU7yR1Y0TWDOkSUTUqRNUjrQyqBJUzUqRNUho0yqkTVIpq7ShF2SlNrikrebKntST+GnbrL9EWY37G42xpE1SOe8ZVe7LHpG/qQTqy3zl4Wj6I66KnVHXVIjKcY/FKK6ySOS8I38UpPrKTJ08HFcEWcdTrb3jaa/Ffom/QrqbVhHVqpbi8jCMV3EpR0Ovwjqa8JWhVip02pRfFfcvUDzEG8NXVSH9Ko8tWPC73TR6aVaK3uK6tIys1dV3NVNRJKJjntSkvxxfS8vQpe2YcFOX+NvULuOjOOnTUzioYtzV0sq1VnqxkKAACIAAAPEVCqTLJlUjJkrrbn0Z5iB6ie59Dy8SxxXU2HUtNx+aN/Ffs2d2J5jATy1IP8Aut56fc9NFkrTDw62z9UjuQgee2XU3o9Dh5XRrjeztNQJKJXPERj8Uox6ySMtTbNGP41L6by9DpXQUSjHL+W0tL2j4Pec9+0FP8Makv8AFRX5snHaDqe7lUU9d92XGbqWzSuFBLgT7IsRI9LJXkHYncTChCsCGmAkSTFYAiFWipKzMn8AjdcdyWSqywwiRdTw6RamSTJpDp1VBxhZ+9ezSvFNW0b4fszSUU9WvG3LQuMM5qtcfBgIDhTAAA8PIqkWyKpGTEpbjy37nqWeW4vq/Usc1OLtr4nq4Suk+9J+Z5NHpMBO9OD/ALUvLQldYPHYqtKO1K9pSjaFK1pNcF3dWex2HKdVSjKc3bK7Octz07zzO0cBCWKrVrzjUzRhJp3i4qMbXi/sdr2RxCWJcVNyzU5ppwy6qzWt+TNuKYuss3oY7MXJsuhgUjYmPMerpjjamGFSNFKklqiOYFMuhqTGZ1ULFIKncGRuRzBTbGpFNSRhxGMykWTdda4XOfgMY5rXc936f73m5Mzw5Jn4a83DlxXulcVxBY0YGpElIjYkkBOlLVdTSZYo1GHL5aYgYgM3RgIAPEyK5FskVyM2KB5aW9/U/U9SeXqfFL6peoc00dTZuPjGOSbUbN2b3NPU5SE1cEuhi613VqcJTzLooqP2JezGJUcRSbdr1FF/5e79yrGR/lvwOfgJZakH3VIPykjvDsm+765cMxXf1Gj3CdwuJAFSvYcahFCIq9VBuaM6YmHUOtWODtCo9ejOniDm1qN78SVvxedns7FWgrOz8D0GAxSmrXWZb1y77HjcPenLLLc9Y9Dv4OVrTjvX58j5eHJlx59/Ht9b5PHhy4bn9O9YmkFCanFSX7p9xaon05ZZuPh2auqrUSSiSUSSiEJRLERyjRnyeHWJgIZg7MBDKPGyRXKJfYWUzZMjieXrr35fXL1PZ5DjY7ZkZSbV4Se9rVN80S9kuO3EBF9fBThvWaPzR181vRQmVxrSOKXuPwOWtHfu18jqYl+4+qOe1yZ3PBH1ODvr3pPz1LEjJsipmoUpPjShfqlb7G5I9oVhksoWCkJokoDUAqqwpLxNCosx43aFCj/WrUqb4KVSKk+kb3FuvLvGW9ornErVK5yMd7b4OnLJF1K07XShBqLX1SsjnVfbSpO6w9GEJWeR1JSnrwulb1Mc+fjx817OH4nNn4x/x3Mfgc8PdXvxeaPPvj4r7C2bXvFfseT2V7S4rF1IxlNUveanGFOELZfiTbTf5ns8JKx4c7jyZbj6OOGfDhrPV9ujg8W4O/Diu/pzO2qqautU9UcHLc6GAl7tu528HuO+Lkyx/K8PysMcp1xv7ToLOytMkjXqt9vHpO4yCGQSGRGFMBAB5awWJARkizFXWpuaMteJKM5nr4GE9WrS+ZaPx7zTYdjjQ4tXYbk7Z1l6NMvo7Cit8m+iS9TqoaLtNR0NlU8tNQjdqN0ru/G/3NygzlYfFSgmo2V9dyZKWMm98peGnoenHnkxkTpdfsrK70XPT1IOvBfiT6XfocjeSRLz31F06Txq4JvrZFcsXJ7tOhliWJHF5cr7dSPF+2WPqxrSj2lRQywagpyUdY66LmeLxsHmhUtprCUtz1+G/j6n0T2w2fmyV1/1z9Yv1XkcehstVYuD0g1Zvi+h5OTfU+98LLG8Wo89PAZ4Xj/UV5Q72+7xN+y8NUurwlD6k4/uz0mH2XCkrQuubbbfiy+G6zaZjfs9+OWu7lbO2eqeIdVPWcbOKWilxlfnZI9FSq24nJptOej4taeh1qMeXQ047t5Pk/U6WHrd911/VG7B1LTt36ePA50KdtVoXxZ3lenu8epnLHbRNFVKd0n3pMmj0R8yzSYxICiQyIwp3AQAeaGAwyRkUVUaGVVESjI0FibQWOArBYaQ0gBIkkCRNIBpE4oSRZFBTiixIikWRRVQxGGVSEqct0k107n4OzPJ7OThKUGvejJwa4Jre+h7NI897S4fs5KvFe7K0KvKa+GXitPBHGePbb2fD5ujLpvs4YfNrJub8o+QqmAWr005Iy0sboupohi7mFkfUxzyvtOOAhppu1XCzLlo1YhTxH6ItlTvqvM6knpnnl92ujLxf2NGUw4dvja5uhK6Fvplr23YKrple9buaNSOQnbXjwOjh62Zc+P6mnHn+mvJz8WvzTw0IkQRJG7ymMQAMAEB54YAHBMrkixkGiVFEkQsWtEbHIikSSBIkQCRJISRJICUUWRIxRNB0kkWRRBIsRRJCrUozi4TSlGStJPiiSJIqvD7X2VPDvS8qT+Gfdyl3P1OfTxNmfSXFNWaTT0aaumuhwto+y1OfvUn2Uvl1dN/eJllx/Z7OH5Vx7VxsBi8zs9Hw6HWo1uHA4OL2fUw0l2kbJu0ZJqUG+TXozo4ardJmM3O1eu5zLvHRTs0zVGduhghM1Reh0z33a4zLYS4rR8DHCZbGRw78uvQrZuT4r7ovRx4z8HwZuw2JzaPSX5M9HHyb7V4ubg6e+PhrGRQGzzpAIAOAMQyMyZFkiLAraItE5EbHIihoBogaJISJIKkkTRFE0VUkWIgiaAkiSIoZRNEkQRJAKtSjOLhNKUWrNPczxWNwzw1V0ndw+KlJ/ig/utzPbmLbGzliKeTdNe9Tl8sufJ7mcZ47jbi5Om/s85QrG+nUPPxk4ScJLLKLyyT4NHSw9e55tvdO7pplsZGSFQmpF8rLprVQsUrmSMi6MjnTvcrpYfG20nqvm4+JuhNNXTuu84UZFlOq4u8Xb0Zrjy2eXn5PjzLvj2du4HM/j5f2+T/AFA0/GxY/wDNmyAAGrxgTAAISIsAIEhiA5EkSQwAmiSGBVSRNAAVIYAUNE0IAGhgAHifaf8A5cvpp/8AkrwYAeTP6n0eL6Z/DpUy+O4QCO74Tj9y8ALVxSX2JoAOK0MAAiP/2Q==">
          <a:hlinkClick xmlns:r="http://schemas.openxmlformats.org/officeDocument/2006/relationships" r:id="rId1"/>
          <a:extLst>
            <a:ext uri="{FF2B5EF4-FFF2-40B4-BE49-F238E27FC236}">
              <a16:creationId xmlns:a16="http://schemas.microsoft.com/office/drawing/2014/main" id="{2CD9AAC8-7304-4361-A350-80BCE1F39C06}"/>
            </a:ext>
          </a:extLst>
        </xdr:cNvPr>
        <xdr:cNvSpPr>
          <a:spLocks noChangeAspect="1" noChangeArrowheads="1"/>
        </xdr:cNvSpPr>
      </xdr:nvSpPr>
      <xdr:spPr bwMode="auto">
        <a:xfrm>
          <a:off x="4655820" y="4114800"/>
          <a:ext cx="304800" cy="299085"/>
        </a:xfrm>
        <a:prstGeom prst="rect">
          <a:avLst/>
        </a:prstGeom>
        <a:noFill/>
        <a:ln w="9525">
          <a:noFill/>
          <a:miter lim="800000"/>
          <a:headEnd/>
          <a:tailEnd/>
        </a:ln>
      </xdr:spPr>
    </xdr:sp>
    <xdr:clientData/>
  </xdr:twoCellAnchor>
  <xdr:twoCellAnchor>
    <xdr:from>
      <xdr:col>5</xdr:col>
      <xdr:colOff>304800</xdr:colOff>
      <xdr:row>7</xdr:row>
      <xdr:rowOff>228600</xdr:rowOff>
    </xdr:from>
    <xdr:to>
      <xdr:col>6</xdr:col>
      <xdr:colOff>533400</xdr:colOff>
      <xdr:row>11</xdr:row>
      <xdr:rowOff>76200</xdr:rowOff>
    </xdr:to>
    <xdr:sp macro="" textlink="">
      <xdr:nvSpPr>
        <xdr:cNvPr id="3" name="右矢印 2">
          <a:extLst>
            <a:ext uri="{FF2B5EF4-FFF2-40B4-BE49-F238E27FC236}">
              <a16:creationId xmlns:a16="http://schemas.microsoft.com/office/drawing/2014/main" id="{52A499B6-D5CE-4978-A24F-B85C92A2250F}"/>
            </a:ext>
          </a:extLst>
        </xdr:cNvPr>
        <xdr:cNvSpPr>
          <a:spLocks noChangeArrowheads="1"/>
        </xdr:cNvSpPr>
      </xdr:nvSpPr>
      <xdr:spPr bwMode="auto">
        <a:xfrm>
          <a:off x="3108960" y="2057400"/>
          <a:ext cx="845820" cy="708660"/>
        </a:xfrm>
        <a:prstGeom prst="rightArrow">
          <a:avLst>
            <a:gd name="adj1" fmla="val 50000"/>
            <a:gd name="adj2" fmla="val 49863"/>
          </a:avLst>
        </a:prstGeom>
        <a:solidFill>
          <a:srgbClr val="4F81BD"/>
        </a:solidFill>
        <a:ln w="25400" algn="ctr">
          <a:solidFill>
            <a:srgbClr val="385D8A"/>
          </a:solidFill>
          <a:miter lim="800000"/>
          <a:headEnd/>
          <a:tailEnd/>
        </a:ln>
        <a:effectLst>
          <a:outerShdw dist="56061" dir="2700000" algn="tl" rotWithShape="0">
            <a:srgbClr val="FFFFFF">
              <a:alpha val="39999"/>
            </a:srgbClr>
          </a:outerShdw>
        </a:effectLst>
      </xdr:spPr>
      <xdr:txBody>
        <a:bodyPr/>
        <a:lstStyle/>
        <a:p>
          <a:endParaRPr lang="ja-JP" altLang="en-US"/>
        </a:p>
      </xdr:txBody>
    </xdr:sp>
    <xdr:clientData/>
  </xdr:twoCellAnchor>
  <xdr:twoCellAnchor editAs="oneCell">
    <xdr:from>
      <xdr:col>16</xdr:col>
      <xdr:colOff>0</xdr:colOff>
      <xdr:row>11</xdr:row>
      <xdr:rowOff>0</xdr:rowOff>
    </xdr:from>
    <xdr:to>
      <xdr:col>16</xdr:col>
      <xdr:colOff>304800</xdr:colOff>
      <xdr:row>12</xdr:row>
      <xdr:rowOff>85725</xdr:rowOff>
    </xdr:to>
    <xdr:sp macro="" textlink="">
      <xdr:nvSpPr>
        <xdr:cNvPr id="4" name="AutoShape 180"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0F181AA7-924D-4F08-88FE-EB6AC8A5F55B}"/>
            </a:ext>
          </a:extLst>
        </xdr:cNvPr>
        <xdr:cNvSpPr>
          <a:spLocks noChangeAspect="1" noChangeArrowheads="1"/>
        </xdr:cNvSpPr>
      </xdr:nvSpPr>
      <xdr:spPr bwMode="auto">
        <a:xfrm>
          <a:off x="10294620" y="2689860"/>
          <a:ext cx="304800" cy="291465"/>
        </a:xfrm>
        <a:prstGeom prst="rect">
          <a:avLst/>
        </a:prstGeom>
        <a:noFill/>
        <a:ln w="9525">
          <a:noFill/>
          <a:miter lim="800000"/>
          <a:headEnd/>
          <a:tailEnd/>
        </a:ln>
      </xdr:spPr>
    </xdr:sp>
    <xdr:clientData/>
  </xdr:twoCellAnchor>
  <xdr:twoCellAnchor editAs="oneCell">
    <xdr:from>
      <xdr:col>16</xdr:col>
      <xdr:colOff>0</xdr:colOff>
      <xdr:row>11</xdr:row>
      <xdr:rowOff>0</xdr:rowOff>
    </xdr:from>
    <xdr:to>
      <xdr:col>16</xdr:col>
      <xdr:colOff>304800</xdr:colOff>
      <xdr:row>12</xdr:row>
      <xdr:rowOff>85725</xdr:rowOff>
    </xdr:to>
    <xdr:sp macro="" textlink="">
      <xdr:nvSpPr>
        <xdr:cNvPr id="5" name="AutoShape 181"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2"/>
          <a:extLst>
            <a:ext uri="{FF2B5EF4-FFF2-40B4-BE49-F238E27FC236}">
              <a16:creationId xmlns:a16="http://schemas.microsoft.com/office/drawing/2014/main" id="{C93ED4CF-1DEF-43D2-829C-9513EA0FA57D}"/>
            </a:ext>
          </a:extLst>
        </xdr:cNvPr>
        <xdr:cNvSpPr>
          <a:spLocks noChangeAspect="1" noChangeArrowheads="1"/>
        </xdr:cNvSpPr>
      </xdr:nvSpPr>
      <xdr:spPr bwMode="auto">
        <a:xfrm>
          <a:off x="10294620" y="2689860"/>
          <a:ext cx="304800" cy="291465"/>
        </a:xfrm>
        <a:prstGeom prst="rect">
          <a:avLst/>
        </a:prstGeom>
        <a:noFill/>
        <a:ln w="9525">
          <a:noFill/>
          <a:miter lim="800000"/>
          <a:headEnd/>
          <a:tailEnd/>
        </a:ln>
      </xdr:spPr>
    </xdr:sp>
    <xdr:clientData/>
  </xdr:twoCellAnchor>
  <xdr:twoCellAnchor editAs="oneCell">
    <xdr:from>
      <xdr:col>16</xdr:col>
      <xdr:colOff>0</xdr:colOff>
      <xdr:row>11</xdr:row>
      <xdr:rowOff>0</xdr:rowOff>
    </xdr:from>
    <xdr:to>
      <xdr:col>16</xdr:col>
      <xdr:colOff>304800</xdr:colOff>
      <xdr:row>12</xdr:row>
      <xdr:rowOff>85725</xdr:rowOff>
    </xdr:to>
    <xdr:sp macro="" textlink="">
      <xdr:nvSpPr>
        <xdr:cNvPr id="6" name="AutoShape 182" descr="data:image/jpeg;base64,/9j/4AAQSkZJRgABAQAAAQABAAD/2wCEAAkGBhASEBUQEBQUFBIQEBAUEBAPFQ8VFBAQFBQVFBQQFRQXHCYeGBkkGRQUHy8gIycpLCwsFR4xNTArNSYrLSoBCQoKDgwOGg8PGjQlHCQ1LCowKiwvLDAvLC0qLSwsMCwsLC4sLCwpLCwqLyksLCkpLCksKi0pKSwsLCwsLCkpLP/AABEIALwBDAMBIgACEQEDEQH/xAAcAAEAAgMBAQEAAAAAAAAAAAAAAQQCAwUGBwj/xAA8EAACAQIDBAgDBgUEAwAAAAAAAQIDEQQhMQUSQVEGIjJhcYGRwVKhsRNCYnLR8BQjM4LhBxWS8UNTo//EABsBAAEFAQEAAAAAAAAAAAAAAAABAgMEBQYH/8QAMxEAAgECAwUFCAIDAQAAAAAAAAECAxEEITEFEjJBUSJhcYGhBhMUkbHB0fBS4RUj8TP/2gAMAwEAAhEDEQA/APqgAMMuAAAAAAAAAAAAAAAEnbN5LmwFAKdfbWHh2qsPBPefpG5Qq9LqCdoKc29LJJN+LZHKrCOrJ4YWtPhi/kdsk5WIxrteT3YpZ55LxZjCs9YyyejT1RkT2zTjK0YtrqPWFla7Z1gc2OLmuPrY2R2hLik/VEsNsYeWt15fi4x4eaLwKsdoLin5WZsjjIc7eKZbhjsPPSa+n1GOlNcjcDh47pXThLdpxdS2sr2j5PiMH0spSdqkXTfPtR9bXXoa3wVfd3t3L95amb/kMNv7m+r+nz0O4CKdRSV4tNPRppp+ZJVLuoAAgAAAAAAAAAAAAAAAAAAAAAAAAAb+WvcuZ5Tbv+o+EoXjTf29RcKb6if4qmn/ABuBNRoVK0t2nG7Oxtbb9Og913lNq+5G2S5yfA4tbpjVfYhCPjvSfsjz+MxNSe/VVnUnvSSejk9F4GvCObgnUSU7dZR0T/6MeriqkruLsjpqGzaMIrfV3+8jq1ukGJlrUa7oJR+mZRq1ZSzlKUvzNv6mIKkqkpasvQpQhwpLwRFizs2netBfjT9M/YrHR2BTvWv8MZP1svcgqStBsK0t2nJ9x6GtRjOLjJXT1RlSpKKUYqyirJckZG19jz5L6+ZjxTaeeSzOdcnaxqIJBGBBR2xitynZdqeS7lxf75l88ztLFb9RtdmPVj4LV+p0fs7gPi8WnJdmHaf2Xm/RMxts4z4fDtR4pZL7v5erRpw24pL7RNxzvu69xhJK7tpd2vy4Ewjdpc3wV/kTVp7rtdPvjp8z1ZQtNzu80la+WV+XXPPyOA3uwo2Xjz/4Z4TG1KTvTk481rF+K0PQ4DpbF9Wstx/HG7j5rVfM8wCOthaVbiWfXmT4fGVsPwPLo9P3wPotKrGS3otST0cWmmZnzzC4upSe9Tk4vjbR+K0Z0q/TCs4bkYxjU41Fmku6L0ZiV9nTp5xd0dXszFvH1PdRjaWvd435fqPYkHzpbRxPb+1q623t6dr8uXkej2H0pU7U69lPSNTSM+58n8vAqzwsoq6zOhrbNqU470XfwPRAkgqmYAAAAAAAAAAADn9INtQwmHnXmr7tlGKyc5vsxv78kwHwg5yUY6s6EpJJtuySu28klzb4Hkdu/wCpWFoXjR/n1F8DtTT76nH+2/ifN9udKsVi3/Om9y+VGHVpx/t4+LuzkWEudRhdhRXaru/cvz/w7W3el+Lxd1Vnanwo07xgvFay87nFAGnQ06cKcd2Csu49vsqtvUYP8Cv4rJ/NF/DqLklK9m87NLzu0cTozVvR3fhlJeTtL3Z2I6/t/Iwqq3ajXeUqizaMsRC0mtLO1r307zWWseutf4kne1r3SKpHNWk0Rwd4pg7XRqnnOX5V9W/Y4h6To7TtSb+KcvlZezKeKdqbK+MlakzpG2pol3e5glmZ19fDmZ0coN+CMJ6o1gAhFKW1sVuU3btS6sfd+h5wubUxW/UduzDqx936/QqRV3bmewez+z/gsHHeXal2n56LyXrc862vi/icS7cMcl935v0sb8MrJzfDKObTUnx8k7+hXbLGKlpBX6vB2efHPiuHkVzeXUy5ZZAgkxnKyuK2krsdSpTrTVOmryeSRjUnbx4GpInvev7yMoQbdl8jMq1HN9x7BsfZUNm0N3Wbzk/su5cvmRvO1uD1XMxaLGIUVZLVJJtaS/R/Xu46CK9zVpQhBPcVrtvxb1fmdzYfSaVO1OteVPSM9ZU+584/NfI9hTqKSUotNNXTWaa5pnzI6GyNt1MO7LrU2+tTfD8UXwf1KVfDKXajqZ2M2cqnbpZS6dfwz34NGBx9OtBTpu6484vk1wZvM1pp2ZzsouLs9QABBoAAADxn+q2HlLBRlHSnXi59ycZRT9Wl/cezNGOwUK1KdGorwqQcZeD4rvWvigLOFre5rRqdGfD8JttQwlXC/Y05OtOMlXkuvC1sll3ZZrtPW5Qo4Sck5JdWPak7JLTLveayWZs2ns+dCtOhU7VKbi++2kl3NWfmY4DEbk03azupXV+q9Vbn4iLvPQEkoudPnn4/qK4LGNw32c3HPmrq14vR+az8ysNasTRakro7/RSr1px5qMvS6f1R6Ro8d0drbteP4lKPyuvmkeztkY+MjapfqU66tI34p3hF5aW7V3k75+TRULcc6T1e7L4cldWu5eS9UVCvU1TK1PmiD2GxKH8qnHmk35ty9zyFj3GFtBJfDGyt4WKOIavFS0uUdoy7CSJgs/1Im8zOhe91fR6Gtme8qa72ZHMIp7UxX2dNtdqXVj4vj6F2x5va+K36ll2YdVePF/vkbHs/s/43GRUl2I9p+Wi836XMva+L+Gw7txSyX58l9jTGilS3nrKVoeWcpd/BDDqyc+XZyTTk9E/S/kRWrOe6krbsUko3embdufEyxU1lFW6qzcbq74prS+SV+7iev5nn2SzXIrsgkWHEZDZocru/Dh+pnZyajHO7tl958jPFUlF7qd2kt7kpcUuaRQr1d57q0PT/AGd2OsHFVqy/2yWS/ivy+fy6mlRbdlxLV1TX435OCyuvP98URShuLekrvhF8V8af7+pXnNvN5vm9X4lY6rjduRjci4AEoBAAU34HH1KM9+m7Pin2ZLk0e52PtuniI5dWaXWpvVd65rvPn5NOpKMlKDcZRd4yWqZBWoKou8pYrBwxCvpLr+T6eDldHds/b03vWVSnZTtpJPSSXDR+h1TIlFxdmcrVpypTcJaoAAaRgAAB85/1W2F2MZBcqda3/wA5v5x/4nzlH6D2ns+FejOhU7NWDi+7lJd6dn5HwTH4KdGrOjUVp05uMvFPVd3ERnZbExXvKXupax+n9fg3zSqUU/v0001FOUnHhKTeiTv/AMkc+5bwFfdlaWcJ5TjvKKafN912YVsHLfcILea+BSkn3rK9v3mDzVzZj2G4vTUxwVbdqQl8M4vyvmfScFnTqQ/ApLvcJfo2eCodGcZPs0KnjKLivWVj3uA2fXUU21CTglLrLilvJ7tzPxK7Sa718zOx2Kw6WdRX8UY4SS3ZRaTyut6Ukss9F4Mps6+G2a4yu5rirRjfJ97tYn/aafFyfhZezKTpSlFGU9r4SnJ9q/gmc7A096rBc5x+t2ewucahhacGpRjmtG3J24c7FiWIlz9CrWwEqrWdjJxe2KVWS3E8uv6zqU9Hpp3mBynN8yzg8Q77r8v0K2IwEoU96LvYq0cfGc91q1zPaeL+zptrV5R8Xx8tTzBe2zit+purs08vGXF+3kUT0b2c2f8ACYNSku1PtPw5L5Z+LZx+2cX8RiGlwxyX3fz+huw6SvN/d0V7NvhbhzfkapSu7/rmb8RKyUOSu752b5P98SudEupkSyyIMKs+C83y7ialS2mr/dzSirXq27KO39mdi77WMrrJcK6v+XguXfnyzs4fE7ilZdZpKM75w528ScLST60sl91u1nL4Xyv8tTTQo7z7lnJ8lzt+/mZ4mtd2Wi5XV89WuZSO/azaXPUwrVm33cFfJdy7jWABKlZEAMAKQAGApABZ2ds+deoqcPGUuEI8ZMSTSV2JKSinKTyR3ehFF71Wf3bRj4yvd+it6nqzTgsHClBU4K0Yrzb4yfezcYtWe/NyOPxVb39VzWgAKu0MXuRy7T0/Uhk1FXZUlJRV2ba2LhDtPy4laW2IcE2caUm3d5t8SCq60noUniJPQ6kttco+rOBtTY2GxFV1qtKMptRTd6iT3VZNpNXdsvJFsEbqSfMIYmtB3hJp92X0KtHZGHh2KNJd+5Bv1kmy4pNZLJclkvRGIG3uRzqzqccm/F3LEMDUkk0smrptrTn8mY1sM4q7cdeynd+hrV3ZZvhFZvySIUH9eXDUf2bZIYQQbY4aT4cG87rS/PwJ/hubSyvquduF8hu5IQ0mJYdOCXavkrWXHK9r+JFVws934lrbTrea4A4gYU6qUWrZviaKtdwTktUnbxeS+pkaMb2H5fVC4alGdaMWspNX9F9BlapJQbXJO31Oab8LDWb0j4PPRJrxa9GaAmejHKp2dyZSbd3++JhOdkZFdyu7+ngRVam4stToNg7J/wAhXbn/AOcbN9/RefPu8iO96mVOm5Oy1ei5kJFqX8uNvvSWfFKLWTT718suZmtnrGUEoxXcl+8kRiKiS3I5248b55d6zfrw0KpLZADoxsiCSAA8XBAAUBghgBnSpSnJQgryk7RS4s9/sXZEcPT3VnOWdSfxS5LuXD/JS6NbC+yj9rUX82a0f/ji/u+L4+h3DLxNbfe6tDm9o4z3r93DhXq/wAAUzIBx9tPrpfh92dg422u2vy+7Iq3CQ1+AoExV3bm0vUxJUrO/JplIzzd/Cy5Wztnl55j+G5yS61teHlfM1Sm35u/mQ2PvHoKb9yC436/BcOWpEakFonlK+b4ZaWRoAb/RAb4YmzXVVlK7yvy5+Bh/Ezyz0vplqawJvsQlzf19Hw+bIbIIGtgAAIICaVJSluyV007ryMTdgqUpVEotJ2eck2rcck0NmpuL93xcvHkSUVF1IqWl0UcVsScc4PeXJ5SXsznNWdnk1qnqe5/2/wDF8ititjKatJJ8no14M1MFtvHUbRxdPeX8o2v8lk/Qbi9iUKnaw8t19Hp89V6njyslbLkd/F9G6sc4JyXwu1/XRnIrUs92ScZLg0015M6iFeljIb1J5rk8n5p5hsbGy2PVlTxMbQnbPWzXPLVZ58/oaA2Gmsn/ANghatqelwnGpFTg7p6NEAkgQeQAxcBSAGAFIPTdFdh3axFRZL+lF8X/AOx+3ryKHR7Yv2896X9KD6345fAvf/J7pK2S0WiXBcijiq9uxExtpYzcXuoa8/wAAZpzoAAADjba7a/L7s7Jx9t9uP5fdkVbhIa/Ac4AFIzwAAAAEABJDAYgEAAQACAKIC5sb+svyy+hTLuxf639kvYfT4kPp8aO+ADQNQGjF4GnVVqkVLk+K8HqjeB0ZOLunmJKKkrSV0eW2h0Tkruk99fBOykvB6P5Hnq1CUHuzTTXCSaa8V7n0o1YnB06itUipL8S08HwL8cdJ5VFfv5/2PwM5YGX+p9h6xeniuj9H05r5uQzt7b6NypXqUrypauOsqf6x7/XmcO5dhOM1eJ2dKrCrHeg8gQAOJgW9l7NlXqKnHJazl8MefjyRow+HlUmqcFeUnZL3fJHv9k7LjQpqEc285y+KXPw5Ir163u1ZalDG4tYeFlxPT8ljC4WNOCpwVoxVkvd95tAMhu5yjbbuwABBAAAAHH2324/l92dg4+3O3H8vuyKtwENfgOcQAUTPAAACSABQIAk7G7+FluKpwfquVwUW72A0gECCAAAIGXth/1f7JfVFBl/Yf8AVf5H9USU+JElLjR3gAXzUAAAAAAAHm9udFr3qYdWlrKlopd8eT7tD0hJJTqSpu8SehXnQlvQf9ny9rNpqzWTTyafJoW4LNvJJat8j6Bj9h0Kz3qket8cW4yfi1r5kYHYOHovehDrcJTbk14X08i/8ZG2mZuf5anu33Xfp/f9Ffo7sP7CG9P+rNdb8C+Be/8Ag7ABnzk5u7MGrVlVm5y1YAAwiAAAAAAAHH272o/lf1Owcfbvaj+V/UircBDX4DmAgkomcAQSAEkkC4opjKG81FcXY7SS3HDmrJfvyKOzaN25vwj48X7eZqx+KaqK2kMrc79r9PIv0bUqe9Lnl5CJ2zNUkYlnExTtOOkvk/37lYpThuOwMC5DZsp4WpLsxk/J29RqVw10NR1tg0O1PhbdXfxfsasPsSbfXtFd1m/0O3SpKKUYqyWiLFKm73ZaoUXvb0jIAFougAAAAAAAAAAAAAAAAAAAAAAAAAADj7d7Ufyv6nYKW1MG5xTj2o6LmuKI6qbi0iKtFyg0jgAmStk8nyZMKbfZTfgmyiZpiSWqey6r+7b8zSLNPYUvvSS8E3+g9U5PkSKlN6I5qIs21Fat2R3Kexaa13peLt9CzDZ9NaRSfPj6k9PDSkx/uJc3Y59SSp08uCtHvfP6s5MqEpaJ+L/yeolhUzKOGXI1Z4SM7XeS5DdxHn9nYSaTjNdWWltU+Z1KWyKS1vLxf6F9U13EtL/obLD0bK70JoQtyuaKWHhHsxS8EvqbgQQTUFlAtRvbMAAjHAAAAAAAAAAAAAAAAAAAAAAAAAAAAAAAAABEqaeqT8UmSAAAAAAMlNmIHJtaA0mZb75kNkAHJvVhZAADQAAAAAAAAAAAAAAAAAAAAAAAAAAAAAAAAAAAAA//2Q==">
          <a:hlinkClick xmlns:r="http://schemas.openxmlformats.org/officeDocument/2006/relationships" r:id="rId3"/>
          <a:extLst>
            <a:ext uri="{FF2B5EF4-FFF2-40B4-BE49-F238E27FC236}">
              <a16:creationId xmlns:a16="http://schemas.microsoft.com/office/drawing/2014/main" id="{9E6345AE-1167-4FC7-8D5F-2F132F113F6B}"/>
            </a:ext>
          </a:extLst>
        </xdr:cNvPr>
        <xdr:cNvSpPr>
          <a:spLocks noChangeAspect="1" noChangeArrowheads="1"/>
        </xdr:cNvSpPr>
      </xdr:nvSpPr>
      <xdr:spPr bwMode="auto">
        <a:xfrm>
          <a:off x="10294620" y="2689860"/>
          <a:ext cx="304800" cy="291465"/>
        </a:xfrm>
        <a:prstGeom prst="rect">
          <a:avLst/>
        </a:prstGeom>
        <a:noFill/>
        <a:ln w="9525">
          <a:noFill/>
          <a:miter lim="800000"/>
          <a:headEnd/>
          <a:tailEnd/>
        </a:ln>
      </xdr:spPr>
    </xdr:sp>
    <xdr:clientData/>
  </xdr:twoCellAnchor>
  <xdr:twoCellAnchor editAs="oneCell">
    <xdr:from>
      <xdr:col>22</xdr:col>
      <xdr:colOff>161925</xdr:colOff>
      <xdr:row>65</xdr:row>
      <xdr:rowOff>114300</xdr:rowOff>
    </xdr:from>
    <xdr:to>
      <xdr:col>26</xdr:col>
      <xdr:colOff>613410</xdr:colOff>
      <xdr:row>76</xdr:row>
      <xdr:rowOff>28575</xdr:rowOff>
    </xdr:to>
    <xdr:pic>
      <xdr:nvPicPr>
        <xdr:cNvPr id="7" name="図 3">
          <a:extLst>
            <a:ext uri="{FF2B5EF4-FFF2-40B4-BE49-F238E27FC236}">
              <a16:creationId xmlns:a16="http://schemas.microsoft.com/office/drawing/2014/main" id="{2A0BC122-FA92-49A0-8E67-45EA3DBA1E1D}"/>
            </a:ext>
          </a:extLst>
        </xdr:cNvPr>
        <xdr:cNvPicPr>
          <a:picLocks noChangeAspect="1"/>
        </xdr:cNvPicPr>
      </xdr:nvPicPr>
      <xdr:blipFill>
        <a:blip xmlns:r="http://schemas.openxmlformats.org/officeDocument/2006/relationships" r:embed="rId4" cstate="print"/>
        <a:srcRect/>
        <a:stretch>
          <a:fillRect/>
        </a:stretch>
      </xdr:blipFill>
      <xdr:spPr bwMode="auto">
        <a:xfrm>
          <a:off x="14159865" y="12473940"/>
          <a:ext cx="2920365" cy="1758315"/>
        </a:xfrm>
        <a:prstGeom prst="rect">
          <a:avLst/>
        </a:prstGeom>
        <a:noFill/>
        <a:ln w="9525">
          <a:noFill/>
          <a:miter lim="800000"/>
          <a:headEnd/>
          <a:tailEnd/>
        </a:ln>
      </xdr:spPr>
    </xdr:pic>
    <xdr:clientData/>
  </xdr:twoCellAnchor>
  <xdr:twoCellAnchor editAs="oneCell">
    <xdr:from>
      <xdr:col>1</xdr:col>
      <xdr:colOff>9525</xdr:colOff>
      <xdr:row>4</xdr:row>
      <xdr:rowOff>38100</xdr:rowOff>
    </xdr:from>
    <xdr:to>
      <xdr:col>5</xdr:col>
      <xdr:colOff>47625</xdr:colOff>
      <xdr:row>12</xdr:row>
      <xdr:rowOff>190500</xdr:rowOff>
    </xdr:to>
    <xdr:pic>
      <xdr:nvPicPr>
        <xdr:cNvPr id="8" name="Picture 112" descr="ANd9GcQSq7BADIZesByAz7UHNV01S5D3JqS-FfeVelucsemA3wef4u2X">
          <a:extLst>
            <a:ext uri="{FF2B5EF4-FFF2-40B4-BE49-F238E27FC236}">
              <a16:creationId xmlns:a16="http://schemas.microsoft.com/office/drawing/2014/main" id="{8AC4F5AB-6DE0-4C38-89D6-8AB7071EE24E}"/>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4805" y="1211580"/>
          <a:ext cx="2506980" cy="1874520"/>
        </a:xfrm>
        <a:prstGeom prst="rect">
          <a:avLst/>
        </a:prstGeom>
        <a:noFill/>
        <a:ln w="9525">
          <a:noFill/>
          <a:miter lim="800000"/>
          <a:headEnd/>
          <a:tailEnd/>
        </a:ln>
        <a:effectLst>
          <a:outerShdw dist="131028" dir="2935797" algn="tl" rotWithShape="0">
            <a:srgbClr val="FFFF99">
              <a:alpha val="64999"/>
            </a:srgbClr>
          </a:outerShdw>
        </a:effectLst>
      </xdr:spPr>
    </xdr:pic>
    <xdr:clientData/>
  </xdr:twoCellAnchor>
  <xdr:twoCellAnchor editAs="oneCell">
    <xdr:from>
      <xdr:col>0</xdr:col>
      <xdr:colOff>327660</xdr:colOff>
      <xdr:row>12</xdr:row>
      <xdr:rowOff>137456</xdr:rowOff>
    </xdr:from>
    <xdr:to>
      <xdr:col>5</xdr:col>
      <xdr:colOff>40005</xdr:colOff>
      <xdr:row>15</xdr:row>
      <xdr:rowOff>51956</xdr:rowOff>
    </xdr:to>
    <xdr:pic>
      <xdr:nvPicPr>
        <xdr:cNvPr id="9" name="Picture 113" descr="ANd9GcR5ydTqeNGTDDaXSsAN6EaWIVAwumQgiDtC0IXmol8Sh5sd4Q8O">
          <a:extLst>
            <a:ext uri="{FF2B5EF4-FFF2-40B4-BE49-F238E27FC236}">
              <a16:creationId xmlns:a16="http://schemas.microsoft.com/office/drawing/2014/main" id="{F48CA9C3-4562-4E04-9273-9C912A4DCA64}"/>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27660" y="3033056"/>
          <a:ext cx="2516505" cy="70698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49306</xdr:colOff>
      <xdr:row>0</xdr:row>
      <xdr:rowOff>13335</xdr:rowOff>
    </xdr:from>
    <xdr:to>
      <xdr:col>2</xdr:col>
      <xdr:colOff>245204</xdr:colOff>
      <xdr:row>0</xdr:row>
      <xdr:rowOff>230505</xdr:rowOff>
    </xdr:to>
    <xdr:pic>
      <xdr:nvPicPr>
        <xdr:cNvPr id="2" name="図 1" descr="感染症・食中毒情報">
          <a:extLst>
            <a:ext uri="{FF2B5EF4-FFF2-40B4-BE49-F238E27FC236}">
              <a16:creationId xmlns:a16="http://schemas.microsoft.com/office/drawing/2014/main" id="{F3DC39EB-F9B0-439D-9039-ED38C53372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306" y="13335"/>
          <a:ext cx="2303817" cy="217170"/>
        </a:xfrm>
        <a:prstGeom prst="rect">
          <a:avLst/>
        </a:prstGeom>
        <a:noFill/>
        <a:ln w="9525">
          <a:noFill/>
          <a:miter lim="800000"/>
          <a:headEnd/>
          <a:tailEnd/>
        </a:ln>
      </xdr:spPr>
    </xdr:pic>
    <xdr:clientData/>
  </xdr:twoCellAnchor>
  <xdr:twoCellAnchor editAs="oneCell">
    <xdr:from>
      <xdr:col>2</xdr:col>
      <xdr:colOff>38100</xdr:colOff>
      <xdr:row>14</xdr:row>
      <xdr:rowOff>30435</xdr:rowOff>
    </xdr:from>
    <xdr:to>
      <xdr:col>2</xdr:col>
      <xdr:colOff>4114800</xdr:colOff>
      <xdr:row>32</xdr:row>
      <xdr:rowOff>139813</xdr:rowOff>
    </xdr:to>
    <xdr:pic>
      <xdr:nvPicPr>
        <xdr:cNvPr id="3" name="図 2">
          <a:extLst>
            <a:ext uri="{FF2B5EF4-FFF2-40B4-BE49-F238E27FC236}">
              <a16:creationId xmlns:a16="http://schemas.microsoft.com/office/drawing/2014/main" id="{99C938BA-E7B3-FD98-C430-2777BF696AFF}"/>
            </a:ext>
          </a:extLst>
        </xdr:cNvPr>
        <xdr:cNvPicPr>
          <a:picLocks noChangeAspect="1"/>
        </xdr:cNvPicPr>
      </xdr:nvPicPr>
      <xdr:blipFill>
        <a:blip xmlns:r="http://schemas.openxmlformats.org/officeDocument/2006/relationships" r:embed="rId2"/>
        <a:stretch>
          <a:fillRect/>
        </a:stretch>
      </xdr:blipFill>
      <xdr:spPr>
        <a:xfrm>
          <a:off x="2148840" y="6751275"/>
          <a:ext cx="4076700" cy="32564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36</xdr:row>
      <xdr:rowOff>0</xdr:rowOff>
    </xdr:from>
    <xdr:ext cx="47625" cy="9525"/>
    <xdr:pic>
      <xdr:nvPicPr>
        <xdr:cNvPr id="2" name="図 4" descr="http://www1.pref.shimane.lg.jp/contents/kansen/dis/zensu/sp.gif">
          <a:extLst>
            <a:ext uri="{FF2B5EF4-FFF2-40B4-BE49-F238E27FC236}">
              <a16:creationId xmlns:a16="http://schemas.microsoft.com/office/drawing/2014/main" id="{D0BF3FAD-8B78-4829-B409-A1954F13E7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737860"/>
          <a:ext cx="47625" cy="9525"/>
        </a:xfrm>
        <a:prstGeom prst="rect">
          <a:avLst/>
        </a:prstGeom>
        <a:noFill/>
        <a:ln w="9525">
          <a:noFill/>
          <a:miter lim="800000"/>
          <a:headEnd/>
          <a:tailEnd/>
        </a:ln>
      </xdr:spPr>
    </xdr:pic>
    <xdr:clientData/>
  </xdr:oneCellAnchor>
  <xdr:twoCellAnchor>
    <xdr:from>
      <xdr:col>6</xdr:col>
      <xdr:colOff>457199</xdr:colOff>
      <xdr:row>24</xdr:row>
      <xdr:rowOff>66675</xdr:rowOff>
    </xdr:from>
    <xdr:to>
      <xdr:col>9</xdr:col>
      <xdr:colOff>447674</xdr:colOff>
      <xdr:row>26</xdr:row>
      <xdr:rowOff>811</xdr:rowOff>
    </xdr:to>
    <xdr:sp macro="" textlink="">
      <xdr:nvSpPr>
        <xdr:cNvPr id="3" name="テキスト ボックス 2">
          <a:extLst>
            <a:ext uri="{FF2B5EF4-FFF2-40B4-BE49-F238E27FC236}">
              <a16:creationId xmlns:a16="http://schemas.microsoft.com/office/drawing/2014/main" id="{9874C449-DF02-47AB-A1B5-1BE9F751027B}"/>
            </a:ext>
          </a:extLst>
        </xdr:cNvPr>
        <xdr:cNvSpPr txBox="1"/>
      </xdr:nvSpPr>
      <xdr:spPr>
        <a:xfrm>
          <a:off x="3284219" y="3815715"/>
          <a:ext cx="1384935" cy="238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16</xdr:row>
      <xdr:rowOff>0</xdr:rowOff>
    </xdr:from>
    <xdr:to>
      <xdr:col>24</xdr:col>
      <xdr:colOff>851</xdr:colOff>
      <xdr:row>22</xdr:row>
      <xdr:rowOff>90488</xdr:rowOff>
    </xdr:to>
    <xdr:cxnSp macro="">
      <xdr:nvCxnSpPr>
        <xdr:cNvPr id="4" name="直線矢印コネクタ 3">
          <a:extLst>
            <a:ext uri="{FF2B5EF4-FFF2-40B4-BE49-F238E27FC236}">
              <a16:creationId xmlns:a16="http://schemas.microsoft.com/office/drawing/2014/main" id="{5BE9AAA2-3CF1-4EB9-ADD2-016A5D44ED73}"/>
            </a:ext>
          </a:extLst>
        </xdr:cNvPr>
        <xdr:cNvCxnSpPr>
          <a:stCxn id="5" idx="1"/>
        </xdr:cNvCxnSpPr>
      </xdr:nvCxnSpPr>
      <xdr:spPr>
        <a:xfrm flipV="1">
          <a:off x="9925050" y="3025140"/>
          <a:ext cx="1300061" cy="42576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20</xdr:row>
      <xdr:rowOff>95250</xdr:rowOff>
    </xdr:from>
    <xdr:to>
      <xdr:col>27</xdr:col>
      <xdr:colOff>171450</xdr:colOff>
      <xdr:row>24</xdr:row>
      <xdr:rowOff>28575</xdr:rowOff>
    </xdr:to>
    <xdr:sp macro="" textlink="">
      <xdr:nvSpPr>
        <xdr:cNvPr id="5" name="テキスト ボックス 4">
          <a:extLst>
            <a:ext uri="{FF2B5EF4-FFF2-40B4-BE49-F238E27FC236}">
              <a16:creationId xmlns:a16="http://schemas.microsoft.com/office/drawing/2014/main" id="{45ED006D-DD6E-4DF8-A09F-29C04193D3D4}"/>
            </a:ext>
          </a:extLst>
        </xdr:cNvPr>
        <xdr:cNvSpPr txBox="1"/>
      </xdr:nvSpPr>
      <xdr:spPr>
        <a:xfrm>
          <a:off x="9925050" y="3120390"/>
          <a:ext cx="286512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12</xdr:row>
      <xdr:rowOff>9525</xdr:rowOff>
    </xdr:from>
    <xdr:to>
      <xdr:col>31</xdr:col>
      <xdr:colOff>613410</xdr:colOff>
      <xdr:row>16</xdr:row>
      <xdr:rowOff>0</xdr:rowOff>
    </xdr:to>
    <xdr:grpSp>
      <xdr:nvGrpSpPr>
        <xdr:cNvPr id="6" name="グループ化 8580">
          <a:extLst>
            <a:ext uri="{FF2B5EF4-FFF2-40B4-BE49-F238E27FC236}">
              <a16:creationId xmlns:a16="http://schemas.microsoft.com/office/drawing/2014/main" id="{A1FB5C9D-4D8F-41EE-8774-C92108824141}"/>
            </a:ext>
          </a:extLst>
        </xdr:cNvPr>
        <xdr:cNvGrpSpPr>
          <a:grpSpLocks/>
        </xdr:cNvGrpSpPr>
      </xdr:nvGrpSpPr>
      <xdr:grpSpPr bwMode="auto">
        <a:xfrm>
          <a:off x="12094288" y="2672244"/>
          <a:ext cx="3476583" cy="452812"/>
          <a:chOff x="13125451" y="1438276"/>
          <a:chExt cx="3733799" cy="628650"/>
        </a:xfrm>
      </xdr:grpSpPr>
      <xdr:sp macro="" textlink="">
        <xdr:nvSpPr>
          <xdr:cNvPr id="7" name="テキスト ボックス 6">
            <a:extLst>
              <a:ext uri="{FF2B5EF4-FFF2-40B4-BE49-F238E27FC236}">
                <a16:creationId xmlns:a16="http://schemas.microsoft.com/office/drawing/2014/main" id="{369D07B1-2BE8-B005-7442-FCBB27DC269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EEF2FA7D-E6F0-ECF9-D8A0-55043142E6B4}"/>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13</xdr:row>
      <xdr:rowOff>129541</xdr:rowOff>
    </xdr:from>
    <xdr:to>
      <xdr:col>13</xdr:col>
      <xdr:colOff>447675</xdr:colOff>
      <xdr:row>23</xdr:row>
      <xdr:rowOff>190501</xdr:rowOff>
    </xdr:to>
    <xdr:grpSp>
      <xdr:nvGrpSpPr>
        <xdr:cNvPr id="9" name="グループ化 8584">
          <a:extLst>
            <a:ext uri="{FF2B5EF4-FFF2-40B4-BE49-F238E27FC236}">
              <a16:creationId xmlns:a16="http://schemas.microsoft.com/office/drawing/2014/main" id="{AD25D3A4-E7CF-4BE7-9153-B13E42E8A083}"/>
            </a:ext>
          </a:extLst>
        </xdr:cNvPr>
        <xdr:cNvGrpSpPr>
          <a:grpSpLocks/>
        </xdr:cNvGrpSpPr>
      </xdr:nvGrpSpPr>
      <xdr:grpSpPr bwMode="auto">
        <a:xfrm>
          <a:off x="4198620" y="3023429"/>
          <a:ext cx="2370740" cy="805836"/>
          <a:chOff x="4514850" y="1800225"/>
          <a:chExt cx="2619375" cy="1809750"/>
        </a:xfrm>
      </xdr:grpSpPr>
      <xdr:sp macro="" textlink="">
        <xdr:nvSpPr>
          <xdr:cNvPr id="10" name="テキスト ボックス 9">
            <a:extLst>
              <a:ext uri="{FF2B5EF4-FFF2-40B4-BE49-F238E27FC236}">
                <a16:creationId xmlns:a16="http://schemas.microsoft.com/office/drawing/2014/main" id="{7ABD20E2-3584-7111-C688-E2BBD454D021}"/>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B028657F-0923-CEB3-13FA-9782CECAE55B}"/>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16</xdr:row>
      <xdr:rowOff>0</xdr:rowOff>
    </xdr:from>
    <xdr:to>
      <xdr:col>9</xdr:col>
      <xdr:colOff>68580</xdr:colOff>
      <xdr:row>23</xdr:row>
      <xdr:rowOff>190500</xdr:rowOff>
    </xdr:to>
    <xdr:grpSp>
      <xdr:nvGrpSpPr>
        <xdr:cNvPr id="12" name="グループ化 8588">
          <a:extLst>
            <a:ext uri="{FF2B5EF4-FFF2-40B4-BE49-F238E27FC236}">
              <a16:creationId xmlns:a16="http://schemas.microsoft.com/office/drawing/2014/main" id="{AD6FB91A-FC0A-431C-AE93-C95D7FDA015E}"/>
            </a:ext>
          </a:extLst>
        </xdr:cNvPr>
        <xdr:cNvGrpSpPr>
          <a:grpSpLocks/>
        </xdr:cNvGrpSpPr>
      </xdr:nvGrpSpPr>
      <xdr:grpSpPr bwMode="auto">
        <a:xfrm>
          <a:off x="2575389" y="3125056"/>
          <a:ext cx="1765528" cy="704208"/>
          <a:chOff x="2697628" y="2705100"/>
          <a:chExt cx="1969622" cy="904876"/>
        </a:xfrm>
      </xdr:grpSpPr>
      <xdr:sp macro="" textlink="">
        <xdr:nvSpPr>
          <xdr:cNvPr id="13" name="テキスト ボックス 12">
            <a:extLst>
              <a:ext uri="{FF2B5EF4-FFF2-40B4-BE49-F238E27FC236}">
                <a16:creationId xmlns:a16="http://schemas.microsoft.com/office/drawing/2014/main" id="{D1644F0A-6F85-2AC0-63E7-16EE67D92D0D}"/>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783C007-B86C-84C9-EAD4-5A9AE3A2C294}"/>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187960</xdr:colOff>
      <xdr:row>26</xdr:row>
      <xdr:rowOff>39794</xdr:rowOff>
    </xdr:from>
    <xdr:to>
      <xdr:col>14</xdr:col>
      <xdr:colOff>5080</xdr:colOff>
      <xdr:row>53</xdr:row>
      <xdr:rowOff>85514</xdr:rowOff>
    </xdr:to>
    <xdr:graphicFrame macro="">
      <xdr:nvGraphicFramePr>
        <xdr:cNvPr id="15" name="グラフ 14">
          <a:extLst>
            <a:ext uri="{FF2B5EF4-FFF2-40B4-BE49-F238E27FC236}">
              <a16:creationId xmlns:a16="http://schemas.microsoft.com/office/drawing/2014/main" id="{8AFFB15A-B59B-446B-B3EE-D335EE659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59266</xdr:colOff>
      <xdr:row>26</xdr:row>
      <xdr:rowOff>45720</xdr:rowOff>
    </xdr:from>
    <xdr:to>
      <xdr:col>28</xdr:col>
      <xdr:colOff>126152</xdr:colOff>
      <xdr:row>53</xdr:row>
      <xdr:rowOff>114300</xdr:rowOff>
    </xdr:to>
    <xdr:graphicFrame macro="">
      <xdr:nvGraphicFramePr>
        <xdr:cNvPr id="16" name="グラフ 15">
          <a:extLst>
            <a:ext uri="{FF2B5EF4-FFF2-40B4-BE49-F238E27FC236}">
              <a16:creationId xmlns:a16="http://schemas.microsoft.com/office/drawing/2014/main" id="{65600D1D-0D0E-4857-B616-BC62B2EF2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495544</xdr:colOff>
      <xdr:row>47</xdr:row>
      <xdr:rowOff>144457</xdr:rowOff>
    </xdr:from>
    <xdr:ext cx="4397692" cy="261674"/>
    <xdr:pic>
      <xdr:nvPicPr>
        <xdr:cNvPr id="17" name="図 16">
          <a:extLst>
            <a:ext uri="{FF2B5EF4-FFF2-40B4-BE49-F238E27FC236}">
              <a16:creationId xmlns:a16="http://schemas.microsoft.com/office/drawing/2014/main" id="{F64DD475-14BE-4FFE-8C20-C05DD39895B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4897" y="8093163"/>
          <a:ext cx="4397692" cy="261674"/>
        </a:xfrm>
        <a:prstGeom prst="rect">
          <a:avLst/>
        </a:prstGeom>
      </xdr:spPr>
    </xdr:pic>
    <xdr:clientData/>
  </xdr:oneCellAnchor>
  <xdr:twoCellAnchor>
    <xdr:from>
      <xdr:col>18</xdr:col>
      <xdr:colOff>18887</xdr:colOff>
      <xdr:row>24</xdr:row>
      <xdr:rowOff>24319</xdr:rowOff>
    </xdr:from>
    <xdr:to>
      <xdr:col>20</xdr:col>
      <xdr:colOff>51371</xdr:colOff>
      <xdr:row>43</xdr:row>
      <xdr:rowOff>162674</xdr:rowOff>
    </xdr:to>
    <xdr:cxnSp macro="">
      <xdr:nvCxnSpPr>
        <xdr:cNvPr id="18" name="直線矢印コネクタ 17">
          <a:extLst>
            <a:ext uri="{FF2B5EF4-FFF2-40B4-BE49-F238E27FC236}">
              <a16:creationId xmlns:a16="http://schemas.microsoft.com/office/drawing/2014/main" id="{D21625EA-34DF-4C50-B7D6-2A0A7EA30A32}"/>
            </a:ext>
          </a:extLst>
        </xdr:cNvPr>
        <xdr:cNvCxnSpPr/>
      </xdr:nvCxnSpPr>
      <xdr:spPr>
        <a:xfrm>
          <a:off x="8657741" y="4082611"/>
          <a:ext cx="957158" cy="3451771"/>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30398</xdr:colOff>
      <xdr:row>24</xdr:row>
      <xdr:rowOff>28447</xdr:rowOff>
    </xdr:from>
    <xdr:to>
      <xdr:col>7</xdr:col>
      <xdr:colOff>410966</xdr:colOff>
      <xdr:row>40</xdr:row>
      <xdr:rowOff>162674</xdr:rowOff>
    </xdr:to>
    <xdr:cxnSp macro="">
      <xdr:nvCxnSpPr>
        <xdr:cNvPr id="19" name="直線矢印コネクタ 18">
          <a:extLst>
            <a:ext uri="{FF2B5EF4-FFF2-40B4-BE49-F238E27FC236}">
              <a16:creationId xmlns:a16="http://schemas.microsoft.com/office/drawing/2014/main" id="{D249B7C0-7F55-40B6-935B-264CF8BDD566}"/>
            </a:ext>
          </a:extLst>
        </xdr:cNvPr>
        <xdr:cNvCxnSpPr/>
      </xdr:nvCxnSpPr>
      <xdr:spPr>
        <a:xfrm>
          <a:off x="1991050" y="4086739"/>
          <a:ext cx="1767579" cy="2933935"/>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10</xdr:col>
      <xdr:colOff>91340</xdr:colOff>
      <xdr:row>24</xdr:row>
      <xdr:rowOff>69276</xdr:rowOff>
    </xdr:from>
    <xdr:to>
      <xdr:col>16</xdr:col>
      <xdr:colOff>72713</xdr:colOff>
      <xdr:row>29</xdr:row>
      <xdr:rowOff>3982</xdr:rowOff>
    </xdr:to>
    <xdr:sp macro="" textlink="">
      <xdr:nvSpPr>
        <xdr:cNvPr id="22" name="吹き出し: 折線 21">
          <a:extLst>
            <a:ext uri="{FF2B5EF4-FFF2-40B4-BE49-F238E27FC236}">
              <a16:creationId xmlns:a16="http://schemas.microsoft.com/office/drawing/2014/main" id="{8A32EA83-7289-2A49-BFC3-05E401CCD300}"/>
            </a:ext>
          </a:extLst>
        </xdr:cNvPr>
        <xdr:cNvSpPr/>
      </xdr:nvSpPr>
      <xdr:spPr>
        <a:xfrm>
          <a:off x="4835164" y="4140747"/>
          <a:ext cx="2969608" cy="734059"/>
        </a:xfrm>
        <a:prstGeom prst="borderCallout2">
          <a:avLst>
            <a:gd name="adj1" fmla="val 21976"/>
            <a:gd name="adj2" fmla="val 394"/>
            <a:gd name="adj3" fmla="val 18751"/>
            <a:gd name="adj4" fmla="val -485"/>
            <a:gd name="adj5" fmla="val 13890"/>
            <a:gd name="adj6" fmla="val 236"/>
          </a:avLst>
        </a:prstGeom>
        <a:solidFill>
          <a:schemeClr val="accent4">
            <a:lumMod val="20000"/>
            <a:lumOff val="80000"/>
          </a:schemeClr>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コロナ５類移行に伴う　人の往来の増加、会食機会の増加。食肉原材不足から　衛生度合いの低い原材料の市場への放出</a:t>
          </a:r>
          <a:r>
            <a:rPr kumimoji="1" lang="en-US" altLang="ja-JP" sz="1100" b="1"/>
            <a:t>?</a:t>
          </a:r>
          <a:endParaRPr kumimoji="1" lang="ja-JP" altLang="en-US" sz="1100" b="1"/>
        </a:p>
      </xdr:txBody>
    </xdr:sp>
    <xdr:clientData/>
  </xdr:twoCellAnchor>
  <xdr:twoCellAnchor>
    <xdr:from>
      <xdr:col>6</xdr:col>
      <xdr:colOff>355600</xdr:colOff>
      <xdr:row>7</xdr:row>
      <xdr:rowOff>182880</xdr:rowOff>
    </xdr:from>
    <xdr:to>
      <xdr:col>10</xdr:col>
      <xdr:colOff>143934</xdr:colOff>
      <xdr:row>25</xdr:row>
      <xdr:rowOff>25400</xdr:rowOff>
    </xdr:to>
    <xdr:cxnSp macro="">
      <xdr:nvCxnSpPr>
        <xdr:cNvPr id="24" name="直線矢印コネクタ 23">
          <a:extLst>
            <a:ext uri="{FF2B5EF4-FFF2-40B4-BE49-F238E27FC236}">
              <a16:creationId xmlns:a16="http://schemas.microsoft.com/office/drawing/2014/main" id="{7550AFDD-42A5-9905-4905-A7277AED0E56}"/>
            </a:ext>
          </a:extLst>
        </xdr:cNvPr>
        <xdr:cNvCxnSpPr/>
      </xdr:nvCxnSpPr>
      <xdr:spPr>
        <a:xfrm flipH="1" flipV="1">
          <a:off x="3259667" y="1723813"/>
          <a:ext cx="1651000" cy="2577254"/>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oneCellAnchor>
    <xdr:from>
      <xdr:col>1</xdr:col>
      <xdr:colOff>372534</xdr:colOff>
      <xdr:row>54</xdr:row>
      <xdr:rowOff>93135</xdr:rowOff>
    </xdr:from>
    <xdr:ext cx="5009237" cy="287866"/>
    <xdr:pic>
      <xdr:nvPicPr>
        <xdr:cNvPr id="25" name="図 24">
          <a:extLst>
            <a:ext uri="{FF2B5EF4-FFF2-40B4-BE49-F238E27FC236}">
              <a16:creationId xmlns:a16="http://schemas.microsoft.com/office/drawing/2014/main" id="{47EB66A0-2030-4501-95D6-8B954730864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8267" y="9338735"/>
          <a:ext cx="5009237" cy="2878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29</xdr:row>
      <xdr:rowOff>249381</xdr:rowOff>
    </xdr:from>
    <xdr:to>
      <xdr:col>2</xdr:col>
      <xdr:colOff>6265033</xdr:colOff>
      <xdr:row>32</xdr:row>
      <xdr:rowOff>159326</xdr:rowOff>
    </xdr:to>
    <xdr:pic>
      <xdr:nvPicPr>
        <xdr:cNvPr id="2" name="図 1">
          <a:extLst>
            <a:ext uri="{FF2B5EF4-FFF2-40B4-BE49-F238E27FC236}">
              <a16:creationId xmlns:a16="http://schemas.microsoft.com/office/drawing/2014/main" id="{D48452C0-AE46-B222-5647-6CC19409ADF5}"/>
            </a:ext>
          </a:extLst>
        </xdr:cNvPr>
        <xdr:cNvPicPr>
          <a:picLocks noChangeAspect="1"/>
        </xdr:cNvPicPr>
      </xdr:nvPicPr>
      <xdr:blipFill>
        <a:blip xmlns:r="http://schemas.openxmlformats.org/officeDocument/2006/relationships" r:embed="rId1"/>
        <a:stretch>
          <a:fillRect/>
        </a:stretch>
      </xdr:blipFill>
      <xdr:spPr>
        <a:xfrm>
          <a:off x="2819400" y="9192490"/>
          <a:ext cx="6265033" cy="65809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07841D-8FC2-43DF-96B5-3B91945092C3}" name="テーブル1" displayName="テーブル1" ref="C29:C30" totalsRowShown="0" headerRowDxfId="11" dataDxfId="9" headerRowBorderDxfId="10" tableBorderDxfId="8" totalsRowBorderDxfId="7">
  <autoFilter ref="C29:C30" xr:uid="{9807841D-8FC2-43DF-96B5-3B91945092C3}"/>
  <tableColumns count="1">
    <tableColumn id="1" xr3:uid="{6E006F73-B265-4EE3-8391-E71F4B22D1F6}" name="　"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lgn="l">
          <a:defRPr kumimoji="1" sz="20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pssj2.jp/overview/z2018.pdf" TargetMode="External"/><Relationship Id="rId1" Type="http://schemas.openxmlformats.org/officeDocument/2006/relationships/hyperlink" Target="https://www.excite.co.jp/news/article/Recall_4993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3.nhk.or.jp/lnews/kofu/20240708/1040023720.html" TargetMode="External"/><Relationship Id="rId3" Type="http://schemas.openxmlformats.org/officeDocument/2006/relationships/hyperlink" Target="https://news.ksb.co.jp/ann/article/15340437" TargetMode="External"/><Relationship Id="rId7" Type="http://schemas.openxmlformats.org/officeDocument/2006/relationships/hyperlink" Target="https://www.pref.ibaraki.jp/hokenfukushi/seiei/eisei/documents/20240710gaikyo.pdf" TargetMode="External"/><Relationship Id="rId2" Type="http://schemas.openxmlformats.org/officeDocument/2006/relationships/hyperlink" Target="https://news.yahoo.co.jp/articles/f23a4a42f8d4e914dc2c6391cbb2107341305ba3" TargetMode="External"/><Relationship Id="rId1" Type="http://schemas.openxmlformats.org/officeDocument/2006/relationships/hyperlink" Target="https://news.goo.ne.jp/article/mbs_news/region/mbs_news-GE00058853.html" TargetMode="External"/><Relationship Id="rId6" Type="http://schemas.openxmlformats.org/officeDocument/2006/relationships/hyperlink" Target="https://news.goo.ne.jp/article/yomidr/nation/yomidr-1227424.html" TargetMode="External"/><Relationship Id="rId5" Type="http://schemas.openxmlformats.org/officeDocument/2006/relationships/hyperlink" Target="https://www.pref.fukuoka.lg.jp/press-release/shokuchudoku20240712.html" TargetMode="External"/><Relationship Id="rId4" Type="http://schemas.openxmlformats.org/officeDocument/2006/relationships/hyperlink" Target="https://news.ksb.co.jp/ann/article/15344552"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nikkei.com/nkd/company/us/PEP/news/?DisplayType=1&amp;ng=DGKKZO8195946009072024EAF000" TargetMode="External"/><Relationship Id="rId3" Type="http://schemas.openxmlformats.org/officeDocument/2006/relationships/hyperlink" Target="https://www.mk.co.kr/jp/society/11060486" TargetMode="External"/><Relationship Id="rId7" Type="http://schemas.openxmlformats.org/officeDocument/2006/relationships/hyperlink" Target="https://jp.reuters.com/markets/global-markets/5VHI2WHK6ZIQPDJLHCRRBUELJA-2024-07-11/" TargetMode="External"/><Relationship Id="rId12" Type="http://schemas.openxmlformats.org/officeDocument/2006/relationships/printerSettings" Target="../printerSettings/printerSettings6.bin"/><Relationship Id="rId2" Type="http://schemas.openxmlformats.org/officeDocument/2006/relationships/hyperlink" Target="https://www.nikkei.com/article/DGXZQOGM254O40V20C24A6000000/" TargetMode="External"/><Relationship Id="rId1" Type="http://schemas.openxmlformats.org/officeDocument/2006/relationships/hyperlink" Target="https://www.google.com/url?rct=j&amp;sa=t&amp;url=http://thai.news-agency.jp/articles/article/15654&amp;ct=ga&amp;cd=CAEYACoTNjkyNDQyMzA5NTcyNTk5NDk4MzIaMmY1MWUxNzgyNjgwOWY1NDpjb206amE6VVM&amp;usg=AOvVaw3aFQ-GAAToCi5LUVqB8Peh" TargetMode="External"/><Relationship Id="rId6" Type="http://schemas.openxmlformats.org/officeDocument/2006/relationships/hyperlink" Target="https://www.jetro.go.jp/biznews/2024/07/2342517001d85888.html" TargetMode="External"/><Relationship Id="rId11" Type="http://schemas.openxmlformats.org/officeDocument/2006/relationships/hyperlink" Target="https://www.mk.co.kr/jp/society/11063014" TargetMode="External"/><Relationship Id="rId5" Type="http://schemas.openxmlformats.org/officeDocument/2006/relationships/hyperlink" Target="https://www.epochtimes.jp/2024/07/238759.html?utm_source=JNLnoe&amp;src_src=JNLnoe&amp;utm_campaign=jnl-2024-07-10&amp;src_cmp=jnl-2024-07-10&amp;utm_medium=email&amp;pw_est=yyJSn2Lh72zqfixs%2FrJJr2M%2BUOKbXagfnn3u%2FWoi9kdoGI2%2BEiz%2Bzo%2ByG9Yz3D7jruyyw0HvVxQR1utGv3fsehxoHyDmLLhZwj8%3D" TargetMode="External"/><Relationship Id="rId10" Type="http://schemas.openxmlformats.org/officeDocument/2006/relationships/hyperlink" Target="https://www.fashionsnap.com/article/2024-07-09/hankyu-la-ditta/" TargetMode="External"/><Relationship Id="rId4" Type="http://schemas.openxmlformats.org/officeDocument/2006/relationships/hyperlink" Target="https://www.cnn.co.jp/usa/35221149.html" TargetMode="External"/><Relationship Id="rId9" Type="http://schemas.openxmlformats.org/officeDocument/2006/relationships/hyperlink" Target="https://www.cnn.co.jp/business/35221220.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mhlw.go.jp/stf/covid-19/kokunainohasseijoukyou.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61"/>
  <sheetViews>
    <sheetView tabSelected="1" zoomScaleNormal="100" workbookViewId="0">
      <selection activeCell="F19" sqref="A10:H19"/>
    </sheetView>
  </sheetViews>
  <sheetFormatPr defaultRowHeight="13.2"/>
  <cols>
    <col min="1" max="1" width="16.77734375" customWidth="1"/>
    <col min="2" max="2" width="10.4414062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9" ht="13.8" thickTop="1">
      <c r="A1" s="131" t="s">
        <v>185</v>
      </c>
      <c r="B1" s="132"/>
      <c r="C1" s="132" t="s">
        <v>158</v>
      </c>
      <c r="D1" s="132"/>
      <c r="E1" s="132"/>
      <c r="F1" s="132"/>
      <c r="G1" s="132"/>
      <c r="H1" s="132"/>
      <c r="I1" s="99"/>
    </row>
    <row r="2" spans="1:9">
      <c r="A2" s="133" t="s">
        <v>113</v>
      </c>
      <c r="B2" s="134"/>
      <c r="C2" s="134"/>
      <c r="D2" s="134"/>
      <c r="E2" s="134"/>
      <c r="F2" s="134"/>
      <c r="G2" s="134"/>
      <c r="H2" s="134"/>
      <c r="I2" s="99"/>
    </row>
    <row r="3" spans="1:9" ht="15.75" customHeight="1">
      <c r="A3" s="561" t="s">
        <v>26</v>
      </c>
      <c r="B3" s="562"/>
      <c r="C3" s="562"/>
      <c r="D3" s="562"/>
      <c r="E3" s="562"/>
      <c r="F3" s="562"/>
      <c r="G3" s="562"/>
      <c r="H3" s="563"/>
      <c r="I3" s="99"/>
    </row>
    <row r="4" spans="1:9">
      <c r="A4" s="133" t="s">
        <v>175</v>
      </c>
      <c r="B4" s="134"/>
      <c r="C4" s="134"/>
      <c r="D4" s="134"/>
      <c r="E4" s="134"/>
      <c r="F4" s="134"/>
      <c r="G4" s="134"/>
      <c r="H4" s="134"/>
      <c r="I4" s="99"/>
    </row>
    <row r="5" spans="1:9">
      <c r="A5" s="133" t="s">
        <v>114</v>
      </c>
      <c r="B5" s="134"/>
      <c r="C5" s="134"/>
      <c r="D5" s="134"/>
      <c r="E5" s="134"/>
      <c r="F5" s="134"/>
      <c r="G5" s="134"/>
      <c r="H5" s="134"/>
      <c r="I5" s="99"/>
    </row>
    <row r="6" spans="1:9">
      <c r="A6" s="135" t="s">
        <v>113</v>
      </c>
      <c r="B6" s="136"/>
      <c r="C6" s="136"/>
      <c r="D6" s="136"/>
      <c r="E6" s="136"/>
      <c r="F6" s="136"/>
      <c r="G6" s="136"/>
      <c r="H6" s="136"/>
      <c r="I6" s="99"/>
    </row>
    <row r="7" spans="1:9">
      <c r="A7" s="135"/>
      <c r="B7" s="136"/>
      <c r="C7" s="136"/>
      <c r="D7" s="136"/>
      <c r="E7" s="136"/>
      <c r="F7" s="136"/>
      <c r="G7" s="136"/>
      <c r="H7" s="136"/>
      <c r="I7" s="99"/>
    </row>
    <row r="8" spans="1:9">
      <c r="A8" s="135" t="s">
        <v>115</v>
      </c>
      <c r="B8" s="136"/>
      <c r="C8" s="136"/>
      <c r="D8" s="136"/>
      <c r="E8" s="136"/>
      <c r="F8" s="136"/>
      <c r="G8" s="136"/>
      <c r="H8" s="136"/>
      <c r="I8" s="99"/>
    </row>
    <row r="9" spans="1:9">
      <c r="A9" s="137" t="s">
        <v>116</v>
      </c>
      <c r="B9" s="138"/>
      <c r="C9" s="138"/>
      <c r="D9" s="138"/>
      <c r="E9" s="138"/>
      <c r="F9" s="138"/>
      <c r="G9" s="138"/>
      <c r="H9" s="138"/>
      <c r="I9" s="99"/>
    </row>
    <row r="10" spans="1:9" ht="15" customHeight="1">
      <c r="A10" s="309" t="s">
        <v>166</v>
      </c>
      <c r="B10" s="159" t="str">
        <f>+'27　食中毒記事等 '!A2</f>
        <v xml:space="preserve">【食中毒】「なれ寿司」食べた高齢者 ３人がおう吐や下痢の症状 黄色ブドウ球菌を検出 和歌山県 </v>
      </c>
      <c r="C10" s="159"/>
      <c r="D10" s="161"/>
      <c r="E10" s="159"/>
      <c r="F10" s="162"/>
      <c r="G10" s="160"/>
      <c r="H10" s="160"/>
      <c r="I10" s="99"/>
    </row>
    <row r="11" spans="1:9" ht="15" customHeight="1">
      <c r="A11" s="309" t="s">
        <v>167</v>
      </c>
      <c r="B11" s="159" t="str">
        <f>+'27　ノロウイルス関連情報 '!H72</f>
        <v>管理レベル「1」　</v>
      </c>
      <c r="C11" s="159"/>
      <c r="D11" s="159" t="s">
        <v>168</v>
      </c>
      <c r="E11" s="159"/>
      <c r="F11" s="161">
        <f>+'27　ノロウイルス関連情報 '!G73</f>
        <v>3.95</v>
      </c>
      <c r="G11" s="159">
        <f>+'27　ノロウイルス関連情報 '!H73</f>
        <v>0</v>
      </c>
      <c r="H11" s="340">
        <f>+'27　ノロウイルス関連情報 '!I73</f>
        <v>-0.13999999999999968</v>
      </c>
      <c r="I11" s="99"/>
    </row>
    <row r="12" spans="1:9" s="110" customFormat="1" ht="15" customHeight="1">
      <c r="A12" s="163" t="s">
        <v>117</v>
      </c>
      <c r="B12" s="567" t="str">
        <f>+'27　残留農薬　等 '!A2</f>
        <v>美味爽やかバナナ 一部残留農薬基準超過</v>
      </c>
      <c r="C12" s="567"/>
      <c r="D12" s="567"/>
      <c r="E12" s="567"/>
      <c r="F12" s="567"/>
      <c r="G12" s="567"/>
      <c r="H12" s="164"/>
      <c r="I12" s="109"/>
    </row>
    <row r="13" spans="1:9" ht="15" customHeight="1">
      <c r="A13" s="158" t="s">
        <v>118</v>
      </c>
      <c r="B13" s="567" t="str">
        <f>+'27　食品表示'!A2</f>
        <v>機能性表示食品のGMP基準 米国参考に厳格化を要望…消費者委員会の部会で答申（案）を議論</v>
      </c>
      <c r="C13" s="567"/>
      <c r="D13" s="567"/>
      <c r="E13" s="567"/>
      <c r="F13" s="567"/>
      <c r="G13" s="567"/>
      <c r="H13" s="160"/>
      <c r="I13" s="99"/>
    </row>
    <row r="14" spans="1:9" ht="15" customHeight="1">
      <c r="A14" s="158" t="s">
        <v>119</v>
      </c>
      <c r="B14" s="160" t="str">
        <f>+'27 海外情報'!A2</f>
        <v>仏教祝日の５日間、タイの6空港で酒類販売を解禁 -タイ通【 社会 】タイニュース</v>
      </c>
      <c r="D14" s="160"/>
      <c r="E14" s="160"/>
      <c r="F14" s="160"/>
      <c r="G14" s="160"/>
      <c r="H14" s="160"/>
      <c r="I14" s="99"/>
    </row>
    <row r="15" spans="1:9" ht="15" customHeight="1">
      <c r="A15" s="165" t="s">
        <v>120</v>
      </c>
      <c r="B15" s="166" t="str">
        <f>+'27 海外情報'!A5</f>
        <v xml:space="preserve">全羅北道南原地域の学校で食中毒が疑われる患者が1000人以上発生したことが6日　　mk.co.kr </v>
      </c>
      <c r="C15" s="564" t="s">
        <v>171</v>
      </c>
      <c r="D15" s="564"/>
      <c r="E15" s="564"/>
      <c r="F15" s="564"/>
      <c r="G15" s="564"/>
      <c r="H15" s="565"/>
      <c r="I15" s="99"/>
    </row>
    <row r="16" spans="1:9" ht="15" customHeight="1">
      <c r="A16" s="158" t="s">
        <v>121</v>
      </c>
      <c r="B16" s="159" t="str">
        <f>+'27　感染症統計'!A22</f>
        <v>※2024年 第27週（7/1～7/7） 現在</v>
      </c>
      <c r="C16" s="160"/>
      <c r="D16" s="159" t="s">
        <v>19</v>
      </c>
      <c r="E16" s="160"/>
      <c r="F16" s="160"/>
      <c r="G16" s="160"/>
      <c r="H16" s="160"/>
      <c r="I16" s="99"/>
    </row>
    <row r="17" spans="1:16" ht="15" customHeight="1">
      <c r="A17" s="158" t="s">
        <v>122</v>
      </c>
      <c r="B17" s="566" t="str">
        <f>+'26　感染症情報'!B2</f>
        <v>2024年第26週（6月24日〜6月30日）</v>
      </c>
      <c r="C17" s="566"/>
      <c r="D17" s="566"/>
      <c r="E17" s="566"/>
      <c r="F17" s="566"/>
      <c r="G17" s="566"/>
      <c r="H17" s="160"/>
      <c r="I17" s="99"/>
    </row>
    <row r="18" spans="1:16" ht="15" customHeight="1">
      <c r="A18" s="158" t="s">
        <v>156</v>
      </c>
      <c r="B18" s="266" t="str">
        <f>+'27  衛生訓話'!A2</f>
        <v>今週のお題　(揚げ油の煙が出たら要注意!)</v>
      </c>
      <c r="C18" s="160"/>
      <c r="D18" s="160"/>
      <c r="E18" s="160"/>
      <c r="F18" s="167"/>
      <c r="G18" s="160"/>
      <c r="H18" s="160"/>
      <c r="I18" s="99"/>
    </row>
    <row r="19" spans="1:16" ht="15" customHeight="1">
      <c r="A19" s="158" t="s">
        <v>173</v>
      </c>
      <c r="B19" s="266" t="s">
        <v>411</v>
      </c>
      <c r="C19" s="160"/>
      <c r="D19" s="160"/>
      <c r="E19" s="160"/>
      <c r="F19" s="160" t="s">
        <v>19</v>
      </c>
      <c r="G19" s="160"/>
      <c r="H19" s="160"/>
      <c r="I19" s="99"/>
      <c r="P19" t="s">
        <v>162</v>
      </c>
    </row>
    <row r="20" spans="1:16" ht="15" customHeight="1">
      <c r="A20" s="158" t="s">
        <v>19</v>
      </c>
      <c r="C20" s="160"/>
      <c r="D20" s="160"/>
      <c r="E20" s="160"/>
      <c r="F20" s="160"/>
      <c r="G20" s="160"/>
      <c r="H20" s="160"/>
      <c r="I20" s="99"/>
      <c r="L20" t="s">
        <v>171</v>
      </c>
    </row>
    <row r="21" spans="1:16">
      <c r="A21" s="137" t="s">
        <v>116</v>
      </c>
      <c r="B21" s="138"/>
      <c r="C21" s="138"/>
      <c r="D21" s="138"/>
      <c r="E21" s="138"/>
      <c r="F21" s="138"/>
      <c r="G21" s="138"/>
      <c r="H21" s="138"/>
      <c r="I21" s="99"/>
    </row>
    <row r="22" spans="1:16">
      <c r="A22" s="135" t="s">
        <v>19</v>
      </c>
      <c r="B22" s="136"/>
      <c r="C22" s="136"/>
      <c r="D22" s="136"/>
      <c r="E22" s="136"/>
      <c r="F22" s="136"/>
      <c r="G22" s="136"/>
      <c r="H22" s="136"/>
      <c r="I22" s="99"/>
    </row>
    <row r="23" spans="1:16">
      <c r="A23" s="100" t="s">
        <v>123</v>
      </c>
      <c r="I23" s="99"/>
    </row>
    <row r="24" spans="1:16">
      <c r="A24" s="99"/>
      <c r="I24" s="99"/>
    </row>
    <row r="25" spans="1:16">
      <c r="A25" s="99"/>
      <c r="I25" s="99"/>
    </row>
    <row r="26" spans="1:16">
      <c r="A26" s="99"/>
      <c r="I26" s="99"/>
    </row>
    <row r="27" spans="1:16">
      <c r="A27" s="99"/>
      <c r="I27" s="99"/>
    </row>
    <row r="28" spans="1:16">
      <c r="A28" s="99"/>
      <c r="I28" s="99"/>
    </row>
    <row r="29" spans="1:16">
      <c r="A29" s="99"/>
      <c r="I29" s="99"/>
    </row>
    <row r="30" spans="1:16">
      <c r="A30" s="99"/>
      <c r="H30" t="s">
        <v>164</v>
      </c>
      <c r="I30" s="99"/>
    </row>
    <row r="31" spans="1:16">
      <c r="A31" s="99"/>
      <c r="I31" s="99"/>
    </row>
    <row r="32" spans="1:16">
      <c r="A32" s="99"/>
      <c r="I32" s="99"/>
    </row>
    <row r="33" spans="1:9">
      <c r="A33" s="99"/>
      <c r="I33" s="99"/>
    </row>
    <row r="34" spans="1:9" ht="13.8" thickBot="1">
      <c r="A34" s="101"/>
      <c r="B34" s="102"/>
      <c r="C34" s="102"/>
      <c r="D34" s="102"/>
      <c r="E34" s="102"/>
      <c r="F34" s="102"/>
      <c r="G34" s="102"/>
      <c r="H34" s="102"/>
      <c r="I34" s="99"/>
    </row>
    <row r="35" spans="1:9" ht="13.8" thickTop="1"/>
    <row r="38" spans="1:9" ht="24.6">
      <c r="A38" s="114" t="s">
        <v>126</v>
      </c>
    </row>
    <row r="39" spans="1:9" ht="40.5" customHeight="1">
      <c r="A39" s="568" t="s">
        <v>127</v>
      </c>
      <c r="B39" s="568"/>
      <c r="C39" s="568"/>
      <c r="D39" s="568"/>
      <c r="E39" s="568"/>
      <c r="F39" s="568"/>
      <c r="G39" s="568"/>
    </row>
    <row r="40" spans="1:9" ht="30.75" customHeight="1">
      <c r="A40" s="560" t="s">
        <v>128</v>
      </c>
      <c r="B40" s="560"/>
      <c r="C40" s="560"/>
      <c r="D40" s="560"/>
      <c r="E40" s="560"/>
      <c r="F40" s="560"/>
      <c r="G40" s="560"/>
    </row>
    <row r="41" spans="1:9" ht="15">
      <c r="A41" s="115"/>
    </row>
    <row r="42" spans="1:9" ht="69.75" customHeight="1">
      <c r="A42" s="555" t="s">
        <v>136</v>
      </c>
      <c r="B42" s="555"/>
      <c r="C42" s="555"/>
      <c r="D42" s="555"/>
      <c r="E42" s="555"/>
      <c r="F42" s="555"/>
      <c r="G42" s="555"/>
    </row>
    <row r="43" spans="1:9" ht="35.25" customHeight="1">
      <c r="A43" s="560" t="s">
        <v>129</v>
      </c>
      <c r="B43" s="560"/>
      <c r="C43" s="560"/>
      <c r="D43" s="560"/>
      <c r="E43" s="560"/>
      <c r="F43" s="560"/>
      <c r="G43" s="560"/>
    </row>
    <row r="44" spans="1:9" ht="59.25" customHeight="1">
      <c r="A44" s="555" t="s">
        <v>130</v>
      </c>
      <c r="B44" s="555"/>
      <c r="C44" s="555"/>
      <c r="D44" s="555"/>
      <c r="E44" s="555"/>
      <c r="F44" s="555"/>
      <c r="G44" s="555"/>
    </row>
    <row r="45" spans="1:9" ht="15">
      <c r="A45" s="116"/>
    </row>
    <row r="46" spans="1:9" ht="27.75" customHeight="1">
      <c r="A46" s="557" t="s">
        <v>131</v>
      </c>
      <c r="B46" s="557"/>
      <c r="C46" s="557"/>
      <c r="D46" s="557"/>
      <c r="E46" s="557"/>
      <c r="F46" s="557"/>
      <c r="G46" s="557"/>
    </row>
    <row r="47" spans="1:9" ht="53.25" customHeight="1">
      <c r="A47" s="556" t="s">
        <v>137</v>
      </c>
      <c r="B47" s="555"/>
      <c r="C47" s="555"/>
      <c r="D47" s="555"/>
      <c r="E47" s="555"/>
      <c r="F47" s="555"/>
      <c r="G47" s="555"/>
    </row>
    <row r="48" spans="1:9" ht="15">
      <c r="A48" s="116"/>
    </row>
    <row r="49" spans="1:7" ht="32.25" customHeight="1">
      <c r="A49" s="557" t="s">
        <v>132</v>
      </c>
      <c r="B49" s="557"/>
      <c r="C49" s="557"/>
      <c r="D49" s="557"/>
      <c r="E49" s="557"/>
      <c r="F49" s="557"/>
      <c r="G49" s="557"/>
    </row>
    <row r="50" spans="1:7" ht="15">
      <c r="A50" s="115"/>
    </row>
    <row r="51" spans="1:7" ht="87" customHeight="1">
      <c r="A51" s="556" t="s">
        <v>138</v>
      </c>
      <c r="B51" s="555"/>
      <c r="C51" s="555"/>
      <c r="D51" s="555"/>
      <c r="E51" s="555"/>
      <c r="F51" s="555"/>
      <c r="G51" s="555"/>
    </row>
    <row r="52" spans="1:7" ht="15">
      <c r="A52" s="116"/>
    </row>
    <row r="53" spans="1:7" ht="32.25" customHeight="1">
      <c r="A53" s="557" t="s">
        <v>133</v>
      </c>
      <c r="B53" s="557"/>
      <c r="C53" s="557"/>
      <c r="D53" s="557"/>
      <c r="E53" s="557"/>
      <c r="F53" s="557"/>
      <c r="G53" s="557"/>
    </row>
    <row r="54" spans="1:7" ht="29.25" customHeight="1">
      <c r="A54" s="555" t="s">
        <v>134</v>
      </c>
      <c r="B54" s="555"/>
      <c r="C54" s="555"/>
      <c r="D54" s="555"/>
      <c r="E54" s="555"/>
      <c r="F54" s="555"/>
      <c r="G54" s="555"/>
    </row>
    <row r="55" spans="1:7" ht="15">
      <c r="A55" s="116"/>
    </row>
    <row r="56" spans="1:7" s="110" customFormat="1" ht="110.25" customHeight="1">
      <c r="A56" s="558" t="s">
        <v>139</v>
      </c>
      <c r="B56" s="559"/>
      <c r="C56" s="559"/>
      <c r="D56" s="559"/>
      <c r="E56" s="559"/>
      <c r="F56" s="559"/>
      <c r="G56" s="559"/>
    </row>
    <row r="57" spans="1:7" ht="34.5" customHeight="1">
      <c r="A57" s="560" t="s">
        <v>135</v>
      </c>
      <c r="B57" s="560"/>
      <c r="C57" s="560"/>
      <c r="D57" s="560"/>
      <c r="E57" s="560"/>
      <c r="F57" s="560"/>
      <c r="G57" s="560"/>
    </row>
    <row r="58" spans="1:7" ht="114" customHeight="1">
      <c r="A58" s="556" t="s">
        <v>140</v>
      </c>
      <c r="B58" s="555"/>
      <c r="C58" s="555"/>
      <c r="D58" s="555"/>
      <c r="E58" s="555"/>
      <c r="F58" s="555"/>
      <c r="G58" s="555"/>
    </row>
    <row r="59" spans="1:7" ht="109.5" customHeight="1">
      <c r="A59" s="555"/>
      <c r="B59" s="555"/>
      <c r="C59" s="555"/>
      <c r="D59" s="555"/>
      <c r="E59" s="555"/>
      <c r="F59" s="555"/>
      <c r="G59" s="555"/>
    </row>
    <row r="60" spans="1:7" ht="15">
      <c r="A60" s="116"/>
    </row>
    <row r="61" spans="1:7" s="113" customFormat="1" ht="57.75" customHeight="1">
      <c r="A61" s="555"/>
      <c r="B61" s="555"/>
      <c r="C61" s="555"/>
      <c r="D61" s="555"/>
      <c r="E61" s="555"/>
      <c r="F61" s="555"/>
      <c r="G61" s="555"/>
    </row>
  </sheetData>
  <mergeCells count="21">
    <mergeCell ref="A3:H3"/>
    <mergeCell ref="C15:H15"/>
    <mergeCell ref="B17:G17"/>
    <mergeCell ref="B12:G12"/>
    <mergeCell ref="A39:G39"/>
    <mergeCell ref="B13:G13"/>
    <mergeCell ref="A47:G47"/>
    <mergeCell ref="A46:G46"/>
    <mergeCell ref="A53:G53"/>
    <mergeCell ref="A40:G40"/>
    <mergeCell ref="A42:G42"/>
    <mergeCell ref="A44:G44"/>
    <mergeCell ref="A43:G43"/>
    <mergeCell ref="A59:G59"/>
    <mergeCell ref="A58:G58"/>
    <mergeCell ref="A61:G61"/>
    <mergeCell ref="A51:G51"/>
    <mergeCell ref="A49:G49"/>
    <mergeCell ref="A56:G56"/>
    <mergeCell ref="A54:G54"/>
    <mergeCell ref="A57:G57"/>
  </mergeCells>
  <phoneticPr fontId="32"/>
  <hyperlinks>
    <hyperlink ref="A39"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DDE2-1344-4366-A123-9BB84F5F343F}">
  <sheetPr codeName="Sheet13"/>
  <dimension ref="A1:Z24"/>
  <sheetViews>
    <sheetView topLeftCell="I4" workbookViewId="0">
      <selection activeCell="AA27" sqref="AA27"/>
    </sheetView>
  </sheetViews>
  <sheetFormatPr defaultRowHeight="13.2"/>
  <cols>
    <col min="4" max="9" width="7.21875" customWidth="1"/>
    <col min="14" max="14" width="9.5546875" bestFit="1" customWidth="1"/>
  </cols>
  <sheetData>
    <row r="1" spans="1:26">
      <c r="A1" s="554"/>
      <c r="D1" t="s">
        <v>190</v>
      </c>
      <c r="E1" s="436" t="s">
        <v>191</v>
      </c>
      <c r="F1" t="s">
        <v>192</v>
      </c>
      <c r="G1" t="s">
        <v>188</v>
      </c>
      <c r="H1" t="s">
        <v>193</v>
      </c>
      <c r="I1" t="s">
        <v>189</v>
      </c>
      <c r="J1" t="s">
        <v>194</v>
      </c>
    </row>
    <row r="3" spans="1:26">
      <c r="D3" s="466">
        <v>4</v>
      </c>
      <c r="E3" s="466">
        <v>13</v>
      </c>
      <c r="F3" s="433">
        <v>1</v>
      </c>
      <c r="G3" s="461">
        <v>3</v>
      </c>
      <c r="H3" s="433">
        <v>0</v>
      </c>
      <c r="I3" s="433">
        <v>3</v>
      </c>
      <c r="J3" s="433">
        <v>2</v>
      </c>
      <c r="L3" s="437"/>
      <c r="M3">
        <f>SUM(D3:L3)</f>
        <v>26</v>
      </c>
    </row>
    <row r="4" spans="1:26">
      <c r="D4" s="467">
        <f>+D3/$M$3</f>
        <v>0.15384615384615385</v>
      </c>
      <c r="E4" s="467">
        <f t="shared" ref="E4:J4" si="0">+E3/$M$3</f>
        <v>0.5</v>
      </c>
      <c r="F4" s="434">
        <f t="shared" si="0"/>
        <v>3.8461538461538464E-2</v>
      </c>
      <c r="G4" s="462">
        <f t="shared" si="0"/>
        <v>0.11538461538461539</v>
      </c>
      <c r="H4" s="434">
        <f t="shared" si="0"/>
        <v>0</v>
      </c>
      <c r="I4" s="434">
        <f t="shared" si="0"/>
        <v>0.11538461538461539</v>
      </c>
      <c r="J4" s="434">
        <f t="shared" si="0"/>
        <v>7.6923076923076927E-2</v>
      </c>
    </row>
    <row r="7" spans="1:26" ht="13.8" thickBot="1"/>
    <row r="8" spans="1:26" ht="13.8" thickBot="1">
      <c r="N8" s="719" t="s">
        <v>214</v>
      </c>
      <c r="O8" s="720"/>
      <c r="P8" s="275"/>
      <c r="Q8" s="275"/>
      <c r="R8" s="275"/>
      <c r="S8" s="275"/>
    </row>
    <row r="9" spans="1:26" ht="13.8" thickBot="1">
      <c r="N9" s="721" t="s">
        <v>196</v>
      </c>
      <c r="O9" s="722"/>
      <c r="P9" s="723"/>
      <c r="Q9" s="724" t="s">
        <v>197</v>
      </c>
      <c r="R9" s="725"/>
      <c r="S9" s="726"/>
    </row>
    <row r="10" spans="1:26" ht="13.8" thickBot="1">
      <c r="N10" s="439" t="s">
        <v>198</v>
      </c>
      <c r="O10" s="440" t="s">
        <v>198</v>
      </c>
      <c r="P10" s="442" t="s">
        <v>198</v>
      </c>
      <c r="Q10" s="439" t="s">
        <v>198</v>
      </c>
      <c r="R10" s="440" t="s">
        <v>198</v>
      </c>
      <c r="S10" s="441" t="s">
        <v>198</v>
      </c>
    </row>
    <row r="11" spans="1:26" ht="13.8" thickTop="1">
      <c r="N11" s="447" t="s">
        <v>199</v>
      </c>
      <c r="O11" s="448" t="s">
        <v>200</v>
      </c>
      <c r="P11" s="457" t="s">
        <v>201</v>
      </c>
      <c r="Q11" s="447" t="s">
        <v>199</v>
      </c>
      <c r="R11" s="448" t="s">
        <v>200</v>
      </c>
      <c r="S11" s="449" t="s">
        <v>201</v>
      </c>
    </row>
    <row r="12" spans="1:26" ht="13.8" thickBot="1">
      <c r="N12" s="450">
        <v>809</v>
      </c>
      <c r="O12" s="451">
        <f t="shared" ref="O12:S12" si="1">+V12</f>
        <v>416</v>
      </c>
      <c r="P12" s="458">
        <f t="shared" si="1"/>
        <v>393</v>
      </c>
      <c r="Q12" s="453">
        <f t="shared" si="1"/>
        <v>22754</v>
      </c>
      <c r="R12" s="451">
        <f t="shared" si="1"/>
        <v>11099</v>
      </c>
      <c r="S12" s="452">
        <f t="shared" si="1"/>
        <v>11655</v>
      </c>
      <c r="U12">
        <v>809</v>
      </c>
      <c r="V12">
        <v>416</v>
      </c>
      <c r="W12">
        <v>393</v>
      </c>
      <c r="X12">
        <v>22754</v>
      </c>
      <c r="Y12">
        <v>11099</v>
      </c>
      <c r="Z12">
        <v>11655</v>
      </c>
    </row>
    <row r="14" spans="1:26" ht="13.8" thickBot="1"/>
    <row r="15" spans="1:26" ht="13.8" thickBot="1">
      <c r="N15" s="719" t="s">
        <v>291</v>
      </c>
      <c r="O15" s="720"/>
      <c r="P15" s="275"/>
      <c r="Q15" s="275"/>
      <c r="R15" s="275"/>
      <c r="S15" s="275"/>
    </row>
    <row r="16" spans="1:26" ht="13.8" thickBot="1">
      <c r="N16" s="721" t="s">
        <v>196</v>
      </c>
      <c r="O16" s="722"/>
      <c r="P16" s="723"/>
      <c r="Q16" s="724" t="s">
        <v>197</v>
      </c>
      <c r="R16" s="725"/>
      <c r="S16" s="726"/>
    </row>
    <row r="17" spans="14:26" ht="13.8" thickBot="1">
      <c r="N17" s="439" t="s">
        <v>198</v>
      </c>
      <c r="O17" s="440" t="s">
        <v>198</v>
      </c>
      <c r="P17" s="442" t="s">
        <v>198</v>
      </c>
      <c r="Q17" s="439" t="s">
        <v>198</v>
      </c>
      <c r="R17" s="440" t="s">
        <v>198</v>
      </c>
      <c r="S17" s="441" t="s">
        <v>198</v>
      </c>
    </row>
    <row r="18" spans="14:26" ht="13.8" thickTop="1">
      <c r="N18" s="447" t="s">
        <v>199</v>
      </c>
      <c r="O18" s="448" t="s">
        <v>200</v>
      </c>
      <c r="P18" s="457" t="s">
        <v>201</v>
      </c>
      <c r="Q18" s="447" t="s">
        <v>199</v>
      </c>
      <c r="R18" s="448" t="s">
        <v>200</v>
      </c>
      <c r="S18" s="449" t="s">
        <v>201</v>
      </c>
    </row>
    <row r="19" spans="14:26" ht="13.8" thickBot="1">
      <c r="N19" s="453">
        <f t="shared" ref="N19:S19" si="2">+U19</f>
        <v>966</v>
      </c>
      <c r="O19" s="451">
        <f t="shared" si="2"/>
        <v>489</v>
      </c>
      <c r="P19" s="458">
        <f t="shared" si="2"/>
        <v>477</v>
      </c>
      <c r="Q19" s="453">
        <f t="shared" si="2"/>
        <v>28614</v>
      </c>
      <c r="R19" s="451">
        <f t="shared" si="2"/>
        <v>13887</v>
      </c>
      <c r="S19" s="452">
        <f t="shared" si="2"/>
        <v>14727</v>
      </c>
      <c r="U19">
        <v>966</v>
      </c>
      <c r="V19">
        <v>489</v>
      </c>
      <c r="W19">
        <v>477</v>
      </c>
      <c r="X19">
        <v>28614</v>
      </c>
      <c r="Y19">
        <v>13887</v>
      </c>
      <c r="Z19">
        <v>14727</v>
      </c>
    </row>
    <row r="21" spans="14:26" ht="13.8" thickBot="1"/>
    <row r="22" spans="14:26" ht="13.8" thickBot="1">
      <c r="N22" s="714" t="s">
        <v>196</v>
      </c>
      <c r="O22" s="715"/>
      <c r="P22" s="715"/>
      <c r="Q22" s="716" t="s">
        <v>197</v>
      </c>
      <c r="R22" s="717"/>
      <c r="S22" s="718"/>
    </row>
    <row r="23" spans="14:26">
      <c r="N23" s="443" t="s">
        <v>199</v>
      </c>
      <c r="O23" s="444" t="s">
        <v>200</v>
      </c>
      <c r="P23" s="445" t="s">
        <v>201</v>
      </c>
      <c r="Q23" s="443" t="s">
        <v>199</v>
      </c>
      <c r="R23" s="444" t="s">
        <v>200</v>
      </c>
      <c r="S23" s="446" t="s">
        <v>201</v>
      </c>
    </row>
    <row r="24" spans="14:26" ht="13.8" thickBot="1">
      <c r="N24" s="454">
        <f t="shared" ref="N24:S24" si="3">(N19-N12)/N19</f>
        <v>0.16252587991718426</v>
      </c>
      <c r="O24" s="455">
        <f t="shared" si="3"/>
        <v>0.1492842535787321</v>
      </c>
      <c r="P24" s="459">
        <f t="shared" si="3"/>
        <v>0.1761006289308176</v>
      </c>
      <c r="Q24" s="454">
        <f t="shared" si="3"/>
        <v>0.20479485566505906</v>
      </c>
      <c r="R24" s="455">
        <f t="shared" si="3"/>
        <v>0.20076330380931806</v>
      </c>
      <c r="S24" s="456">
        <f t="shared" si="3"/>
        <v>0.20859645548991648</v>
      </c>
    </row>
  </sheetData>
  <mergeCells count="8">
    <mergeCell ref="N22:P22"/>
    <mergeCell ref="Q22:S22"/>
    <mergeCell ref="N8:O8"/>
    <mergeCell ref="N15:O15"/>
    <mergeCell ref="N9:P9"/>
    <mergeCell ref="Q9:S9"/>
    <mergeCell ref="N16:P16"/>
    <mergeCell ref="Q16:S16"/>
  </mergeCells>
  <phoneticPr fontId="8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7"/>
  <sheetViews>
    <sheetView view="pageBreakPreview" zoomScale="90" zoomScaleNormal="100" zoomScaleSheetLayoutView="90" workbookViewId="0">
      <selection activeCell="A10" sqref="A10:XFD15"/>
    </sheetView>
  </sheetViews>
  <sheetFormatPr defaultColWidth="9" defaultRowHeight="36" customHeight="1"/>
  <cols>
    <col min="1" max="13" width="9" style="1"/>
    <col min="14" max="14" width="104.6640625" style="1" customWidth="1"/>
    <col min="15" max="15" width="26.88671875" style="10" customWidth="1"/>
    <col min="16" max="16384" width="9" style="1"/>
  </cols>
  <sheetData>
    <row r="1" spans="1:16" ht="46.2" customHeight="1" thickBot="1">
      <c r="A1" s="727" t="s">
        <v>221</v>
      </c>
      <c r="B1" s="728"/>
      <c r="C1" s="728"/>
      <c r="D1" s="728"/>
      <c r="E1" s="728"/>
      <c r="F1" s="728"/>
      <c r="G1" s="728"/>
      <c r="H1" s="728"/>
      <c r="I1" s="728"/>
      <c r="J1" s="728"/>
      <c r="K1" s="728"/>
      <c r="L1" s="728"/>
      <c r="M1" s="728"/>
      <c r="N1" s="729"/>
    </row>
    <row r="2" spans="1:16" ht="40.200000000000003" customHeight="1">
      <c r="A2" s="730" t="s">
        <v>378</v>
      </c>
      <c r="B2" s="731"/>
      <c r="C2" s="731"/>
      <c r="D2" s="731"/>
      <c r="E2" s="731"/>
      <c r="F2" s="731"/>
      <c r="G2" s="731"/>
      <c r="H2" s="731"/>
      <c r="I2" s="731"/>
      <c r="J2" s="731"/>
      <c r="K2" s="731"/>
      <c r="L2" s="731"/>
      <c r="M2" s="731"/>
      <c r="N2" s="732"/>
    </row>
    <row r="3" spans="1:16" ht="126" customHeight="1" thickBot="1">
      <c r="A3" s="739" t="s">
        <v>379</v>
      </c>
      <c r="B3" s="740"/>
      <c r="C3" s="740"/>
      <c r="D3" s="740"/>
      <c r="E3" s="740"/>
      <c r="F3" s="740"/>
      <c r="G3" s="740"/>
      <c r="H3" s="740"/>
      <c r="I3" s="740"/>
      <c r="J3" s="740"/>
      <c r="K3" s="740"/>
      <c r="L3" s="740"/>
      <c r="M3" s="740"/>
      <c r="N3" s="741"/>
      <c r="P3" s="274"/>
    </row>
    <row r="4" spans="1:16" ht="42.6" customHeight="1" thickBot="1">
      <c r="A4" s="752" t="s">
        <v>384</v>
      </c>
      <c r="B4" s="753"/>
      <c r="C4" s="753"/>
      <c r="D4" s="753"/>
      <c r="E4" s="753"/>
      <c r="F4" s="753"/>
      <c r="G4" s="753"/>
      <c r="H4" s="753"/>
      <c r="I4" s="753"/>
      <c r="J4" s="753"/>
      <c r="K4" s="753"/>
      <c r="L4" s="753"/>
      <c r="M4" s="753"/>
      <c r="N4" s="754"/>
      <c r="O4" s="45"/>
    </row>
    <row r="5" spans="1:16" ht="295.2" customHeight="1" thickBot="1">
      <c r="A5" s="755" t="s">
        <v>385</v>
      </c>
      <c r="B5" s="756"/>
      <c r="C5" s="756"/>
      <c r="D5" s="756"/>
      <c r="E5" s="756"/>
      <c r="F5" s="756"/>
      <c r="G5" s="756"/>
      <c r="H5" s="756"/>
      <c r="I5" s="756"/>
      <c r="J5" s="756"/>
      <c r="K5" s="756"/>
      <c r="L5" s="756"/>
      <c r="M5" s="756"/>
      <c r="N5" s="757"/>
      <c r="O5" s="45"/>
    </row>
    <row r="6" spans="1:16" ht="45.6" customHeight="1" thickBot="1">
      <c r="A6" s="742" t="s">
        <v>382</v>
      </c>
      <c r="B6" s="743"/>
      <c r="C6" s="743"/>
      <c r="D6" s="743"/>
      <c r="E6" s="743"/>
      <c r="F6" s="743"/>
      <c r="G6" s="743"/>
      <c r="H6" s="743"/>
      <c r="I6" s="743"/>
      <c r="J6" s="743"/>
      <c r="K6" s="743"/>
      <c r="L6" s="743"/>
      <c r="M6" s="743"/>
      <c r="N6" s="744"/>
    </row>
    <row r="7" spans="1:16" ht="93" customHeight="1" thickBot="1">
      <c r="A7" s="745" t="s">
        <v>383</v>
      </c>
      <c r="B7" s="746"/>
      <c r="C7" s="746"/>
      <c r="D7" s="746"/>
      <c r="E7" s="746"/>
      <c r="F7" s="746"/>
      <c r="G7" s="746"/>
      <c r="H7" s="746"/>
      <c r="I7" s="746"/>
      <c r="J7" s="746"/>
      <c r="K7" s="746"/>
      <c r="L7" s="746"/>
      <c r="M7" s="746"/>
      <c r="N7" s="747"/>
      <c r="O7" s="42"/>
    </row>
    <row r="8" spans="1:16" ht="47.4" customHeight="1">
      <c r="A8" s="733" t="s">
        <v>380</v>
      </c>
      <c r="B8" s="734"/>
      <c r="C8" s="734"/>
      <c r="D8" s="734"/>
      <c r="E8" s="734"/>
      <c r="F8" s="734"/>
      <c r="G8" s="734"/>
      <c r="H8" s="734"/>
      <c r="I8" s="734"/>
      <c r="J8" s="734"/>
      <c r="K8" s="734"/>
      <c r="L8" s="734"/>
      <c r="M8" s="734"/>
      <c r="N8" s="735"/>
    </row>
    <row r="9" spans="1:16" ht="212.4" customHeight="1" thickBot="1">
      <c r="A9" s="736" t="s">
        <v>381</v>
      </c>
      <c r="B9" s="737"/>
      <c r="C9" s="737"/>
      <c r="D9" s="737"/>
      <c r="E9" s="737"/>
      <c r="F9" s="737"/>
      <c r="G9" s="737"/>
      <c r="H9" s="737"/>
      <c r="I9" s="737"/>
      <c r="J9" s="737"/>
      <c r="K9" s="737"/>
      <c r="L9" s="737"/>
      <c r="M9" s="737"/>
      <c r="N9" s="738"/>
    </row>
    <row r="10" spans="1:16" ht="42.6" hidden="1" customHeight="1">
      <c r="A10" s="730"/>
      <c r="B10" s="731"/>
      <c r="C10" s="731"/>
      <c r="D10" s="731"/>
      <c r="E10" s="731"/>
      <c r="F10" s="731"/>
      <c r="G10" s="731"/>
      <c r="H10" s="731"/>
      <c r="I10" s="731"/>
      <c r="J10" s="731"/>
      <c r="K10" s="731"/>
      <c r="L10" s="731"/>
      <c r="M10" s="731"/>
      <c r="N10" s="732"/>
    </row>
    <row r="11" spans="1:16" ht="142.80000000000001" hidden="1" customHeight="1" thickBot="1">
      <c r="A11" s="758"/>
      <c r="B11" s="759"/>
      <c r="C11" s="759"/>
      <c r="D11" s="759"/>
      <c r="E11" s="759"/>
      <c r="F11" s="759"/>
      <c r="G11" s="759"/>
      <c r="H11" s="759"/>
      <c r="I11" s="759"/>
      <c r="J11" s="759"/>
      <c r="K11" s="759"/>
      <c r="L11" s="759"/>
      <c r="M11" s="759"/>
      <c r="N11" s="760"/>
      <c r="P11" s="274"/>
    </row>
    <row r="12" spans="1:16" ht="64.2" hidden="1" customHeight="1">
      <c r="A12" s="733"/>
      <c r="B12" s="734"/>
      <c r="C12" s="734"/>
      <c r="D12" s="734"/>
      <c r="E12" s="734"/>
      <c r="F12" s="734"/>
      <c r="G12" s="734"/>
      <c r="H12" s="734"/>
      <c r="I12" s="734"/>
      <c r="J12" s="734"/>
      <c r="K12" s="734"/>
      <c r="L12" s="734"/>
      <c r="M12" s="734"/>
      <c r="N12" s="735"/>
      <c r="O12" s="1"/>
      <c r="P12" s="407"/>
    </row>
    <row r="13" spans="1:16" ht="106.2" hidden="1" customHeight="1" thickBot="1">
      <c r="A13" s="736"/>
      <c r="B13" s="737"/>
      <c r="C13" s="737"/>
      <c r="D13" s="737"/>
      <c r="E13" s="737"/>
      <c r="F13" s="737"/>
      <c r="G13" s="737"/>
      <c r="H13" s="737"/>
      <c r="I13" s="737"/>
      <c r="J13" s="737"/>
      <c r="K13" s="737"/>
      <c r="L13" s="737"/>
      <c r="M13" s="737"/>
      <c r="N13" s="738"/>
      <c r="O13" s="1"/>
      <c r="P13" s="407"/>
    </row>
    <row r="14" spans="1:16" ht="38.4" hidden="1" customHeight="1">
      <c r="A14" s="730"/>
      <c r="B14" s="731"/>
      <c r="C14" s="731"/>
      <c r="D14" s="731"/>
      <c r="E14" s="731"/>
      <c r="F14" s="731"/>
      <c r="G14" s="731"/>
      <c r="H14" s="731"/>
      <c r="I14" s="731"/>
      <c r="J14" s="731"/>
      <c r="K14" s="731"/>
      <c r="L14" s="731"/>
      <c r="M14" s="731"/>
      <c r="N14" s="732"/>
    </row>
    <row r="15" spans="1:16" ht="142.19999999999999" hidden="1" customHeight="1" thickBot="1">
      <c r="A15" s="758"/>
      <c r="B15" s="759"/>
      <c r="C15" s="759"/>
      <c r="D15" s="759"/>
      <c r="E15" s="759"/>
      <c r="F15" s="759"/>
      <c r="G15" s="759"/>
      <c r="H15" s="759"/>
      <c r="I15" s="759"/>
      <c r="J15" s="759"/>
      <c r="K15" s="759"/>
      <c r="L15" s="759"/>
      <c r="M15" s="759"/>
      <c r="N15" s="760"/>
    </row>
    <row r="16" spans="1:16" ht="45.6" customHeight="1">
      <c r="A16" s="750"/>
      <c r="B16" s="751"/>
      <c r="C16" s="751"/>
      <c r="D16" s="751"/>
      <c r="E16" s="751"/>
      <c r="F16" s="751"/>
      <c r="G16" s="751"/>
      <c r="H16" s="751"/>
      <c r="I16" s="751"/>
      <c r="J16" s="751"/>
      <c r="K16" s="751"/>
      <c r="L16" s="751"/>
      <c r="M16" s="751"/>
      <c r="N16" s="751"/>
    </row>
    <row r="17" spans="1:14" ht="36" customHeight="1">
      <c r="A17" s="748" t="s">
        <v>25</v>
      </c>
      <c r="B17" s="749"/>
      <c r="C17" s="749"/>
      <c r="D17" s="749"/>
      <c r="E17" s="749"/>
      <c r="F17" s="749"/>
      <c r="G17" s="749"/>
      <c r="H17" s="749"/>
      <c r="I17" s="749"/>
      <c r="J17" s="749"/>
      <c r="K17" s="749"/>
      <c r="L17" s="749"/>
      <c r="M17" s="749"/>
      <c r="N17" s="749"/>
    </row>
  </sheetData>
  <mergeCells count="17">
    <mergeCell ref="A6:N6"/>
    <mergeCell ref="A7:N7"/>
    <mergeCell ref="A17:N17"/>
    <mergeCell ref="A16:N16"/>
    <mergeCell ref="A4:N4"/>
    <mergeCell ref="A5:N5"/>
    <mergeCell ref="A10:N10"/>
    <mergeCell ref="A11:N11"/>
    <mergeCell ref="A12:N12"/>
    <mergeCell ref="A13:N13"/>
    <mergeCell ref="A14:N14"/>
    <mergeCell ref="A15:N15"/>
    <mergeCell ref="A1:N1"/>
    <mergeCell ref="A2:N2"/>
    <mergeCell ref="A8:N8"/>
    <mergeCell ref="A9:N9"/>
    <mergeCell ref="A3:N3"/>
  </mergeCells>
  <phoneticPr fontId="15"/>
  <pageMargins left="0.7" right="0.7" top="0.75" bottom="0.75" header="0.3" footer="0.3"/>
  <pageSetup paperSize="9" scale="40"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4D6C7-DC80-49A8-9AE8-9E8D47E71E83}">
  <sheetPr codeName="Sheet12">
    <tabColor theme="1"/>
  </sheetPr>
  <dimension ref="A1:C46"/>
  <sheetViews>
    <sheetView view="pageBreakPreview" zoomScale="80" zoomScaleNormal="75" zoomScaleSheetLayoutView="80" workbookViewId="0">
      <selection activeCell="A10" sqref="A10:XFD13"/>
    </sheetView>
  </sheetViews>
  <sheetFormatPr defaultColWidth="9" defaultRowHeight="14.4"/>
  <cols>
    <col min="1" max="1" width="225.33203125" style="5" customWidth="1"/>
    <col min="2" max="2" width="33.109375" style="3" hidden="1" customWidth="1"/>
    <col min="3" max="3" width="21.109375" style="4" customWidth="1"/>
    <col min="4" max="16384" width="9" style="1"/>
  </cols>
  <sheetData>
    <row r="1" spans="1:3" s="40" customFormat="1" ht="46.2" customHeight="1" thickBot="1">
      <c r="A1" s="124" t="s">
        <v>222</v>
      </c>
      <c r="B1" s="43" t="s">
        <v>0</v>
      </c>
      <c r="C1" s="44" t="s">
        <v>2</v>
      </c>
    </row>
    <row r="2" spans="1:3" ht="46.8" customHeight="1">
      <c r="A2" s="278" t="s">
        <v>386</v>
      </c>
      <c r="B2" s="2"/>
      <c r="C2" s="761"/>
    </row>
    <row r="3" spans="1:3" ht="175.2" customHeight="1">
      <c r="A3" s="506" t="s">
        <v>387</v>
      </c>
      <c r="B3" s="46"/>
      <c r="C3" s="762"/>
    </row>
    <row r="4" spans="1:3" ht="34.799999999999997" customHeight="1" thickBot="1">
      <c r="A4" s="372" t="s">
        <v>388</v>
      </c>
      <c r="B4" s="1"/>
      <c r="C4" s="770"/>
    </row>
    <row r="5" spans="1:3" ht="46.8" customHeight="1">
      <c r="A5" s="278" t="s">
        <v>389</v>
      </c>
      <c r="B5" s="2"/>
      <c r="C5" s="761"/>
    </row>
    <row r="6" spans="1:3" ht="169.2" customHeight="1">
      <c r="A6" s="371" t="s">
        <v>390</v>
      </c>
      <c r="B6" s="46"/>
      <c r="C6" s="762"/>
    </row>
    <row r="7" spans="1:3" ht="34.799999999999997" customHeight="1" thickBot="1">
      <c r="A7" s="372" t="s">
        <v>391</v>
      </c>
      <c r="B7" s="1"/>
      <c r="C7" s="770"/>
    </row>
    <row r="8" spans="1:3" ht="41.4" customHeight="1">
      <c r="A8" s="351" t="s">
        <v>392</v>
      </c>
      <c r="B8" s="2"/>
      <c r="C8" s="761"/>
    </row>
    <row r="9" spans="1:3" ht="148.80000000000001" customHeight="1">
      <c r="A9" s="337" t="s">
        <v>393</v>
      </c>
      <c r="B9" s="46"/>
      <c r="C9" s="762"/>
    </row>
    <row r="10" spans="1:3" ht="38.4" hidden="1" customHeight="1">
      <c r="A10" s="769"/>
      <c r="B10" s="1"/>
      <c r="C10" s="771"/>
    </row>
    <row r="11" spans="1:3" ht="43.2" hidden="1" customHeight="1">
      <c r="A11" s="769"/>
      <c r="B11" s="146"/>
      <c r="C11" s="761"/>
    </row>
    <row r="12" spans="1:3" ht="293.39999999999998" hidden="1" customHeight="1">
      <c r="A12" s="769"/>
      <c r="B12" s="147"/>
      <c r="C12" s="762"/>
    </row>
    <row r="13" spans="1:3" ht="36" hidden="1" customHeight="1">
      <c r="A13" s="769"/>
      <c r="B13" s="1"/>
      <c r="C13" s="771" t="s">
        <v>216</v>
      </c>
    </row>
    <row r="14" spans="1:3" s="305" customFormat="1" ht="42.6" hidden="1" customHeight="1">
      <c r="A14" s="374"/>
      <c r="B14" s="375"/>
      <c r="C14" s="375"/>
    </row>
    <row r="15" spans="1:3" ht="136.80000000000001" hidden="1" customHeight="1" thickBot="1">
      <c r="A15" s="338"/>
      <c r="B15" s="306"/>
      <c r="C15" s="306"/>
    </row>
    <row r="16" spans="1:3" s="308" customFormat="1" ht="34.200000000000003" hidden="1" customHeight="1">
      <c r="A16" s="307"/>
    </row>
    <row r="17" spans="1:3" s="378" customFormat="1" ht="46.8" hidden="1" customHeight="1">
      <c r="B17" s="378" t="s">
        <v>183</v>
      </c>
      <c r="C17" s="378" t="s">
        <v>183</v>
      </c>
    </row>
    <row r="18" spans="1:3" ht="247.2" hidden="1" customHeight="1">
      <c r="A18" s="401"/>
      <c r="B18" s="1"/>
      <c r="C18" s="1"/>
    </row>
    <row r="19" spans="1:3" ht="38.4" hidden="1" customHeight="1" thickBot="1">
      <c r="A19" s="403"/>
      <c r="B19" s="402"/>
      <c r="C19" s="402"/>
    </row>
    <row r="20" spans="1:3" ht="38.4" hidden="1" customHeight="1">
      <c r="A20" s="378"/>
      <c r="B20" s="1"/>
      <c r="C20" s="1"/>
    </row>
    <row r="21" spans="1:3" ht="225.6" hidden="1" customHeight="1" thickBot="1">
      <c r="A21" s="373"/>
      <c r="B21" s="1"/>
      <c r="C21" s="1"/>
    </row>
    <row r="22" spans="1:3" ht="64.2" hidden="1" customHeight="1">
      <c r="A22" s="278"/>
      <c r="B22" s="1"/>
      <c r="C22" s="1"/>
    </row>
    <row r="23" spans="1:3" ht="115.8" hidden="1" customHeight="1">
      <c r="A23" s="371"/>
      <c r="B23" s="1"/>
      <c r="C23" s="1"/>
    </row>
    <row r="24" spans="1:3" ht="39" hidden="1" customHeight="1" thickBot="1">
      <c r="A24" s="372"/>
      <c r="B24" s="1"/>
      <c r="C24" s="1"/>
    </row>
    <row r="25" spans="1:3" ht="32.25" hidden="1" customHeight="1">
      <c r="A25" s="304"/>
      <c r="B25" s="1"/>
      <c r="C25" s="1"/>
    </row>
    <row r="26" spans="1:3" ht="36.75" customHeight="1">
      <c r="A26" s="339"/>
    </row>
    <row r="27" spans="1:3" ht="33" customHeight="1">
      <c r="A27" s="1" t="s">
        <v>177</v>
      </c>
    </row>
    <row r="28" spans="1:3" ht="36.75" customHeight="1">
      <c r="A28" s="1" t="s">
        <v>178</v>
      </c>
    </row>
    <row r="29" spans="1:3" ht="36.75" customHeight="1"/>
    <row r="30" spans="1:3" ht="25.5" customHeight="1"/>
    <row r="31" spans="1:3" ht="32.25" customHeight="1"/>
    <row r="32" spans="1:3" ht="30.75" customHeight="1"/>
    <row r="33" spans="1:1" ht="42.75" customHeight="1"/>
    <row r="34" spans="1:1" ht="43.5" customHeight="1"/>
    <row r="35" spans="1:1" ht="27.75" customHeight="1"/>
    <row r="36" spans="1:1" ht="30.75" customHeight="1">
      <c r="A36" s="391"/>
    </row>
    <row r="37" spans="1:1" ht="29.25" customHeight="1"/>
    <row r="38" spans="1:1" ht="27" customHeight="1"/>
    <row r="39" spans="1:1" ht="27" customHeight="1"/>
    <row r="40" spans="1:1" ht="27" customHeight="1"/>
    <row r="41" spans="1:1" ht="27" customHeight="1"/>
    <row r="42" spans="1:1" ht="27" customHeight="1"/>
    <row r="43" spans="1:1" ht="27" customHeight="1"/>
    <row r="44" spans="1:1" ht="27" customHeight="1"/>
    <row r="45" spans="1:1" ht="27" customHeight="1"/>
    <row r="46" spans="1:1" ht="27" customHeight="1"/>
  </sheetData>
  <mergeCells count="4">
    <mergeCell ref="C5:C6"/>
    <mergeCell ref="C8:C9"/>
    <mergeCell ref="C11:C12"/>
    <mergeCell ref="C2:C3"/>
  </mergeCells>
  <phoneticPr fontId="84"/>
  <hyperlinks>
    <hyperlink ref="A4" r:id="rId1" xr:uid="{09806068-DFFA-4219-A4D2-A7894EFD8D43}"/>
    <hyperlink ref="A7" r:id="rId2" xr:uid="{8339736C-5370-4AA5-B159-976566AFE21C}"/>
  </hyperlinks>
  <pageMargins left="0" right="0" top="0.19685039370078741" bottom="0.39370078740157483" header="0" footer="0.19685039370078741"/>
  <pageSetup paperSize="9" scale="42"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77C5-1616-4CA5-A211-6B1BE283E847}">
  <sheetPr codeName="Sheet2"/>
  <dimension ref="A1:AA82"/>
  <sheetViews>
    <sheetView view="pageBreakPreview" zoomScale="81" zoomScaleNormal="100" zoomScaleSheetLayoutView="81" workbookViewId="0">
      <selection activeCell="X8" sqref="X8"/>
    </sheetView>
  </sheetViews>
  <sheetFormatPr defaultRowHeight="13.2"/>
  <cols>
    <col min="13" max="13" width="13.88671875" customWidth="1"/>
    <col min="15" max="15" width="5.109375" customWidth="1"/>
    <col min="18" max="18" width="19.109375" customWidth="1"/>
    <col min="21" max="21" width="4.21875" customWidth="1"/>
    <col min="22" max="22" width="5.33203125" customWidth="1"/>
    <col min="23" max="25" width="8.88671875" customWidth="1"/>
    <col min="26" max="26" width="0.21875" customWidth="1"/>
    <col min="27" max="27" width="9.33203125" customWidth="1"/>
  </cols>
  <sheetData>
    <row r="1" spans="1:27">
      <c r="A1" s="104"/>
      <c r="B1" s="104"/>
      <c r="C1" s="104"/>
      <c r="D1" s="104"/>
      <c r="E1" s="104"/>
      <c r="F1" s="104"/>
      <c r="G1" s="104"/>
      <c r="H1" s="104"/>
      <c r="I1" s="104"/>
      <c r="J1" s="814" t="s">
        <v>410</v>
      </c>
      <c r="K1" s="814"/>
      <c r="L1" s="814"/>
      <c r="M1" s="814"/>
      <c r="N1" s="809"/>
      <c r="O1" s="809"/>
      <c r="P1" s="809"/>
      <c r="Q1" s="809"/>
      <c r="R1" s="809"/>
      <c r="S1" s="104"/>
      <c r="T1" s="104"/>
      <c r="U1" s="104"/>
      <c r="V1" s="104"/>
      <c r="W1" s="104"/>
      <c r="X1" s="104"/>
      <c r="Y1" s="104"/>
      <c r="Z1" s="104"/>
      <c r="AA1" s="104"/>
    </row>
    <row r="2" spans="1:27">
      <c r="A2" s="104"/>
      <c r="B2" s="104"/>
      <c r="C2" s="104"/>
      <c r="D2" s="104"/>
      <c r="E2" s="104"/>
      <c r="F2" s="104"/>
      <c r="G2" s="104"/>
      <c r="H2" s="104"/>
      <c r="I2" s="104"/>
      <c r="J2" s="814"/>
      <c r="K2" s="814"/>
      <c r="L2" s="814"/>
      <c r="M2" s="814"/>
      <c r="N2" s="809"/>
      <c r="O2" s="809"/>
      <c r="P2" s="809"/>
      <c r="Q2" s="809"/>
      <c r="R2" s="809"/>
      <c r="S2" s="104"/>
      <c r="T2" s="104"/>
      <c r="U2" s="104"/>
      <c r="V2" s="104"/>
      <c r="W2" s="104"/>
      <c r="X2" s="104"/>
      <c r="Y2" s="104"/>
      <c r="Z2" s="104"/>
      <c r="AA2" s="104"/>
    </row>
    <row r="3" spans="1:27">
      <c r="A3" s="104"/>
      <c r="B3" s="104"/>
      <c r="C3" s="104"/>
      <c r="D3" s="104"/>
      <c r="E3" s="104"/>
      <c r="F3" s="104"/>
      <c r="G3" s="104"/>
      <c r="H3" s="104"/>
      <c r="I3" s="104"/>
      <c r="J3" s="807" t="s">
        <v>401</v>
      </c>
      <c r="K3" s="807" t="s">
        <v>402</v>
      </c>
      <c r="L3" s="807"/>
      <c r="M3" s="807"/>
      <c r="N3" s="812" t="s">
        <v>408</v>
      </c>
      <c r="O3" s="812"/>
      <c r="P3" s="812"/>
      <c r="Q3" s="812"/>
      <c r="R3" s="812"/>
      <c r="S3" s="104"/>
      <c r="T3" s="104"/>
      <c r="U3" s="104"/>
      <c r="V3" s="104"/>
      <c r="W3" s="104"/>
      <c r="X3" s="104"/>
      <c r="Y3" s="104"/>
      <c r="Z3" s="104"/>
      <c r="AA3" s="104"/>
    </row>
    <row r="4" spans="1:27">
      <c r="A4" s="104"/>
      <c r="B4" s="104"/>
      <c r="C4" s="104"/>
      <c r="D4" s="104"/>
      <c r="E4" s="104"/>
      <c r="F4" s="104"/>
      <c r="G4" s="104"/>
      <c r="H4" s="104"/>
      <c r="I4" s="104"/>
      <c r="J4" s="807"/>
      <c r="K4" s="807"/>
      <c r="L4" s="807"/>
      <c r="M4" s="807"/>
      <c r="N4" s="812"/>
      <c r="O4" s="812"/>
      <c r="P4" s="812"/>
      <c r="Q4" s="812"/>
      <c r="R4" s="812"/>
      <c r="S4" s="104"/>
      <c r="T4" s="104"/>
      <c r="U4" s="104"/>
      <c r="V4" s="104"/>
      <c r="W4" s="104"/>
      <c r="X4" s="104"/>
      <c r="Y4" s="104"/>
      <c r="Z4" s="104"/>
      <c r="AA4" s="104"/>
    </row>
    <row r="5" spans="1:27">
      <c r="A5" s="104"/>
      <c r="B5" s="104"/>
      <c r="C5" s="104"/>
      <c r="D5" s="104"/>
      <c r="E5" s="104"/>
      <c r="F5" s="104"/>
      <c r="G5" s="104"/>
      <c r="H5" s="104"/>
      <c r="I5" s="104"/>
      <c r="J5" s="807"/>
      <c r="K5" s="807"/>
      <c r="L5" s="807"/>
      <c r="M5" s="807"/>
      <c r="N5" s="812"/>
      <c r="O5" s="812"/>
      <c r="P5" s="812"/>
      <c r="Q5" s="812"/>
      <c r="R5" s="812"/>
      <c r="S5" s="104"/>
      <c r="T5" s="104"/>
      <c r="U5" s="104"/>
      <c r="V5" s="104"/>
      <c r="W5" s="104"/>
      <c r="X5" s="104"/>
      <c r="Y5" s="104"/>
      <c r="Z5" s="104"/>
      <c r="AA5" s="104"/>
    </row>
    <row r="6" spans="1:27">
      <c r="A6" s="104"/>
      <c r="B6" s="104"/>
      <c r="C6" s="104"/>
      <c r="D6" s="104"/>
      <c r="E6" s="104"/>
      <c r="F6" s="104"/>
      <c r="G6" s="104"/>
      <c r="H6" s="104"/>
      <c r="I6" s="104"/>
      <c r="J6" s="807" t="s">
        <v>403</v>
      </c>
      <c r="K6" s="808" t="s">
        <v>404</v>
      </c>
      <c r="L6" s="808"/>
      <c r="M6" s="808"/>
      <c r="N6" s="809"/>
      <c r="O6" s="809"/>
      <c r="P6" s="809"/>
      <c r="Q6" s="809"/>
      <c r="R6" s="809"/>
      <c r="S6" s="104"/>
      <c r="T6" s="104"/>
      <c r="U6" s="104"/>
      <c r="V6" s="104"/>
      <c r="W6" s="104"/>
      <c r="X6" s="104"/>
      <c r="Y6" s="104"/>
      <c r="Z6" s="104"/>
      <c r="AA6" s="104"/>
    </row>
    <row r="7" spans="1:27">
      <c r="A7" s="104"/>
      <c r="B7" s="104"/>
      <c r="C7" s="104"/>
      <c r="D7" s="104"/>
      <c r="E7" s="104"/>
      <c r="F7" s="104"/>
      <c r="G7" s="104"/>
      <c r="H7" s="104"/>
      <c r="I7" s="104"/>
      <c r="J7" s="807"/>
      <c r="K7" s="808"/>
      <c r="L7" s="808"/>
      <c r="M7" s="808"/>
      <c r="N7" s="809"/>
      <c r="O7" s="809"/>
      <c r="P7" s="809"/>
      <c r="Q7" s="809"/>
      <c r="R7" s="809"/>
      <c r="S7" s="104"/>
      <c r="T7" s="104"/>
      <c r="U7" s="104"/>
      <c r="V7" s="104"/>
      <c r="W7" s="104"/>
      <c r="X7" s="104"/>
      <c r="Y7" s="104"/>
      <c r="Z7" s="104"/>
      <c r="AA7" s="104"/>
    </row>
    <row r="8" spans="1:27">
      <c r="A8" s="104"/>
      <c r="B8" s="104"/>
      <c r="C8" s="104"/>
      <c r="D8" s="104"/>
      <c r="E8" s="104"/>
      <c r="F8" s="104"/>
      <c r="G8" s="104"/>
      <c r="H8" s="104"/>
      <c r="I8" s="104"/>
      <c r="J8" s="807"/>
      <c r="K8" s="808"/>
      <c r="L8" s="808"/>
      <c r="M8" s="808"/>
      <c r="N8" s="809"/>
      <c r="O8" s="809"/>
      <c r="P8" s="809"/>
      <c r="Q8" s="809"/>
      <c r="R8" s="809"/>
      <c r="S8" s="104"/>
      <c r="T8" s="104"/>
      <c r="U8" s="104"/>
      <c r="V8" s="104"/>
      <c r="W8" s="104"/>
      <c r="X8" s="104"/>
      <c r="Y8" s="104"/>
      <c r="Z8" s="104"/>
      <c r="AA8" s="104"/>
    </row>
    <row r="9" spans="1:27">
      <c r="A9" s="104"/>
      <c r="B9" s="104"/>
      <c r="C9" s="104"/>
      <c r="D9" s="104"/>
      <c r="E9" s="104"/>
      <c r="F9" s="104"/>
      <c r="G9" s="104"/>
      <c r="H9" s="104"/>
      <c r="I9" s="104"/>
      <c r="J9" s="806"/>
      <c r="K9" s="806"/>
      <c r="L9" s="806"/>
      <c r="M9" s="806"/>
      <c r="N9" s="809"/>
      <c r="O9" s="809"/>
      <c r="P9" s="809"/>
      <c r="Q9" s="809"/>
      <c r="R9" s="809"/>
      <c r="S9" s="104"/>
      <c r="T9" s="104"/>
      <c r="U9" s="104"/>
      <c r="V9" s="104"/>
      <c r="W9" s="104"/>
      <c r="X9" s="104"/>
      <c r="Y9" s="104"/>
      <c r="Z9" s="104"/>
      <c r="AA9" s="104"/>
    </row>
    <row r="10" spans="1:27">
      <c r="A10" s="104"/>
      <c r="B10" s="104"/>
      <c r="C10" s="104"/>
      <c r="D10" s="104"/>
      <c r="E10" s="104"/>
      <c r="F10" s="104"/>
      <c r="G10" s="104"/>
      <c r="H10" s="104"/>
      <c r="I10" s="104"/>
      <c r="J10" s="806"/>
      <c r="K10" s="806"/>
      <c r="L10" s="806"/>
      <c r="M10" s="806"/>
      <c r="N10" s="809"/>
      <c r="O10" s="809"/>
      <c r="P10" s="809"/>
      <c r="Q10" s="809"/>
      <c r="R10" s="809"/>
      <c r="S10" s="104"/>
      <c r="T10" s="104"/>
      <c r="U10" s="104"/>
      <c r="V10" s="104"/>
      <c r="W10" s="104"/>
      <c r="X10" s="104"/>
      <c r="Y10" s="104"/>
      <c r="Z10" s="104"/>
      <c r="AA10" s="104"/>
    </row>
    <row r="11" spans="1:27" ht="409.6" customHeight="1">
      <c r="A11" s="104"/>
      <c r="B11" s="104"/>
      <c r="C11" s="104"/>
      <c r="D11" s="104"/>
      <c r="E11" s="104"/>
      <c r="F11" s="104"/>
      <c r="G11" s="104"/>
      <c r="H11" s="104"/>
      <c r="I11" s="104"/>
      <c r="J11" s="810" t="s">
        <v>405</v>
      </c>
      <c r="K11" s="811" t="s">
        <v>407</v>
      </c>
      <c r="L11" s="811"/>
      <c r="M11" s="811"/>
      <c r="N11" s="813" t="s">
        <v>406</v>
      </c>
      <c r="O11" s="813"/>
      <c r="P11" s="813"/>
      <c r="Q11" s="813"/>
      <c r="R11" s="813"/>
      <c r="S11" s="104"/>
      <c r="T11" s="104"/>
      <c r="U11" s="104"/>
      <c r="V11" s="104"/>
      <c r="W11" s="104"/>
      <c r="X11" s="104"/>
      <c r="Y11" s="104"/>
      <c r="Z11" s="104"/>
      <c r="AA11" s="104"/>
    </row>
    <row r="12" spans="1:27">
      <c r="A12" s="104"/>
      <c r="B12" s="104"/>
      <c r="C12" s="104"/>
      <c r="D12" s="104"/>
      <c r="E12" s="104"/>
      <c r="F12" s="104"/>
      <c r="G12" s="104"/>
      <c r="H12" s="104"/>
      <c r="I12" s="104"/>
      <c r="J12" s="806"/>
      <c r="K12" s="806" t="s">
        <v>409</v>
      </c>
      <c r="L12" s="806"/>
      <c r="M12" s="806"/>
      <c r="N12" s="809"/>
      <c r="O12" s="809"/>
      <c r="P12" s="809"/>
      <c r="Q12" s="809"/>
      <c r="R12" s="809"/>
      <c r="S12" s="104"/>
      <c r="T12" s="104"/>
      <c r="U12" s="104"/>
      <c r="V12" s="104"/>
      <c r="W12" s="104"/>
      <c r="X12" s="104"/>
      <c r="Y12" s="104"/>
      <c r="Z12" s="104"/>
      <c r="AA12" s="104"/>
    </row>
    <row r="13" spans="1:27">
      <c r="A13" s="104"/>
      <c r="B13" s="104"/>
      <c r="C13" s="104"/>
      <c r="D13" s="104"/>
      <c r="E13" s="104"/>
      <c r="F13" s="104"/>
      <c r="G13" s="104"/>
      <c r="H13" s="104"/>
      <c r="I13" s="104"/>
      <c r="J13" s="806"/>
      <c r="K13" s="806" t="s">
        <v>409</v>
      </c>
      <c r="L13" s="806"/>
      <c r="M13" s="806"/>
      <c r="N13" s="809"/>
      <c r="O13" s="809"/>
      <c r="P13" s="809"/>
      <c r="Q13" s="809"/>
      <c r="R13" s="809"/>
      <c r="S13" s="104"/>
      <c r="T13" s="104"/>
      <c r="U13" s="104"/>
      <c r="V13" s="104"/>
      <c r="W13" s="104"/>
      <c r="X13" s="104"/>
      <c r="Y13" s="104"/>
      <c r="Z13" s="104"/>
      <c r="AA13" s="104"/>
    </row>
    <row r="14" spans="1:27">
      <c r="A14" s="104"/>
      <c r="B14" s="104"/>
      <c r="C14" s="104"/>
      <c r="D14" s="104"/>
      <c r="E14" s="104"/>
      <c r="F14" s="104"/>
      <c r="G14" s="104"/>
      <c r="H14" s="104"/>
      <c r="I14" s="104"/>
      <c r="J14" s="806"/>
      <c r="K14" s="806"/>
      <c r="L14" s="806"/>
      <c r="M14" s="806"/>
      <c r="N14" s="809"/>
      <c r="O14" s="809"/>
      <c r="P14" s="809"/>
      <c r="Q14" s="809"/>
      <c r="R14" s="809"/>
      <c r="S14" s="104"/>
      <c r="T14" s="104"/>
      <c r="U14" s="104"/>
      <c r="V14" s="104"/>
      <c r="W14" s="104"/>
      <c r="X14" s="104"/>
      <c r="Y14" s="104"/>
      <c r="Z14" s="104"/>
      <c r="AA14" s="104"/>
    </row>
    <row r="15" spans="1:27">
      <c r="A15" s="104"/>
      <c r="B15" s="104"/>
      <c r="C15" s="104"/>
      <c r="D15" s="104"/>
      <c r="E15" s="104"/>
      <c r="F15" s="104"/>
      <c r="G15" s="104"/>
      <c r="H15" s="104"/>
      <c r="I15" s="104"/>
      <c r="J15" s="806"/>
      <c r="K15" s="806"/>
      <c r="L15" s="806"/>
      <c r="M15" s="806"/>
      <c r="N15" s="809"/>
      <c r="O15" s="809"/>
      <c r="P15" s="809"/>
      <c r="Q15" s="809"/>
      <c r="R15" s="809"/>
      <c r="S15" s="104"/>
      <c r="T15" s="104"/>
      <c r="U15" s="104"/>
      <c r="V15" s="104"/>
      <c r="W15" s="104"/>
      <c r="X15" s="104"/>
      <c r="Y15" s="104"/>
      <c r="Z15" s="104"/>
      <c r="AA15" s="104"/>
    </row>
    <row r="16" spans="1:27">
      <c r="A16" s="104"/>
      <c r="B16" s="104"/>
      <c r="C16" s="104"/>
      <c r="D16" s="104"/>
      <c r="E16" s="104"/>
      <c r="F16" s="104"/>
      <c r="G16" s="104"/>
      <c r="H16" s="104"/>
      <c r="I16" s="104"/>
      <c r="J16" s="806"/>
      <c r="K16" s="806"/>
      <c r="L16" s="806"/>
      <c r="M16" s="806"/>
      <c r="N16" s="809"/>
      <c r="O16" s="809"/>
      <c r="P16" s="809"/>
      <c r="Q16" s="809"/>
      <c r="R16" s="809"/>
      <c r="S16" s="104"/>
      <c r="T16" s="104"/>
      <c r="U16" s="104"/>
      <c r="V16" s="104"/>
      <c r="W16" s="104"/>
      <c r="X16" s="104"/>
      <c r="Y16" s="104"/>
      <c r="Z16" s="104"/>
      <c r="AA16" s="104"/>
    </row>
    <row r="17" spans="1:27">
      <c r="A17" s="104"/>
      <c r="B17" s="104"/>
      <c r="C17" s="104"/>
      <c r="D17" s="104"/>
      <c r="E17" s="104"/>
      <c r="F17" s="104"/>
      <c r="G17" s="104"/>
      <c r="H17" s="104"/>
      <c r="I17" s="104"/>
      <c r="J17" s="806"/>
      <c r="K17" s="806"/>
      <c r="L17" s="806"/>
      <c r="M17" s="806"/>
      <c r="N17" s="809"/>
      <c r="O17" s="809"/>
      <c r="P17" s="809"/>
      <c r="Q17" s="809"/>
      <c r="R17" s="809"/>
      <c r="S17" s="104"/>
      <c r="T17" s="104"/>
      <c r="U17" s="104"/>
      <c r="V17" s="104"/>
      <c r="W17" s="104"/>
      <c r="X17" s="104"/>
      <c r="Y17" s="104"/>
      <c r="Z17" s="104"/>
      <c r="AA17" s="104"/>
    </row>
    <row r="18" spans="1:27">
      <c r="A18" s="104"/>
      <c r="B18" s="104"/>
      <c r="C18" s="104"/>
      <c r="D18" s="104"/>
      <c r="E18" s="104"/>
      <c r="F18" s="104"/>
      <c r="G18" s="104"/>
      <c r="H18" s="104"/>
      <c r="I18" s="104"/>
      <c r="J18" s="807"/>
      <c r="K18" s="807"/>
      <c r="L18" s="807"/>
      <c r="M18" s="807"/>
      <c r="N18" s="809"/>
      <c r="O18" s="809"/>
      <c r="P18" s="809"/>
      <c r="Q18" s="809"/>
      <c r="R18" s="809"/>
      <c r="S18" s="104"/>
      <c r="T18" s="104"/>
      <c r="U18" s="104"/>
      <c r="V18" s="104"/>
      <c r="W18" s="104"/>
      <c r="X18" s="104"/>
      <c r="Y18" s="104"/>
      <c r="Z18" s="104"/>
      <c r="AA18" s="104"/>
    </row>
    <row r="19" spans="1:27">
      <c r="A19" s="104"/>
      <c r="B19" s="104"/>
      <c r="C19" s="104"/>
      <c r="D19" s="104"/>
      <c r="E19" s="104"/>
      <c r="F19" s="104"/>
      <c r="G19" s="104"/>
      <c r="H19" s="104"/>
      <c r="I19" s="104"/>
      <c r="J19" s="807"/>
      <c r="K19" s="807"/>
      <c r="L19" s="807"/>
      <c r="M19" s="807"/>
      <c r="N19" s="809"/>
      <c r="O19" s="809"/>
      <c r="P19" s="809"/>
      <c r="Q19" s="809"/>
      <c r="R19" s="809"/>
      <c r="S19" s="104"/>
      <c r="T19" s="104"/>
      <c r="U19" s="104"/>
      <c r="V19" s="104"/>
      <c r="W19" s="104"/>
      <c r="X19" s="104"/>
      <c r="Y19" s="104"/>
      <c r="Z19" s="104"/>
      <c r="AA19" s="104"/>
    </row>
    <row r="20" spans="1:27">
      <c r="A20" s="104"/>
      <c r="B20" s="104"/>
      <c r="C20" s="104"/>
      <c r="D20" s="104"/>
      <c r="E20" s="104"/>
      <c r="F20" s="104"/>
      <c r="G20" s="104"/>
      <c r="H20" s="104"/>
      <c r="I20" s="104"/>
      <c r="J20" s="807"/>
      <c r="K20" s="807"/>
      <c r="L20" s="807"/>
      <c r="M20" s="807"/>
      <c r="N20" s="104"/>
      <c r="O20" s="104"/>
      <c r="P20" s="104"/>
      <c r="Q20" s="104"/>
      <c r="R20" s="104"/>
      <c r="S20" s="104"/>
      <c r="T20" s="104"/>
      <c r="U20" s="104"/>
      <c r="V20" s="104"/>
      <c r="W20" s="104"/>
      <c r="X20" s="104"/>
      <c r="Y20" s="104"/>
      <c r="Z20" s="104"/>
      <c r="AA20" s="104"/>
    </row>
    <row r="21" spans="1:27">
      <c r="A21" s="104"/>
      <c r="B21" s="104"/>
      <c r="C21" s="104"/>
      <c r="D21" s="104"/>
      <c r="E21" s="104"/>
      <c r="F21" s="104"/>
      <c r="G21" s="104"/>
      <c r="H21" s="104"/>
      <c r="I21" s="104"/>
      <c r="J21" s="807"/>
      <c r="K21" s="807"/>
      <c r="L21" s="807"/>
      <c r="M21" s="807"/>
      <c r="N21" s="104"/>
      <c r="O21" s="104"/>
      <c r="P21" s="104"/>
      <c r="Q21" s="104"/>
      <c r="R21" s="104"/>
      <c r="S21" s="104"/>
      <c r="T21" s="104"/>
      <c r="U21" s="104"/>
      <c r="V21" s="104"/>
      <c r="W21" s="104"/>
      <c r="X21" s="104"/>
      <c r="Y21" s="104"/>
      <c r="Z21" s="104"/>
      <c r="AA21" s="104"/>
    </row>
    <row r="22" spans="1:27">
      <c r="A22" s="104"/>
      <c r="B22" s="104"/>
      <c r="C22" s="104"/>
      <c r="D22" s="104"/>
      <c r="E22" s="104"/>
      <c r="F22" s="104"/>
      <c r="G22" s="104"/>
      <c r="H22" s="104"/>
      <c r="I22" s="104"/>
      <c r="J22" s="807"/>
      <c r="K22" s="807"/>
      <c r="L22" s="807"/>
      <c r="M22" s="807"/>
      <c r="N22" s="104"/>
      <c r="O22" s="104"/>
      <c r="P22" s="104"/>
      <c r="Q22" s="104"/>
      <c r="R22" s="104"/>
      <c r="S22" s="104"/>
      <c r="T22" s="104"/>
      <c r="U22" s="104"/>
      <c r="V22" s="104"/>
      <c r="W22" s="104"/>
      <c r="X22" s="104"/>
      <c r="Y22" s="104"/>
      <c r="Z22" s="104"/>
      <c r="AA22" s="104"/>
    </row>
    <row r="23" spans="1:27">
      <c r="A23" s="104"/>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row>
    <row r="24" spans="1:27">
      <c r="A24" s="104"/>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row>
    <row r="25" spans="1:27">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row>
    <row r="26" spans="1:27">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row>
    <row r="27" spans="1:27">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row>
    <row r="28" spans="1:27">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row>
    <row r="29" spans="1:27">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row>
    <row r="30" spans="1:27">
      <c r="A30" s="104"/>
      <c r="B30" s="104"/>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row>
    <row r="31" spans="1:27">
      <c r="A31" s="104"/>
      <c r="B31" s="104"/>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row>
    <row r="32" spans="1:27">
      <c r="A32" s="104"/>
      <c r="B32" s="104"/>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row>
    <row r="33" spans="1:27">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row>
    <row r="34" spans="1:27">
      <c r="A34" s="104"/>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row>
    <row r="35" spans="1:27">
      <c r="A35" s="104"/>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row>
    <row r="36" spans="1:27">
      <c r="A36" s="104"/>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row>
    <row r="37" spans="1:27">
      <c r="A37" s="104"/>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row>
    <row r="38" spans="1:27">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row>
    <row r="39" spans="1:27">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row>
    <row r="40" spans="1:27">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row>
    <row r="41" spans="1:27">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row>
    <row r="42" spans="1:27">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row>
    <row r="43" spans="1:27">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row>
    <row r="44" spans="1:27">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row>
    <row r="45" spans="1:27">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row>
    <row r="46" spans="1:27">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row>
    <row r="47" spans="1:27">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row>
    <row r="48" spans="1:27">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row>
    <row r="49" spans="1:27">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row>
    <row r="50" spans="1:27">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row>
    <row r="51" spans="1:27">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row>
    <row r="52" spans="1:27">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row>
    <row r="53" spans="1:27">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row>
    <row r="54" spans="1:27">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row>
    <row r="55" spans="1:27">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row>
    <row r="56" spans="1:27">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row>
    <row r="57" spans="1:27">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row>
    <row r="58" spans="1:27">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row>
    <row r="59" spans="1:27">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row>
    <row r="60" spans="1:27">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row>
    <row r="61" spans="1:27">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row>
    <row r="62" spans="1:27">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row>
    <row r="63" spans="1:27">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row>
    <row r="64" spans="1:27">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row>
    <row r="65" spans="1:27">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row>
    <row r="66" spans="1:27">
      <c r="A66" s="104"/>
      <c r="B66" s="104"/>
      <c r="C66" s="104"/>
      <c r="D66" s="104"/>
      <c r="E66" s="104"/>
      <c r="F66" s="104"/>
      <c r="G66" s="104"/>
      <c r="H66" s="104"/>
      <c r="I66" s="104"/>
      <c r="J66" s="104"/>
      <c r="K66" s="104"/>
      <c r="L66" s="104"/>
      <c r="M66" s="104"/>
      <c r="N66" s="104"/>
      <c r="O66" s="104"/>
      <c r="P66" s="104"/>
      <c r="Q66" s="104"/>
      <c r="R66" s="104"/>
      <c r="S66" s="104"/>
      <c r="T66" s="104"/>
      <c r="U66" s="104"/>
    </row>
    <row r="67" spans="1:27">
      <c r="A67" s="104"/>
      <c r="B67" s="104"/>
      <c r="C67" s="104"/>
      <c r="D67" s="104"/>
      <c r="E67" s="104"/>
      <c r="F67" s="104"/>
      <c r="G67" s="104"/>
      <c r="H67" s="104"/>
      <c r="I67" s="104"/>
      <c r="J67" s="104"/>
      <c r="K67" s="104"/>
      <c r="L67" s="104"/>
      <c r="M67" s="104"/>
      <c r="N67" s="104"/>
      <c r="O67" s="104"/>
      <c r="P67" s="104"/>
      <c r="Q67" s="104"/>
      <c r="R67" s="104"/>
      <c r="S67" s="104"/>
      <c r="T67" s="104"/>
      <c r="U67" s="104"/>
    </row>
    <row r="68" spans="1:27">
      <c r="A68" s="104"/>
      <c r="B68" s="104"/>
      <c r="C68" s="104"/>
      <c r="D68" s="104"/>
      <c r="E68" s="104"/>
      <c r="F68" s="104"/>
      <c r="G68" s="104"/>
      <c r="H68" s="104"/>
      <c r="I68" s="104"/>
      <c r="J68" s="104"/>
      <c r="K68" s="104"/>
      <c r="L68" s="104"/>
      <c r="M68" s="104"/>
      <c r="N68" s="104"/>
      <c r="O68" s="104"/>
      <c r="P68" s="104"/>
      <c r="Q68" s="104"/>
      <c r="R68" s="104"/>
      <c r="S68" s="104"/>
      <c r="T68" s="104"/>
      <c r="U68" s="104"/>
    </row>
    <row r="69" spans="1:27">
      <c r="A69" s="104"/>
      <c r="B69" s="104"/>
      <c r="C69" s="104"/>
      <c r="D69" s="104"/>
      <c r="E69" s="104"/>
      <c r="F69" s="104"/>
      <c r="G69" s="104"/>
      <c r="H69" s="104"/>
      <c r="I69" s="104"/>
      <c r="J69" s="104"/>
      <c r="K69" s="104"/>
      <c r="L69" s="104"/>
      <c r="M69" s="104"/>
      <c r="N69" s="104"/>
      <c r="O69" s="104"/>
      <c r="P69" s="104"/>
      <c r="Q69" s="104"/>
      <c r="R69" s="104"/>
      <c r="S69" s="104"/>
      <c r="T69" s="104"/>
      <c r="U69" s="104"/>
    </row>
    <row r="70" spans="1:27">
      <c r="A70" s="104"/>
      <c r="B70" s="104"/>
      <c r="C70" s="104"/>
      <c r="D70" s="104"/>
      <c r="E70" s="104"/>
      <c r="F70" s="104"/>
      <c r="G70" s="104"/>
      <c r="H70" s="104"/>
      <c r="I70" s="104"/>
      <c r="J70" s="104"/>
      <c r="K70" s="104"/>
      <c r="L70" s="104"/>
      <c r="M70" s="104"/>
      <c r="N70" s="104"/>
      <c r="O70" s="104"/>
      <c r="P70" s="104"/>
      <c r="Q70" s="104"/>
      <c r="R70" s="104"/>
      <c r="S70" s="104"/>
      <c r="T70" s="104"/>
      <c r="U70" s="104"/>
    </row>
    <row r="71" spans="1:27">
      <c r="A71" s="104"/>
      <c r="B71" s="104"/>
      <c r="C71" s="104"/>
      <c r="D71" s="104"/>
      <c r="E71" s="104"/>
      <c r="F71" s="104"/>
      <c r="G71" s="104"/>
      <c r="H71" s="104"/>
      <c r="I71" s="104"/>
      <c r="J71" s="104"/>
      <c r="K71" s="104"/>
      <c r="L71" s="104"/>
      <c r="M71" s="104"/>
      <c r="N71" s="104"/>
      <c r="O71" s="104"/>
      <c r="P71" s="104"/>
      <c r="Q71" s="104"/>
      <c r="R71" s="104"/>
      <c r="S71" s="104"/>
      <c r="T71" s="104"/>
      <c r="U71" s="104"/>
    </row>
    <row r="72" spans="1:27">
      <c r="A72" s="104"/>
      <c r="B72" s="104"/>
      <c r="C72" s="104"/>
      <c r="D72" s="104"/>
      <c r="E72" s="104"/>
      <c r="F72" s="104"/>
      <c r="G72" s="104"/>
      <c r="H72" s="104"/>
      <c r="I72" s="104"/>
      <c r="J72" s="104"/>
      <c r="K72" s="104"/>
      <c r="L72" s="104"/>
      <c r="M72" s="104"/>
      <c r="N72" s="104"/>
      <c r="O72" s="104"/>
      <c r="P72" s="104"/>
      <c r="Q72" s="104"/>
      <c r="R72" s="104"/>
      <c r="S72" s="104"/>
      <c r="T72" s="104"/>
      <c r="U72" s="104"/>
    </row>
    <row r="73" spans="1:27">
      <c r="A73" s="104"/>
      <c r="B73" s="104"/>
      <c r="C73" s="104"/>
      <c r="D73" s="104"/>
      <c r="E73" s="104"/>
      <c r="F73" s="104"/>
      <c r="G73" s="104"/>
      <c r="H73" s="104"/>
      <c r="I73" s="104"/>
      <c r="J73" s="104"/>
      <c r="K73" s="104"/>
      <c r="L73" s="104"/>
      <c r="M73" s="104"/>
      <c r="N73" s="104"/>
      <c r="O73" s="104"/>
      <c r="P73" s="104"/>
      <c r="Q73" s="104"/>
      <c r="R73" s="104"/>
      <c r="S73" s="104"/>
      <c r="T73" s="104"/>
      <c r="U73" s="104"/>
    </row>
    <row r="74" spans="1:27">
      <c r="A74" s="104"/>
      <c r="B74" s="104"/>
      <c r="C74" s="104"/>
      <c r="D74" s="104"/>
      <c r="E74" s="104"/>
      <c r="F74" s="104"/>
      <c r="G74" s="104"/>
      <c r="H74" s="104"/>
      <c r="I74" s="104"/>
      <c r="J74" s="104"/>
      <c r="K74" s="104"/>
      <c r="L74" s="104"/>
      <c r="M74" s="104"/>
      <c r="N74" s="104"/>
      <c r="O74" s="104"/>
      <c r="P74" s="104"/>
      <c r="Q74" s="104"/>
      <c r="R74" s="104"/>
      <c r="S74" s="104"/>
      <c r="T74" s="104"/>
      <c r="U74" s="104"/>
    </row>
    <row r="75" spans="1:27">
      <c r="A75" s="104"/>
      <c r="B75" s="104"/>
      <c r="C75" s="104"/>
      <c r="D75" s="104"/>
      <c r="E75" s="104"/>
      <c r="F75" s="104"/>
      <c r="G75" s="104"/>
      <c r="H75" s="104"/>
      <c r="I75" s="104"/>
      <c r="J75" s="104"/>
      <c r="K75" s="104"/>
      <c r="L75" s="104"/>
      <c r="M75" s="104"/>
      <c r="N75" s="104"/>
      <c r="O75" s="104"/>
      <c r="P75" s="104"/>
      <c r="Q75" s="104"/>
      <c r="R75" s="104"/>
      <c r="S75" s="104"/>
      <c r="T75" s="104"/>
      <c r="U75" s="104"/>
    </row>
    <row r="76" spans="1:27">
      <c r="A76" s="104"/>
      <c r="B76" s="104"/>
      <c r="C76" s="104"/>
      <c r="D76" s="104"/>
      <c r="E76" s="104"/>
      <c r="F76" s="104"/>
      <c r="G76" s="104"/>
      <c r="H76" s="104"/>
      <c r="I76" s="104"/>
      <c r="J76" s="104"/>
      <c r="K76" s="104"/>
      <c r="L76" s="104"/>
      <c r="M76" s="104"/>
      <c r="N76" s="104"/>
      <c r="O76" s="104"/>
      <c r="P76" s="104"/>
      <c r="Q76" s="104"/>
      <c r="R76" s="104"/>
      <c r="S76" s="104"/>
      <c r="T76" s="104"/>
      <c r="U76" s="104"/>
    </row>
    <row r="77" spans="1:27">
      <c r="A77" s="104"/>
      <c r="B77" s="104"/>
      <c r="C77" s="104"/>
      <c r="D77" s="104"/>
      <c r="E77" s="104"/>
      <c r="F77" s="104"/>
      <c r="G77" s="104"/>
      <c r="H77" s="104"/>
      <c r="I77" s="104"/>
      <c r="J77" s="104"/>
      <c r="K77" s="104"/>
      <c r="L77" s="104"/>
      <c r="M77" s="104"/>
      <c r="N77" s="104"/>
      <c r="O77" s="104"/>
      <c r="P77" s="104"/>
      <c r="Q77" s="104"/>
      <c r="R77" s="104"/>
      <c r="S77" s="104"/>
      <c r="T77" s="104"/>
      <c r="U77" s="104"/>
    </row>
    <row r="78" spans="1:27">
      <c r="A78" s="104"/>
      <c r="B78" s="104"/>
      <c r="C78" s="104"/>
      <c r="D78" s="104"/>
      <c r="E78" s="104"/>
      <c r="F78" s="104"/>
      <c r="G78" s="104"/>
      <c r="H78" s="104"/>
      <c r="I78" s="104"/>
      <c r="J78" s="104"/>
      <c r="K78" s="104"/>
      <c r="L78" s="104"/>
      <c r="M78" s="104"/>
      <c r="N78" s="104"/>
      <c r="O78" s="104"/>
      <c r="P78" s="104"/>
      <c r="Q78" s="104"/>
      <c r="R78" s="104"/>
      <c r="S78" s="104"/>
      <c r="T78" s="104"/>
      <c r="U78" s="104"/>
    </row>
    <row r="79" spans="1:27">
      <c r="A79" s="104"/>
      <c r="B79" s="104"/>
      <c r="C79" s="104"/>
      <c r="D79" s="104"/>
      <c r="E79" s="104"/>
      <c r="F79" s="104"/>
      <c r="G79" s="104"/>
      <c r="H79" s="104"/>
      <c r="I79" s="104"/>
      <c r="J79" s="104"/>
      <c r="K79" s="104"/>
      <c r="L79" s="104"/>
      <c r="M79" s="104"/>
      <c r="N79" s="104"/>
      <c r="O79" s="104"/>
      <c r="P79" s="104"/>
      <c r="Q79" s="104"/>
      <c r="R79" s="104"/>
      <c r="S79" s="104"/>
      <c r="T79" s="104"/>
      <c r="U79" s="104"/>
    </row>
    <row r="80" spans="1:27">
      <c r="A80" s="104"/>
      <c r="B80" s="104"/>
      <c r="C80" s="104"/>
      <c r="D80" s="104"/>
      <c r="E80" s="104"/>
      <c r="F80" s="104"/>
      <c r="G80" s="104"/>
      <c r="H80" s="104"/>
      <c r="I80" s="104"/>
      <c r="J80" s="104"/>
      <c r="K80" s="104"/>
      <c r="L80" s="104"/>
      <c r="M80" s="104"/>
      <c r="N80" s="104"/>
      <c r="O80" s="104"/>
      <c r="P80" s="104"/>
      <c r="Q80" s="104"/>
      <c r="R80" s="104"/>
      <c r="S80" s="104"/>
      <c r="T80" s="104"/>
      <c r="U80" s="104"/>
    </row>
    <row r="81" spans="1:21">
      <c r="A81" s="104"/>
      <c r="B81" s="104"/>
      <c r="C81" s="104"/>
      <c r="D81" s="104"/>
      <c r="E81" s="104"/>
      <c r="F81" s="104"/>
      <c r="G81" s="104"/>
      <c r="H81" s="104"/>
      <c r="I81" s="104"/>
      <c r="J81" s="104"/>
      <c r="K81" s="104"/>
      <c r="L81" s="104"/>
      <c r="M81" s="104"/>
      <c r="N81" s="104"/>
      <c r="O81" s="104"/>
      <c r="P81" s="104"/>
      <c r="Q81" s="104"/>
      <c r="R81" s="104"/>
      <c r="S81" s="104"/>
      <c r="T81" s="104"/>
      <c r="U81" s="104"/>
    </row>
    <row r="82" spans="1:21">
      <c r="A82" s="104"/>
      <c r="B82" s="104"/>
      <c r="C82" s="104"/>
      <c r="D82" s="104"/>
      <c r="E82" s="104"/>
      <c r="F82" s="104"/>
      <c r="G82" s="104"/>
      <c r="H82" s="104"/>
      <c r="I82" s="104"/>
      <c r="J82" s="104"/>
      <c r="K82" s="104"/>
      <c r="L82" s="104"/>
      <c r="M82" s="104"/>
      <c r="N82" s="104"/>
      <c r="O82" s="104"/>
      <c r="P82" s="104"/>
      <c r="Q82" s="104"/>
      <c r="R82" s="104"/>
      <c r="S82" s="104"/>
      <c r="T82" s="104"/>
      <c r="U82" s="104"/>
    </row>
  </sheetData>
  <sheetProtection formatCells="0" formatColumns="0" formatRows="0" insertColumns="0" insertRows="0" insertHyperlinks="0" deleteColumns="0" deleteRows="0" sort="0" autoFilter="0" pivotTables="0"/>
  <mergeCells count="5">
    <mergeCell ref="K6:M8"/>
    <mergeCell ref="N11:R11"/>
    <mergeCell ref="K11:M11"/>
    <mergeCell ref="N3:R5"/>
    <mergeCell ref="J1:M2"/>
  </mergeCells>
  <phoneticPr fontId="84"/>
  <pageMargins left="0.7" right="0.7" top="0.75" bottom="0.75" header="0.3" footer="0.3"/>
  <pageSetup paperSize="9" scale="2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codeName="Sheet3">
    <tabColor theme="2" tint="-0.249977111117893"/>
    <pageSetUpPr fitToPage="1"/>
  </sheetPr>
  <dimension ref="A1:S84"/>
  <sheetViews>
    <sheetView zoomScale="98" zoomScaleNormal="98" zoomScaleSheetLayoutView="100" workbookViewId="0">
      <selection activeCell="O12" sqref="O12"/>
    </sheetView>
  </sheetViews>
  <sheetFormatPr defaultColWidth="9" defaultRowHeight="13.2"/>
  <cols>
    <col min="1" max="1" width="12.77734375" style="52" customWidth="1"/>
    <col min="2" max="2" width="5.109375" style="52" customWidth="1"/>
    <col min="3" max="3" width="3.77734375" style="52" customWidth="1"/>
    <col min="4" max="4" width="6.88671875" style="52" customWidth="1"/>
    <col min="5" max="5" width="13.109375" style="52" customWidth="1"/>
    <col min="6" max="6" width="13.109375" style="87" customWidth="1"/>
    <col min="7" max="7" width="11.33203125" style="52" customWidth="1"/>
    <col min="8" max="8" width="26.6640625" style="64" customWidth="1"/>
    <col min="9" max="9" width="13" style="57" customWidth="1"/>
    <col min="10" max="10" width="16.109375" style="57" customWidth="1"/>
    <col min="11" max="11" width="13.44140625" style="87" customWidth="1"/>
    <col min="12" max="12" width="22.44140625" style="87" customWidth="1"/>
    <col min="13" max="13" width="13.44140625" style="62" customWidth="1"/>
    <col min="14" max="14" width="22.44140625" style="52" customWidth="1"/>
    <col min="15" max="15" width="9" style="53"/>
    <col min="16" max="16384" width="9" style="52"/>
  </cols>
  <sheetData>
    <row r="1" spans="1:16" ht="26.25" customHeight="1" thickTop="1">
      <c r="A1" s="47" t="s">
        <v>161</v>
      </c>
      <c r="B1" s="48"/>
      <c r="C1" s="48"/>
      <c r="D1" s="49"/>
      <c r="E1" s="49"/>
      <c r="F1" s="50"/>
      <c r="G1" s="51"/>
      <c r="H1" s="310"/>
      <c r="I1" s="311" t="s">
        <v>35</v>
      </c>
      <c r="J1" s="312"/>
      <c r="K1" s="313"/>
      <c r="L1" s="314"/>
      <c r="M1" s="315"/>
    </row>
    <row r="2" spans="1:16" ht="17.399999999999999">
      <c r="A2" s="54"/>
      <c r="B2" s="171"/>
      <c r="C2" s="171"/>
      <c r="D2" s="171"/>
      <c r="E2" s="171"/>
      <c r="F2" s="171"/>
      <c r="G2" s="55"/>
      <c r="H2" s="316"/>
      <c r="I2" s="653" t="s">
        <v>169</v>
      </c>
      <c r="J2" s="653"/>
      <c r="K2" s="653"/>
      <c r="L2" s="653"/>
      <c r="M2" s="653"/>
      <c r="N2" s="148"/>
      <c r="P2" s="117"/>
    </row>
    <row r="3" spans="1:16" ht="17.399999999999999">
      <c r="A3" s="172" t="s">
        <v>26</v>
      </c>
      <c r="B3" s="173"/>
      <c r="D3" s="174"/>
      <c r="E3" s="174"/>
      <c r="F3" s="174"/>
      <c r="G3" s="56"/>
      <c r="H3" s="104"/>
      <c r="I3" s="319"/>
      <c r="J3" s="320"/>
      <c r="K3" s="321"/>
      <c r="L3" s="313"/>
      <c r="M3" s="322"/>
    </row>
    <row r="4" spans="1:16" ht="17.399999999999999">
      <c r="A4" s="58"/>
      <c r="B4" s="173"/>
      <c r="C4" s="87"/>
      <c r="D4" s="174"/>
      <c r="E4" s="174"/>
      <c r="F4" s="175"/>
      <c r="G4" s="59"/>
      <c r="H4" s="323"/>
      <c r="I4" s="323"/>
      <c r="J4" s="312"/>
      <c r="K4" s="321"/>
      <c r="L4" s="313"/>
      <c r="M4" s="322"/>
      <c r="N4" s="232"/>
    </row>
    <row r="5" spans="1:16">
      <c r="A5" s="176"/>
      <c r="D5" s="174"/>
      <c r="E5" s="60"/>
      <c r="F5" s="177"/>
      <c r="G5" s="61"/>
      <c r="H5"/>
      <c r="I5" s="324"/>
      <c r="J5" s="312"/>
      <c r="K5" s="321"/>
      <c r="L5" s="321"/>
      <c r="M5" s="322"/>
    </row>
    <row r="6" spans="1:16" ht="17.399999999999999">
      <c r="A6" s="176"/>
      <c r="D6" s="174"/>
      <c r="E6" s="177"/>
      <c r="F6" s="177"/>
      <c r="G6" s="61"/>
      <c r="H6" s="316"/>
      <c r="I6" s="325"/>
      <c r="J6" s="312"/>
      <c r="K6" s="321"/>
      <c r="L6" s="321"/>
      <c r="M6" s="322"/>
    </row>
    <row r="7" spans="1:16">
      <c r="A7" s="176"/>
      <c r="D7" s="174"/>
      <c r="E7" s="177"/>
      <c r="F7" s="177"/>
      <c r="G7" s="61"/>
      <c r="H7" s="326"/>
      <c r="I7" s="324"/>
      <c r="J7" s="312"/>
      <c r="K7" s="321"/>
      <c r="L7" s="321"/>
      <c r="M7" s="322"/>
    </row>
    <row r="8" spans="1:16">
      <c r="A8" s="176"/>
      <c r="D8" s="174"/>
      <c r="E8" s="177"/>
      <c r="F8" s="177"/>
      <c r="G8" s="61"/>
      <c r="H8" s="317"/>
      <c r="I8" s="327"/>
      <c r="J8" s="327"/>
      <c r="K8" s="327"/>
      <c r="L8" s="321"/>
      <c r="M8" s="328"/>
    </row>
    <row r="9" spans="1:16">
      <c r="A9" s="176"/>
      <c r="D9" s="174"/>
      <c r="E9" s="177"/>
      <c r="F9" s="177"/>
      <c r="G9" s="61"/>
      <c r="H9" s="327"/>
      <c r="I9" s="327"/>
      <c r="J9" s="327"/>
      <c r="K9" s="327"/>
      <c r="L9" s="321"/>
      <c r="M9" s="328"/>
      <c r="N9" s="63"/>
    </row>
    <row r="10" spans="1:16">
      <c r="A10" s="176"/>
      <c r="D10" s="174"/>
      <c r="E10" s="177"/>
      <c r="F10" s="177"/>
      <c r="G10" s="61"/>
      <c r="H10" s="327"/>
      <c r="I10" s="327"/>
      <c r="J10" s="327"/>
      <c r="K10" s="327"/>
      <c r="L10" s="321"/>
      <c r="M10" s="328"/>
      <c r="N10" s="63" t="s">
        <v>36</v>
      </c>
    </row>
    <row r="11" spans="1:16">
      <c r="A11" s="176"/>
      <c r="D11" s="174"/>
      <c r="E11" s="177"/>
      <c r="F11" s="177"/>
      <c r="G11" s="61"/>
      <c r="H11" s="327"/>
      <c r="I11" s="327"/>
      <c r="J11" s="327"/>
      <c r="K11" s="327"/>
      <c r="L11" s="321"/>
      <c r="M11" s="328"/>
    </row>
    <row r="12" spans="1:16">
      <c r="A12" s="176"/>
      <c r="D12" s="174"/>
      <c r="E12" s="177"/>
      <c r="F12" s="177"/>
      <c r="G12" s="61"/>
      <c r="H12" s="327"/>
      <c r="I12" s="327"/>
      <c r="J12" s="327"/>
      <c r="K12" s="327"/>
      <c r="L12" s="321"/>
      <c r="M12" s="328"/>
      <c r="N12" s="63" t="s">
        <v>37</v>
      </c>
      <c r="O12" s="265"/>
    </row>
    <row r="13" spans="1:16">
      <c r="A13" s="176"/>
      <c r="D13" s="174"/>
      <c r="E13" s="177"/>
      <c r="F13" s="177"/>
      <c r="G13" s="61"/>
      <c r="H13" s="327"/>
      <c r="I13" s="327"/>
      <c r="J13" s="327"/>
      <c r="K13" s="327"/>
      <c r="L13" s="321"/>
      <c r="M13" s="328"/>
    </row>
    <row r="14" spans="1:16">
      <c r="A14" s="176"/>
      <c r="D14" s="174"/>
      <c r="E14" s="177"/>
      <c r="F14" s="177"/>
      <c r="G14" s="61"/>
      <c r="H14" s="327"/>
      <c r="I14" s="327"/>
      <c r="J14" s="327"/>
      <c r="K14" s="327"/>
      <c r="L14" s="321"/>
      <c r="M14" s="328"/>
      <c r="N14" s="284" t="s">
        <v>38</v>
      </c>
    </row>
    <row r="15" spans="1:16">
      <c r="A15" s="176"/>
      <c r="D15" s="174"/>
      <c r="E15" s="174" t="s">
        <v>19</v>
      </c>
      <c r="F15" s="175"/>
      <c r="G15" s="56"/>
      <c r="H15" s="326"/>
      <c r="I15" s="324"/>
      <c r="J15" s="317"/>
      <c r="K15" s="321"/>
      <c r="L15" s="321"/>
      <c r="M15" s="328"/>
    </row>
    <row r="16" spans="1:16">
      <c r="A16" s="176"/>
      <c r="D16" s="174"/>
      <c r="E16" s="174"/>
      <c r="F16" s="175"/>
      <c r="G16" s="56"/>
      <c r="H16" s="312"/>
      <c r="I16" s="324"/>
      <c r="J16" s="312"/>
      <c r="K16" s="321"/>
      <c r="L16" s="321"/>
      <c r="M16" s="328"/>
      <c r="N16" s="233" t="s">
        <v>159</v>
      </c>
    </row>
    <row r="17" spans="1:19" ht="20.25" customHeight="1" thickBot="1">
      <c r="A17" s="569" t="s">
        <v>298</v>
      </c>
      <c r="B17" s="570"/>
      <c r="C17" s="570"/>
      <c r="D17" s="179"/>
      <c r="E17" s="180"/>
      <c r="F17" s="571" t="s">
        <v>295</v>
      </c>
      <c r="G17" s="572"/>
      <c r="H17" s="326"/>
      <c r="I17" s="324"/>
      <c r="J17" s="317"/>
      <c r="K17" s="321"/>
      <c r="L17" s="318"/>
      <c r="M17" s="322"/>
      <c r="N17" s="178" t="s">
        <v>124</v>
      </c>
    </row>
    <row r="18" spans="1:19" ht="39" customHeight="1" thickTop="1">
      <c r="A18" s="573" t="s">
        <v>39</v>
      </c>
      <c r="B18" s="574"/>
      <c r="C18" s="575"/>
      <c r="D18" s="181" t="s">
        <v>40</v>
      </c>
      <c r="E18" s="182"/>
      <c r="F18" s="576" t="s">
        <v>41</v>
      </c>
      <c r="G18" s="577"/>
      <c r="H18" s="312"/>
      <c r="I18" s="324"/>
      <c r="J18" s="312"/>
      <c r="K18" s="321"/>
      <c r="L18" s="321"/>
      <c r="M18" s="322"/>
      <c r="Q18" s="52" t="s">
        <v>26</v>
      </c>
      <c r="S18" s="52" t="s">
        <v>19</v>
      </c>
    </row>
    <row r="19" spans="1:19" ht="30" customHeight="1">
      <c r="A19" s="578" t="s">
        <v>181</v>
      </c>
      <c r="B19" s="578"/>
      <c r="C19" s="578"/>
      <c r="D19" s="578"/>
      <c r="E19" s="578"/>
      <c r="F19" s="578"/>
      <c r="G19" s="578"/>
      <c r="H19" s="329"/>
      <c r="I19" s="330" t="s">
        <v>42</v>
      </c>
      <c r="J19" s="330"/>
      <c r="K19" s="330"/>
      <c r="L19" s="318"/>
      <c r="M19" s="322"/>
    </row>
    <row r="20" spans="1:19" ht="17.399999999999999">
      <c r="E20" s="183" t="s">
        <v>43</v>
      </c>
      <c r="F20" s="184" t="s">
        <v>44</v>
      </c>
      <c r="H20" s="267" t="s">
        <v>144</v>
      </c>
      <c r="I20" s="324"/>
      <c r="J20" s="312" t="s">
        <v>19</v>
      </c>
      <c r="K20" s="331" t="s">
        <v>19</v>
      </c>
      <c r="L20" s="321"/>
      <c r="M20" s="322"/>
    </row>
    <row r="21" spans="1:19" ht="16.8" thickBot="1">
      <c r="A21" s="185"/>
      <c r="B21" s="579">
        <v>45487</v>
      </c>
      <c r="C21" s="580"/>
      <c r="D21" s="186" t="s">
        <v>45</v>
      </c>
      <c r="E21" s="581" t="s">
        <v>46</v>
      </c>
      <c r="F21" s="582"/>
      <c r="G21" s="57" t="s">
        <v>47</v>
      </c>
      <c r="H21" s="589" t="s">
        <v>217</v>
      </c>
      <c r="I21" s="590"/>
      <c r="J21" s="590"/>
      <c r="K21" s="590"/>
      <c r="L21" s="590"/>
      <c r="M21" s="332">
        <v>7</v>
      </c>
      <c r="N21" s="334"/>
    </row>
    <row r="22" spans="1:19" ht="36" customHeight="1" thickTop="1" thickBot="1">
      <c r="A22" s="187" t="s">
        <v>48</v>
      </c>
      <c r="B22" s="591" t="s">
        <v>49</v>
      </c>
      <c r="C22" s="592"/>
      <c r="D22" s="593"/>
      <c r="E22" s="65" t="s">
        <v>293</v>
      </c>
      <c r="F22" s="65" t="s">
        <v>294</v>
      </c>
      <c r="G22" s="188" t="s">
        <v>50</v>
      </c>
      <c r="H22" s="594" t="s">
        <v>170</v>
      </c>
      <c r="I22" s="595"/>
      <c r="J22" s="595"/>
      <c r="K22" s="595"/>
      <c r="L22" s="596"/>
      <c r="M22" s="333" t="s">
        <v>51</v>
      </c>
      <c r="N22" s="335" t="s">
        <v>52</v>
      </c>
      <c r="R22" s="52" t="s">
        <v>26</v>
      </c>
    </row>
    <row r="23" spans="1:19" ht="85.2" customHeight="1" thickBot="1">
      <c r="A23" s="355" t="s">
        <v>53</v>
      </c>
      <c r="B23" s="583" t="str">
        <f>IF(G23&gt;5,"☆☆☆☆",IF(AND(G23&gt;=2.39,G23&lt;5),"☆☆☆",IF(AND(G23&gt;=1.39,G23&lt;2.4),"☆☆",IF(AND(G23&gt;0,G23&lt;1.4),"☆",IF(AND(G23&gt;=-1.39,G23&lt;0),"★",IF(AND(G23&gt;=-2.39,G23&lt;-1.4),"★★",IF(AND(G23&gt;=-3.39,G23&lt;-2.4),"★★★")))))))</f>
        <v>★</v>
      </c>
      <c r="C23" s="584"/>
      <c r="D23" s="585"/>
      <c r="E23" s="119">
        <v>4.0199999999999996</v>
      </c>
      <c r="F23" s="119">
        <v>3.2</v>
      </c>
      <c r="G23" s="269">
        <f t="shared" ref="G23:G70" si="0">F23-E23</f>
        <v>-0.8199999999999994</v>
      </c>
      <c r="H23" s="597"/>
      <c r="I23" s="598"/>
      <c r="J23" s="598"/>
      <c r="K23" s="598"/>
      <c r="L23" s="599"/>
      <c r="M23" s="473"/>
      <c r="N23" s="474"/>
      <c r="O23" s="244" t="s">
        <v>155</v>
      </c>
    </row>
    <row r="24" spans="1:19" ht="76.2" customHeight="1" thickBot="1">
      <c r="A24" s="189" t="s">
        <v>54</v>
      </c>
      <c r="B24" s="583" t="str">
        <f>IF(G24&gt;5,"☆☆☆☆",IF(AND(G24&gt;=2.39,G24&lt;5),"☆☆☆",IF(AND(G24&gt;=1.39,G24&lt;2.4),"☆☆",IF(AND(G24&gt;0,G24&lt;1.4),"☆",IF(AND(G24&gt;=-1.39,G24&lt;0),"★",IF(AND(G24&gt;=-2.39,G24&lt;-1.4),"★★",IF(AND(G24&gt;=-3.39,G24&lt;-2.4),"★★★")))))))</f>
        <v>☆</v>
      </c>
      <c r="C24" s="584"/>
      <c r="D24" s="585"/>
      <c r="E24" s="302">
        <v>2.59</v>
      </c>
      <c r="F24" s="302">
        <v>2.81</v>
      </c>
      <c r="G24" s="354">
        <f t="shared" si="0"/>
        <v>0.2200000000000002</v>
      </c>
      <c r="H24" s="600"/>
      <c r="I24" s="601"/>
      <c r="J24" s="601"/>
      <c r="K24" s="601"/>
      <c r="L24" s="602"/>
      <c r="M24" s="141"/>
      <c r="N24" s="142"/>
      <c r="O24" s="244" t="s">
        <v>54</v>
      </c>
      <c r="Q24" s="52" t="s">
        <v>26</v>
      </c>
    </row>
    <row r="25" spans="1:19" ht="81" customHeight="1" thickBot="1">
      <c r="A25" s="250" t="s">
        <v>55</v>
      </c>
      <c r="B25" s="583" t="str">
        <f t="shared" ref="B25:B70" si="1">IF(G25&gt;5,"☆☆☆☆",IF(AND(G25&gt;=2.39,G25&lt;5),"☆☆☆",IF(AND(G25&gt;=1.39,G25&lt;2.4),"☆☆",IF(AND(G25&gt;0,G25&lt;1.4),"☆",IF(AND(G25&gt;=-1.39,G25&lt;0),"★",IF(AND(G25&gt;=-2.39,G25&lt;-1.4),"★★",IF(AND(G25&gt;=-3.39,G25&lt;-2.4),"★★★")))))))</f>
        <v>★</v>
      </c>
      <c r="C25" s="584"/>
      <c r="D25" s="585"/>
      <c r="E25" s="119">
        <v>3.4</v>
      </c>
      <c r="F25" s="119">
        <v>3.35</v>
      </c>
      <c r="G25" s="354">
        <f t="shared" si="0"/>
        <v>-4.9999999999999822E-2</v>
      </c>
      <c r="H25" s="586"/>
      <c r="I25" s="587"/>
      <c r="J25" s="587"/>
      <c r="K25" s="587"/>
      <c r="L25" s="588"/>
      <c r="M25" s="475"/>
      <c r="N25" s="142"/>
      <c r="O25" s="244" t="s">
        <v>55</v>
      </c>
    </row>
    <row r="26" spans="1:19" ht="83.25" customHeight="1" thickBot="1">
      <c r="A26" s="250" t="s">
        <v>56</v>
      </c>
      <c r="B26" s="583" t="str">
        <f t="shared" si="1"/>
        <v>☆</v>
      </c>
      <c r="C26" s="584"/>
      <c r="D26" s="585"/>
      <c r="E26" s="119">
        <v>3.16</v>
      </c>
      <c r="F26" s="119">
        <v>3.44</v>
      </c>
      <c r="G26" s="354">
        <f t="shared" si="0"/>
        <v>0.2799999999999998</v>
      </c>
      <c r="H26" s="586"/>
      <c r="I26" s="587"/>
      <c r="J26" s="587"/>
      <c r="K26" s="587"/>
      <c r="L26" s="588"/>
      <c r="M26" s="141"/>
      <c r="N26" s="142"/>
      <c r="O26" s="244" t="s">
        <v>56</v>
      </c>
    </row>
    <row r="27" spans="1:19" ht="78.599999999999994" customHeight="1" thickBot="1">
      <c r="A27" s="250" t="s">
        <v>57</v>
      </c>
      <c r="B27" s="583" t="str">
        <f t="shared" si="1"/>
        <v>☆</v>
      </c>
      <c r="C27" s="584"/>
      <c r="D27" s="585"/>
      <c r="E27" s="302">
        <v>2.59</v>
      </c>
      <c r="F27" s="302">
        <v>2.91</v>
      </c>
      <c r="G27" s="354">
        <f t="shared" si="0"/>
        <v>0.32000000000000028</v>
      </c>
      <c r="H27" s="586"/>
      <c r="I27" s="587"/>
      <c r="J27" s="587"/>
      <c r="K27" s="587"/>
      <c r="L27" s="588"/>
      <c r="M27" s="141"/>
      <c r="N27" s="476"/>
      <c r="O27" s="244" t="s">
        <v>57</v>
      </c>
    </row>
    <row r="28" spans="1:19" ht="87" customHeight="1" thickBot="1">
      <c r="A28" s="250" t="s">
        <v>58</v>
      </c>
      <c r="B28" s="583" t="str">
        <f t="shared" si="1"/>
        <v>☆☆</v>
      </c>
      <c r="C28" s="584"/>
      <c r="D28" s="585"/>
      <c r="E28" s="119">
        <v>5.54</v>
      </c>
      <c r="F28" s="352">
        <v>7.22</v>
      </c>
      <c r="G28" s="354">
        <f t="shared" si="0"/>
        <v>1.6799999999999997</v>
      </c>
      <c r="H28" s="586"/>
      <c r="I28" s="587"/>
      <c r="J28" s="587"/>
      <c r="K28" s="587"/>
      <c r="L28" s="588"/>
      <c r="M28" s="141"/>
      <c r="N28" s="142"/>
      <c r="O28" s="244" t="s">
        <v>58</v>
      </c>
    </row>
    <row r="29" spans="1:19" ht="81" customHeight="1" thickBot="1">
      <c r="A29" s="250" t="s">
        <v>59</v>
      </c>
      <c r="B29" s="583" t="str">
        <f t="shared" si="1"/>
        <v>★</v>
      </c>
      <c r="C29" s="584"/>
      <c r="D29" s="585"/>
      <c r="E29" s="119">
        <v>3.37</v>
      </c>
      <c r="F29" s="302">
        <v>2.88</v>
      </c>
      <c r="G29" s="354">
        <f t="shared" si="0"/>
        <v>-0.49000000000000021</v>
      </c>
      <c r="H29" s="586"/>
      <c r="I29" s="587"/>
      <c r="J29" s="587"/>
      <c r="K29" s="587"/>
      <c r="L29" s="588"/>
      <c r="M29" s="141"/>
      <c r="N29" s="142"/>
      <c r="O29" s="244" t="s">
        <v>59</v>
      </c>
    </row>
    <row r="30" spans="1:19" ht="73.5" customHeight="1" thickBot="1">
      <c r="A30" s="250" t="s">
        <v>60</v>
      </c>
      <c r="B30" s="583" t="str">
        <f t="shared" si="1"/>
        <v>★</v>
      </c>
      <c r="C30" s="584"/>
      <c r="D30" s="585"/>
      <c r="E30" s="119">
        <v>3.28</v>
      </c>
      <c r="F30" s="302">
        <v>2.61</v>
      </c>
      <c r="G30" s="354">
        <f t="shared" si="0"/>
        <v>-0.66999999999999993</v>
      </c>
      <c r="H30" s="586"/>
      <c r="I30" s="587"/>
      <c r="J30" s="587"/>
      <c r="K30" s="587"/>
      <c r="L30" s="588"/>
      <c r="M30" s="477"/>
      <c r="N30" s="142"/>
      <c r="O30" s="244" t="s">
        <v>60</v>
      </c>
    </row>
    <row r="31" spans="1:19" ht="75.75" customHeight="1" thickBot="1">
      <c r="A31" s="250" t="s">
        <v>61</v>
      </c>
      <c r="B31" s="583" t="str">
        <f t="shared" si="1"/>
        <v>☆</v>
      </c>
      <c r="C31" s="584"/>
      <c r="D31" s="585"/>
      <c r="E31" s="302">
        <v>1.98</v>
      </c>
      <c r="F31" s="302">
        <v>2.31</v>
      </c>
      <c r="G31" s="354">
        <f t="shared" si="0"/>
        <v>0.33000000000000007</v>
      </c>
      <c r="H31" s="586" t="s">
        <v>211</v>
      </c>
      <c r="I31" s="587"/>
      <c r="J31" s="587"/>
      <c r="K31" s="587"/>
      <c r="L31" s="588"/>
      <c r="M31" s="141" t="s">
        <v>205</v>
      </c>
      <c r="N31" s="142">
        <v>45475</v>
      </c>
      <c r="O31" s="244" t="s">
        <v>61</v>
      </c>
    </row>
    <row r="32" spans="1:19" ht="75" customHeight="1" thickBot="1">
      <c r="A32" s="251" t="s">
        <v>62</v>
      </c>
      <c r="B32" s="583" t="str">
        <f t="shared" si="1"/>
        <v>★</v>
      </c>
      <c r="C32" s="584"/>
      <c r="D32" s="585"/>
      <c r="E32" s="119">
        <v>5.51</v>
      </c>
      <c r="F32" s="119">
        <v>4.8499999999999996</v>
      </c>
      <c r="G32" s="354">
        <f t="shared" si="0"/>
        <v>-0.66000000000000014</v>
      </c>
      <c r="H32" s="586"/>
      <c r="I32" s="587"/>
      <c r="J32" s="587"/>
      <c r="K32" s="587"/>
      <c r="L32" s="588"/>
      <c r="M32" s="141"/>
      <c r="N32" s="478"/>
      <c r="O32" s="244" t="s">
        <v>62</v>
      </c>
    </row>
    <row r="33" spans="1:16" ht="74.400000000000006" customHeight="1" thickBot="1">
      <c r="A33" s="252" t="s">
        <v>63</v>
      </c>
      <c r="B33" s="583" t="str">
        <f t="shared" si="1"/>
        <v>★</v>
      </c>
      <c r="C33" s="584"/>
      <c r="D33" s="585"/>
      <c r="E33" s="119">
        <v>5.17</v>
      </c>
      <c r="F33" s="119">
        <v>4.8</v>
      </c>
      <c r="G33" s="354">
        <f t="shared" si="0"/>
        <v>-0.37000000000000011</v>
      </c>
      <c r="H33" s="586"/>
      <c r="I33" s="587"/>
      <c r="J33" s="587"/>
      <c r="K33" s="587"/>
      <c r="L33" s="588"/>
      <c r="M33" s="141"/>
      <c r="N33" s="142"/>
      <c r="O33" s="244" t="s">
        <v>63</v>
      </c>
    </row>
    <row r="34" spans="1:16" ht="93" customHeight="1" thickBot="1">
      <c r="A34" s="189" t="s">
        <v>64</v>
      </c>
      <c r="B34" s="583" t="str">
        <f t="shared" si="1"/>
        <v>☆</v>
      </c>
      <c r="C34" s="584"/>
      <c r="D34" s="585"/>
      <c r="E34" s="119">
        <v>4.84</v>
      </c>
      <c r="F34" s="119">
        <v>5.5</v>
      </c>
      <c r="G34" s="354">
        <f t="shared" si="0"/>
        <v>0.66000000000000014</v>
      </c>
      <c r="H34" s="603"/>
      <c r="I34" s="604"/>
      <c r="J34" s="604"/>
      <c r="K34" s="604"/>
      <c r="L34" s="605"/>
      <c r="M34" s="494"/>
      <c r="N34" s="495"/>
      <c r="O34" s="244" t="s">
        <v>64</v>
      </c>
    </row>
    <row r="35" spans="1:16" ht="78.599999999999994" customHeight="1" thickBot="1">
      <c r="A35" s="380" t="s">
        <v>65</v>
      </c>
      <c r="B35" s="583" t="str">
        <f t="shared" si="1"/>
        <v>★</v>
      </c>
      <c r="C35" s="584"/>
      <c r="D35" s="585"/>
      <c r="E35" s="119">
        <v>4.1399999999999997</v>
      </c>
      <c r="F35" s="119">
        <v>4.0599999999999996</v>
      </c>
      <c r="G35" s="354">
        <f t="shared" si="0"/>
        <v>-8.0000000000000071E-2</v>
      </c>
      <c r="H35" s="603"/>
      <c r="I35" s="604"/>
      <c r="J35" s="604"/>
      <c r="K35" s="604"/>
      <c r="L35" s="605"/>
      <c r="M35" s="479"/>
      <c r="N35" s="480"/>
      <c r="O35" s="244" t="s">
        <v>65</v>
      </c>
    </row>
    <row r="36" spans="1:16" ht="92.4" customHeight="1" thickBot="1">
      <c r="A36" s="253" t="s">
        <v>66</v>
      </c>
      <c r="B36" s="583" t="str">
        <f t="shared" si="1"/>
        <v>★</v>
      </c>
      <c r="C36" s="584"/>
      <c r="D36" s="585"/>
      <c r="E36" s="119">
        <v>3.3</v>
      </c>
      <c r="F36" s="119">
        <v>3.26</v>
      </c>
      <c r="G36" s="354">
        <f t="shared" si="0"/>
        <v>-4.0000000000000036E-2</v>
      </c>
      <c r="H36" s="586"/>
      <c r="I36" s="587"/>
      <c r="J36" s="587"/>
      <c r="K36" s="587"/>
      <c r="L36" s="588"/>
      <c r="M36" s="479"/>
      <c r="N36" s="476"/>
      <c r="O36" s="244" t="s">
        <v>66</v>
      </c>
    </row>
    <row r="37" spans="1:16" ht="87.75" customHeight="1" thickBot="1">
      <c r="A37" s="250" t="s">
        <v>67</v>
      </c>
      <c r="B37" s="583" t="str">
        <f t="shared" si="1"/>
        <v>☆</v>
      </c>
      <c r="C37" s="584"/>
      <c r="D37" s="585"/>
      <c r="E37" s="119">
        <v>3.75</v>
      </c>
      <c r="F37" s="119">
        <v>4.84</v>
      </c>
      <c r="G37" s="354">
        <f t="shared" si="0"/>
        <v>1.0899999999999999</v>
      </c>
      <c r="H37" s="586"/>
      <c r="I37" s="587"/>
      <c r="J37" s="587"/>
      <c r="K37" s="587"/>
      <c r="L37" s="588"/>
      <c r="M37" s="141"/>
      <c r="N37" s="142"/>
      <c r="O37" s="244" t="s">
        <v>67</v>
      </c>
    </row>
    <row r="38" spans="1:16" ht="75.75" customHeight="1" thickBot="1">
      <c r="A38" s="250" t="s">
        <v>68</v>
      </c>
      <c r="B38" s="583" t="str">
        <f t="shared" si="1"/>
        <v>☆</v>
      </c>
      <c r="C38" s="584"/>
      <c r="D38" s="585"/>
      <c r="E38" s="119">
        <v>3.69</v>
      </c>
      <c r="F38" s="119">
        <v>3.83</v>
      </c>
      <c r="G38" s="354">
        <f t="shared" si="0"/>
        <v>0.14000000000000012</v>
      </c>
      <c r="H38" s="586"/>
      <c r="I38" s="587"/>
      <c r="J38" s="587"/>
      <c r="K38" s="587"/>
      <c r="L38" s="588"/>
      <c r="M38" s="141"/>
      <c r="N38" s="142"/>
      <c r="O38" s="244" t="s">
        <v>68</v>
      </c>
    </row>
    <row r="39" spans="1:16" ht="78.599999999999994" customHeight="1" thickBot="1">
      <c r="A39" s="250" t="s">
        <v>69</v>
      </c>
      <c r="B39" s="583" t="str">
        <f t="shared" si="1"/>
        <v>☆</v>
      </c>
      <c r="C39" s="584"/>
      <c r="D39" s="585"/>
      <c r="E39" s="119">
        <v>3.72</v>
      </c>
      <c r="F39" s="119">
        <v>3.9</v>
      </c>
      <c r="G39" s="354">
        <f t="shared" si="0"/>
        <v>0.17999999999999972</v>
      </c>
      <c r="H39" s="586"/>
      <c r="I39" s="587"/>
      <c r="J39" s="587"/>
      <c r="K39" s="587"/>
      <c r="L39" s="588"/>
      <c r="M39" s="479"/>
      <c r="N39" s="476"/>
      <c r="O39" s="244" t="s">
        <v>69</v>
      </c>
    </row>
    <row r="40" spans="1:16" ht="78.75" customHeight="1" thickBot="1">
      <c r="A40" s="250" t="s">
        <v>70</v>
      </c>
      <c r="B40" s="583" t="str">
        <f t="shared" si="1"/>
        <v>★</v>
      </c>
      <c r="C40" s="584"/>
      <c r="D40" s="585"/>
      <c r="E40" s="119">
        <v>4.8</v>
      </c>
      <c r="F40" s="119">
        <v>4</v>
      </c>
      <c r="G40" s="354">
        <f t="shared" si="0"/>
        <v>-0.79999999999999982</v>
      </c>
      <c r="H40" s="586"/>
      <c r="I40" s="587"/>
      <c r="J40" s="587"/>
      <c r="K40" s="587"/>
      <c r="L40" s="588"/>
      <c r="M40" s="141"/>
      <c r="N40" s="142"/>
      <c r="O40" s="244" t="s">
        <v>70</v>
      </c>
    </row>
    <row r="41" spans="1:16" ht="66" customHeight="1" thickBot="1">
      <c r="A41" s="250" t="s">
        <v>71</v>
      </c>
      <c r="B41" s="583" t="str">
        <f t="shared" si="1"/>
        <v>★</v>
      </c>
      <c r="C41" s="584"/>
      <c r="D41" s="585"/>
      <c r="E41" s="119">
        <v>3.75</v>
      </c>
      <c r="F41" s="119">
        <v>3.04</v>
      </c>
      <c r="G41" s="354">
        <f t="shared" si="0"/>
        <v>-0.71</v>
      </c>
      <c r="H41" s="312"/>
      <c r="I41" s="319"/>
      <c r="J41" s="319"/>
      <c r="K41" s="321"/>
      <c r="L41" s="321"/>
      <c r="M41" s="141"/>
      <c r="N41" s="142"/>
      <c r="O41" s="244" t="s">
        <v>71</v>
      </c>
    </row>
    <row r="42" spans="1:16" ht="77.25" customHeight="1" thickBot="1">
      <c r="A42" s="250" t="s">
        <v>72</v>
      </c>
      <c r="B42" s="583" t="str">
        <f t="shared" si="1"/>
        <v>★</v>
      </c>
      <c r="C42" s="584"/>
      <c r="D42" s="585"/>
      <c r="E42" s="119">
        <v>5.0599999999999996</v>
      </c>
      <c r="F42" s="119">
        <v>4.5199999999999996</v>
      </c>
      <c r="G42" s="354">
        <f t="shared" si="0"/>
        <v>-0.54</v>
      </c>
      <c r="H42" s="586"/>
      <c r="I42" s="587"/>
      <c r="J42" s="587"/>
      <c r="K42" s="587"/>
      <c r="L42" s="588"/>
      <c r="M42" s="479"/>
      <c r="N42" s="142"/>
      <c r="O42" s="244" t="s">
        <v>72</v>
      </c>
      <c r="P42" s="52" t="s">
        <v>144</v>
      </c>
    </row>
    <row r="43" spans="1:16" ht="93" customHeight="1" thickBot="1">
      <c r="A43" s="250" t="s">
        <v>73</v>
      </c>
      <c r="B43" s="583" t="str">
        <f t="shared" si="1"/>
        <v>★</v>
      </c>
      <c r="C43" s="584"/>
      <c r="D43" s="585"/>
      <c r="E43" s="302">
        <v>2.66</v>
      </c>
      <c r="F43" s="302">
        <v>2.13</v>
      </c>
      <c r="G43" s="354">
        <f t="shared" si="0"/>
        <v>-0.53000000000000025</v>
      </c>
      <c r="H43" s="586"/>
      <c r="I43" s="587"/>
      <c r="J43" s="587"/>
      <c r="K43" s="587"/>
      <c r="L43" s="588"/>
      <c r="M43" s="409"/>
      <c r="N43" s="142"/>
      <c r="O43" s="244" t="s">
        <v>73</v>
      </c>
    </row>
    <row r="44" spans="1:16" ht="77.25" customHeight="1" thickBot="1">
      <c r="A44" s="397" t="s">
        <v>74</v>
      </c>
      <c r="B44" s="583" t="str">
        <f t="shared" si="1"/>
        <v>☆</v>
      </c>
      <c r="C44" s="584"/>
      <c r="D44" s="585"/>
      <c r="E44" s="119">
        <v>3.02</v>
      </c>
      <c r="F44" s="119">
        <v>3.45</v>
      </c>
      <c r="G44" s="354">
        <f t="shared" si="0"/>
        <v>0.43000000000000016</v>
      </c>
      <c r="H44" s="606"/>
      <c r="I44" s="607"/>
      <c r="J44" s="607"/>
      <c r="K44" s="607"/>
      <c r="L44" s="607"/>
      <c r="M44" s="481"/>
      <c r="N44" s="482"/>
      <c r="O44" s="52"/>
    </row>
    <row r="45" spans="1:16" ht="81.75" customHeight="1" thickBot="1">
      <c r="A45" s="250" t="s">
        <v>75</v>
      </c>
      <c r="B45" s="583" t="str">
        <f t="shared" si="1"/>
        <v>★</v>
      </c>
      <c r="C45" s="584"/>
      <c r="D45" s="585"/>
      <c r="E45" s="302">
        <v>2.96</v>
      </c>
      <c r="F45" s="302">
        <v>2.9</v>
      </c>
      <c r="G45" s="354">
        <f t="shared" si="0"/>
        <v>-6.0000000000000053E-2</v>
      </c>
      <c r="H45" s="608"/>
      <c r="I45" s="609"/>
      <c r="J45" s="609"/>
      <c r="K45" s="609"/>
      <c r="L45" s="610"/>
      <c r="M45" s="141"/>
      <c r="N45" s="478"/>
      <c r="O45" s="244" t="s">
        <v>75</v>
      </c>
    </row>
    <row r="46" spans="1:16" ht="81" customHeight="1" thickBot="1">
      <c r="A46" s="250" t="s">
        <v>76</v>
      </c>
      <c r="B46" s="583" t="str">
        <f t="shared" si="1"/>
        <v>☆</v>
      </c>
      <c r="C46" s="584"/>
      <c r="D46" s="585"/>
      <c r="E46" s="119">
        <v>3.73</v>
      </c>
      <c r="F46" s="119">
        <v>4.1100000000000003</v>
      </c>
      <c r="G46" s="354">
        <f t="shared" si="0"/>
        <v>0.38000000000000034</v>
      </c>
      <c r="H46" s="586"/>
      <c r="I46" s="587"/>
      <c r="J46" s="587"/>
      <c r="K46" s="587"/>
      <c r="L46" s="588"/>
      <c r="M46" s="141"/>
      <c r="N46" s="142"/>
      <c r="O46" s="244" t="s">
        <v>76</v>
      </c>
    </row>
    <row r="47" spans="1:16" ht="88.2" customHeight="1" thickBot="1">
      <c r="A47" s="250" t="s">
        <v>77</v>
      </c>
      <c r="B47" s="583" t="str">
        <f t="shared" si="1"/>
        <v>☆</v>
      </c>
      <c r="C47" s="584"/>
      <c r="D47" s="585"/>
      <c r="E47" s="119">
        <v>3.11</v>
      </c>
      <c r="F47" s="119">
        <v>3.36</v>
      </c>
      <c r="G47" s="354">
        <f t="shared" si="0"/>
        <v>0.25</v>
      </c>
      <c r="H47" s="586"/>
      <c r="I47" s="587"/>
      <c r="J47" s="587"/>
      <c r="K47" s="587"/>
      <c r="L47" s="588"/>
      <c r="M47" s="141"/>
      <c r="N47" s="142"/>
      <c r="O47" s="244" t="s">
        <v>77</v>
      </c>
    </row>
    <row r="48" spans="1:16" ht="78.75" customHeight="1" thickBot="1">
      <c r="A48" s="250" t="s">
        <v>78</v>
      </c>
      <c r="B48" s="583" t="str">
        <f t="shared" si="1"/>
        <v>★</v>
      </c>
      <c r="C48" s="584"/>
      <c r="D48" s="585"/>
      <c r="E48" s="119">
        <v>4.13</v>
      </c>
      <c r="F48" s="119">
        <v>3.2</v>
      </c>
      <c r="G48" s="354">
        <f t="shared" si="0"/>
        <v>-0.92999999999999972</v>
      </c>
      <c r="H48" s="611"/>
      <c r="I48" s="612"/>
      <c r="J48" s="612"/>
      <c r="K48" s="612"/>
      <c r="L48" s="613"/>
      <c r="M48" s="141"/>
      <c r="N48" s="142"/>
      <c r="O48" s="244" t="s">
        <v>78</v>
      </c>
    </row>
    <row r="49" spans="1:15" ht="74.25" customHeight="1" thickBot="1">
      <c r="A49" s="250" t="s">
        <v>79</v>
      </c>
      <c r="B49" s="583" t="str">
        <f t="shared" si="1"/>
        <v>★</v>
      </c>
      <c r="C49" s="584"/>
      <c r="D49" s="585"/>
      <c r="E49" s="119">
        <v>4.4000000000000004</v>
      </c>
      <c r="F49" s="119">
        <v>3.94</v>
      </c>
      <c r="G49" s="354">
        <f t="shared" si="0"/>
        <v>-0.46000000000000041</v>
      </c>
      <c r="H49" s="586"/>
      <c r="I49" s="587"/>
      <c r="J49" s="587"/>
      <c r="K49" s="587"/>
      <c r="L49" s="588"/>
      <c r="M49" s="141"/>
      <c r="N49" s="142"/>
      <c r="O49" s="244" t="s">
        <v>79</v>
      </c>
    </row>
    <row r="50" spans="1:15" ht="73.2" customHeight="1" thickBot="1">
      <c r="A50" s="250" t="s">
        <v>80</v>
      </c>
      <c r="B50" s="583" t="str">
        <f t="shared" si="1"/>
        <v>★</v>
      </c>
      <c r="C50" s="584"/>
      <c r="D50" s="585"/>
      <c r="E50" s="119">
        <v>5.88</v>
      </c>
      <c r="F50" s="119">
        <v>5.37</v>
      </c>
      <c r="G50" s="354">
        <f t="shared" si="0"/>
        <v>-0.50999999999999979</v>
      </c>
      <c r="H50" s="611"/>
      <c r="I50" s="612"/>
      <c r="J50" s="612"/>
      <c r="K50" s="612"/>
      <c r="L50" s="613"/>
      <c r="M50" s="141"/>
      <c r="N50" s="483"/>
      <c r="O50" s="244" t="s">
        <v>80</v>
      </c>
    </row>
    <row r="51" spans="1:15" ht="73.5" customHeight="1" thickBot="1">
      <c r="A51" s="250" t="s">
        <v>81</v>
      </c>
      <c r="B51" s="583" t="str">
        <f t="shared" si="1"/>
        <v>★</v>
      </c>
      <c r="C51" s="584"/>
      <c r="D51" s="585"/>
      <c r="E51" s="119">
        <v>4.5</v>
      </c>
      <c r="F51" s="119">
        <v>3.44</v>
      </c>
      <c r="G51" s="354">
        <f t="shared" si="0"/>
        <v>-1.06</v>
      </c>
      <c r="H51" s="586"/>
      <c r="I51" s="587"/>
      <c r="J51" s="587"/>
      <c r="K51" s="587"/>
      <c r="L51" s="588"/>
      <c r="M51" s="141"/>
      <c r="N51" s="142"/>
      <c r="O51" s="244" t="s">
        <v>81</v>
      </c>
    </row>
    <row r="52" spans="1:15" ht="91.8" customHeight="1" thickBot="1">
      <c r="A52" s="250" t="s">
        <v>82</v>
      </c>
      <c r="B52" s="583" t="str">
        <f t="shared" si="1"/>
        <v>★</v>
      </c>
      <c r="C52" s="584"/>
      <c r="D52" s="585"/>
      <c r="E52" s="119">
        <v>3.17</v>
      </c>
      <c r="F52" s="302">
        <v>2.87</v>
      </c>
      <c r="G52" s="354">
        <f t="shared" si="0"/>
        <v>-0.29999999999999982</v>
      </c>
      <c r="H52" s="586"/>
      <c r="I52" s="587"/>
      <c r="J52" s="587"/>
      <c r="K52" s="587"/>
      <c r="L52" s="588"/>
      <c r="M52" s="141"/>
      <c r="N52" s="142"/>
      <c r="O52" s="244" t="s">
        <v>82</v>
      </c>
    </row>
    <row r="53" spans="1:15" ht="77.25" customHeight="1" thickBot="1">
      <c r="A53" s="250" t="s">
        <v>83</v>
      </c>
      <c r="B53" s="583" t="str">
        <f t="shared" si="1"/>
        <v>★</v>
      </c>
      <c r="C53" s="584"/>
      <c r="D53" s="585"/>
      <c r="E53" s="119">
        <v>3.95</v>
      </c>
      <c r="F53" s="119">
        <v>3.84</v>
      </c>
      <c r="G53" s="354">
        <f t="shared" si="0"/>
        <v>-0.11000000000000032</v>
      </c>
      <c r="H53" s="586"/>
      <c r="I53" s="587"/>
      <c r="J53" s="587"/>
      <c r="K53" s="587"/>
      <c r="L53" s="588"/>
      <c r="M53" s="496"/>
      <c r="N53" s="142"/>
      <c r="O53" s="244" t="s">
        <v>83</v>
      </c>
    </row>
    <row r="54" spans="1:15" ht="78" customHeight="1" thickBot="1">
      <c r="A54" s="250" t="s">
        <v>84</v>
      </c>
      <c r="B54" s="583" t="str">
        <f t="shared" si="1"/>
        <v>☆</v>
      </c>
      <c r="C54" s="584"/>
      <c r="D54" s="585"/>
      <c r="E54" s="119">
        <v>3.74</v>
      </c>
      <c r="F54" s="119">
        <v>4.13</v>
      </c>
      <c r="G54" s="354">
        <f t="shared" si="0"/>
        <v>0.38999999999999968</v>
      </c>
      <c r="H54" s="586"/>
      <c r="I54" s="587"/>
      <c r="J54" s="587"/>
      <c r="K54" s="587"/>
      <c r="L54" s="588"/>
      <c r="M54" s="141"/>
      <c r="N54" s="142"/>
      <c r="O54" s="244" t="s">
        <v>84</v>
      </c>
    </row>
    <row r="55" spans="1:15" ht="69" customHeight="1" thickBot="1">
      <c r="A55" s="250" t="s">
        <v>85</v>
      </c>
      <c r="B55" s="583" t="str">
        <f t="shared" si="1"/>
        <v>☆</v>
      </c>
      <c r="C55" s="584"/>
      <c r="D55" s="585"/>
      <c r="E55" s="119">
        <v>3.15</v>
      </c>
      <c r="F55" s="119">
        <v>3.22</v>
      </c>
      <c r="G55" s="354">
        <f t="shared" si="0"/>
        <v>7.0000000000000284E-2</v>
      </c>
      <c r="H55" s="586"/>
      <c r="I55" s="587"/>
      <c r="J55" s="587"/>
      <c r="K55" s="587"/>
      <c r="L55" s="588"/>
      <c r="M55" s="141"/>
      <c r="N55" s="142"/>
      <c r="O55" s="244" t="s">
        <v>85</v>
      </c>
    </row>
    <row r="56" spans="1:15" ht="69" customHeight="1" thickBot="1">
      <c r="A56" s="250" t="s">
        <v>86</v>
      </c>
      <c r="B56" s="583" t="str">
        <f t="shared" si="1"/>
        <v>☆</v>
      </c>
      <c r="C56" s="584"/>
      <c r="D56" s="585"/>
      <c r="E56" s="119">
        <v>4.1500000000000004</v>
      </c>
      <c r="F56" s="119">
        <v>4.55</v>
      </c>
      <c r="G56" s="354">
        <f t="shared" si="0"/>
        <v>0.39999999999999947</v>
      </c>
      <c r="H56" s="586"/>
      <c r="I56" s="587"/>
      <c r="J56" s="587"/>
      <c r="K56" s="587"/>
      <c r="L56" s="588"/>
      <c r="M56" s="141"/>
      <c r="N56" s="142"/>
      <c r="O56" s="244" t="s">
        <v>86</v>
      </c>
    </row>
    <row r="57" spans="1:15" ht="63.75" customHeight="1" thickBot="1">
      <c r="A57" s="250" t="s">
        <v>87</v>
      </c>
      <c r="B57" s="583" t="str">
        <f t="shared" si="1"/>
        <v>★</v>
      </c>
      <c r="C57" s="584"/>
      <c r="D57" s="585"/>
      <c r="E57" s="119">
        <v>4.42</v>
      </c>
      <c r="F57" s="119">
        <v>4.1900000000000004</v>
      </c>
      <c r="G57" s="354">
        <f t="shared" si="0"/>
        <v>-0.22999999999999954</v>
      </c>
      <c r="H57" s="611"/>
      <c r="I57" s="612"/>
      <c r="J57" s="612"/>
      <c r="K57" s="612"/>
      <c r="L57" s="613"/>
      <c r="M57" s="141"/>
      <c r="N57" s="142"/>
      <c r="O57" s="244" t="s">
        <v>87</v>
      </c>
    </row>
    <row r="58" spans="1:15" ht="69.75" customHeight="1" thickBot="1">
      <c r="A58" s="250" t="s">
        <v>88</v>
      </c>
      <c r="B58" s="583" t="b">
        <f t="shared" si="1"/>
        <v>0</v>
      </c>
      <c r="C58" s="584"/>
      <c r="D58" s="585"/>
      <c r="E58" s="119">
        <v>3.35</v>
      </c>
      <c r="F58" s="119">
        <v>3.35</v>
      </c>
      <c r="G58" s="354">
        <f t="shared" si="0"/>
        <v>0</v>
      </c>
      <c r="H58" s="586"/>
      <c r="I58" s="587"/>
      <c r="J58" s="587"/>
      <c r="K58" s="587"/>
      <c r="L58" s="588"/>
      <c r="M58" s="141"/>
      <c r="N58" s="142"/>
      <c r="O58" s="244" t="s">
        <v>88</v>
      </c>
    </row>
    <row r="59" spans="1:15" ht="76.2" customHeight="1" thickBot="1">
      <c r="A59" s="250" t="s">
        <v>89</v>
      </c>
      <c r="B59" s="583" t="str">
        <f t="shared" si="1"/>
        <v>★</v>
      </c>
      <c r="C59" s="584"/>
      <c r="D59" s="585"/>
      <c r="E59" s="119">
        <v>4.96</v>
      </c>
      <c r="F59" s="119">
        <v>4.79</v>
      </c>
      <c r="G59" s="354">
        <f t="shared" si="0"/>
        <v>-0.16999999999999993</v>
      </c>
      <c r="H59" s="586"/>
      <c r="I59" s="587"/>
      <c r="J59" s="587"/>
      <c r="K59" s="587"/>
      <c r="L59" s="588"/>
      <c r="M59" s="141"/>
      <c r="N59" s="142"/>
      <c r="O59" s="244" t="s">
        <v>89</v>
      </c>
    </row>
    <row r="60" spans="1:15" ht="73.8" customHeight="1" thickBot="1">
      <c r="A60" s="250" t="s">
        <v>90</v>
      </c>
      <c r="B60" s="583" t="str">
        <f t="shared" si="1"/>
        <v>☆</v>
      </c>
      <c r="C60" s="584"/>
      <c r="D60" s="585"/>
      <c r="E60" s="119">
        <v>5.1100000000000003</v>
      </c>
      <c r="F60" s="119">
        <v>5.68</v>
      </c>
      <c r="G60" s="354">
        <f t="shared" si="0"/>
        <v>0.5699999999999994</v>
      </c>
      <c r="H60" s="586"/>
      <c r="I60" s="587"/>
      <c r="J60" s="587"/>
      <c r="K60" s="587"/>
      <c r="L60" s="588"/>
      <c r="M60" s="141"/>
      <c r="N60" s="142"/>
      <c r="O60" s="244" t="s">
        <v>90</v>
      </c>
    </row>
    <row r="61" spans="1:15" ht="81" customHeight="1" thickBot="1">
      <c r="A61" s="250" t="s">
        <v>91</v>
      </c>
      <c r="B61" s="583" t="str">
        <f t="shared" si="1"/>
        <v>☆</v>
      </c>
      <c r="C61" s="584"/>
      <c r="D61" s="585"/>
      <c r="E61" s="302">
        <v>2.6</v>
      </c>
      <c r="F61" s="302">
        <v>2.84</v>
      </c>
      <c r="G61" s="354">
        <f t="shared" si="0"/>
        <v>0.23999999999999977</v>
      </c>
      <c r="H61" s="763" t="s">
        <v>296</v>
      </c>
      <c r="I61" s="764"/>
      <c r="J61" s="764"/>
      <c r="K61" s="764"/>
      <c r="L61" s="765"/>
      <c r="M61" s="766" t="s">
        <v>297</v>
      </c>
      <c r="N61" s="767">
        <v>45485</v>
      </c>
      <c r="O61" s="244" t="s">
        <v>91</v>
      </c>
    </row>
    <row r="62" spans="1:15" ht="78.599999999999994" customHeight="1" thickBot="1">
      <c r="A62" s="250" t="s">
        <v>92</v>
      </c>
      <c r="B62" s="583" t="str">
        <f t="shared" si="1"/>
        <v>★</v>
      </c>
      <c r="C62" s="584"/>
      <c r="D62" s="585"/>
      <c r="E62" s="119">
        <v>4.8899999999999997</v>
      </c>
      <c r="F62" s="119">
        <v>4.82</v>
      </c>
      <c r="G62" s="354">
        <f t="shared" si="0"/>
        <v>-6.9999999999999396E-2</v>
      </c>
      <c r="H62" s="586" t="s">
        <v>212</v>
      </c>
      <c r="I62" s="587"/>
      <c r="J62" s="587"/>
      <c r="K62" s="587"/>
      <c r="L62" s="588"/>
      <c r="M62" s="507" t="s">
        <v>213</v>
      </c>
      <c r="N62" s="142">
        <v>45476</v>
      </c>
      <c r="O62" s="244" t="s">
        <v>92</v>
      </c>
    </row>
    <row r="63" spans="1:15" ht="87" customHeight="1" thickBot="1">
      <c r="A63" s="250" t="s">
        <v>93</v>
      </c>
      <c r="B63" s="583" t="str">
        <f t="shared" si="1"/>
        <v>★</v>
      </c>
      <c r="C63" s="584"/>
      <c r="D63" s="585"/>
      <c r="E63" s="302">
        <v>1.87</v>
      </c>
      <c r="F63" s="302">
        <v>1.0900000000000001</v>
      </c>
      <c r="G63" s="354">
        <f t="shared" si="0"/>
        <v>-0.78</v>
      </c>
      <c r="H63" s="586"/>
      <c r="I63" s="587"/>
      <c r="J63" s="587"/>
      <c r="K63" s="587"/>
      <c r="L63" s="588"/>
      <c r="M63" s="409"/>
      <c r="N63" s="142"/>
      <c r="O63" s="244" t="s">
        <v>93</v>
      </c>
    </row>
    <row r="64" spans="1:15" ht="73.2" customHeight="1" thickBot="1">
      <c r="A64" s="250" t="s">
        <v>94</v>
      </c>
      <c r="B64" s="583" t="str">
        <f t="shared" si="1"/>
        <v>★</v>
      </c>
      <c r="C64" s="584"/>
      <c r="D64" s="585"/>
      <c r="E64" s="302">
        <v>2.16</v>
      </c>
      <c r="F64" s="302">
        <v>1.55</v>
      </c>
      <c r="G64" s="354">
        <f t="shared" si="0"/>
        <v>-0.6100000000000001</v>
      </c>
      <c r="H64" s="654"/>
      <c r="I64" s="655"/>
      <c r="J64" s="655"/>
      <c r="K64" s="655"/>
      <c r="L64" s="656"/>
      <c r="M64" s="141"/>
      <c r="N64" s="142"/>
      <c r="O64" s="244" t="s">
        <v>94</v>
      </c>
    </row>
    <row r="65" spans="1:18" ht="80.25" customHeight="1" thickBot="1">
      <c r="A65" s="250" t="s">
        <v>95</v>
      </c>
      <c r="B65" s="583" t="str">
        <f t="shared" si="1"/>
        <v>★</v>
      </c>
      <c r="C65" s="584"/>
      <c r="D65" s="585"/>
      <c r="E65" s="352">
        <v>6.32</v>
      </c>
      <c r="F65" s="119">
        <v>5.84</v>
      </c>
      <c r="G65" s="354">
        <f t="shared" si="0"/>
        <v>-0.48000000000000043</v>
      </c>
      <c r="H65" s="611"/>
      <c r="I65" s="612"/>
      <c r="J65" s="612"/>
      <c r="K65" s="612"/>
      <c r="L65" s="613"/>
      <c r="M65" s="405"/>
      <c r="N65" s="142"/>
      <c r="O65" s="244" t="s">
        <v>95</v>
      </c>
    </row>
    <row r="66" spans="1:18" ht="88.5" customHeight="1" thickBot="1">
      <c r="A66" s="250" t="s">
        <v>96</v>
      </c>
      <c r="B66" s="583" t="str">
        <f t="shared" si="1"/>
        <v>★</v>
      </c>
      <c r="C66" s="584"/>
      <c r="D66" s="585"/>
      <c r="E66" s="352">
        <v>11.61</v>
      </c>
      <c r="F66" s="352">
        <v>11.17</v>
      </c>
      <c r="G66" s="354">
        <f t="shared" si="0"/>
        <v>-0.4399999999999995</v>
      </c>
      <c r="H66" s="611"/>
      <c r="I66" s="612"/>
      <c r="J66" s="612"/>
      <c r="K66" s="612"/>
      <c r="L66" s="613"/>
      <c r="M66" s="141"/>
      <c r="N66" s="142"/>
      <c r="O66" s="244" t="s">
        <v>96</v>
      </c>
    </row>
    <row r="67" spans="1:18" ht="78.75" customHeight="1" thickBot="1">
      <c r="A67" s="250" t="s">
        <v>97</v>
      </c>
      <c r="B67" s="583" t="str">
        <f t="shared" si="1"/>
        <v>★</v>
      </c>
      <c r="C67" s="584"/>
      <c r="D67" s="585"/>
      <c r="E67" s="119">
        <v>4.8600000000000003</v>
      </c>
      <c r="F67" s="119">
        <v>4.78</v>
      </c>
      <c r="G67" s="354">
        <f t="shared" si="0"/>
        <v>-8.0000000000000071E-2</v>
      </c>
      <c r="H67" s="586"/>
      <c r="I67" s="587"/>
      <c r="J67" s="587"/>
      <c r="K67" s="587"/>
      <c r="L67" s="588"/>
      <c r="M67" s="141"/>
      <c r="N67" s="142"/>
      <c r="O67" s="244" t="s">
        <v>97</v>
      </c>
    </row>
    <row r="68" spans="1:18" ht="73.8" customHeight="1" thickBot="1">
      <c r="A68" s="253" t="s">
        <v>98</v>
      </c>
      <c r="B68" s="583" t="str">
        <f t="shared" si="1"/>
        <v>★</v>
      </c>
      <c r="C68" s="584"/>
      <c r="D68" s="585"/>
      <c r="E68" s="119">
        <v>4.6100000000000003</v>
      </c>
      <c r="F68" s="119">
        <v>4.2</v>
      </c>
      <c r="G68" s="354">
        <f t="shared" si="0"/>
        <v>-0.41000000000000014</v>
      </c>
      <c r="H68" s="586"/>
      <c r="I68" s="587"/>
      <c r="J68" s="587"/>
      <c r="K68" s="587"/>
      <c r="L68" s="588"/>
      <c r="M68" s="396"/>
      <c r="N68" s="142"/>
      <c r="O68" s="244" t="s">
        <v>98</v>
      </c>
    </row>
    <row r="69" spans="1:18" ht="72.75" customHeight="1" thickBot="1">
      <c r="A69" s="251" t="s">
        <v>99</v>
      </c>
      <c r="B69" s="583" t="str">
        <f t="shared" si="1"/>
        <v>★</v>
      </c>
      <c r="C69" s="584"/>
      <c r="D69" s="585"/>
      <c r="E69" s="362">
        <v>2.2999999999999998</v>
      </c>
      <c r="F69" s="362">
        <v>2.23</v>
      </c>
      <c r="G69" s="354">
        <f t="shared" si="0"/>
        <v>-6.999999999999984E-2</v>
      </c>
      <c r="H69" s="611"/>
      <c r="I69" s="612"/>
      <c r="J69" s="612"/>
      <c r="K69" s="612"/>
      <c r="L69" s="613"/>
      <c r="M69" s="141"/>
      <c r="N69" s="142"/>
      <c r="O69" s="244" t="s">
        <v>99</v>
      </c>
    </row>
    <row r="70" spans="1:18" ht="58.5" customHeight="1" thickBot="1">
      <c r="A70" s="190" t="s">
        <v>100</v>
      </c>
      <c r="B70" s="583" t="str">
        <f t="shared" si="1"/>
        <v>★</v>
      </c>
      <c r="C70" s="584"/>
      <c r="D70" s="585"/>
      <c r="E70" s="119">
        <v>4.09</v>
      </c>
      <c r="F70" s="119">
        <v>3.95</v>
      </c>
      <c r="G70" s="354">
        <f t="shared" si="0"/>
        <v>-0.13999999999999968</v>
      </c>
      <c r="H70" s="586"/>
      <c r="I70" s="587"/>
      <c r="J70" s="587"/>
      <c r="K70" s="587"/>
      <c r="L70" s="588"/>
      <c r="M70" s="191"/>
      <c r="N70" s="142"/>
      <c r="O70" s="244"/>
    </row>
    <row r="71" spans="1:18" ht="42.75" customHeight="1" thickBot="1">
      <c r="A71" s="192"/>
      <c r="B71" s="192"/>
      <c r="C71" s="192"/>
      <c r="D71" s="192"/>
      <c r="E71" s="644"/>
      <c r="F71" s="644"/>
      <c r="G71" s="644"/>
      <c r="H71" s="644"/>
      <c r="I71" s="644"/>
      <c r="J71" s="644"/>
      <c r="K71" s="644"/>
      <c r="L71" s="644"/>
      <c r="M71" s="410">
        <f>COUNTIF(E24:E70,"&gt;=10")</f>
        <v>1</v>
      </c>
      <c r="N71" s="53">
        <f>COUNTIF(F24:F70,"&gt;=10")</f>
        <v>1</v>
      </c>
      <c r="O71" s="53" t="s">
        <v>26</v>
      </c>
    </row>
    <row r="72" spans="1:18" ht="36.75" customHeight="1" thickBot="1">
      <c r="A72" s="66" t="s">
        <v>19</v>
      </c>
      <c r="B72" s="67"/>
      <c r="C72" s="112"/>
      <c r="D72" s="112"/>
      <c r="E72" s="645" t="s">
        <v>18</v>
      </c>
      <c r="F72" s="645"/>
      <c r="G72" s="645"/>
      <c r="H72" s="646" t="s">
        <v>210</v>
      </c>
      <c r="I72" s="647"/>
      <c r="J72" s="67"/>
      <c r="K72" s="68"/>
      <c r="L72" s="68"/>
      <c r="M72" s="69"/>
      <c r="N72" s="70"/>
    </row>
    <row r="73" spans="1:18" ht="36.75" customHeight="1" thickBot="1">
      <c r="A73" s="71"/>
      <c r="B73" s="193"/>
      <c r="C73" s="650" t="s">
        <v>163</v>
      </c>
      <c r="D73" s="651"/>
      <c r="E73" s="651"/>
      <c r="F73" s="652"/>
      <c r="G73" s="72">
        <f>+F70</f>
        <v>3.95</v>
      </c>
      <c r="H73" s="73"/>
      <c r="I73" s="648">
        <f>+G70</f>
        <v>-0.13999999999999968</v>
      </c>
      <c r="J73" s="649"/>
      <c r="K73" s="194"/>
      <c r="L73" s="194"/>
      <c r="M73" s="195"/>
      <c r="N73" s="74"/>
    </row>
    <row r="74" spans="1:18" ht="36.75" customHeight="1" thickBot="1">
      <c r="A74" s="71"/>
      <c r="B74" s="193"/>
      <c r="C74" s="614" t="s">
        <v>102</v>
      </c>
      <c r="D74" s="615"/>
      <c r="E74" s="615"/>
      <c r="F74" s="616"/>
      <c r="G74" s="75">
        <f>+F35</f>
        <v>4.0599999999999996</v>
      </c>
      <c r="H74" s="76" t="s">
        <v>101</v>
      </c>
      <c r="I74" s="617">
        <f>+G35</f>
        <v>-8.0000000000000071E-2</v>
      </c>
      <c r="J74" s="618"/>
      <c r="K74" s="194"/>
      <c r="L74" s="194"/>
      <c r="M74" s="195"/>
      <c r="N74" s="74"/>
      <c r="R74" s="229" t="s">
        <v>19</v>
      </c>
    </row>
    <row r="75" spans="1:18" ht="36.75" customHeight="1" thickBot="1">
      <c r="A75" s="71"/>
      <c r="B75" s="193"/>
      <c r="C75" s="619" t="s">
        <v>103</v>
      </c>
      <c r="D75" s="620"/>
      <c r="E75" s="620"/>
      <c r="F75" s="77" t="str">
        <f>VLOOKUP(G75,F:P,10,0)</f>
        <v>大分県</v>
      </c>
      <c r="G75" s="78">
        <f>MAX(F23:F70)</f>
        <v>11.17</v>
      </c>
      <c r="H75" s="621" t="s">
        <v>104</v>
      </c>
      <c r="I75" s="622"/>
      <c r="J75" s="622"/>
      <c r="K75" s="79">
        <f>+N71</f>
        <v>1</v>
      </c>
      <c r="L75" s="80" t="s">
        <v>105</v>
      </c>
      <c r="M75" s="81">
        <f>N71-M71</f>
        <v>0</v>
      </c>
      <c r="N75" s="74"/>
      <c r="R75" s="230"/>
    </row>
    <row r="76" spans="1:18" ht="36.75" customHeight="1" thickBot="1">
      <c r="A76" s="82"/>
      <c r="B76" s="83"/>
      <c r="C76" s="83"/>
      <c r="D76" s="83"/>
      <c r="E76" s="83"/>
      <c r="F76" s="83"/>
      <c r="G76" s="83"/>
      <c r="H76" s="83"/>
      <c r="I76" s="83"/>
      <c r="J76" s="83"/>
      <c r="K76" s="84"/>
      <c r="L76" s="84"/>
      <c r="M76" s="85"/>
      <c r="N76" s="86"/>
      <c r="R76" s="230"/>
    </row>
    <row r="77" spans="1:18" ht="30.75" customHeight="1">
      <c r="A77" s="108"/>
      <c r="B77" s="108"/>
      <c r="C77" s="108"/>
      <c r="D77" s="108"/>
      <c r="E77" s="108"/>
      <c r="F77" s="108"/>
      <c r="G77" s="108"/>
      <c r="H77" s="108"/>
      <c r="I77" s="108"/>
      <c r="J77" s="108"/>
      <c r="K77" s="196"/>
      <c r="L77" s="196"/>
      <c r="M77" s="197"/>
      <c r="N77" s="198"/>
      <c r="R77" s="231"/>
    </row>
    <row r="78" spans="1:18" ht="30.75" customHeight="1" thickBot="1">
      <c r="A78" s="199"/>
      <c r="B78" s="199"/>
      <c r="C78" s="199"/>
      <c r="D78" s="199"/>
      <c r="E78" s="199"/>
      <c r="F78" s="199"/>
      <c r="G78" s="199"/>
      <c r="H78" s="199"/>
      <c r="I78" s="199"/>
      <c r="J78" s="199"/>
      <c r="K78" s="200"/>
      <c r="L78" s="200"/>
      <c r="M78" s="411"/>
      <c r="N78" s="199"/>
    </row>
    <row r="79" spans="1:18" ht="24.75" customHeight="1" thickTop="1">
      <c r="A79" s="623">
        <v>1</v>
      </c>
      <c r="B79" s="626" t="s">
        <v>208</v>
      </c>
      <c r="C79" s="627"/>
      <c r="D79" s="627"/>
      <c r="E79" s="627"/>
      <c r="F79" s="628"/>
      <c r="G79" s="635" t="s">
        <v>209</v>
      </c>
      <c r="H79" s="636"/>
      <c r="I79" s="636"/>
      <c r="J79" s="636"/>
      <c r="K79" s="636"/>
      <c r="L79" s="636"/>
      <c r="M79" s="636"/>
      <c r="N79" s="637"/>
    </row>
    <row r="80" spans="1:18" ht="24.75" customHeight="1">
      <c r="A80" s="624"/>
      <c r="B80" s="629"/>
      <c r="C80" s="630"/>
      <c r="D80" s="630"/>
      <c r="E80" s="630"/>
      <c r="F80" s="631"/>
      <c r="G80" s="638"/>
      <c r="H80" s="639"/>
      <c r="I80" s="639"/>
      <c r="J80" s="639"/>
      <c r="K80" s="639"/>
      <c r="L80" s="639"/>
      <c r="M80" s="639"/>
      <c r="N80" s="640"/>
      <c r="O80" s="201" t="s">
        <v>26</v>
      </c>
      <c r="P80" s="201"/>
    </row>
    <row r="81" spans="1:16" ht="24.75" customHeight="1">
      <c r="A81" s="624"/>
      <c r="B81" s="629"/>
      <c r="C81" s="630"/>
      <c r="D81" s="630"/>
      <c r="E81" s="630"/>
      <c r="F81" s="631"/>
      <c r="G81" s="638"/>
      <c r="H81" s="639"/>
      <c r="I81" s="639"/>
      <c r="J81" s="639"/>
      <c r="K81" s="639"/>
      <c r="L81" s="639"/>
      <c r="M81" s="639"/>
      <c r="N81" s="640"/>
      <c r="O81" s="201" t="s">
        <v>19</v>
      </c>
      <c r="P81" s="201" t="s">
        <v>106</v>
      </c>
    </row>
    <row r="82" spans="1:16" ht="24.75" customHeight="1">
      <c r="A82" s="624"/>
      <c r="B82" s="629"/>
      <c r="C82" s="630"/>
      <c r="D82" s="630"/>
      <c r="E82" s="630"/>
      <c r="F82" s="631"/>
      <c r="G82" s="638"/>
      <c r="H82" s="639"/>
      <c r="I82" s="639"/>
      <c r="J82" s="639"/>
      <c r="K82" s="639"/>
      <c r="L82" s="639"/>
      <c r="M82" s="639"/>
      <c r="N82" s="640"/>
      <c r="O82" s="202"/>
      <c r="P82" s="201"/>
    </row>
    <row r="83" spans="1:16" ht="46.2" customHeight="1" thickBot="1">
      <c r="A83" s="625"/>
      <c r="B83" s="632"/>
      <c r="C83" s="633"/>
      <c r="D83" s="633"/>
      <c r="E83" s="633"/>
      <c r="F83" s="634"/>
      <c r="G83" s="641"/>
      <c r="H83" s="642"/>
      <c r="I83" s="642"/>
      <c r="J83" s="642"/>
      <c r="K83" s="642"/>
      <c r="L83" s="642"/>
      <c r="M83" s="642"/>
      <c r="N83" s="643"/>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8">
    <mergeCell ref="H59:L59"/>
    <mergeCell ref="H60:L60"/>
    <mergeCell ref="I2:M2"/>
    <mergeCell ref="B67:D67"/>
    <mergeCell ref="H67:L67"/>
    <mergeCell ref="B68:D68"/>
    <mergeCell ref="H68:L68"/>
    <mergeCell ref="B69:D69"/>
    <mergeCell ref="H69:L69"/>
    <mergeCell ref="B64:D64"/>
    <mergeCell ref="H64:L64"/>
    <mergeCell ref="B65:D65"/>
    <mergeCell ref="B66:D66"/>
    <mergeCell ref="H66:L66"/>
    <mergeCell ref="H65:L65"/>
    <mergeCell ref="B61:D61"/>
    <mergeCell ref="H61:L61"/>
    <mergeCell ref="B62:D62"/>
    <mergeCell ref="H62:L62"/>
    <mergeCell ref="B63:D63"/>
    <mergeCell ref="H63:L63"/>
    <mergeCell ref="B58:D58"/>
    <mergeCell ref="H58:L58"/>
    <mergeCell ref="B59:D59"/>
    <mergeCell ref="B60:D60"/>
    <mergeCell ref="C74:F74"/>
    <mergeCell ref="I74:J74"/>
    <mergeCell ref="C75:E75"/>
    <mergeCell ref="H75:J75"/>
    <mergeCell ref="A79:A83"/>
    <mergeCell ref="B79:F83"/>
    <mergeCell ref="G79:N83"/>
    <mergeCell ref="B70:D70"/>
    <mergeCell ref="H70:L70"/>
    <mergeCell ref="E71:L71"/>
    <mergeCell ref="E72:G72"/>
    <mergeCell ref="H72:I72"/>
    <mergeCell ref="I73:J73"/>
    <mergeCell ref="C73:F73"/>
    <mergeCell ref="B55:D55"/>
    <mergeCell ref="H55:L55"/>
    <mergeCell ref="B56:D56"/>
    <mergeCell ref="H56:L56"/>
    <mergeCell ref="B57:D57"/>
    <mergeCell ref="B52:D52"/>
    <mergeCell ref="H52:L52"/>
    <mergeCell ref="B53:D53"/>
    <mergeCell ref="H53:L53"/>
    <mergeCell ref="B54:D54"/>
    <mergeCell ref="H54:L54"/>
    <mergeCell ref="H57:L57"/>
    <mergeCell ref="B50:D50"/>
    <mergeCell ref="H50:L50"/>
    <mergeCell ref="B51:D51"/>
    <mergeCell ref="H51:L51"/>
    <mergeCell ref="B46:D46"/>
    <mergeCell ref="H46:L46"/>
    <mergeCell ref="B47:D47"/>
    <mergeCell ref="H47:L47"/>
    <mergeCell ref="B48:D48"/>
    <mergeCell ref="H48:L48"/>
    <mergeCell ref="B45:D45"/>
    <mergeCell ref="H45:L45"/>
    <mergeCell ref="B40:D40"/>
    <mergeCell ref="H40:L40"/>
    <mergeCell ref="B41:D41"/>
    <mergeCell ref="H42:L42"/>
    <mergeCell ref="B42:D42"/>
    <mergeCell ref="B49:D49"/>
    <mergeCell ref="H49:L49"/>
    <mergeCell ref="B39:D39"/>
    <mergeCell ref="H39:L39"/>
    <mergeCell ref="H35:L35"/>
    <mergeCell ref="B36:D36"/>
    <mergeCell ref="H36:L36"/>
    <mergeCell ref="B43:D43"/>
    <mergeCell ref="H43:L43"/>
    <mergeCell ref="H44:L44"/>
    <mergeCell ref="B35:D35"/>
    <mergeCell ref="B44:D44"/>
    <mergeCell ref="H33:L33"/>
    <mergeCell ref="B29:D29"/>
    <mergeCell ref="H29:L29"/>
    <mergeCell ref="B30:D30"/>
    <mergeCell ref="H30:L30"/>
    <mergeCell ref="B37:D37"/>
    <mergeCell ref="H37:L37"/>
    <mergeCell ref="B38:D38"/>
    <mergeCell ref="H38:L38"/>
    <mergeCell ref="B34:D34"/>
    <mergeCell ref="H34:L34"/>
    <mergeCell ref="B31:D31"/>
    <mergeCell ref="H31:L31"/>
    <mergeCell ref="B32:D32"/>
    <mergeCell ref="H32:L32"/>
    <mergeCell ref="B33:D33"/>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H23:L23"/>
    <mergeCell ref="B24:D24"/>
    <mergeCell ref="H24:L24"/>
    <mergeCell ref="B23:D23"/>
    <mergeCell ref="B26:D26"/>
    <mergeCell ref="H26:L26"/>
    <mergeCell ref="B27:D27"/>
    <mergeCell ref="H27:L27"/>
  </mergeCells>
  <phoneticPr fontId="84"/>
  <conditionalFormatting sqref="G23:G70">
    <cfRule type="cellIs" dxfId="5" priority="1" stopIfTrue="1" operator="between">
      <formula>10.1</formula>
      <formula>20</formula>
    </cfRule>
    <cfRule type="cellIs" dxfId="4" priority="2" stopIfTrue="1" operator="between">
      <formula>1.01</formula>
      <formula>10</formula>
    </cfRule>
    <cfRule type="cellIs" dxfId="3" priority="3" stopIfTrue="1" operator="between">
      <formula>0.01</formula>
      <formula>1</formula>
    </cfRule>
  </conditionalFormatting>
  <conditionalFormatting sqref="N77">
    <cfRule type="cellIs" dxfId="2" priority="4" stopIfTrue="1" operator="between">
      <formula>10.1</formula>
      <formula>20</formula>
    </cfRule>
    <cfRule type="cellIs" dxfId="1" priority="5" stopIfTrue="1" operator="between">
      <formula>1.01</formula>
      <formula>10</formula>
    </cfRule>
    <cfRule type="cellIs" dxfId="0" priority="6"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AFE77-220C-4F5E-B3C5-0C658AE0B182}">
  <sheetPr>
    <pageSetUpPr fitToPage="1"/>
  </sheetPr>
  <dimension ref="A1:Q51"/>
  <sheetViews>
    <sheetView view="pageBreakPreview" zoomScaleNormal="75" zoomScaleSheetLayoutView="100" workbookViewId="0">
      <selection activeCell="Q10" sqref="Q10"/>
    </sheetView>
  </sheetViews>
  <sheetFormatPr defaultColWidth="9" defaultRowHeight="13.2"/>
  <cols>
    <col min="1" max="1" width="4.88671875" style="412" customWidth="1"/>
    <col min="2" max="8" width="9" style="412"/>
    <col min="9" max="10" width="11.6640625" style="412" customWidth="1"/>
    <col min="11" max="11" width="16.21875" style="412" customWidth="1"/>
    <col min="12" max="12" width="17" style="412" customWidth="1"/>
    <col min="13" max="13" width="4.21875" style="412" customWidth="1"/>
    <col min="14" max="14" width="3.44140625" style="412" customWidth="1"/>
    <col min="15" max="16384" width="9" style="412"/>
  </cols>
  <sheetData>
    <row r="1" spans="1:17" ht="23.4">
      <c r="A1" s="657" t="s">
        <v>186</v>
      </c>
      <c r="B1" s="657"/>
      <c r="C1" s="657"/>
      <c r="D1" s="657"/>
      <c r="E1" s="657"/>
      <c r="F1" s="657"/>
      <c r="G1" s="657"/>
      <c r="H1" s="657"/>
      <c r="I1" s="657"/>
      <c r="J1" s="658"/>
      <c r="K1" s="658"/>
      <c r="L1" s="658"/>
      <c r="M1" s="658"/>
    </row>
    <row r="2" spans="1:17" ht="19.2">
      <c r="A2" s="659" t="s">
        <v>397</v>
      </c>
      <c r="B2" s="659"/>
      <c r="C2" s="659"/>
      <c r="D2" s="659"/>
      <c r="E2" s="659"/>
      <c r="F2" s="659"/>
      <c r="G2" s="659"/>
      <c r="H2" s="659"/>
      <c r="I2" s="659"/>
      <c r="J2" s="660"/>
      <c r="K2" s="660"/>
      <c r="L2" s="660"/>
      <c r="M2" s="660"/>
      <c r="N2" s="471"/>
      <c r="P2" s="460"/>
    </row>
    <row r="3" spans="1:17" ht="33.75" customHeight="1">
      <c r="A3" s="772" t="s">
        <v>398</v>
      </c>
      <c r="B3" s="772"/>
      <c r="C3" s="772"/>
      <c r="D3" s="772"/>
      <c r="E3" s="772"/>
      <c r="F3" s="772"/>
      <c r="G3" s="772"/>
      <c r="H3" s="772"/>
      <c r="I3" s="772"/>
      <c r="J3" s="773"/>
      <c r="K3" s="773"/>
      <c r="L3" s="773"/>
      <c r="M3" s="773"/>
      <c r="N3" s="661"/>
      <c r="O3" s="414"/>
      <c r="P3" s="414"/>
      <c r="Q3" s="414"/>
    </row>
    <row r="4" spans="1:17" ht="16.2">
      <c r="A4" s="804" t="s">
        <v>215</v>
      </c>
      <c r="B4" s="804"/>
      <c r="C4" s="804"/>
      <c r="D4" s="804"/>
      <c r="E4" s="804"/>
      <c r="F4" s="804"/>
      <c r="G4" s="804"/>
      <c r="H4" s="804"/>
      <c r="I4" s="804"/>
      <c r="J4" s="805"/>
      <c r="K4" s="805"/>
      <c r="L4" s="805"/>
      <c r="M4" s="805"/>
      <c r="N4" s="661"/>
      <c r="P4" s="1"/>
    </row>
    <row r="5" spans="1:17" ht="18" thickBot="1">
      <c r="A5" s="801"/>
      <c r="B5" s="800"/>
      <c r="C5" s="800"/>
      <c r="D5" s="800"/>
      <c r="E5" s="800"/>
      <c r="F5" s="800"/>
      <c r="G5" s="800"/>
      <c r="H5" s="800"/>
      <c r="I5" s="800"/>
      <c r="J5" s="800"/>
      <c r="K5" s="800"/>
      <c r="L5" s="800"/>
      <c r="M5" s="800"/>
      <c r="N5" s="661"/>
      <c r="P5" s="1"/>
      <c r="Q5" s="414"/>
    </row>
    <row r="6" spans="1:17" ht="18" thickTop="1">
      <c r="A6" s="800"/>
      <c r="B6" s="774"/>
      <c r="C6" s="775"/>
      <c r="D6" s="775"/>
      <c r="E6" s="775"/>
      <c r="F6" s="800"/>
      <c r="G6" s="800" t="s">
        <v>19</v>
      </c>
      <c r="H6" s="791" t="s">
        <v>399</v>
      </c>
      <c r="I6" s="792"/>
      <c r="J6" s="792"/>
      <c r="K6" s="792"/>
      <c r="L6" s="793"/>
      <c r="M6" s="800"/>
      <c r="N6" s="661"/>
      <c r="O6" s="414"/>
      <c r="P6" s="1"/>
      <c r="Q6" s="1"/>
    </row>
    <row r="7" spans="1:17" ht="16.2">
      <c r="A7" s="800"/>
      <c r="B7" s="775"/>
      <c r="C7" s="775"/>
      <c r="D7" s="775"/>
      <c r="E7" s="775"/>
      <c r="F7" s="800"/>
      <c r="G7" s="800"/>
      <c r="H7" s="794"/>
      <c r="I7" s="795"/>
      <c r="J7" s="795"/>
      <c r="K7" s="795"/>
      <c r="L7" s="796"/>
      <c r="M7" s="800"/>
      <c r="N7" s="661"/>
      <c r="O7" s="412" t="s">
        <v>19</v>
      </c>
      <c r="P7" s="1"/>
      <c r="Q7" s="1"/>
    </row>
    <row r="8" spans="1:17" ht="17.399999999999999">
      <c r="A8" s="800"/>
      <c r="B8" s="775"/>
      <c r="C8" s="775"/>
      <c r="D8" s="775"/>
      <c r="E8" s="775"/>
      <c r="F8" s="800"/>
      <c r="G8" s="800"/>
      <c r="H8" s="794"/>
      <c r="I8" s="795"/>
      <c r="J8" s="795"/>
      <c r="K8" s="795"/>
      <c r="L8" s="796"/>
      <c r="M8" s="800"/>
      <c r="O8" s="414"/>
      <c r="P8" s="1"/>
      <c r="Q8" s="1"/>
    </row>
    <row r="9" spans="1:17" ht="16.2">
      <c r="A9" s="800"/>
      <c r="B9" s="775"/>
      <c r="C9" s="775"/>
      <c r="D9" s="775"/>
      <c r="E9" s="775"/>
      <c r="F9" s="800"/>
      <c r="G9" s="800"/>
      <c r="H9" s="794"/>
      <c r="I9" s="795"/>
      <c r="J9" s="795"/>
      <c r="K9" s="795"/>
      <c r="L9" s="796"/>
      <c r="M9" s="800"/>
      <c r="P9" s="1"/>
      <c r="Q9" s="1"/>
    </row>
    <row r="10" spans="1:17" ht="16.2">
      <c r="A10" s="800"/>
      <c r="B10" s="775"/>
      <c r="C10" s="775"/>
      <c r="D10" s="775"/>
      <c r="E10" s="775"/>
      <c r="F10" s="800"/>
      <c r="G10" s="800"/>
      <c r="H10" s="794"/>
      <c r="I10" s="795"/>
      <c r="J10" s="795"/>
      <c r="K10" s="795"/>
      <c r="L10" s="796"/>
      <c r="M10" s="800"/>
      <c r="P10" s="1"/>
      <c r="Q10" s="1"/>
    </row>
    <row r="11" spans="1:17" ht="17.399999999999999">
      <c r="A11" s="800"/>
      <c r="B11" s="775"/>
      <c r="C11" s="775"/>
      <c r="D11" s="775"/>
      <c r="E11" s="775"/>
      <c r="F11" s="802"/>
      <c r="G11" s="802"/>
      <c r="H11" s="794"/>
      <c r="I11" s="795"/>
      <c r="J11" s="795"/>
      <c r="K11" s="795"/>
      <c r="L11" s="796"/>
      <c r="M11" s="800"/>
      <c r="P11" s="1"/>
      <c r="Q11" s="414"/>
    </row>
    <row r="12" spans="1:17" ht="16.2">
      <c r="A12" s="800"/>
      <c r="B12" s="775"/>
      <c r="C12" s="775"/>
      <c r="D12" s="775"/>
      <c r="E12" s="775"/>
      <c r="F12" s="803"/>
      <c r="G12" s="803"/>
      <c r="H12" s="794"/>
      <c r="I12" s="795"/>
      <c r="J12" s="795"/>
      <c r="K12" s="795"/>
      <c r="L12" s="796"/>
      <c r="M12" s="800"/>
      <c r="P12" s="1"/>
      <c r="Q12" s="472" t="s">
        <v>19</v>
      </c>
    </row>
    <row r="13" spans="1:17" ht="16.2">
      <c r="A13" s="800"/>
      <c r="B13" s="776"/>
      <c r="C13" s="776"/>
      <c r="D13" s="776"/>
      <c r="E13" s="776"/>
      <c r="F13" s="803"/>
      <c r="G13" s="803"/>
      <c r="H13" s="794"/>
      <c r="I13" s="795"/>
      <c r="J13" s="795"/>
      <c r="K13" s="795"/>
      <c r="L13" s="796"/>
      <c r="M13" s="800"/>
      <c r="P13" s="472" t="s">
        <v>19</v>
      </c>
      <c r="Q13" s="274"/>
    </row>
    <row r="14" spans="1:17" ht="17.399999999999999">
      <c r="A14" s="800"/>
      <c r="B14" s="776"/>
      <c r="C14" s="776"/>
      <c r="D14" s="776"/>
      <c r="E14" s="776"/>
      <c r="F14" s="802"/>
      <c r="G14" s="802"/>
      <c r="H14" s="794"/>
      <c r="I14" s="795"/>
      <c r="J14" s="795"/>
      <c r="K14" s="795"/>
      <c r="L14" s="796"/>
      <c r="M14" s="800"/>
      <c r="P14" s="414"/>
      <c r="Q14" s="472" t="s">
        <v>19</v>
      </c>
    </row>
    <row r="15" spans="1:17" ht="28.8" customHeight="1" thickBot="1">
      <c r="A15" s="800"/>
      <c r="B15" s="800"/>
      <c r="C15" s="800"/>
      <c r="D15" s="800"/>
      <c r="E15" s="800"/>
      <c r="F15" s="800"/>
      <c r="G15" s="800"/>
      <c r="H15" s="797"/>
      <c r="I15" s="798"/>
      <c r="J15" s="798"/>
      <c r="K15" s="798"/>
      <c r="L15" s="799"/>
      <c r="M15" s="800"/>
      <c r="P15" s="472" t="s">
        <v>19</v>
      </c>
      <c r="Q15" s="1"/>
    </row>
    <row r="16" spans="1:17" ht="16.8" thickTop="1">
      <c r="A16" s="800"/>
      <c r="B16" s="800"/>
      <c r="C16" s="800"/>
      <c r="D16" s="800"/>
      <c r="E16" s="800"/>
      <c r="F16" s="800"/>
      <c r="G16" s="800"/>
      <c r="H16" s="800"/>
      <c r="I16" s="800"/>
      <c r="J16" s="800"/>
      <c r="K16" s="800"/>
      <c r="L16" s="800"/>
      <c r="M16" s="800"/>
      <c r="P16" s="472"/>
      <c r="Q16" s="1"/>
    </row>
    <row r="17" spans="1:17" ht="16.8" thickBot="1">
      <c r="A17" s="777"/>
      <c r="B17" s="778"/>
      <c r="C17" s="779"/>
      <c r="D17" s="779"/>
      <c r="E17" s="779"/>
      <c r="F17" s="779"/>
      <c r="G17" s="779"/>
      <c r="H17" s="779"/>
      <c r="I17" s="779"/>
      <c r="J17" s="779"/>
      <c r="K17" s="779"/>
      <c r="L17" s="779"/>
      <c r="M17" s="779"/>
      <c r="P17" s="1"/>
      <c r="Q17" s="1"/>
    </row>
    <row r="18" spans="1:17" ht="18" customHeight="1" thickTop="1">
      <c r="A18" s="779"/>
      <c r="B18" s="780" t="s">
        <v>400</v>
      </c>
      <c r="C18" s="781"/>
      <c r="D18" s="781"/>
      <c r="E18" s="781"/>
      <c r="F18" s="781"/>
      <c r="G18" s="781"/>
      <c r="H18" s="781"/>
      <c r="I18" s="781"/>
      <c r="J18" s="781"/>
      <c r="K18" s="781"/>
      <c r="L18" s="782"/>
      <c r="M18" s="779"/>
      <c r="P18" s="1"/>
      <c r="Q18" s="1"/>
    </row>
    <row r="19" spans="1:17" ht="18" customHeight="1">
      <c r="A19" s="779"/>
      <c r="B19" s="783"/>
      <c r="C19" s="784"/>
      <c r="D19" s="784"/>
      <c r="E19" s="784"/>
      <c r="F19" s="784"/>
      <c r="G19" s="784"/>
      <c r="H19" s="784"/>
      <c r="I19" s="784"/>
      <c r="J19" s="784"/>
      <c r="K19" s="784"/>
      <c r="L19" s="785"/>
      <c r="M19" s="779"/>
      <c r="P19" s="1"/>
      <c r="Q19" s="1"/>
    </row>
    <row r="20" spans="1:17" ht="18" customHeight="1">
      <c r="A20" s="779"/>
      <c r="B20" s="783"/>
      <c r="C20" s="784"/>
      <c r="D20" s="784"/>
      <c r="E20" s="784"/>
      <c r="F20" s="784"/>
      <c r="G20" s="784"/>
      <c r="H20" s="784"/>
      <c r="I20" s="784"/>
      <c r="J20" s="784"/>
      <c r="K20" s="784"/>
      <c r="L20" s="785"/>
      <c r="M20" s="779"/>
      <c r="P20" s="1"/>
      <c r="Q20" s="1"/>
    </row>
    <row r="21" spans="1:17" ht="18" customHeight="1">
      <c r="A21" s="779"/>
      <c r="B21" s="783"/>
      <c r="C21" s="784"/>
      <c r="D21" s="784"/>
      <c r="E21" s="784"/>
      <c r="F21" s="784"/>
      <c r="G21" s="784"/>
      <c r="H21" s="784"/>
      <c r="I21" s="784"/>
      <c r="J21" s="784"/>
      <c r="K21" s="784"/>
      <c r="L21" s="785"/>
      <c r="M21" s="779"/>
      <c r="P21" s="1"/>
      <c r="Q21" s="1"/>
    </row>
    <row r="22" spans="1:17" ht="18" customHeight="1">
      <c r="A22" s="779"/>
      <c r="B22" s="783"/>
      <c r="C22" s="784"/>
      <c r="D22" s="784"/>
      <c r="E22" s="784"/>
      <c r="F22" s="784"/>
      <c r="G22" s="784"/>
      <c r="H22" s="784"/>
      <c r="I22" s="784"/>
      <c r="J22" s="784"/>
      <c r="K22" s="784"/>
      <c r="L22" s="785"/>
      <c r="M22" s="779"/>
    </row>
    <row r="23" spans="1:17" ht="18" customHeight="1">
      <c r="A23" s="779"/>
      <c r="B23" s="783"/>
      <c r="C23" s="784"/>
      <c r="D23" s="784"/>
      <c r="E23" s="784"/>
      <c r="F23" s="784"/>
      <c r="G23" s="784"/>
      <c r="H23" s="784"/>
      <c r="I23" s="784"/>
      <c r="J23" s="784"/>
      <c r="K23" s="784"/>
      <c r="L23" s="785"/>
      <c r="M23" s="779"/>
      <c r="P23" s="1"/>
    </row>
    <row r="24" spans="1:17" ht="18" customHeight="1">
      <c r="A24" s="779"/>
      <c r="B24" s="783"/>
      <c r="C24" s="784"/>
      <c r="D24" s="784"/>
      <c r="E24" s="784"/>
      <c r="F24" s="784"/>
      <c r="G24" s="784"/>
      <c r="H24" s="784"/>
      <c r="I24" s="784"/>
      <c r="J24" s="784"/>
      <c r="K24" s="784"/>
      <c r="L24" s="785"/>
      <c r="M24" s="779"/>
      <c r="P24" s="1"/>
    </row>
    <row r="25" spans="1:17" ht="18" customHeight="1">
      <c r="A25" s="779"/>
      <c r="B25" s="783"/>
      <c r="C25" s="784"/>
      <c r="D25" s="784"/>
      <c r="E25" s="784"/>
      <c r="F25" s="784"/>
      <c r="G25" s="784"/>
      <c r="H25" s="784"/>
      <c r="I25" s="784"/>
      <c r="J25" s="784"/>
      <c r="K25" s="784"/>
      <c r="L25" s="785"/>
      <c r="M25" s="779"/>
      <c r="P25" s="1"/>
    </row>
    <row r="26" spans="1:17" ht="18" customHeight="1">
      <c r="A26" s="779"/>
      <c r="B26" s="783"/>
      <c r="C26" s="784"/>
      <c r="D26" s="784"/>
      <c r="E26" s="784"/>
      <c r="F26" s="784"/>
      <c r="G26" s="784"/>
      <c r="H26" s="784"/>
      <c r="I26" s="784"/>
      <c r="J26" s="784"/>
      <c r="K26" s="784"/>
      <c r="L26" s="785"/>
      <c r="M26" s="779"/>
      <c r="P26" s="1"/>
    </row>
    <row r="27" spans="1:17" ht="18" customHeight="1" thickBot="1">
      <c r="A27" s="779"/>
      <c r="B27" s="786"/>
      <c r="C27" s="787"/>
      <c r="D27" s="787"/>
      <c r="E27" s="787"/>
      <c r="F27" s="787"/>
      <c r="G27" s="787"/>
      <c r="H27" s="787"/>
      <c r="I27" s="787"/>
      <c r="J27" s="787"/>
      <c r="K27" s="787"/>
      <c r="L27" s="788"/>
      <c r="M27" s="779"/>
      <c r="P27" s="1"/>
    </row>
    <row r="28" spans="1:17" ht="13.8" thickTop="1">
      <c r="A28" s="779"/>
      <c r="B28" s="779"/>
      <c r="C28" s="779"/>
      <c r="D28" s="779"/>
      <c r="E28" s="779"/>
      <c r="F28" s="779"/>
      <c r="G28" s="779"/>
      <c r="H28" s="779"/>
      <c r="I28" s="779"/>
      <c r="J28" s="779"/>
      <c r="K28" s="779"/>
      <c r="L28" s="779"/>
      <c r="M28" s="779"/>
      <c r="P28" s="1"/>
    </row>
    <row r="29" spans="1:17">
      <c r="A29" s="779"/>
      <c r="B29" s="779"/>
      <c r="C29" s="779"/>
      <c r="D29" s="779"/>
      <c r="E29" s="779"/>
      <c r="F29" s="779"/>
      <c r="G29" s="779"/>
      <c r="H29" s="779"/>
      <c r="I29" s="779"/>
      <c r="J29" s="779"/>
      <c r="K29" s="779"/>
      <c r="L29" s="779"/>
      <c r="M29" s="779"/>
      <c r="P29" s="1"/>
    </row>
    <row r="30" spans="1:17">
      <c r="A30" s="789"/>
      <c r="B30" s="790"/>
      <c r="C30" s="790"/>
      <c r="D30" s="790"/>
      <c r="E30" s="790"/>
      <c r="F30" s="790"/>
      <c r="G30" s="790"/>
      <c r="H30" s="790"/>
      <c r="I30" s="790"/>
      <c r="J30" s="790"/>
      <c r="K30" s="790"/>
      <c r="L30" s="790"/>
      <c r="M30" s="790"/>
      <c r="N30" s="790"/>
      <c r="P30" s="1"/>
    </row>
    <row r="31" spans="1:17">
      <c r="A31" s="790"/>
      <c r="B31" s="790"/>
      <c r="C31" s="790"/>
      <c r="D31" s="790"/>
      <c r="E31" s="790"/>
      <c r="F31" s="790"/>
      <c r="G31" s="790"/>
      <c r="H31" s="790"/>
      <c r="I31" s="790"/>
      <c r="J31" s="790"/>
      <c r="K31" s="790"/>
      <c r="L31" s="790"/>
      <c r="M31" s="790"/>
      <c r="N31" s="790"/>
      <c r="P31" s="1"/>
    </row>
    <row r="32" spans="1:17">
      <c r="A32" s="790"/>
      <c r="B32" s="790"/>
      <c r="C32" s="790"/>
      <c r="D32" s="790"/>
      <c r="E32" s="790"/>
      <c r="F32" s="790"/>
      <c r="G32" s="790"/>
      <c r="H32" s="790"/>
      <c r="I32" s="790"/>
      <c r="J32" s="790"/>
      <c r="K32" s="790"/>
      <c r="L32" s="790"/>
      <c r="M32" s="790"/>
      <c r="N32" s="790"/>
      <c r="P32" s="1"/>
    </row>
    <row r="33" spans="1:16">
      <c r="A33" s="790"/>
      <c r="B33" s="790"/>
      <c r="C33" s="790"/>
      <c r="D33" s="790"/>
      <c r="E33" s="790"/>
      <c r="F33" s="790"/>
      <c r="G33" s="790"/>
      <c r="H33" s="790"/>
      <c r="I33" s="790"/>
      <c r="J33" s="790"/>
      <c r="K33" s="790"/>
      <c r="L33" s="790"/>
      <c r="M33" s="790"/>
      <c r="N33" s="790"/>
      <c r="P33" s="1"/>
    </row>
    <row r="34" spans="1:16">
      <c r="A34" s="790"/>
      <c r="B34" s="790"/>
      <c r="C34" s="790"/>
      <c r="D34" s="790"/>
      <c r="E34" s="790"/>
      <c r="F34" s="790"/>
      <c r="G34" s="790"/>
      <c r="H34" s="790"/>
      <c r="I34" s="790"/>
      <c r="J34" s="790"/>
      <c r="K34" s="790"/>
      <c r="L34" s="790"/>
      <c r="M34" s="790"/>
      <c r="N34" s="790"/>
      <c r="P34" s="1"/>
    </row>
    <row r="35" spans="1:16">
      <c r="P35" s="1"/>
    </row>
    <row r="36" spans="1:16">
      <c r="P36" s="1"/>
    </row>
    <row r="37" spans="1:16">
      <c r="P37" s="1"/>
    </row>
    <row r="38" spans="1:16">
      <c r="P38" s="1"/>
    </row>
    <row r="39" spans="1:16">
      <c r="P39" s="1"/>
    </row>
    <row r="40" spans="1:16">
      <c r="P40" s="1"/>
    </row>
    <row r="41" spans="1:16">
      <c r="P41" s="1"/>
    </row>
    <row r="42" spans="1:16">
      <c r="P42" s="1"/>
    </row>
    <row r="51" spans="16:16" ht="17.399999999999999">
      <c r="P51" s="414"/>
    </row>
  </sheetData>
  <mergeCells count="9">
    <mergeCell ref="B18:L27"/>
    <mergeCell ref="A30:N34"/>
    <mergeCell ref="A1:M1"/>
    <mergeCell ref="A2:M2"/>
    <mergeCell ref="A3:M3"/>
    <mergeCell ref="N3:N7"/>
    <mergeCell ref="A4:M4"/>
    <mergeCell ref="B6:E14"/>
    <mergeCell ref="H6:L15"/>
  </mergeCells>
  <phoneticPr fontId="84"/>
  <pageMargins left="0.75" right="0.75" top="1" bottom="1" header="0.51200000000000001" footer="0.51200000000000001"/>
  <pageSetup paperSize="9" scale="91"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S44"/>
  <sheetViews>
    <sheetView showGridLines="0" zoomScale="95" zoomScaleNormal="95" zoomScaleSheetLayoutView="79" workbookViewId="0">
      <selection activeCell="A26" sqref="A26:XFD43"/>
    </sheetView>
  </sheetViews>
  <sheetFormatPr defaultColWidth="9" defaultRowHeight="31.2" customHeight="1"/>
  <cols>
    <col min="1" max="1" width="163.88671875" style="264" customWidth="1"/>
    <col min="2" max="2" width="11.21875" style="262" customWidth="1"/>
    <col min="3" max="3" width="22" style="262" customWidth="1"/>
    <col min="4" max="4" width="20.109375" style="263" customWidth="1"/>
    <col min="5" max="16384" width="9" style="1"/>
  </cols>
  <sheetData>
    <row r="1" spans="1:19" s="40" customFormat="1" ht="31.2" customHeight="1" thickBot="1">
      <c r="A1" s="152" t="s">
        <v>218</v>
      </c>
      <c r="B1" s="153" t="s">
        <v>0</v>
      </c>
      <c r="C1" s="154" t="s">
        <v>1</v>
      </c>
      <c r="D1" s="261" t="s">
        <v>2</v>
      </c>
    </row>
    <row r="2" spans="1:19" s="40" customFormat="1" ht="42" customHeight="1" thickTop="1">
      <c r="A2" s="468" t="s">
        <v>299</v>
      </c>
      <c r="B2" s="271"/>
      <c r="C2" s="662" t="s">
        <v>300</v>
      </c>
      <c r="D2" s="273"/>
    </row>
    <row r="3" spans="1:19" s="40" customFormat="1" ht="301.2" customHeight="1">
      <c r="A3" s="361" t="s">
        <v>301</v>
      </c>
      <c r="B3" s="360" t="s">
        <v>305</v>
      </c>
      <c r="C3" s="664"/>
      <c r="D3" s="377">
        <v>45486</v>
      </c>
    </row>
    <row r="4" spans="1:19" s="40" customFormat="1" ht="32.4" customHeight="1" thickBot="1">
      <c r="A4" s="490" t="s">
        <v>302</v>
      </c>
      <c r="B4" s="270"/>
      <c r="C4" s="665"/>
      <c r="D4" s="272"/>
    </row>
    <row r="5" spans="1:19" s="40" customFormat="1" ht="37.799999999999997" customHeight="1" thickTop="1">
      <c r="A5" s="415" t="s">
        <v>303</v>
      </c>
      <c r="B5" s="366"/>
      <c r="C5" s="341"/>
      <c r="D5" s="273"/>
    </row>
    <row r="6" spans="1:19" s="40" customFormat="1" ht="111" customHeight="1">
      <c r="A6" s="353" t="s">
        <v>304</v>
      </c>
      <c r="B6" s="503" t="s">
        <v>306</v>
      </c>
      <c r="C6" s="342" t="s">
        <v>307</v>
      </c>
      <c r="D6" s="377">
        <v>45485</v>
      </c>
    </row>
    <row r="7" spans="1:19" s="40" customFormat="1" ht="31.2" customHeight="1" thickBot="1">
      <c r="A7" s="491" t="s">
        <v>308</v>
      </c>
      <c r="B7" s="365"/>
      <c r="C7" s="342"/>
      <c r="D7" s="272"/>
    </row>
    <row r="8" spans="1:19" s="40" customFormat="1" ht="43.8" customHeight="1" thickTop="1">
      <c r="A8" s="346" t="s">
        <v>309</v>
      </c>
      <c r="B8" s="271"/>
      <c r="C8" s="662" t="s">
        <v>310</v>
      </c>
      <c r="D8" s="273"/>
    </row>
    <row r="9" spans="1:19" s="40" customFormat="1" ht="80.400000000000006" customHeight="1">
      <c r="A9" s="361" t="s">
        <v>311</v>
      </c>
      <c r="B9" s="360" t="s">
        <v>316</v>
      </c>
      <c r="C9" s="664"/>
      <c r="D9" s="377">
        <v>45485</v>
      </c>
    </row>
    <row r="10" spans="1:19" s="40" customFormat="1" ht="31.2" customHeight="1" thickBot="1">
      <c r="A10" s="151" t="s">
        <v>317</v>
      </c>
      <c r="B10" s="270"/>
      <c r="C10" s="665"/>
      <c r="D10" s="272"/>
    </row>
    <row r="11" spans="1:19" s="40" customFormat="1" ht="40.799999999999997" customHeight="1" thickTop="1">
      <c r="A11" s="346" t="s">
        <v>312</v>
      </c>
      <c r="B11" s="271"/>
      <c r="C11" s="662" t="s">
        <v>310</v>
      </c>
      <c r="D11" s="273"/>
    </row>
    <row r="12" spans="1:19" s="40" customFormat="1" ht="123" customHeight="1">
      <c r="A12" s="361" t="s">
        <v>313</v>
      </c>
      <c r="B12" s="360" t="s">
        <v>315</v>
      </c>
      <c r="C12" s="664"/>
      <c r="D12" s="377">
        <v>45483</v>
      </c>
    </row>
    <row r="13" spans="1:19" s="40" customFormat="1" ht="31.2" customHeight="1" thickBot="1">
      <c r="A13" s="151" t="s">
        <v>314</v>
      </c>
      <c r="B13" s="270"/>
      <c r="C13" s="665"/>
      <c r="D13" s="272"/>
    </row>
    <row r="14" spans="1:19" s="40" customFormat="1" ht="42" customHeight="1" thickTop="1">
      <c r="A14" s="415" t="s">
        <v>318</v>
      </c>
      <c r="B14" s="379"/>
      <c r="C14" s="670" t="s">
        <v>320</v>
      </c>
      <c r="D14" s="667">
        <v>45485</v>
      </c>
    </row>
    <row r="15" spans="1:19" s="40" customFormat="1" ht="144.6" customHeight="1">
      <c r="A15" s="404" t="s">
        <v>321</v>
      </c>
      <c r="B15" s="360" t="s">
        <v>319</v>
      </c>
      <c r="C15" s="671"/>
      <c r="D15" s="668"/>
      <c r="S15" s="370"/>
    </row>
    <row r="16" spans="1:19" s="40" customFormat="1" ht="28.2" customHeight="1" thickBot="1">
      <c r="A16" s="151" t="s">
        <v>322</v>
      </c>
      <c r="B16" s="150"/>
      <c r="C16" s="672"/>
      <c r="D16" s="669"/>
    </row>
    <row r="17" spans="1:4" s="40" customFormat="1" ht="40.799999999999997" customHeight="1" thickTop="1">
      <c r="A17" s="346" t="s">
        <v>323</v>
      </c>
      <c r="B17" s="271"/>
      <c r="C17" s="666" t="s">
        <v>326</v>
      </c>
      <c r="D17" s="273"/>
    </row>
    <row r="18" spans="1:4" s="40" customFormat="1" ht="97.8" customHeight="1">
      <c r="A18" s="398" t="s">
        <v>325</v>
      </c>
      <c r="B18" s="360" t="s">
        <v>324</v>
      </c>
      <c r="C18" s="664"/>
      <c r="D18" s="377">
        <v>45484</v>
      </c>
    </row>
    <row r="19" spans="1:4" s="40" customFormat="1" ht="31.2" customHeight="1" thickBot="1">
      <c r="A19" s="392" t="s">
        <v>327</v>
      </c>
      <c r="B19" s="270"/>
      <c r="C19" s="665"/>
      <c r="D19" s="272"/>
    </row>
    <row r="20" spans="1:4" ht="42.6" customHeight="1" thickTop="1">
      <c r="A20" s="417" t="s">
        <v>328</v>
      </c>
      <c r="B20" s="271"/>
      <c r="C20" s="662" t="s">
        <v>330</v>
      </c>
      <c r="D20" s="273"/>
    </row>
    <row r="21" spans="1:4" ht="228" customHeight="1">
      <c r="A21" s="369" t="s">
        <v>331</v>
      </c>
      <c r="B21" s="469" t="s">
        <v>329</v>
      </c>
      <c r="C21" s="663"/>
      <c r="D21" s="377">
        <v>45483</v>
      </c>
    </row>
    <row r="22" spans="1:4" ht="31.2" customHeight="1" thickBot="1">
      <c r="A22" s="418" t="s">
        <v>332</v>
      </c>
      <c r="B22" s="419"/>
      <c r="C22" s="416"/>
      <c r="D22" s="272"/>
    </row>
    <row r="23" spans="1:4" ht="36.6" customHeight="1" thickTop="1">
      <c r="A23" s="493" t="s">
        <v>333</v>
      </c>
      <c r="B23" s="271"/>
      <c r="C23" s="662" t="s">
        <v>337</v>
      </c>
      <c r="D23" s="273"/>
    </row>
    <row r="24" spans="1:4" ht="208.8" customHeight="1">
      <c r="A24" s="369" t="s">
        <v>335</v>
      </c>
      <c r="B24" s="408" t="s">
        <v>334</v>
      </c>
      <c r="C24" s="663"/>
      <c r="D24" s="377">
        <v>45481</v>
      </c>
    </row>
    <row r="25" spans="1:4" ht="31.2" customHeight="1" thickBot="1">
      <c r="A25" s="418" t="s">
        <v>336</v>
      </c>
      <c r="B25" s="419"/>
      <c r="C25" s="416"/>
      <c r="D25" s="272"/>
    </row>
    <row r="26" spans="1:4" ht="44.4" hidden="1" customHeight="1" thickTop="1">
      <c r="A26" s="417"/>
      <c r="B26" s="271"/>
      <c r="C26" s="662"/>
      <c r="D26" s="273"/>
    </row>
    <row r="27" spans="1:4" ht="127.2" hidden="1" customHeight="1">
      <c r="A27" s="768"/>
      <c r="B27" s="408"/>
      <c r="C27" s="663"/>
      <c r="D27" s="377"/>
    </row>
    <row r="28" spans="1:4" ht="37.200000000000003" hidden="1" customHeight="1" thickBot="1">
      <c r="A28" s="418"/>
      <c r="B28" s="419"/>
      <c r="C28" s="416"/>
      <c r="D28" s="272"/>
    </row>
    <row r="29" spans="1:4" ht="42" hidden="1" customHeight="1" thickTop="1">
      <c r="A29" s="417"/>
      <c r="B29" s="271"/>
      <c r="C29" s="662"/>
      <c r="D29" s="273"/>
    </row>
    <row r="30" spans="1:4" ht="160.19999999999999" hidden="1" customHeight="1">
      <c r="A30" s="369"/>
      <c r="B30" s="408"/>
      <c r="C30" s="663"/>
      <c r="D30" s="377"/>
    </row>
    <row r="31" spans="1:4" ht="31.2" hidden="1" customHeight="1" thickBot="1">
      <c r="A31" s="418"/>
      <c r="B31" s="419"/>
      <c r="C31" s="416"/>
      <c r="D31" s="272"/>
    </row>
    <row r="32" spans="1:4" ht="40.200000000000003" hidden="1" customHeight="1" thickTop="1">
      <c r="A32" s="417"/>
      <c r="B32" s="271"/>
      <c r="C32" s="662"/>
      <c r="D32" s="273"/>
    </row>
    <row r="33" spans="1:4" ht="106.8" hidden="1" customHeight="1">
      <c r="A33" s="369"/>
      <c r="B33" s="408"/>
      <c r="C33" s="663"/>
      <c r="D33" s="377"/>
    </row>
    <row r="34" spans="1:4" ht="31.2" hidden="1" customHeight="1" thickBot="1">
      <c r="A34" s="418"/>
      <c r="B34" s="419"/>
      <c r="C34" s="416"/>
      <c r="D34" s="272"/>
    </row>
    <row r="35" spans="1:4" ht="58.2" hidden="1" customHeight="1" thickTop="1">
      <c r="A35" s="417"/>
      <c r="B35" s="271"/>
      <c r="C35" s="662"/>
      <c r="D35" s="273"/>
    </row>
    <row r="36" spans="1:4" ht="249.6" hidden="1" customHeight="1">
      <c r="A36" s="369"/>
      <c r="B36" s="469"/>
      <c r="C36" s="663"/>
      <c r="D36" s="377"/>
    </row>
    <row r="37" spans="1:4" ht="34.200000000000003" hidden="1" customHeight="1" thickBot="1">
      <c r="A37" s="418"/>
      <c r="B37" s="419"/>
      <c r="C37" s="416"/>
      <c r="D37" s="272"/>
    </row>
    <row r="38" spans="1:4" ht="31.2" hidden="1" customHeight="1" thickTop="1">
      <c r="A38" s="417"/>
      <c r="B38" s="271"/>
      <c r="C38" s="662"/>
      <c r="D38" s="273"/>
    </row>
    <row r="39" spans="1:4" ht="144" hidden="1" customHeight="1">
      <c r="A39" s="369"/>
      <c r="B39" s="469"/>
      <c r="C39" s="663"/>
      <c r="D39" s="377"/>
    </row>
    <row r="40" spans="1:4" ht="31.2" hidden="1" customHeight="1" thickBot="1">
      <c r="A40" s="418"/>
      <c r="B40" s="419"/>
      <c r="C40" s="416"/>
      <c r="D40" s="272"/>
    </row>
    <row r="41" spans="1:4" ht="31.2" hidden="1" customHeight="1" thickTop="1">
      <c r="A41" s="417"/>
      <c r="B41" s="271"/>
      <c r="C41" s="662"/>
      <c r="D41" s="273"/>
    </row>
    <row r="42" spans="1:4" ht="76.8" hidden="1" customHeight="1">
      <c r="A42" s="369"/>
      <c r="B42" s="469"/>
      <c r="C42" s="663"/>
      <c r="D42" s="377"/>
    </row>
    <row r="43" spans="1:4" ht="31.2" hidden="1" customHeight="1" thickBot="1">
      <c r="A43" s="418"/>
      <c r="B43" s="419"/>
      <c r="C43" s="416"/>
      <c r="D43" s="272"/>
    </row>
    <row r="44" spans="1:4" ht="31.2" customHeight="1" thickTop="1"/>
  </sheetData>
  <mergeCells count="14">
    <mergeCell ref="C2:C4"/>
    <mergeCell ref="C17:C19"/>
    <mergeCell ref="C11:C13"/>
    <mergeCell ref="C8:C10"/>
    <mergeCell ref="D14:D16"/>
    <mergeCell ref="C14:C16"/>
    <mergeCell ref="C35:C36"/>
    <mergeCell ref="C38:C39"/>
    <mergeCell ref="C41:C42"/>
    <mergeCell ref="C20:C21"/>
    <mergeCell ref="C23:C24"/>
    <mergeCell ref="C26:C27"/>
    <mergeCell ref="C29:C30"/>
    <mergeCell ref="C32:C33"/>
  </mergeCells>
  <phoneticPr fontId="15"/>
  <hyperlinks>
    <hyperlink ref="A4" r:id="rId1" xr:uid="{EFB31388-8023-470F-BC95-0A754D08396D}"/>
    <hyperlink ref="A7" r:id="rId2" xr:uid="{3DBD639A-2259-4B10-BF12-DEE644511D7D}"/>
    <hyperlink ref="A13" r:id="rId3" xr:uid="{D7CB4324-26DA-4008-8D00-0E0BA9646920}"/>
    <hyperlink ref="A10" r:id="rId4" xr:uid="{B5EF66B3-5E3C-4E45-A847-8884206ED58C}"/>
    <hyperlink ref="A16" r:id="rId5" xr:uid="{A114E289-42ED-4E1F-B7D2-01032DA62B6F}"/>
    <hyperlink ref="A19" r:id="rId6" xr:uid="{83EF14FA-6C9B-4FF8-8D55-DCB7585014BC}"/>
    <hyperlink ref="A22" r:id="rId7" xr:uid="{28F2C82A-D245-4063-A40A-97AF7A68A738}"/>
    <hyperlink ref="A25" r:id="rId8" xr:uid="{FFBCBD72-2A96-4EE6-9988-804464FCE9C8}"/>
  </hyperlinks>
  <pageMargins left="0" right="0" top="0.19685039370078741" bottom="0.39370078740157483" header="0" footer="0.19685039370078741"/>
  <pageSetup paperSize="8" scale="28" orientation="portrait" horizontalDpi="300" verticalDpi="300"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0466-F7EB-45F5-8695-7CD37F285E86}">
  <sheetPr codeName="Sheet7"/>
  <dimension ref="A1:W37"/>
  <sheetViews>
    <sheetView defaultGridColor="0" view="pageBreakPreview" colorId="56" zoomScale="90" zoomScaleNormal="66" zoomScaleSheetLayoutView="90" workbookViewId="0">
      <selection activeCell="A36" sqref="A36"/>
    </sheetView>
  </sheetViews>
  <sheetFormatPr defaultColWidth="9" defaultRowHeight="40.200000000000003" customHeight="1"/>
  <cols>
    <col min="1" max="1" width="193.5546875" style="268" customWidth="1"/>
    <col min="2" max="2" width="18" style="125" customWidth="1"/>
    <col min="3" max="3" width="20.109375" style="126" customWidth="1"/>
    <col min="4" max="16384" width="9" style="36"/>
  </cols>
  <sheetData>
    <row r="1" spans="1:23" ht="40.200000000000003" customHeight="1" thickBot="1">
      <c r="A1" s="35" t="s">
        <v>219</v>
      </c>
      <c r="B1" s="259" t="s">
        <v>22</v>
      </c>
      <c r="C1" s="260" t="s">
        <v>2</v>
      </c>
    </row>
    <row r="2" spans="1:23" ht="40.200000000000003" customHeight="1">
      <c r="A2" s="504" t="s">
        <v>371</v>
      </c>
      <c r="B2" s="366"/>
      <c r="C2" s="341"/>
    </row>
    <row r="3" spans="1:23" ht="61.2" customHeight="1">
      <c r="A3" s="404" t="s">
        <v>345</v>
      </c>
      <c r="B3" s="364" t="s">
        <v>346</v>
      </c>
      <c r="C3" s="342">
        <v>45483</v>
      </c>
    </row>
    <row r="4" spans="1:23" ht="31.8" customHeight="1" thickBot="1">
      <c r="A4" s="492" t="s">
        <v>343</v>
      </c>
      <c r="B4" s="364"/>
      <c r="C4" s="342"/>
    </row>
    <row r="5" spans="1:23" ht="40.200000000000003" customHeight="1">
      <c r="A5" s="504" t="s">
        <v>372</v>
      </c>
      <c r="B5" s="366"/>
      <c r="C5" s="341"/>
    </row>
    <row r="6" spans="1:23" ht="103.2" customHeight="1">
      <c r="A6" s="353" t="s">
        <v>348</v>
      </c>
      <c r="B6" s="364" t="s">
        <v>369</v>
      </c>
      <c r="C6" s="342">
        <v>45479</v>
      </c>
    </row>
    <row r="7" spans="1:23" ht="34.200000000000003" customHeight="1" thickBot="1">
      <c r="A7" s="400" t="s">
        <v>347</v>
      </c>
      <c r="B7" s="365"/>
      <c r="C7" s="342"/>
    </row>
    <row r="8" spans="1:23" ht="46.8" customHeight="1">
      <c r="A8" s="399" t="s">
        <v>373</v>
      </c>
      <c r="B8" s="366"/>
      <c r="C8" s="341"/>
    </row>
    <row r="9" spans="1:23" ht="148.19999999999999" customHeight="1">
      <c r="A9" s="404" t="s">
        <v>350</v>
      </c>
      <c r="B9" s="364" t="s">
        <v>368</v>
      </c>
      <c r="C9" s="342">
        <v>45479</v>
      </c>
    </row>
    <row r="10" spans="1:23" ht="31.8" customHeight="1" thickBot="1">
      <c r="A10" s="406" t="s">
        <v>349</v>
      </c>
      <c r="B10" s="367"/>
      <c r="C10" s="343"/>
      <c r="W10" s="36">
        <v>0</v>
      </c>
    </row>
    <row r="11" spans="1:23" ht="268.8" hidden="1" customHeight="1">
      <c r="A11" s="345" t="s">
        <v>338</v>
      </c>
      <c r="B11" s="366"/>
      <c r="C11" s="341"/>
    </row>
    <row r="12" spans="1:23" ht="268.8" hidden="1" customHeight="1">
      <c r="A12" s="353"/>
      <c r="B12" s="365"/>
      <c r="C12" s="342"/>
    </row>
    <row r="13" spans="1:23" ht="268.8" hidden="1" customHeight="1" thickBot="1">
      <c r="A13" s="344" t="s">
        <v>339</v>
      </c>
      <c r="B13" s="367"/>
      <c r="C13" s="343"/>
    </row>
    <row r="14" spans="1:23" ht="40.200000000000003" customHeight="1" thickTop="1">
      <c r="A14" s="470" t="s">
        <v>374</v>
      </c>
      <c r="B14" s="271"/>
      <c r="C14" s="662">
        <v>45481</v>
      </c>
      <c r="E14" s="413"/>
      <c r="F14" s="413"/>
      <c r="G14" s="413"/>
    </row>
    <row r="15" spans="1:23" ht="408.6" customHeight="1">
      <c r="A15" s="369" t="s">
        <v>351</v>
      </c>
      <c r="B15" s="469" t="s">
        <v>370</v>
      </c>
      <c r="C15" s="663"/>
      <c r="E15" s="413"/>
      <c r="F15" s="413"/>
      <c r="G15" s="413"/>
    </row>
    <row r="16" spans="1:23" ht="29.4" customHeight="1" thickBot="1">
      <c r="A16" s="418" t="s">
        <v>344</v>
      </c>
      <c r="B16" s="419"/>
      <c r="C16" s="416"/>
    </row>
    <row r="17" spans="1:3" ht="49.8" customHeight="1" thickTop="1">
      <c r="A17" s="504" t="s">
        <v>375</v>
      </c>
      <c r="B17" s="366"/>
      <c r="C17" s="341"/>
    </row>
    <row r="18" spans="1:3" ht="167.4" customHeight="1">
      <c r="A18" s="404" t="s">
        <v>353</v>
      </c>
      <c r="B18" s="364" t="s">
        <v>367</v>
      </c>
      <c r="C18" s="342">
        <v>45481</v>
      </c>
    </row>
    <row r="19" spans="1:3" ht="34.200000000000003" customHeight="1" thickBot="1">
      <c r="A19" s="400" t="s">
        <v>352</v>
      </c>
      <c r="B19" s="364"/>
      <c r="C19" s="342"/>
    </row>
    <row r="20" spans="1:3" ht="40.200000000000003" customHeight="1">
      <c r="A20" s="504" t="s">
        <v>376</v>
      </c>
      <c r="B20" s="366"/>
      <c r="C20" s="341"/>
    </row>
    <row r="21" spans="1:3" ht="209.4" customHeight="1">
      <c r="A21" s="353" t="s">
        <v>355</v>
      </c>
      <c r="B21" s="364" t="s">
        <v>346</v>
      </c>
      <c r="C21" s="342">
        <v>45485</v>
      </c>
    </row>
    <row r="22" spans="1:3" ht="31.8" customHeight="1" thickBot="1">
      <c r="A22" s="400" t="s">
        <v>354</v>
      </c>
      <c r="B22" s="364"/>
      <c r="C22" s="342"/>
    </row>
    <row r="23" spans="1:3" ht="40.200000000000003" customHeight="1">
      <c r="A23" s="505" t="s">
        <v>377</v>
      </c>
      <c r="B23" s="366"/>
      <c r="C23" s="341"/>
    </row>
    <row r="24" spans="1:3" ht="210.6" customHeight="1">
      <c r="A24" s="353" t="s">
        <v>357</v>
      </c>
      <c r="B24" s="364" t="s">
        <v>366</v>
      </c>
      <c r="C24" s="342">
        <v>45484</v>
      </c>
    </row>
    <row r="25" spans="1:3" ht="40.799999999999997" customHeight="1" thickBot="1">
      <c r="A25" s="400" t="s">
        <v>356</v>
      </c>
      <c r="B25" s="364"/>
      <c r="C25" s="342"/>
    </row>
    <row r="26" spans="1:3" ht="40.799999999999997" customHeight="1">
      <c r="A26" s="504" t="s">
        <v>340</v>
      </c>
      <c r="B26" s="366"/>
      <c r="C26" s="341"/>
    </row>
    <row r="27" spans="1:3" ht="119.4" customHeight="1">
      <c r="A27" s="353" t="s">
        <v>359</v>
      </c>
      <c r="B27" s="364" t="s">
        <v>365</v>
      </c>
      <c r="C27" s="342">
        <v>45482</v>
      </c>
    </row>
    <row r="28" spans="1:3" ht="32.4" customHeight="1" thickBot="1">
      <c r="A28" s="400" t="s">
        <v>358</v>
      </c>
      <c r="B28" s="365"/>
      <c r="C28" s="342"/>
    </row>
    <row r="29" spans="1:3" ht="40.799999999999997" customHeight="1">
      <c r="A29" s="504" t="s">
        <v>341</v>
      </c>
      <c r="B29" s="366"/>
      <c r="C29" s="341"/>
    </row>
    <row r="30" spans="1:3" ht="158.4" customHeight="1">
      <c r="A30" s="353" t="s">
        <v>361</v>
      </c>
      <c r="B30" s="365" t="s">
        <v>364</v>
      </c>
      <c r="C30" s="342">
        <v>45482</v>
      </c>
    </row>
    <row r="31" spans="1:3" ht="40.799999999999997" customHeight="1" thickBot="1">
      <c r="A31" s="400" t="s">
        <v>360</v>
      </c>
      <c r="B31" s="365"/>
      <c r="C31" s="342"/>
    </row>
    <row r="32" spans="1:3" ht="40.799999999999997" customHeight="1">
      <c r="A32" s="504" t="s">
        <v>342</v>
      </c>
      <c r="B32" s="366"/>
      <c r="C32" s="341"/>
    </row>
    <row r="33" spans="1:3" ht="122.4" customHeight="1">
      <c r="A33" s="353" t="s">
        <v>363</v>
      </c>
      <c r="B33" s="365" t="s">
        <v>364</v>
      </c>
      <c r="C33" s="342">
        <v>45482</v>
      </c>
    </row>
    <row r="34" spans="1:3" ht="40.799999999999997" customHeight="1" thickBot="1">
      <c r="A34" s="400" t="s">
        <v>362</v>
      </c>
      <c r="B34" s="365"/>
      <c r="C34" s="342"/>
    </row>
    <row r="35" spans="1:3" ht="40.200000000000003" customHeight="1">
      <c r="A35" s="504" t="s">
        <v>394</v>
      </c>
      <c r="B35" s="366"/>
      <c r="C35" s="341"/>
    </row>
    <row r="36" spans="1:3" ht="137.4" customHeight="1">
      <c r="A36" s="353" t="s">
        <v>395</v>
      </c>
      <c r="B36" s="365" t="s">
        <v>369</v>
      </c>
      <c r="C36" s="342">
        <v>45482</v>
      </c>
    </row>
    <row r="37" spans="1:3" ht="40.200000000000003" customHeight="1">
      <c r="A37" s="400" t="s">
        <v>396</v>
      </c>
      <c r="B37" s="365"/>
      <c r="C37" s="342"/>
    </row>
  </sheetData>
  <mergeCells count="1">
    <mergeCell ref="C14:C15"/>
  </mergeCells>
  <phoneticPr fontId="84"/>
  <hyperlinks>
    <hyperlink ref="A4" r:id="rId1" xr:uid="{2FD6DA96-041A-4B82-9B70-372C7E91D52E}"/>
    <hyperlink ref="A16" r:id="rId2" xr:uid="{3DD97FE4-470E-46AB-A9FC-5873E9D07DC7}"/>
    <hyperlink ref="A7" r:id="rId3" xr:uid="{C1B49B6B-C91E-4F00-B5DF-1996F35F398A}"/>
    <hyperlink ref="A10" r:id="rId4" xr:uid="{AD7A39DB-304C-417F-860E-CD3B3DC22AB4}"/>
    <hyperlink ref="A19" r:id="rId5" display="https://www.epochtimes.jp/2024/07/238759.html?utm_source=JNLnoe&amp;src_src=JNLnoe&amp;utm_campaign=jnl-2024-07-10&amp;src_cmp=jnl-2024-07-10&amp;utm_medium=email&amp;pw_est=yyJSn2Lh72zqfixs%2FrJJr2M%2BUOKbXagfnn3u%2FWoi9kdoGI2%2BEiz%2Bzo%2ByG9Yz3D7jruyyw0HvVxQR1utGv3fsehxoHyDmLLhZwj8%3D" xr:uid="{70662564-33F7-4209-BCC4-4E7ED3229CE7}"/>
    <hyperlink ref="A22" r:id="rId6" xr:uid="{952EBA40-85DA-44E8-8A79-1A75679BDE82}"/>
    <hyperlink ref="A25" r:id="rId7" xr:uid="{AD0BE16F-9B7F-45E6-9F62-AAF9FF786863}"/>
    <hyperlink ref="A28" r:id="rId8" xr:uid="{D37278E3-F27D-4B25-83A4-07E0F927A676}"/>
    <hyperlink ref="A31" r:id="rId9" xr:uid="{BA9FB9D3-F4D8-4745-8266-A42AA772F7A8}"/>
    <hyperlink ref="A34" r:id="rId10" xr:uid="{42309699-E382-43B2-BEAE-2F9CD105FEAC}"/>
    <hyperlink ref="A37" r:id="rId11" xr:uid="{23C10BD2-C86E-46B3-862A-18BE4858B2F0}"/>
  </hyperlinks>
  <pageMargins left="0.74803149606299213" right="0.74803149606299213" top="0.98425196850393704" bottom="0.98425196850393704" header="0.51181102362204722" footer="0.51181102362204722"/>
  <pageSetup paperSize="9" scale="16" fitToHeight="3" orientation="portrait" r:id="rId1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96CDF-B498-48B9-BEC1-BF904EFF0737}">
  <sheetPr codeName="Sheet9">
    <tabColor rgb="FFFF0000"/>
  </sheetPr>
  <dimension ref="A1:G33"/>
  <sheetViews>
    <sheetView view="pageBreakPreview" topLeftCell="B1" zoomScaleNormal="112" zoomScaleSheetLayoutView="100" workbookViewId="0">
      <selection activeCell="D1" sqref="D1"/>
    </sheetView>
  </sheetViews>
  <sheetFormatPr defaultColWidth="9" defaultRowHeight="13.2"/>
  <cols>
    <col min="1" max="1" width="5" style="1" customWidth="1"/>
    <col min="2" max="2" width="25.77734375" style="88" customWidth="1"/>
    <col min="3" max="3" width="69.109375" style="1" customWidth="1"/>
    <col min="4" max="4" width="109.88671875" style="1" customWidth="1"/>
    <col min="5" max="5" width="3.88671875" style="1" customWidth="1"/>
    <col min="6" max="16384" width="9" style="1"/>
  </cols>
  <sheetData>
    <row r="1" spans="1:7" ht="18.75" customHeight="1">
      <c r="B1" s="88" t="s">
        <v>107</v>
      </c>
      <c r="D1" s="553" t="str">
        <f>+D23</f>
        <v>対前週
インフルエンザ 　     　    16%   増加
新型コロナウイルス        20% 　増加</v>
      </c>
    </row>
    <row r="2" spans="1:7" ht="17.25" customHeight="1" thickBot="1">
      <c r="B2" t="s">
        <v>281</v>
      </c>
      <c r="D2" s="678"/>
      <c r="E2" s="658"/>
    </row>
    <row r="3" spans="1:7" ht="16.5" customHeight="1" thickBot="1">
      <c r="B3" s="89" t="s">
        <v>108</v>
      </c>
      <c r="C3" s="168" t="s">
        <v>109</v>
      </c>
      <c r="D3" s="129" t="s">
        <v>148</v>
      </c>
    </row>
    <row r="4" spans="1:7" ht="17.25" customHeight="1" thickBot="1">
      <c r="B4" s="90" t="s">
        <v>110</v>
      </c>
      <c r="C4" s="111" t="s">
        <v>282</v>
      </c>
      <c r="D4" s="91"/>
    </row>
    <row r="5" spans="1:7" ht="17.25" customHeight="1">
      <c r="B5" s="679" t="s">
        <v>142</v>
      </c>
      <c r="C5" s="682" t="s">
        <v>145</v>
      </c>
      <c r="D5" s="683"/>
    </row>
    <row r="6" spans="1:7" ht="19.2" customHeight="1">
      <c r="B6" s="680"/>
      <c r="C6" s="684" t="s">
        <v>146</v>
      </c>
      <c r="D6" s="685"/>
      <c r="G6" s="143"/>
    </row>
    <row r="7" spans="1:7" ht="19.95" customHeight="1">
      <c r="B7" s="680"/>
      <c r="C7" s="169" t="s">
        <v>147</v>
      </c>
      <c r="D7" s="170"/>
      <c r="G7" s="143"/>
    </row>
    <row r="8" spans="1:7" ht="25.2" customHeight="1" thickBot="1">
      <c r="B8" s="681"/>
      <c r="C8" s="145" t="s">
        <v>149</v>
      </c>
      <c r="D8" s="144"/>
      <c r="G8" s="143"/>
    </row>
    <row r="9" spans="1:7" ht="46.2" customHeight="1" thickBot="1">
      <c r="B9" s="92" t="s">
        <v>203</v>
      </c>
      <c r="C9" s="686" t="s">
        <v>283</v>
      </c>
      <c r="D9" s="687"/>
    </row>
    <row r="10" spans="1:7" ht="63" customHeight="1" thickBot="1">
      <c r="B10" s="93" t="s">
        <v>111</v>
      </c>
      <c r="C10" s="688" t="s">
        <v>285</v>
      </c>
      <c r="D10" s="689"/>
    </row>
    <row r="11" spans="1:7" ht="78" customHeight="1" thickBot="1">
      <c r="B11" s="94"/>
      <c r="C11" s="95" t="s">
        <v>286</v>
      </c>
      <c r="D11" s="149" t="s">
        <v>287</v>
      </c>
      <c r="F11" s="1" t="s">
        <v>19</v>
      </c>
    </row>
    <row r="12" spans="1:7" ht="37.799999999999997" customHeight="1" thickBot="1">
      <c r="B12" s="92" t="s">
        <v>204</v>
      </c>
      <c r="C12" s="688" t="s">
        <v>284</v>
      </c>
      <c r="D12" s="689"/>
    </row>
    <row r="13" spans="1:7" ht="88.2" customHeight="1" thickBot="1">
      <c r="B13" s="96" t="s">
        <v>182</v>
      </c>
      <c r="C13" s="97" t="s">
        <v>288</v>
      </c>
      <c r="D13" s="363" t="s">
        <v>289</v>
      </c>
      <c r="F13" t="s">
        <v>26</v>
      </c>
    </row>
    <row r="14" spans="1:7" ht="66.599999999999994" customHeight="1" thickBot="1">
      <c r="A14" t="s">
        <v>144</v>
      </c>
      <c r="B14" s="98" t="s">
        <v>112</v>
      </c>
      <c r="C14" s="676" t="s">
        <v>290</v>
      </c>
      <c r="D14" s="677"/>
    </row>
    <row r="15" spans="1:7" ht="17.25" customHeight="1"/>
    <row r="16" spans="1:7" ht="17.25" customHeight="1">
      <c r="B16" s="673" t="s">
        <v>172</v>
      </c>
      <c r="C16" s="275"/>
      <c r="D16" s="1" t="s">
        <v>144</v>
      </c>
    </row>
    <row r="17" spans="2:5">
      <c r="B17" s="673"/>
      <c r="C17"/>
    </row>
    <row r="18" spans="2:5">
      <c r="B18" s="673"/>
      <c r="E18" s="1" t="s">
        <v>19</v>
      </c>
    </row>
    <row r="19" spans="2:5">
      <c r="B19" s="673"/>
    </row>
    <row r="20" spans="2:5">
      <c r="B20" s="673"/>
    </row>
    <row r="21" spans="2:5" ht="16.2">
      <c r="B21" s="673"/>
      <c r="D21" s="368" t="s">
        <v>174</v>
      </c>
    </row>
    <row r="22" spans="2:5">
      <c r="B22" s="673"/>
    </row>
    <row r="23" spans="2:5">
      <c r="B23" s="673"/>
      <c r="D23" s="674" t="s">
        <v>292</v>
      </c>
    </row>
    <row r="24" spans="2:5">
      <c r="B24" s="673"/>
      <c r="D24" s="675"/>
    </row>
    <row r="25" spans="2:5">
      <c r="B25" s="673"/>
      <c r="D25" s="675"/>
    </row>
    <row r="26" spans="2:5">
      <c r="B26" s="673"/>
      <c r="D26" s="675"/>
    </row>
    <row r="27" spans="2:5">
      <c r="B27" s="673"/>
      <c r="D27" s="675"/>
    </row>
    <row r="28" spans="2:5">
      <c r="B28" s="673"/>
    </row>
    <row r="29" spans="2:5">
      <c r="B29" s="673"/>
      <c r="D29" s="1" t="s">
        <v>144</v>
      </c>
    </row>
    <row r="30" spans="2:5">
      <c r="B30" s="673"/>
      <c r="D30" s="1" t="s">
        <v>144</v>
      </c>
    </row>
    <row r="31" spans="2:5">
      <c r="B31" s="673"/>
    </row>
    <row r="32" spans="2:5">
      <c r="B32" s="673"/>
    </row>
    <row r="33" spans="2:2">
      <c r="B33" s="673"/>
    </row>
  </sheetData>
  <mergeCells count="10">
    <mergeCell ref="B16:B33"/>
    <mergeCell ref="D23:D27"/>
    <mergeCell ref="C14:D14"/>
    <mergeCell ref="D2:E2"/>
    <mergeCell ref="B5:B8"/>
    <mergeCell ref="C5:D5"/>
    <mergeCell ref="C6:D6"/>
    <mergeCell ref="C9:D9"/>
    <mergeCell ref="C10:D10"/>
    <mergeCell ref="C12:D12"/>
  </mergeCells>
  <phoneticPr fontId="84"/>
  <hyperlinks>
    <hyperlink ref="C6" r:id="rId1" location="h2_1" xr:uid="{B5E764AE-5943-4A97-AD1C-025941C051BF}"/>
  </hyperlinks>
  <pageMargins left="0.7" right="0.7" top="0.75" bottom="0.75" header="0.3" footer="0.3"/>
  <pageSetup paperSize="9" scale="42" orientation="portrait" horizontalDpi="1200" verticalDpi="1200" r:id="rId2"/>
  <headerFooter alignWithMargins="0"/>
  <colBreaks count="1" manualBreakCount="1">
    <brk id="4" max="1048575" man="1"/>
  </colBreaks>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B539-B7C8-4B9A-AF45-81CD3C93087E}">
  <sheetPr codeName="Sheet8">
    <tabColor indexed="46"/>
  </sheetPr>
  <dimension ref="A1:AE40"/>
  <sheetViews>
    <sheetView zoomScale="89" zoomScaleNormal="89" zoomScaleSheetLayoutView="100" workbookViewId="0">
      <selection activeCell="AD28" sqref="AD28"/>
    </sheetView>
  </sheetViews>
  <sheetFormatPr defaultColWidth="9" defaultRowHeight="13.2"/>
  <cols>
    <col min="1" max="1" width="8.33203125" style="1" customWidth="1"/>
    <col min="2" max="13" width="6.77734375" style="1" customWidth="1"/>
    <col min="14" max="14" width="8.88671875" style="1" customWidth="1"/>
    <col min="15" max="15" width="5.88671875" style="1" customWidth="1"/>
    <col min="16" max="16" width="8.44140625" style="1" customWidth="1"/>
    <col min="17" max="29" width="6.77734375" style="1" customWidth="1"/>
    <col min="30" max="16384" width="9" style="1"/>
  </cols>
  <sheetData>
    <row r="1" spans="1:29" ht="15" customHeight="1">
      <c r="A1" s="693" t="s">
        <v>206</v>
      </c>
      <c r="B1" s="694"/>
      <c r="C1" s="694"/>
      <c r="D1" s="694"/>
      <c r="E1" s="694"/>
      <c r="F1" s="694"/>
      <c r="G1" s="694"/>
      <c r="H1" s="694"/>
      <c r="I1" s="694"/>
      <c r="J1" s="694"/>
      <c r="K1" s="694"/>
      <c r="L1" s="694"/>
      <c r="M1" s="694"/>
      <c r="N1" s="695"/>
      <c r="P1" s="696" t="s">
        <v>3</v>
      </c>
      <c r="Q1" s="697"/>
      <c r="R1" s="697"/>
      <c r="S1" s="697"/>
      <c r="T1" s="697"/>
      <c r="U1" s="697"/>
      <c r="V1" s="697"/>
      <c r="W1" s="697"/>
      <c r="X1" s="697"/>
      <c r="Y1" s="697"/>
      <c r="Z1" s="697"/>
      <c r="AA1" s="697"/>
      <c r="AB1" s="697"/>
      <c r="AC1" s="698"/>
    </row>
    <row r="2" spans="1:29" ht="18" customHeight="1" thickBot="1">
      <c r="A2" s="699" t="s">
        <v>176</v>
      </c>
      <c r="B2" s="700"/>
      <c r="C2" s="700"/>
      <c r="D2" s="700"/>
      <c r="E2" s="700"/>
      <c r="F2" s="700"/>
      <c r="G2" s="700"/>
      <c r="H2" s="700"/>
      <c r="I2" s="700"/>
      <c r="J2" s="700"/>
      <c r="K2" s="700"/>
      <c r="L2" s="700"/>
      <c r="M2" s="700"/>
      <c r="N2" s="701"/>
      <c r="P2" s="702" t="s">
        <v>4</v>
      </c>
      <c r="Q2" s="700"/>
      <c r="R2" s="700"/>
      <c r="S2" s="700"/>
      <c r="T2" s="700"/>
      <c r="U2" s="700"/>
      <c r="V2" s="700"/>
      <c r="W2" s="700"/>
      <c r="X2" s="700"/>
      <c r="Y2" s="700"/>
      <c r="Z2" s="700"/>
      <c r="AA2" s="700"/>
      <c r="AB2" s="700"/>
      <c r="AC2" s="703"/>
    </row>
    <row r="3" spans="1:29" ht="13.8" thickBot="1">
      <c r="A3" s="6" t="s">
        <v>176</v>
      </c>
      <c r="B3" s="8" t="s">
        <v>184</v>
      </c>
      <c r="C3" s="8" t="s">
        <v>5</v>
      </c>
      <c r="D3" s="8" t="s">
        <v>6</v>
      </c>
      <c r="E3" s="8" t="s">
        <v>7</v>
      </c>
      <c r="F3" s="8" t="s">
        <v>8</v>
      </c>
      <c r="G3" s="8" t="s">
        <v>9</v>
      </c>
      <c r="H3" s="127" t="s">
        <v>10</v>
      </c>
      <c r="I3" s="130" t="s">
        <v>11</v>
      </c>
      <c r="J3" s="130" t="s">
        <v>12</v>
      </c>
      <c r="K3" s="130" t="s">
        <v>13</v>
      </c>
      <c r="L3" s="130" t="s">
        <v>14</v>
      </c>
      <c r="M3" s="130" t="s">
        <v>15</v>
      </c>
      <c r="N3" s="7" t="s">
        <v>16</v>
      </c>
      <c r="P3" s="8"/>
      <c r="Q3" s="8" t="s">
        <v>184</v>
      </c>
      <c r="R3" s="8" t="s">
        <v>5</v>
      </c>
      <c r="S3" s="8" t="s">
        <v>6</v>
      </c>
      <c r="T3" s="8" t="s">
        <v>7</v>
      </c>
      <c r="U3" s="8" t="s">
        <v>8</v>
      </c>
      <c r="V3" s="8" t="s">
        <v>9</v>
      </c>
      <c r="W3" s="127" t="s">
        <v>10</v>
      </c>
      <c r="X3" s="130" t="s">
        <v>11</v>
      </c>
      <c r="Y3" s="130" t="s">
        <v>12</v>
      </c>
      <c r="Z3" s="130" t="s">
        <v>13</v>
      </c>
      <c r="AA3" s="130" t="s">
        <v>14</v>
      </c>
      <c r="AB3" s="130" t="s">
        <v>15</v>
      </c>
      <c r="AC3" s="9" t="s">
        <v>17</v>
      </c>
    </row>
    <row r="4" spans="1:29" ht="13.8" thickBot="1">
      <c r="A4" s="298" t="s">
        <v>176</v>
      </c>
      <c r="B4" s="299">
        <f t="shared" ref="B4:M4" si="0">AVERAGE(B8:B19)</f>
        <v>68.083333333333329</v>
      </c>
      <c r="C4" s="299">
        <f t="shared" si="0"/>
        <v>56.083333333333336</v>
      </c>
      <c r="D4" s="299">
        <f t="shared" si="0"/>
        <v>67.333333333333329</v>
      </c>
      <c r="E4" s="299">
        <f t="shared" si="0"/>
        <v>103.25</v>
      </c>
      <c r="F4" s="299">
        <f t="shared" si="0"/>
        <v>188.08333333333334</v>
      </c>
      <c r="G4" s="299">
        <f t="shared" si="0"/>
        <v>415.33333333333331</v>
      </c>
      <c r="H4" s="299">
        <f t="shared" ref="H4" si="1">AVERAGE(H8:H19)</f>
        <v>607.08333333333337</v>
      </c>
      <c r="I4" s="299">
        <f t="shared" si="0"/>
        <v>866.25</v>
      </c>
      <c r="J4" s="299">
        <f t="shared" si="0"/>
        <v>555.5</v>
      </c>
      <c r="K4" s="299">
        <f>AVERAGE(K8:K19)</f>
        <v>365.91666666666669</v>
      </c>
      <c r="L4" s="299">
        <f t="shared" si="0"/>
        <v>224.41666666666666</v>
      </c>
      <c r="M4" s="299">
        <f t="shared" si="0"/>
        <v>136.41666666666666</v>
      </c>
      <c r="N4" s="299">
        <f>AVERAGE(N8:N19)</f>
        <v>3653.75</v>
      </c>
      <c r="O4" s="10"/>
      <c r="P4" s="300" t="str">
        <f>+A4</f>
        <v xml:space="preserve"> </v>
      </c>
      <c r="Q4" s="299">
        <f t="shared" ref="Q4:AC4" si="2">AVERAGE(Q8:Q19)</f>
        <v>8.1666666666666661</v>
      </c>
      <c r="R4" s="299">
        <f t="shared" si="2"/>
        <v>8.75</v>
      </c>
      <c r="S4" s="299">
        <f t="shared" si="2"/>
        <v>13.25</v>
      </c>
      <c r="T4" s="299">
        <f>AVERAGE(T8:T19)</f>
        <v>6.5</v>
      </c>
      <c r="U4" s="299">
        <f>AVERAGE(U8:U19)</f>
        <v>9.1666666666666661</v>
      </c>
      <c r="V4" s="299">
        <f>AVERAGE(V8:V19)</f>
        <v>8.9166666666666661</v>
      </c>
      <c r="W4" s="299">
        <f t="shared" si="2"/>
        <v>8.0833333333333339</v>
      </c>
      <c r="X4" s="299">
        <f t="shared" si="2"/>
        <v>10.833333333333334</v>
      </c>
      <c r="Y4" s="299">
        <f>AVERAGE(Y8:Y19)</f>
        <v>9.1666666666666661</v>
      </c>
      <c r="Z4" s="299">
        <f>AVERAGE(Z8:Z19)</f>
        <v>18.75</v>
      </c>
      <c r="AA4" s="299">
        <f t="shared" si="2"/>
        <v>11.25</v>
      </c>
      <c r="AB4" s="299">
        <f t="shared" si="2"/>
        <v>11.583333333333334</v>
      </c>
      <c r="AC4" s="299">
        <f t="shared" si="2"/>
        <v>124.41666666666667</v>
      </c>
    </row>
    <row r="5" spans="1:29" ht="19.8" customHeight="1" thickBot="1">
      <c r="A5" s="235" t="s">
        <v>176</v>
      </c>
      <c r="B5" s="235" t="s">
        <v>176</v>
      </c>
      <c r="C5" s="235" t="s">
        <v>176</v>
      </c>
      <c r="D5" s="235" t="s">
        <v>176</v>
      </c>
      <c r="E5" s="235" t="s">
        <v>176</v>
      </c>
      <c r="F5" s="235" t="s">
        <v>176</v>
      </c>
      <c r="G5" s="235" t="s">
        <v>176</v>
      </c>
      <c r="H5" s="290" t="s">
        <v>180</v>
      </c>
      <c r="I5" s="235"/>
      <c r="J5" s="235"/>
      <c r="K5" s="235"/>
      <c r="L5" s="235"/>
      <c r="M5" s="235"/>
      <c r="N5" s="204"/>
      <c r="O5" s="103"/>
      <c r="P5" s="128"/>
      <c r="Q5" s="128"/>
      <c r="R5" s="128"/>
      <c r="S5" s="128"/>
      <c r="T5" s="128"/>
      <c r="U5" s="128"/>
      <c r="V5" s="128"/>
      <c r="W5" s="290" t="s">
        <v>180</v>
      </c>
      <c r="X5" s="235"/>
      <c r="Y5" s="235"/>
      <c r="Z5" s="235"/>
      <c r="AA5" s="235"/>
      <c r="AB5" s="235"/>
      <c r="AC5" s="204"/>
    </row>
    <row r="6" spans="1:29" ht="19.8" customHeight="1" thickBot="1">
      <c r="A6" s="235" t="s">
        <v>176</v>
      </c>
      <c r="B6" s="235" t="s">
        <v>176</v>
      </c>
      <c r="C6" s="235" t="s">
        <v>176</v>
      </c>
      <c r="D6" s="235" t="s">
        <v>176</v>
      </c>
      <c r="E6" s="235" t="s">
        <v>176</v>
      </c>
      <c r="F6" s="235" t="s">
        <v>176</v>
      </c>
      <c r="G6" s="235" t="s">
        <v>176</v>
      </c>
      <c r="H6" s="290">
        <v>129</v>
      </c>
      <c r="I6" s="235"/>
      <c r="J6" s="235"/>
      <c r="K6" s="235"/>
      <c r="L6" s="235"/>
      <c r="M6" s="235"/>
      <c r="N6" s="285"/>
      <c r="O6" s="103"/>
      <c r="P6" s="383"/>
      <c r="Q6" s="383"/>
      <c r="R6" s="383"/>
      <c r="S6" s="383"/>
      <c r="T6" s="383"/>
      <c r="U6" s="383"/>
      <c r="V6" s="383"/>
      <c r="W6" s="290">
        <v>1</v>
      </c>
      <c r="X6" s="235"/>
      <c r="Y6" s="235"/>
      <c r="Z6" s="235"/>
      <c r="AA6" s="235"/>
      <c r="AB6" s="235"/>
      <c r="AC6" s="285"/>
    </row>
    <row r="7" spans="1:29" ht="19.8" customHeight="1" thickBot="1">
      <c r="A7" s="382" t="s">
        <v>179</v>
      </c>
      <c r="B7" s="389">
        <v>102</v>
      </c>
      <c r="C7" s="389">
        <v>102</v>
      </c>
      <c r="D7" s="389">
        <v>115</v>
      </c>
      <c r="E7" s="389">
        <v>122</v>
      </c>
      <c r="F7" s="389">
        <v>256</v>
      </c>
      <c r="G7" s="389">
        <v>304</v>
      </c>
      <c r="H7" s="389">
        <v>129</v>
      </c>
      <c r="I7" s="386"/>
      <c r="J7" s="386"/>
      <c r="K7" s="386"/>
      <c r="L7" s="386"/>
      <c r="M7" s="381"/>
      <c r="N7" s="387"/>
      <c r="O7" s="103"/>
      <c r="P7" s="385" t="s">
        <v>179</v>
      </c>
      <c r="Q7" s="390">
        <v>4</v>
      </c>
      <c r="R7" s="385">
        <v>4</v>
      </c>
      <c r="S7" s="385">
        <v>4</v>
      </c>
      <c r="T7" s="420">
        <v>8</v>
      </c>
      <c r="U7" s="385">
        <v>1</v>
      </c>
      <c r="V7" s="385">
        <v>2</v>
      </c>
      <c r="W7" s="385">
        <v>1</v>
      </c>
      <c r="X7" s="235"/>
      <c r="Y7" s="235"/>
      <c r="Z7" s="235"/>
      <c r="AA7" s="235"/>
      <c r="AB7" s="235"/>
      <c r="AC7" s="387"/>
    </row>
    <row r="8" spans="1:29" ht="18" customHeight="1" thickBot="1">
      <c r="A8" s="289" t="s">
        <v>160</v>
      </c>
      <c r="B8" s="297">
        <v>82</v>
      </c>
      <c r="C8" s="295">
        <v>62</v>
      </c>
      <c r="D8" s="295">
        <v>99</v>
      </c>
      <c r="E8" s="295">
        <v>112</v>
      </c>
      <c r="F8" s="422">
        <v>224</v>
      </c>
      <c r="G8" s="422">
        <v>526</v>
      </c>
      <c r="H8" s="422">
        <v>521</v>
      </c>
      <c r="I8" s="424">
        <v>768</v>
      </c>
      <c r="J8" s="295">
        <v>454</v>
      </c>
      <c r="K8" s="295">
        <v>390</v>
      </c>
      <c r="L8" s="295">
        <v>416</v>
      </c>
      <c r="M8" s="376">
        <v>154</v>
      </c>
      <c r="N8" s="388">
        <f>SUM(B8:M8)</f>
        <v>3808</v>
      </c>
      <c r="O8" s="10"/>
      <c r="P8" s="384" t="s">
        <v>160</v>
      </c>
      <c r="Q8" s="349">
        <v>1</v>
      </c>
      <c r="R8" s="350">
        <v>1</v>
      </c>
      <c r="S8" s="350">
        <v>4</v>
      </c>
      <c r="T8" s="350">
        <v>2</v>
      </c>
      <c r="U8" s="350">
        <v>2</v>
      </c>
      <c r="V8" s="295">
        <v>7</v>
      </c>
      <c r="W8" s="295">
        <v>7</v>
      </c>
      <c r="X8" s="295">
        <v>3</v>
      </c>
      <c r="Y8" s="295">
        <v>1</v>
      </c>
      <c r="Z8" s="336">
        <v>7</v>
      </c>
      <c r="AA8" s="336">
        <v>7</v>
      </c>
      <c r="AB8" s="421">
        <v>5</v>
      </c>
      <c r="AC8" s="296">
        <f>SUM(Q8:AB8)</f>
        <v>47</v>
      </c>
    </row>
    <row r="9" spans="1:29" ht="18" customHeight="1" thickBot="1">
      <c r="A9" s="286" t="s">
        <v>157</v>
      </c>
      <c r="B9" s="291">
        <v>81</v>
      </c>
      <c r="C9" s="292">
        <v>39</v>
      </c>
      <c r="D9" s="292">
        <v>72</v>
      </c>
      <c r="E9" s="293">
        <v>89</v>
      </c>
      <c r="F9" s="293">
        <v>258</v>
      </c>
      <c r="G9" s="293">
        <v>416</v>
      </c>
      <c r="H9" s="425">
        <v>554</v>
      </c>
      <c r="I9" s="425">
        <v>568</v>
      </c>
      <c r="J9" s="423">
        <v>578</v>
      </c>
      <c r="K9" s="293">
        <v>337</v>
      </c>
      <c r="L9" s="293">
        <v>169</v>
      </c>
      <c r="M9" s="293">
        <v>168</v>
      </c>
      <c r="N9" s="294">
        <f t="shared" ref="N9:N20" si="3">SUM(B9:M9)</f>
        <v>3329</v>
      </c>
      <c r="O9" s="108" t="s">
        <v>19</v>
      </c>
      <c r="P9" s="347" t="s">
        <v>157</v>
      </c>
      <c r="Q9" s="358">
        <v>0</v>
      </c>
      <c r="R9" s="359">
        <v>5</v>
      </c>
      <c r="S9" s="359">
        <v>4</v>
      </c>
      <c r="T9" s="359">
        <v>1</v>
      </c>
      <c r="U9" s="359">
        <v>1</v>
      </c>
      <c r="V9" s="359">
        <v>1</v>
      </c>
      <c r="W9" s="359">
        <v>1</v>
      </c>
      <c r="X9" s="359">
        <v>1</v>
      </c>
      <c r="Y9" s="358">
        <v>0</v>
      </c>
      <c r="Z9" s="358">
        <v>0</v>
      </c>
      <c r="AA9" s="358">
        <v>0</v>
      </c>
      <c r="AB9" s="358">
        <v>2</v>
      </c>
      <c r="AC9" s="348">
        <f t="shared" ref="AC9:AC20" si="4">SUM(Q9:AB9)</f>
        <v>16</v>
      </c>
    </row>
    <row r="10" spans="1:29" ht="18" customHeight="1" thickBot="1">
      <c r="A10" s="286" t="s">
        <v>143</v>
      </c>
      <c r="B10" s="254">
        <v>81</v>
      </c>
      <c r="C10" s="254">
        <v>48</v>
      </c>
      <c r="D10" s="255">
        <v>71</v>
      </c>
      <c r="E10" s="254">
        <v>128</v>
      </c>
      <c r="F10" s="254">
        <v>171</v>
      </c>
      <c r="G10" s="254">
        <v>350</v>
      </c>
      <c r="H10" s="426">
        <v>569</v>
      </c>
      <c r="I10" s="254">
        <v>553</v>
      </c>
      <c r="J10" s="254">
        <v>458</v>
      </c>
      <c r="K10" s="254">
        <v>306</v>
      </c>
      <c r="L10" s="254">
        <v>220</v>
      </c>
      <c r="M10" s="255">
        <v>229</v>
      </c>
      <c r="N10" s="279">
        <f t="shared" si="3"/>
        <v>3184</v>
      </c>
      <c r="O10" s="234"/>
      <c r="P10" s="347" t="s">
        <v>143</v>
      </c>
      <c r="Q10" s="356">
        <v>1</v>
      </c>
      <c r="R10" s="356">
        <v>2</v>
      </c>
      <c r="S10" s="356">
        <v>1</v>
      </c>
      <c r="T10" s="356">
        <v>0</v>
      </c>
      <c r="U10" s="356">
        <v>0</v>
      </c>
      <c r="V10" s="356">
        <v>0</v>
      </c>
      <c r="W10" s="356">
        <v>1</v>
      </c>
      <c r="X10" s="356">
        <v>1</v>
      </c>
      <c r="Y10" s="356">
        <v>0</v>
      </c>
      <c r="Z10" s="356">
        <v>1</v>
      </c>
      <c r="AA10" s="356">
        <v>0</v>
      </c>
      <c r="AB10" s="356">
        <v>0</v>
      </c>
      <c r="AC10" s="357">
        <f t="shared" si="4"/>
        <v>7</v>
      </c>
    </row>
    <row r="11" spans="1:29" ht="18" customHeight="1" thickBot="1">
      <c r="A11" s="236" t="s">
        <v>125</v>
      </c>
      <c r="B11" s="155">
        <v>112</v>
      </c>
      <c r="C11" s="155">
        <v>85</v>
      </c>
      <c r="D11" s="155">
        <v>60</v>
      </c>
      <c r="E11" s="155">
        <v>97</v>
      </c>
      <c r="F11" s="155">
        <v>95</v>
      </c>
      <c r="G11" s="155">
        <v>305</v>
      </c>
      <c r="H11" s="427">
        <v>544</v>
      </c>
      <c r="I11" s="155">
        <v>449</v>
      </c>
      <c r="J11" s="155">
        <v>475</v>
      </c>
      <c r="K11" s="155">
        <v>505</v>
      </c>
      <c r="L11" s="155">
        <v>219</v>
      </c>
      <c r="M11" s="156">
        <v>98</v>
      </c>
      <c r="N11" s="249">
        <f t="shared" si="3"/>
        <v>3044</v>
      </c>
      <c r="O11" s="108"/>
      <c r="P11" s="286" t="s">
        <v>125</v>
      </c>
      <c r="Q11" s="203">
        <v>16</v>
      </c>
      <c r="R11" s="203">
        <v>1</v>
      </c>
      <c r="S11" s="203">
        <v>19</v>
      </c>
      <c r="T11" s="203">
        <v>3</v>
      </c>
      <c r="U11" s="203">
        <v>13</v>
      </c>
      <c r="V11" s="203">
        <v>1</v>
      </c>
      <c r="W11" s="203">
        <v>2</v>
      </c>
      <c r="X11" s="203">
        <v>2</v>
      </c>
      <c r="Y11" s="203">
        <v>0</v>
      </c>
      <c r="Z11" s="429">
        <v>24</v>
      </c>
      <c r="AA11" s="203">
        <v>4</v>
      </c>
      <c r="AB11" s="203">
        <v>2</v>
      </c>
      <c r="AC11" s="248">
        <f t="shared" si="4"/>
        <v>87</v>
      </c>
    </row>
    <row r="12" spans="1:29" ht="18" customHeight="1" thickBot="1">
      <c r="A12" s="237" t="s">
        <v>27</v>
      </c>
      <c r="B12" s="205">
        <v>84</v>
      </c>
      <c r="C12" s="205">
        <v>100</v>
      </c>
      <c r="D12" s="206">
        <v>77</v>
      </c>
      <c r="E12" s="206">
        <v>80</v>
      </c>
      <c r="F12" s="122">
        <v>236</v>
      </c>
      <c r="G12" s="122">
        <v>438</v>
      </c>
      <c r="H12" s="123">
        <v>631</v>
      </c>
      <c r="I12" s="428">
        <v>752</v>
      </c>
      <c r="J12" s="121">
        <v>523</v>
      </c>
      <c r="K12" s="122">
        <v>427</v>
      </c>
      <c r="L12" s="121">
        <v>253</v>
      </c>
      <c r="M12" s="207">
        <v>136</v>
      </c>
      <c r="N12" s="239">
        <f t="shared" si="3"/>
        <v>3737</v>
      </c>
      <c r="O12" s="108"/>
      <c r="P12" s="287" t="s">
        <v>20</v>
      </c>
      <c r="Q12" s="208">
        <v>7</v>
      </c>
      <c r="R12" s="208">
        <v>7</v>
      </c>
      <c r="S12" s="209">
        <v>13</v>
      </c>
      <c r="T12" s="209">
        <v>3</v>
      </c>
      <c r="U12" s="209">
        <v>8</v>
      </c>
      <c r="V12" s="209">
        <v>11</v>
      </c>
      <c r="W12" s="208">
        <v>5</v>
      </c>
      <c r="X12" s="209">
        <v>11</v>
      </c>
      <c r="Y12" s="209">
        <v>9</v>
      </c>
      <c r="Z12" s="209">
        <v>9</v>
      </c>
      <c r="AA12" s="210">
        <v>20</v>
      </c>
      <c r="AB12" s="210">
        <v>37</v>
      </c>
      <c r="AC12" s="246">
        <f t="shared" si="4"/>
        <v>140</v>
      </c>
    </row>
    <row r="13" spans="1:29" ht="18" customHeight="1" thickBot="1">
      <c r="A13" s="237" t="s">
        <v>28</v>
      </c>
      <c r="B13" s="209">
        <v>41</v>
      </c>
      <c r="C13" s="209">
        <v>44</v>
      </c>
      <c r="D13" s="209">
        <v>67</v>
      </c>
      <c r="E13" s="209">
        <v>103</v>
      </c>
      <c r="F13" s="203">
        <v>311</v>
      </c>
      <c r="G13" s="209">
        <v>415</v>
      </c>
      <c r="H13" s="209">
        <v>539</v>
      </c>
      <c r="I13" s="429">
        <v>1165</v>
      </c>
      <c r="J13" s="209">
        <v>534</v>
      </c>
      <c r="K13" s="209">
        <v>297</v>
      </c>
      <c r="L13" s="208">
        <v>205</v>
      </c>
      <c r="M13" s="211">
        <v>92</v>
      </c>
      <c r="N13" s="240">
        <f t="shared" si="3"/>
        <v>3813</v>
      </c>
      <c r="O13" s="108"/>
      <c r="P13" s="288" t="s">
        <v>28</v>
      </c>
      <c r="Q13" s="209">
        <v>9</v>
      </c>
      <c r="R13" s="209">
        <v>22</v>
      </c>
      <c r="S13" s="208">
        <v>18</v>
      </c>
      <c r="T13" s="209">
        <v>9</v>
      </c>
      <c r="U13" s="212">
        <v>21</v>
      </c>
      <c r="V13" s="209">
        <v>14</v>
      </c>
      <c r="W13" s="209">
        <v>6</v>
      </c>
      <c r="X13" s="209">
        <v>13</v>
      </c>
      <c r="Y13" s="209">
        <v>7</v>
      </c>
      <c r="Z13" s="213">
        <v>81</v>
      </c>
      <c r="AA13" s="212">
        <v>31</v>
      </c>
      <c r="AB13" s="213">
        <v>37</v>
      </c>
      <c r="AC13" s="247">
        <f t="shared" si="4"/>
        <v>268</v>
      </c>
    </row>
    <row r="14" spans="1:29" ht="18" customHeight="1" thickBot="1">
      <c r="A14" s="237" t="s">
        <v>29</v>
      </c>
      <c r="B14" s="209">
        <v>57</v>
      </c>
      <c r="C14" s="208">
        <v>35</v>
      </c>
      <c r="D14" s="209">
        <v>95</v>
      </c>
      <c r="E14" s="208">
        <v>112</v>
      </c>
      <c r="F14" s="209">
        <v>131</v>
      </c>
      <c r="G14" s="13">
        <v>340</v>
      </c>
      <c r="H14" s="13">
        <v>483</v>
      </c>
      <c r="I14" s="14">
        <v>1339</v>
      </c>
      <c r="J14" s="13">
        <v>614</v>
      </c>
      <c r="K14" s="13">
        <v>349</v>
      </c>
      <c r="L14" s="13">
        <v>236</v>
      </c>
      <c r="M14" s="214">
        <v>68</v>
      </c>
      <c r="N14" s="239">
        <f t="shared" si="3"/>
        <v>3859</v>
      </c>
      <c r="O14" s="108"/>
      <c r="P14" s="288" t="s">
        <v>29</v>
      </c>
      <c r="Q14" s="209">
        <v>19</v>
      </c>
      <c r="R14" s="209">
        <v>12</v>
      </c>
      <c r="S14" s="209">
        <v>8</v>
      </c>
      <c r="T14" s="208">
        <v>12</v>
      </c>
      <c r="U14" s="209">
        <v>7</v>
      </c>
      <c r="V14" s="209">
        <v>15</v>
      </c>
      <c r="W14" s="13">
        <v>16</v>
      </c>
      <c r="X14" s="214">
        <v>12</v>
      </c>
      <c r="Y14" s="208">
        <v>16</v>
      </c>
      <c r="Z14" s="209">
        <v>6</v>
      </c>
      <c r="AA14" s="208">
        <v>12</v>
      </c>
      <c r="AB14" s="208">
        <v>6</v>
      </c>
      <c r="AC14" s="246">
        <f t="shared" si="4"/>
        <v>141</v>
      </c>
    </row>
    <row r="15" spans="1:29" ht="18" hidden="1" customHeight="1" thickBot="1">
      <c r="A15" s="237" t="s">
        <v>30</v>
      </c>
      <c r="B15" s="215">
        <v>68</v>
      </c>
      <c r="C15" s="209">
        <v>42</v>
      </c>
      <c r="D15" s="209">
        <v>44</v>
      </c>
      <c r="E15" s="208">
        <v>75</v>
      </c>
      <c r="F15" s="208">
        <v>135</v>
      </c>
      <c r="G15" s="208">
        <v>448</v>
      </c>
      <c r="H15" s="209">
        <v>507</v>
      </c>
      <c r="I15" s="209">
        <v>808</v>
      </c>
      <c r="J15" s="212">
        <v>795</v>
      </c>
      <c r="K15" s="208">
        <v>313</v>
      </c>
      <c r="L15" s="208">
        <v>246</v>
      </c>
      <c r="M15" s="208">
        <v>143</v>
      </c>
      <c r="N15" s="239">
        <f t="shared" si="3"/>
        <v>3624</v>
      </c>
      <c r="O15" s="108"/>
      <c r="P15" s="288" t="s">
        <v>30</v>
      </c>
      <c r="Q15" s="217">
        <v>9</v>
      </c>
      <c r="R15" s="209">
        <v>16</v>
      </c>
      <c r="S15" s="209">
        <v>12</v>
      </c>
      <c r="T15" s="208">
        <v>6</v>
      </c>
      <c r="U15" s="218">
        <v>7</v>
      </c>
      <c r="V15" s="218">
        <v>14</v>
      </c>
      <c r="W15" s="209">
        <v>9</v>
      </c>
      <c r="X15" s="209">
        <v>14</v>
      </c>
      <c r="Y15" s="209">
        <v>9</v>
      </c>
      <c r="Z15" s="209">
        <v>9</v>
      </c>
      <c r="AA15" s="218">
        <v>8</v>
      </c>
      <c r="AB15" s="218">
        <v>7</v>
      </c>
      <c r="AC15" s="246">
        <f t="shared" si="4"/>
        <v>120</v>
      </c>
    </row>
    <row r="16" spans="1:29" ht="18" hidden="1" customHeight="1" thickBot="1">
      <c r="A16" s="12" t="s">
        <v>31</v>
      </c>
      <c r="B16" s="219">
        <v>71</v>
      </c>
      <c r="C16" s="219">
        <v>97</v>
      </c>
      <c r="D16" s="219">
        <v>61</v>
      </c>
      <c r="E16" s="220">
        <v>105</v>
      </c>
      <c r="F16" s="220">
        <v>198</v>
      </c>
      <c r="G16" s="220">
        <v>442</v>
      </c>
      <c r="H16" s="221">
        <v>790</v>
      </c>
      <c r="I16" s="15">
        <v>674</v>
      </c>
      <c r="J16" s="15">
        <v>594</v>
      </c>
      <c r="K16" s="220">
        <v>275</v>
      </c>
      <c r="L16" s="220">
        <v>133</v>
      </c>
      <c r="M16" s="220">
        <v>108</v>
      </c>
      <c r="N16" s="239">
        <f t="shared" si="3"/>
        <v>3548</v>
      </c>
      <c r="O16" s="10"/>
      <c r="P16" s="238" t="s">
        <v>31</v>
      </c>
      <c r="Q16" s="219">
        <v>7</v>
      </c>
      <c r="R16" s="219">
        <v>13</v>
      </c>
      <c r="S16" s="219">
        <v>12</v>
      </c>
      <c r="T16" s="220">
        <v>11</v>
      </c>
      <c r="U16" s="220">
        <v>12</v>
      </c>
      <c r="V16" s="220">
        <v>15</v>
      </c>
      <c r="W16" s="220">
        <v>20</v>
      </c>
      <c r="X16" s="220">
        <v>15</v>
      </c>
      <c r="Y16" s="220">
        <v>15</v>
      </c>
      <c r="Z16" s="220">
        <v>20</v>
      </c>
      <c r="AA16" s="220">
        <v>9</v>
      </c>
      <c r="AB16" s="220">
        <v>7</v>
      </c>
      <c r="AC16" s="245">
        <f t="shared" si="4"/>
        <v>156</v>
      </c>
    </row>
    <row r="17" spans="1:31" ht="13.8" hidden="1" thickBot="1">
      <c r="A17" s="17" t="s">
        <v>32</v>
      </c>
      <c r="B17" s="217">
        <v>38</v>
      </c>
      <c r="C17" s="220">
        <v>19</v>
      </c>
      <c r="D17" s="220">
        <v>38</v>
      </c>
      <c r="E17" s="220">
        <v>203</v>
      </c>
      <c r="F17" s="220">
        <v>146</v>
      </c>
      <c r="G17" s="220">
        <v>439</v>
      </c>
      <c r="H17" s="221">
        <v>964</v>
      </c>
      <c r="I17" s="221">
        <v>1154</v>
      </c>
      <c r="J17" s="220">
        <v>423</v>
      </c>
      <c r="K17" s="220">
        <v>388</v>
      </c>
      <c r="L17" s="220">
        <v>176</v>
      </c>
      <c r="M17" s="220">
        <v>143</v>
      </c>
      <c r="N17" s="222">
        <f t="shared" si="3"/>
        <v>4131</v>
      </c>
      <c r="O17" s="10"/>
      <c r="P17" s="16" t="s">
        <v>32</v>
      </c>
      <c r="Q17" s="220">
        <v>7</v>
      </c>
      <c r="R17" s="220">
        <v>7</v>
      </c>
      <c r="S17" s="220">
        <v>8</v>
      </c>
      <c r="T17" s="220">
        <v>12</v>
      </c>
      <c r="U17" s="220">
        <v>9</v>
      </c>
      <c r="V17" s="220">
        <v>6</v>
      </c>
      <c r="W17" s="220">
        <v>11</v>
      </c>
      <c r="X17" s="220">
        <v>8</v>
      </c>
      <c r="Y17" s="220">
        <v>16</v>
      </c>
      <c r="Z17" s="220">
        <v>40</v>
      </c>
      <c r="AA17" s="220">
        <v>17</v>
      </c>
      <c r="AB17" s="220">
        <v>16</v>
      </c>
      <c r="AC17" s="220">
        <f t="shared" si="4"/>
        <v>157</v>
      </c>
    </row>
    <row r="18" spans="1:31" ht="13.8" hidden="1" thickBot="1">
      <c r="A18" s="223" t="s">
        <v>33</v>
      </c>
      <c r="B18" s="15">
        <v>49</v>
      </c>
      <c r="C18" s="15">
        <v>63</v>
      </c>
      <c r="D18" s="15">
        <v>50</v>
      </c>
      <c r="E18" s="15">
        <v>71</v>
      </c>
      <c r="F18" s="15">
        <v>144</v>
      </c>
      <c r="G18" s="15">
        <v>374</v>
      </c>
      <c r="H18" s="105">
        <v>729</v>
      </c>
      <c r="I18" s="105">
        <v>1097</v>
      </c>
      <c r="J18" s="105">
        <v>650</v>
      </c>
      <c r="K18" s="15">
        <v>397</v>
      </c>
      <c r="L18" s="15">
        <v>192</v>
      </c>
      <c r="M18" s="15">
        <v>217</v>
      </c>
      <c r="N18" s="222">
        <f t="shared" si="3"/>
        <v>4033</v>
      </c>
      <c r="O18" s="10"/>
      <c r="P18" s="18" t="s">
        <v>33</v>
      </c>
      <c r="Q18" s="15">
        <v>10</v>
      </c>
      <c r="R18" s="15">
        <v>6</v>
      </c>
      <c r="S18" s="15">
        <v>14</v>
      </c>
      <c r="T18" s="15">
        <v>10</v>
      </c>
      <c r="U18" s="15">
        <v>10</v>
      </c>
      <c r="V18" s="15">
        <v>19</v>
      </c>
      <c r="W18" s="15">
        <v>11</v>
      </c>
      <c r="X18" s="15">
        <v>20</v>
      </c>
      <c r="Y18" s="15">
        <v>15</v>
      </c>
      <c r="Z18" s="15">
        <v>8</v>
      </c>
      <c r="AA18" s="15">
        <v>11</v>
      </c>
      <c r="AB18" s="15">
        <v>8</v>
      </c>
      <c r="AC18" s="220">
        <f t="shared" si="4"/>
        <v>142</v>
      </c>
    </row>
    <row r="19" spans="1:31" ht="13.8" hidden="1" thickBot="1">
      <c r="A19" s="17" t="s">
        <v>34</v>
      </c>
      <c r="B19" s="15">
        <v>53</v>
      </c>
      <c r="C19" s="15">
        <v>39</v>
      </c>
      <c r="D19" s="15">
        <v>74</v>
      </c>
      <c r="E19" s="15">
        <v>64</v>
      </c>
      <c r="F19" s="15">
        <v>208</v>
      </c>
      <c r="G19" s="15">
        <v>491</v>
      </c>
      <c r="H19" s="15">
        <v>454</v>
      </c>
      <c r="I19" s="105">
        <v>1068</v>
      </c>
      <c r="J19" s="15">
        <v>568</v>
      </c>
      <c r="K19" s="15">
        <v>407</v>
      </c>
      <c r="L19" s="15">
        <v>228</v>
      </c>
      <c r="M19" s="15">
        <v>81</v>
      </c>
      <c r="N19" s="216">
        <f t="shared" si="3"/>
        <v>3735</v>
      </c>
      <c r="O19" s="10"/>
      <c r="P19" s="16" t="s">
        <v>34</v>
      </c>
      <c r="Q19" s="15">
        <v>12</v>
      </c>
      <c r="R19" s="15">
        <v>13</v>
      </c>
      <c r="S19" s="15">
        <v>46</v>
      </c>
      <c r="T19" s="15">
        <v>9</v>
      </c>
      <c r="U19" s="15">
        <v>20</v>
      </c>
      <c r="V19" s="15">
        <v>4</v>
      </c>
      <c r="W19" s="15">
        <v>8</v>
      </c>
      <c r="X19" s="15">
        <v>30</v>
      </c>
      <c r="Y19" s="15">
        <v>22</v>
      </c>
      <c r="Z19" s="15">
        <v>20</v>
      </c>
      <c r="AA19" s="15">
        <v>16</v>
      </c>
      <c r="AB19" s="15">
        <v>12</v>
      </c>
      <c r="AC19" s="224">
        <f t="shared" si="4"/>
        <v>212</v>
      </c>
    </row>
    <row r="20" spans="1:31" ht="13.8" hidden="1" thickBot="1">
      <c r="A20" s="17" t="s">
        <v>21</v>
      </c>
      <c r="B20" s="106">
        <v>67</v>
      </c>
      <c r="C20" s="106">
        <v>62</v>
      </c>
      <c r="D20" s="106">
        <v>57</v>
      </c>
      <c r="E20" s="106">
        <v>77</v>
      </c>
      <c r="F20" s="106">
        <v>473</v>
      </c>
      <c r="G20" s="106">
        <v>468</v>
      </c>
      <c r="H20" s="107">
        <v>659</v>
      </c>
      <c r="I20" s="106">
        <v>851</v>
      </c>
      <c r="J20" s="106">
        <v>542</v>
      </c>
      <c r="K20" s="106">
        <v>270</v>
      </c>
      <c r="L20" s="106">
        <v>208</v>
      </c>
      <c r="M20" s="106">
        <v>174</v>
      </c>
      <c r="N20" s="225">
        <f t="shared" si="3"/>
        <v>3908</v>
      </c>
      <c r="O20" s="10" t="s">
        <v>26</v>
      </c>
      <c r="P20" s="18" t="s">
        <v>21</v>
      </c>
      <c r="Q20" s="15">
        <v>6</v>
      </c>
      <c r="R20" s="15">
        <v>25</v>
      </c>
      <c r="S20" s="15">
        <v>29</v>
      </c>
      <c r="T20" s="15">
        <v>4</v>
      </c>
      <c r="U20" s="15">
        <v>17</v>
      </c>
      <c r="V20" s="15">
        <v>19</v>
      </c>
      <c r="W20" s="15">
        <v>14</v>
      </c>
      <c r="X20" s="15">
        <v>37</v>
      </c>
      <c r="Y20" s="19">
        <v>76</v>
      </c>
      <c r="Z20" s="15">
        <v>34</v>
      </c>
      <c r="AA20" s="15">
        <v>17</v>
      </c>
      <c r="AB20" s="15">
        <v>18</v>
      </c>
      <c r="AC20" s="224">
        <f t="shared" si="4"/>
        <v>296</v>
      </c>
    </row>
    <row r="21" spans="1:31">
      <c r="A21" s="20"/>
      <c r="B21" s="226"/>
      <c r="C21" s="226"/>
      <c r="D21" s="226"/>
      <c r="E21" s="226"/>
      <c r="F21" s="226"/>
      <c r="G21" s="226"/>
      <c r="H21" s="226"/>
      <c r="I21" s="226"/>
      <c r="J21" s="226"/>
      <c r="K21" s="226"/>
      <c r="L21" s="226"/>
      <c r="M21" s="226"/>
      <c r="N21" s="21"/>
      <c r="O21" s="10"/>
      <c r="P21" s="22"/>
      <c r="Q21" s="227"/>
      <c r="R21" s="227"/>
      <c r="S21" s="227"/>
      <c r="T21" s="227"/>
      <c r="U21" s="227"/>
      <c r="V21" s="227"/>
      <c r="W21" s="227"/>
      <c r="X21" s="227"/>
      <c r="Y21" s="227"/>
      <c r="Z21" s="227"/>
      <c r="AA21" s="227"/>
      <c r="AB21" s="227"/>
      <c r="AC21" s="226"/>
    </row>
    <row r="22" spans="1:31" ht="13.5" customHeight="1">
      <c r="A22" s="704" t="s">
        <v>223</v>
      </c>
      <c r="B22" s="705"/>
      <c r="C22" s="705"/>
      <c r="D22" s="705"/>
      <c r="E22" s="705"/>
      <c r="F22" s="705"/>
      <c r="G22" s="705"/>
      <c r="H22" s="705"/>
      <c r="I22" s="705"/>
      <c r="J22" s="705"/>
      <c r="K22" s="705"/>
      <c r="L22" s="705"/>
      <c r="M22" s="705"/>
      <c r="N22" s="706"/>
      <c r="O22" s="10"/>
      <c r="P22" s="704" t="str">
        <f>+A22</f>
        <v>※2024年 第27週（7/1～7/7） 現在</v>
      </c>
      <c r="Q22" s="705"/>
      <c r="R22" s="705"/>
      <c r="S22" s="705"/>
      <c r="T22" s="705"/>
      <c r="U22" s="705"/>
      <c r="V22" s="705"/>
      <c r="W22" s="705"/>
      <c r="X22" s="705"/>
      <c r="Y22" s="705"/>
      <c r="Z22" s="705"/>
      <c r="AA22" s="705"/>
      <c r="AB22" s="705"/>
      <c r="AC22" s="706"/>
    </row>
    <row r="23" spans="1:31" ht="13.8" thickBot="1">
      <c r="A23" s="276" t="s">
        <v>144</v>
      </c>
      <c r="B23" s="10"/>
      <c r="C23" s="10"/>
      <c r="D23" s="10"/>
      <c r="E23" s="10"/>
      <c r="F23" s="10"/>
      <c r="G23" s="10" t="s">
        <v>19</v>
      </c>
      <c r="H23" s="10"/>
      <c r="I23" s="10"/>
      <c r="J23" s="10"/>
      <c r="K23" s="10"/>
      <c r="L23" s="10"/>
      <c r="M23" s="10"/>
      <c r="N23" s="24"/>
      <c r="O23" s="10"/>
      <c r="P23" s="277"/>
      <c r="Q23" s="10"/>
      <c r="R23" s="10"/>
      <c r="S23" s="10"/>
      <c r="T23" s="10"/>
      <c r="U23" s="10"/>
      <c r="V23" s="10"/>
      <c r="W23" s="10"/>
      <c r="X23" s="10"/>
      <c r="Y23" s="10"/>
      <c r="Z23" s="10"/>
      <c r="AA23" s="10"/>
      <c r="AB23" s="10"/>
      <c r="AC23" s="26"/>
    </row>
    <row r="24" spans="1:31" ht="33" customHeight="1" thickBot="1">
      <c r="A24" s="709" t="s">
        <v>151</v>
      </c>
      <c r="B24" s="710"/>
      <c r="C24" s="711"/>
      <c r="D24" s="707" t="s">
        <v>225</v>
      </c>
      <c r="E24" s="708"/>
      <c r="F24" s="10"/>
      <c r="G24" s="10" t="s">
        <v>19</v>
      </c>
      <c r="H24" s="10"/>
      <c r="I24" s="10"/>
      <c r="J24" s="10"/>
      <c r="K24" s="10"/>
      <c r="L24" s="10"/>
      <c r="M24" s="10"/>
      <c r="N24" s="24"/>
      <c r="O24" s="108" t="s">
        <v>19</v>
      </c>
      <c r="P24" s="140"/>
      <c r="Q24" s="465" t="s">
        <v>152</v>
      </c>
      <c r="R24" s="690" t="s">
        <v>224</v>
      </c>
      <c r="S24" s="691"/>
      <c r="T24" s="692"/>
      <c r="U24" s="10"/>
      <c r="V24" s="10"/>
      <c r="W24" s="10"/>
      <c r="X24" s="10"/>
      <c r="Y24" s="10"/>
      <c r="Z24" s="10"/>
      <c r="AA24" s="10"/>
      <c r="AB24" s="10"/>
      <c r="AC24" s="26"/>
    </row>
    <row r="25" spans="1:31" ht="15" customHeight="1">
      <c r="A25" s="23"/>
      <c r="B25" s="10"/>
      <c r="C25" s="10"/>
      <c r="D25" s="10" t="s">
        <v>26</v>
      </c>
      <c r="E25" s="10"/>
      <c r="F25" s="10"/>
      <c r="G25" s="10"/>
      <c r="H25" s="10"/>
      <c r="I25" s="10"/>
      <c r="J25" s="10"/>
      <c r="K25" s="10"/>
      <c r="L25" s="10"/>
      <c r="M25" s="10"/>
      <c r="N25" s="24"/>
      <c r="O25" s="108" t="s">
        <v>19</v>
      </c>
      <c r="P25" s="139"/>
      <c r="Q25" s="10"/>
      <c r="R25" s="10"/>
      <c r="S25" s="10"/>
      <c r="T25" s="10"/>
      <c r="U25" s="10"/>
      <c r="V25" s="10"/>
      <c r="W25" s="10"/>
      <c r="X25" s="10"/>
      <c r="Y25" s="10"/>
      <c r="Z25" s="10"/>
      <c r="AA25" s="10"/>
      <c r="AB25" s="10"/>
      <c r="AC25" s="26"/>
    </row>
    <row r="26" spans="1:31" ht="9" customHeight="1">
      <c r="A26" s="23"/>
      <c r="B26" s="10"/>
      <c r="C26" s="10"/>
      <c r="D26" s="10"/>
      <c r="E26" s="10"/>
      <c r="F26" s="10"/>
      <c r="G26" s="10"/>
      <c r="H26" s="10"/>
      <c r="I26" s="10"/>
      <c r="J26" s="10"/>
      <c r="K26" s="10"/>
      <c r="L26" s="10"/>
      <c r="M26" s="10"/>
      <c r="N26" s="24"/>
      <c r="O26" s="108" t="s">
        <v>19</v>
      </c>
      <c r="P26" s="25"/>
      <c r="Q26" s="10"/>
      <c r="R26" s="10"/>
      <c r="S26" s="10"/>
      <c r="T26" s="10"/>
      <c r="U26" s="10"/>
      <c r="V26" s="10"/>
      <c r="W26" s="10"/>
      <c r="X26" s="10"/>
      <c r="Y26" s="10"/>
      <c r="Z26" s="10"/>
      <c r="AA26" s="10"/>
      <c r="AB26" s="10"/>
      <c r="AC26" s="26"/>
      <c r="AE26" s="1" t="s">
        <v>144</v>
      </c>
    </row>
    <row r="27" spans="1:31">
      <c r="A27" s="23"/>
      <c r="B27" s="10"/>
      <c r="C27" s="10"/>
      <c r="D27" s="10"/>
      <c r="E27" s="10"/>
      <c r="F27" s="10"/>
      <c r="G27" s="10"/>
      <c r="H27" s="10"/>
      <c r="I27" s="10"/>
      <c r="J27" s="10"/>
      <c r="K27" s="10"/>
      <c r="L27" s="10"/>
      <c r="M27" s="10"/>
      <c r="N27" s="24"/>
      <c r="O27" s="10" t="s">
        <v>19</v>
      </c>
      <c r="P27" s="11"/>
      <c r="AC27" s="27"/>
    </row>
    <row r="28" spans="1:31">
      <c r="A28" s="23"/>
      <c r="B28" s="10"/>
      <c r="C28" s="10"/>
      <c r="D28" s="10"/>
      <c r="E28" s="10"/>
      <c r="F28" s="10"/>
      <c r="G28" s="10"/>
      <c r="H28" s="10"/>
      <c r="I28" s="10"/>
      <c r="J28" s="10"/>
      <c r="K28" s="10"/>
      <c r="L28" s="10"/>
      <c r="M28" s="10"/>
      <c r="N28" s="24"/>
      <c r="O28" s="10" t="s">
        <v>19</v>
      </c>
      <c r="P28" s="11"/>
      <c r="AC28" s="27"/>
    </row>
    <row r="29" spans="1:31">
      <c r="A29" s="23"/>
      <c r="B29" s="10"/>
      <c r="C29" s="10"/>
      <c r="D29" s="10"/>
      <c r="E29" s="10"/>
      <c r="F29" s="10"/>
      <c r="G29" s="10"/>
      <c r="H29" s="10"/>
      <c r="I29" s="10"/>
      <c r="J29" s="10"/>
      <c r="K29" s="10"/>
      <c r="L29" s="10"/>
      <c r="M29" s="10"/>
      <c r="N29" s="24"/>
      <c r="O29" s="10" t="s">
        <v>19</v>
      </c>
      <c r="P29" s="11"/>
      <c r="AC29" s="27"/>
      <c r="AD29" s="157"/>
    </row>
    <row r="30" spans="1:31">
      <c r="A30" s="23"/>
      <c r="B30" s="10"/>
      <c r="C30" s="10"/>
      <c r="D30" s="10"/>
      <c r="E30" s="10"/>
      <c r="F30" s="10"/>
      <c r="G30" s="10"/>
      <c r="H30" s="10"/>
      <c r="I30" s="10"/>
      <c r="J30" s="10"/>
      <c r="K30" s="10"/>
      <c r="L30" s="10"/>
      <c r="M30" s="10"/>
      <c r="N30" s="24"/>
      <c r="O30" s="10"/>
      <c r="P30" s="11"/>
      <c r="AC30" s="27"/>
    </row>
    <row r="31" spans="1:31" ht="21.6">
      <c r="A31" s="303" t="s">
        <v>165</v>
      </c>
      <c r="B31" s="10"/>
      <c r="C31" s="10"/>
      <c r="D31" s="10"/>
      <c r="E31" s="10"/>
      <c r="F31" s="10"/>
      <c r="G31" s="10"/>
      <c r="H31" s="10"/>
      <c r="I31" s="10"/>
      <c r="J31" s="10"/>
      <c r="K31" s="10"/>
      <c r="L31" s="10"/>
      <c r="M31" s="10"/>
      <c r="N31" s="24"/>
      <c r="O31" s="10"/>
      <c r="P31" s="11"/>
      <c r="AC31" s="27"/>
    </row>
    <row r="32" spans="1:31" ht="13.8" thickBot="1">
      <c r="A32" s="28"/>
      <c r="B32" s="29"/>
      <c r="C32" s="29"/>
      <c r="D32" s="29"/>
      <c r="E32" s="29"/>
      <c r="F32" s="29"/>
      <c r="G32" s="29"/>
      <c r="H32" s="29"/>
      <c r="I32" s="29"/>
      <c r="J32" s="29"/>
      <c r="K32" s="29"/>
      <c r="L32" s="29"/>
      <c r="M32" s="29"/>
      <c r="N32" s="30"/>
      <c r="O32" s="10"/>
      <c r="P32" s="31"/>
      <c r="Q32" s="32"/>
      <c r="R32" s="32"/>
      <c r="S32" s="32"/>
      <c r="T32" s="32"/>
      <c r="U32" s="32"/>
      <c r="V32" s="32"/>
      <c r="W32" s="32"/>
      <c r="X32" s="32"/>
      <c r="Y32" s="32"/>
      <c r="Z32" s="32"/>
      <c r="AA32" s="32"/>
      <c r="AB32" s="32"/>
      <c r="AC32" s="33"/>
    </row>
    <row r="33" spans="1:29">
      <c r="A33" s="34"/>
      <c r="C33" s="10"/>
      <c r="D33" s="10"/>
      <c r="E33" s="10"/>
      <c r="F33" s="10"/>
      <c r="G33" s="10"/>
      <c r="H33" s="10"/>
      <c r="I33" s="10"/>
      <c r="J33" s="10"/>
      <c r="K33" s="10"/>
      <c r="L33" s="10"/>
      <c r="M33" s="10"/>
      <c r="N33" s="10"/>
      <c r="O33" s="10"/>
    </row>
    <row r="34" spans="1:29">
      <c r="O34" s="10"/>
    </row>
    <row r="35" spans="1:29">
      <c r="K35" s="228" t="s">
        <v>26</v>
      </c>
      <c r="O35" s="10"/>
    </row>
    <row r="36" spans="1:29">
      <c r="O36" s="10"/>
    </row>
    <row r="37" spans="1:29">
      <c r="O37" s="10"/>
    </row>
    <row r="38" spans="1:29">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row>
    <row r="39" spans="1:29">
      <c r="Q39" s="118" t="s">
        <v>153</v>
      </c>
      <c r="R39" s="118"/>
      <c r="S39" s="118"/>
      <c r="T39" s="118"/>
      <c r="U39" s="118"/>
      <c r="V39" s="118"/>
      <c r="W39" s="118"/>
      <c r="X39" s="118"/>
    </row>
    <row r="40" spans="1:29">
      <c r="Q40" s="118" t="s">
        <v>154</v>
      </c>
      <c r="R40" s="118"/>
      <c r="S40" s="118"/>
      <c r="T40" s="118"/>
      <c r="U40" s="118"/>
      <c r="V40" s="118"/>
      <c r="W40" s="118"/>
      <c r="X40" s="118"/>
    </row>
  </sheetData>
  <mergeCells count="9">
    <mergeCell ref="R24:T24"/>
    <mergeCell ref="A1:N1"/>
    <mergeCell ref="P1:AC1"/>
    <mergeCell ref="A2:N2"/>
    <mergeCell ref="P2:AC2"/>
    <mergeCell ref="A22:N22"/>
    <mergeCell ref="P22:AC22"/>
    <mergeCell ref="D24:E24"/>
    <mergeCell ref="A24:C24"/>
  </mergeCells>
  <phoneticPr fontId="84"/>
  <pageMargins left="0.75" right="0.75" top="1" bottom="1" header="0.51200000000000001" footer="0.51200000000000001"/>
  <pageSetup paperSize="9" scale="44" orientation="portrait" horizontalDpi="1200" verticalDpi="12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46"/>
  <sheetViews>
    <sheetView view="pageBreakPreview" zoomScale="110" zoomScaleNormal="100" zoomScaleSheetLayoutView="110" workbookViewId="0">
      <selection activeCell="F2" sqref="F2"/>
    </sheetView>
  </sheetViews>
  <sheetFormatPr defaultColWidth="9" defaultRowHeight="13.2"/>
  <cols>
    <col min="1" max="1" width="21.33203125" style="40" customWidth="1"/>
    <col min="2" max="2" width="19.77734375" style="40" customWidth="1"/>
    <col min="3" max="3" width="91.6640625" style="243" customWidth="1"/>
    <col min="4" max="4" width="14.44140625" style="41" customWidth="1"/>
    <col min="5" max="5" width="13.6640625" style="41" customWidth="1"/>
    <col min="6" max="6" width="13.88671875" style="1" customWidth="1"/>
    <col min="7" max="7" width="58.6640625" style="1" customWidth="1"/>
    <col min="8" max="10" width="9" style="1"/>
    <col min="11" max="11" width="14.109375" style="1" customWidth="1"/>
    <col min="12" max="16384" width="9" style="1"/>
  </cols>
  <sheetData>
    <row r="1" spans="1:7" ht="44.25" customHeight="1">
      <c r="A1" s="256" t="s">
        <v>220</v>
      </c>
      <c r="B1" s="435" t="s">
        <v>150</v>
      </c>
      <c r="C1" s="301" t="s">
        <v>280</v>
      </c>
      <c r="D1" s="257" t="s">
        <v>23</v>
      </c>
      <c r="E1" s="258" t="s">
        <v>24</v>
      </c>
    </row>
    <row r="2" spans="1:7" ht="23.4" customHeight="1">
      <c r="A2" s="484" t="s">
        <v>226</v>
      </c>
      <c r="B2" s="485" t="s">
        <v>257</v>
      </c>
      <c r="C2" s="486" t="s">
        <v>267</v>
      </c>
      <c r="D2" s="487">
        <v>45485</v>
      </c>
      <c r="E2" s="488">
        <v>45485</v>
      </c>
    </row>
    <row r="3" spans="1:7" ht="23.4" customHeight="1">
      <c r="A3" s="508" t="s">
        <v>231</v>
      </c>
      <c r="B3" s="509" t="s">
        <v>229</v>
      </c>
      <c r="C3" s="510" t="s">
        <v>268</v>
      </c>
      <c r="D3" s="511">
        <v>45484</v>
      </c>
      <c r="E3" s="512">
        <v>45485</v>
      </c>
    </row>
    <row r="4" spans="1:7" ht="23.4" customHeight="1">
      <c r="A4" s="508" t="s">
        <v>231</v>
      </c>
      <c r="B4" s="509" t="s">
        <v>258</v>
      </c>
      <c r="C4" s="510" t="s">
        <v>269</v>
      </c>
      <c r="D4" s="511">
        <v>45484</v>
      </c>
      <c r="E4" s="512">
        <v>45485</v>
      </c>
    </row>
    <row r="5" spans="1:7" ht="23.4" customHeight="1">
      <c r="A5" s="508" t="s">
        <v>231</v>
      </c>
      <c r="B5" s="509" t="s">
        <v>259</v>
      </c>
      <c r="C5" s="510" t="s">
        <v>270</v>
      </c>
      <c r="D5" s="511">
        <v>45484</v>
      </c>
      <c r="E5" s="512">
        <v>45485</v>
      </c>
    </row>
    <row r="6" spans="1:7" ht="23.4" customHeight="1">
      <c r="A6" s="548" t="s">
        <v>231</v>
      </c>
      <c r="B6" s="549" t="s">
        <v>260</v>
      </c>
      <c r="C6" s="550" t="s">
        <v>271</v>
      </c>
      <c r="D6" s="551">
        <v>45484</v>
      </c>
      <c r="E6" s="552">
        <v>45485</v>
      </c>
    </row>
    <row r="7" spans="1:7" ht="23.4" customHeight="1">
      <c r="A7" s="484" t="s">
        <v>231</v>
      </c>
      <c r="B7" s="485" t="s">
        <v>261</v>
      </c>
      <c r="C7" s="486" t="s">
        <v>272</v>
      </c>
      <c r="D7" s="487">
        <v>45484</v>
      </c>
      <c r="E7" s="488">
        <v>45485</v>
      </c>
    </row>
    <row r="8" spans="1:7" ht="23.4" customHeight="1">
      <c r="A8" s="508" t="s">
        <v>262</v>
      </c>
      <c r="B8" s="509" t="s">
        <v>263</v>
      </c>
      <c r="C8" s="510" t="s">
        <v>273</v>
      </c>
      <c r="D8" s="511">
        <v>45484</v>
      </c>
      <c r="E8" s="512">
        <v>45485</v>
      </c>
    </row>
    <row r="9" spans="1:7" ht="23.4" customHeight="1">
      <c r="A9" s="508" t="s">
        <v>254</v>
      </c>
      <c r="B9" s="509" t="s">
        <v>264</v>
      </c>
      <c r="C9" s="510" t="s">
        <v>274</v>
      </c>
      <c r="D9" s="511">
        <v>45484</v>
      </c>
      <c r="E9" s="512">
        <v>45484</v>
      </c>
    </row>
    <row r="10" spans="1:7" ht="23.4" customHeight="1">
      <c r="A10" s="508" t="s">
        <v>231</v>
      </c>
      <c r="B10" s="509" t="s">
        <v>265</v>
      </c>
      <c r="C10" s="510" t="s">
        <v>275</v>
      </c>
      <c r="D10" s="511">
        <v>45483</v>
      </c>
      <c r="E10" s="512">
        <v>45484</v>
      </c>
    </row>
    <row r="11" spans="1:7" ht="23.4" customHeight="1">
      <c r="A11" s="548" t="s">
        <v>231</v>
      </c>
      <c r="B11" s="549" t="s">
        <v>266</v>
      </c>
      <c r="C11" s="550" t="s">
        <v>276</v>
      </c>
      <c r="D11" s="551">
        <v>45483</v>
      </c>
      <c r="E11" s="552">
        <v>45484</v>
      </c>
    </row>
    <row r="12" spans="1:7" ht="23.4" customHeight="1">
      <c r="A12" s="518" t="s">
        <v>231</v>
      </c>
      <c r="B12" s="519" t="s">
        <v>241</v>
      </c>
      <c r="C12" s="520" t="s">
        <v>277</v>
      </c>
      <c r="D12" s="521">
        <v>45483</v>
      </c>
      <c r="E12" s="522">
        <v>45484</v>
      </c>
    </row>
    <row r="13" spans="1:7" ht="23.4" customHeight="1">
      <c r="A13" s="508" t="s">
        <v>231</v>
      </c>
      <c r="B13" s="509" t="s">
        <v>242</v>
      </c>
      <c r="C13" s="510" t="s">
        <v>278</v>
      </c>
      <c r="D13" s="511">
        <v>45483</v>
      </c>
      <c r="E13" s="512">
        <v>45484</v>
      </c>
    </row>
    <row r="14" spans="1:7" ht="23.4" customHeight="1">
      <c r="A14" s="523" t="s">
        <v>231</v>
      </c>
      <c r="B14" s="524" t="s">
        <v>243</v>
      </c>
      <c r="C14" s="525" t="s">
        <v>279</v>
      </c>
      <c r="D14" s="526">
        <v>45483</v>
      </c>
      <c r="E14" s="527">
        <v>45484</v>
      </c>
      <c r="G14" s="1" t="s">
        <v>207</v>
      </c>
    </row>
    <row r="15" spans="1:7" ht="23.4" customHeight="1">
      <c r="A15" s="508" t="s">
        <v>231</v>
      </c>
      <c r="B15" s="509" t="s">
        <v>244</v>
      </c>
      <c r="C15" s="510" t="s">
        <v>245</v>
      </c>
      <c r="D15" s="511">
        <v>45483</v>
      </c>
      <c r="E15" s="512">
        <v>45483</v>
      </c>
    </row>
    <row r="16" spans="1:7" ht="23.4" customHeight="1">
      <c r="A16" s="508" t="s">
        <v>231</v>
      </c>
      <c r="B16" s="509" t="s">
        <v>246</v>
      </c>
      <c r="C16" s="510" t="s">
        <v>247</v>
      </c>
      <c r="D16" s="511">
        <v>45482</v>
      </c>
      <c r="E16" s="512">
        <v>45483</v>
      </c>
    </row>
    <row r="17" spans="1:11" ht="23.4" customHeight="1">
      <c r="A17" s="508" t="s">
        <v>231</v>
      </c>
      <c r="B17" s="509" t="s">
        <v>248</v>
      </c>
      <c r="C17" s="510" t="s">
        <v>249</v>
      </c>
      <c r="D17" s="511">
        <v>45482</v>
      </c>
      <c r="E17" s="512">
        <v>45483</v>
      </c>
    </row>
    <row r="18" spans="1:11" ht="23.4" customHeight="1">
      <c r="A18" s="548" t="s">
        <v>231</v>
      </c>
      <c r="B18" s="549" t="s">
        <v>250</v>
      </c>
      <c r="C18" s="550" t="s">
        <v>251</v>
      </c>
      <c r="D18" s="551">
        <v>45482</v>
      </c>
      <c r="E18" s="552">
        <v>45483</v>
      </c>
    </row>
    <row r="19" spans="1:11" ht="23.4" customHeight="1">
      <c r="A19" s="538" t="s">
        <v>226</v>
      </c>
      <c r="B19" s="539" t="s">
        <v>252</v>
      </c>
      <c r="C19" s="540" t="s">
        <v>253</v>
      </c>
      <c r="D19" s="541">
        <v>45482</v>
      </c>
      <c r="E19" s="542">
        <v>45483</v>
      </c>
    </row>
    <row r="20" spans="1:11" ht="23.4" customHeight="1">
      <c r="A20" s="508" t="s">
        <v>254</v>
      </c>
      <c r="B20" s="509" t="s">
        <v>255</v>
      </c>
      <c r="C20" s="510" t="s">
        <v>256</v>
      </c>
      <c r="D20" s="511">
        <v>45482</v>
      </c>
      <c r="E20" s="512">
        <v>45482</v>
      </c>
    </row>
    <row r="21" spans="1:11" ht="23.4" customHeight="1">
      <c r="A21" s="508" t="s">
        <v>226</v>
      </c>
      <c r="B21" s="509" t="s">
        <v>227</v>
      </c>
      <c r="C21" s="510" t="s">
        <v>228</v>
      </c>
      <c r="D21" s="511">
        <v>45482</v>
      </c>
      <c r="E21" s="512">
        <v>45482</v>
      </c>
    </row>
    <row r="22" spans="1:11" ht="23.4" customHeight="1">
      <c r="A22" s="523" t="s">
        <v>226</v>
      </c>
      <c r="B22" s="524" t="s">
        <v>229</v>
      </c>
      <c r="C22" s="525" t="s">
        <v>230</v>
      </c>
      <c r="D22" s="526">
        <v>45481</v>
      </c>
      <c r="E22" s="527">
        <v>45482</v>
      </c>
    </row>
    <row r="23" spans="1:11" s="103" customFormat="1" ht="24" customHeight="1">
      <c r="A23" s="543" t="s">
        <v>231</v>
      </c>
      <c r="B23" s="544" t="s">
        <v>232</v>
      </c>
      <c r="C23" s="545" t="s">
        <v>233</v>
      </c>
      <c r="D23" s="546">
        <v>45481</v>
      </c>
      <c r="E23" s="547">
        <v>45482</v>
      </c>
    </row>
    <row r="24" spans="1:11" s="103" customFormat="1" ht="24" customHeight="1">
      <c r="A24" s="528" t="s">
        <v>231</v>
      </c>
      <c r="B24" s="529" t="s">
        <v>234</v>
      </c>
      <c r="C24" s="530" t="s">
        <v>235</v>
      </c>
      <c r="D24" s="531">
        <v>45478</v>
      </c>
      <c r="E24" s="532">
        <v>45481</v>
      </c>
    </row>
    <row r="25" spans="1:11" s="103" customFormat="1" ht="24" customHeight="1">
      <c r="A25" s="513" t="s">
        <v>231</v>
      </c>
      <c r="B25" s="514" t="s">
        <v>227</v>
      </c>
      <c r="C25" s="515" t="s">
        <v>236</v>
      </c>
      <c r="D25" s="516">
        <v>45478</v>
      </c>
      <c r="E25" s="517">
        <v>45481</v>
      </c>
    </row>
    <row r="26" spans="1:11" s="103" customFormat="1" ht="24" customHeight="1">
      <c r="A26" s="533" t="s">
        <v>226</v>
      </c>
      <c r="B26" s="534" t="s">
        <v>237</v>
      </c>
      <c r="C26" s="535" t="s">
        <v>238</v>
      </c>
      <c r="D26" s="536">
        <v>45478</v>
      </c>
      <c r="E26" s="537">
        <v>45481</v>
      </c>
    </row>
    <row r="27" spans="1:11" s="103" customFormat="1" ht="24" customHeight="1">
      <c r="A27" s="533" t="s">
        <v>231</v>
      </c>
      <c r="B27" s="534" t="s">
        <v>239</v>
      </c>
      <c r="C27" s="535" t="s">
        <v>240</v>
      </c>
      <c r="D27" s="536">
        <v>45478</v>
      </c>
      <c r="E27" s="537">
        <v>45481</v>
      </c>
    </row>
    <row r="28" spans="1:11" s="103" customFormat="1" ht="24" customHeight="1">
      <c r="A28" s="489"/>
      <c r="B28" s="497"/>
      <c r="C28" s="393"/>
      <c r="D28" s="394"/>
      <c r="E28" s="395"/>
    </row>
    <row r="29" spans="1:11" s="103" customFormat="1" ht="24" customHeight="1">
      <c r="A29" s="499"/>
      <c r="B29" s="500"/>
      <c r="C29" s="432" t="s">
        <v>202</v>
      </c>
      <c r="D29" s="501"/>
      <c r="E29" s="502"/>
    </row>
    <row r="30" spans="1:11" ht="20.25" customHeight="1">
      <c r="A30" s="37"/>
      <c r="B30" s="38"/>
      <c r="C30" s="438" t="s">
        <v>195</v>
      </c>
      <c r="D30" s="39"/>
      <c r="E30" s="39"/>
      <c r="J30" s="120"/>
      <c r="K30" s="120"/>
    </row>
    <row r="31" spans="1:11" ht="20.25" customHeight="1">
      <c r="A31" s="463" t="s">
        <v>187</v>
      </c>
      <c r="B31" s="464">
        <v>26</v>
      </c>
      <c r="C31" s="241"/>
      <c r="D31" s="39"/>
      <c r="E31" s="39"/>
      <c r="J31" s="120"/>
      <c r="K31" s="120"/>
    </row>
    <row r="32" spans="1:11" ht="20.25" customHeight="1">
      <c r="A32" s="280"/>
      <c r="B32" s="430"/>
      <c r="C32" s="241"/>
      <c r="D32" s="39"/>
      <c r="E32" s="39"/>
      <c r="J32" s="120"/>
      <c r="K32" s="120"/>
    </row>
    <row r="33" spans="1:11" ht="20.25" customHeight="1">
      <c r="A33" s="1"/>
      <c r="B33" s="1"/>
      <c r="C33" s="431"/>
      <c r="D33" s="281"/>
      <c r="E33" s="281"/>
      <c r="J33" s="120"/>
      <c r="K33" s="120"/>
    </row>
    <row r="34" spans="1:11">
      <c r="A34" s="242" t="s">
        <v>141</v>
      </c>
      <c r="B34" s="242"/>
      <c r="C34" s="498"/>
      <c r="D34" s="282"/>
      <c r="E34" s="282"/>
    </row>
    <row r="35" spans="1:11">
      <c r="A35" s="712" t="s">
        <v>25</v>
      </c>
      <c r="B35" s="712"/>
      <c r="C35" s="713"/>
      <c r="D35" s="283"/>
      <c r="E35" s="283"/>
    </row>
    <row r="40" spans="1:11">
      <c r="A40" s="1"/>
      <c r="B40" s="1"/>
      <c r="C40" s="1"/>
      <c r="D40" s="1"/>
      <c r="E40" s="1"/>
    </row>
    <row r="41" spans="1:11">
      <c r="A41" s="1"/>
      <c r="B41" s="1"/>
      <c r="C41" s="1"/>
      <c r="D41" s="1"/>
      <c r="E41" s="1"/>
    </row>
    <row r="42" spans="1:11">
      <c r="A42" s="1"/>
      <c r="B42" s="1"/>
      <c r="C42" s="1"/>
      <c r="D42" s="1"/>
      <c r="E42" s="1"/>
    </row>
    <row r="43" spans="1:11">
      <c r="A43" s="1"/>
      <c r="B43" s="1"/>
      <c r="C43" s="1"/>
      <c r="D43" s="1"/>
      <c r="E43" s="1"/>
    </row>
    <row r="44" spans="1:11">
      <c r="A44" s="1"/>
      <c r="B44" s="1"/>
      <c r="C44" s="1"/>
      <c r="D44" s="1"/>
      <c r="E44" s="1"/>
    </row>
    <row r="45" spans="1:11">
      <c r="A45" s="1"/>
      <c r="B45" s="1"/>
      <c r="C45" s="1"/>
      <c r="D45" s="1"/>
      <c r="E45" s="1"/>
    </row>
    <row r="46" spans="1:11">
      <c r="A46" s="1"/>
      <c r="B46" s="1"/>
      <c r="C46" s="1"/>
      <c r="D46" s="1"/>
      <c r="E46" s="1"/>
    </row>
  </sheetData>
  <autoFilter ref="A1:E28" xr:uid="{00000000-0001-0000-0800-000000000000}"/>
  <mergeCells count="1">
    <mergeCell ref="A35:C35"/>
  </mergeCells>
  <phoneticPr fontId="29"/>
  <printOptions horizontalCentered="1" verticalCentered="1"/>
  <pageMargins left="0.64" right="0.39" top="0.98425196850393704" bottom="0.7" header="0.51181102362204722" footer="0.51181102362204722"/>
  <pageSetup paperSize="9" scale="32" orientation="landscape" horizontalDpi="300" verticalDpi="300" r:id="rId1"/>
  <headerFooter alignWithMargins="0"/>
  <colBreaks count="1" manualBreakCount="1">
    <brk id="5" max="29"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ヘッドライン</vt:lpstr>
      <vt:lpstr>スポンサー公告</vt:lpstr>
      <vt:lpstr>27　ノロウイルス関連情報 </vt:lpstr>
      <vt:lpstr>27  衛生訓話</vt:lpstr>
      <vt:lpstr>27　食中毒記事等 </vt:lpstr>
      <vt:lpstr>27 海外情報</vt:lpstr>
      <vt:lpstr>26　感染症情報</vt:lpstr>
      <vt:lpstr>27　感染症統計</vt:lpstr>
      <vt:lpstr>27　食品回収</vt:lpstr>
      <vt:lpstr>Sheet1</vt:lpstr>
      <vt:lpstr>27　食品表示</vt:lpstr>
      <vt:lpstr>27　残留農薬　等 </vt:lpstr>
      <vt:lpstr>'26　感染症情報'!Print_Area</vt:lpstr>
      <vt:lpstr>'27  衛生訓話'!Print_Area</vt:lpstr>
      <vt:lpstr>'27　ノロウイルス関連情報 '!Print_Area</vt:lpstr>
      <vt:lpstr>'27　感染症統計'!Print_Area</vt:lpstr>
      <vt:lpstr>'27　残留農薬　等 '!Print_Area</vt:lpstr>
      <vt:lpstr>'27　食中毒記事等 '!Print_Area</vt:lpstr>
      <vt:lpstr>'27　食品回収'!Print_Area</vt:lpstr>
      <vt:lpstr>'27　食品表示'!Print_Area</vt:lpstr>
      <vt:lpstr>スポンサー公告!Print_Area</vt:lpstr>
      <vt:lpstr>'27　残留農薬　等 '!Print_Titles</vt:lpstr>
      <vt:lpstr>'27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2024-07-15T02:38:40Z</dcterms:modified>
</cp:coreProperties>
</file>