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hidePivotFieldList="1"/>
  <xr:revisionPtr revIDLastSave="0" documentId="13_ncr:1_{2FB64910-4EC3-4477-B504-17F0492C5929}" xr6:coauthVersionLast="47" xr6:coauthVersionMax="47" xr10:uidLastSave="{00000000-0000-0000-0000-000000000000}"/>
  <bookViews>
    <workbookView xWindow="-108" yWindow="-108" windowWidth="23256" windowHeight="12456" firstSheet="2" activeTab="2" xr2:uid="{00000000-000D-0000-FFFF-FFFF00000000}"/>
  </bookViews>
  <sheets>
    <sheet name="ヘッドライン" sheetId="78" state="hidden" r:id="rId1"/>
    <sheet name="スポンサー公告" sheetId="127" r:id="rId2"/>
    <sheet name="26　ノロウイルス関連情報 " sheetId="101" r:id="rId3"/>
    <sheet name="26  衛生訓話" sheetId="178" r:id="rId4"/>
    <sheet name="26　食中毒記事等 " sheetId="29" r:id="rId5"/>
    <sheet name="26 海外情報" sheetId="123" r:id="rId6"/>
    <sheet name="25　感染症情報" sheetId="124" r:id="rId7"/>
    <sheet name="26　感染症統計" sheetId="125" r:id="rId8"/>
    <sheet name="26　食品回収" sheetId="60" r:id="rId9"/>
    <sheet name="Sheet1" sheetId="170" state="hidden" r:id="rId10"/>
    <sheet name="26　食品表示" sheetId="34" r:id="rId11"/>
    <sheet name="26　残留農薬　等 " sheetId="156" r:id="rId12"/>
  </sheets>
  <definedNames>
    <definedName name="_xlnm._FilterDatabase" localSheetId="2" hidden="1">'26　ノロウイルス関連情報 '!$A$22:$G$75</definedName>
    <definedName name="_xlnm._FilterDatabase" localSheetId="11" hidden="1">'26　残留農薬　等 '!$A$1:$C$1</definedName>
    <definedName name="_xlnm._FilterDatabase" localSheetId="4" hidden="1">'26　食中毒記事等 '!$A$1:$D$1</definedName>
    <definedName name="_xlnm._FilterDatabase" localSheetId="8" hidden="1">'26　食品回収'!$A$1:$E$31</definedName>
    <definedName name="_xlnm.Print_Area" localSheetId="6">'25　感染症情報'!$A$1:$D$33</definedName>
    <definedName name="_xlnm.Print_Area" localSheetId="3">'26  衛生訓話'!$A$1:$M$31</definedName>
    <definedName name="_xlnm.Print_Area" localSheetId="2">'26　ノロウイルス関連情報 '!$A$1:$N$84</definedName>
    <definedName name="_xlnm.Print_Area" localSheetId="7">'26　感染症統計'!$A$1:$AC$38</definedName>
    <definedName name="_xlnm.Print_Area" localSheetId="11">'26　残留農薬　等 '!$A$1:$C$29</definedName>
    <definedName name="_xlnm.Print_Area" localSheetId="4">'26　食中毒記事等 '!$A$1:$D$19</definedName>
    <definedName name="_xlnm.Print_Area" localSheetId="8">'26　食品回収'!$A$1:$E$45</definedName>
    <definedName name="_xlnm.Print_Area" localSheetId="10">'26　食品表示'!$A$1:$N$17</definedName>
    <definedName name="_xlnm.Print_Area" localSheetId="1">スポンサー公告!$A$1:$AA$91</definedName>
    <definedName name="_xlnm.Print_Titles" localSheetId="11">'26　残留農薬　等 '!$1:$1</definedName>
    <definedName name="_xlnm.Print_Titles" localSheetId="4">'26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78" l="1"/>
  <c r="B17" i="78"/>
  <c r="B18" i="78"/>
  <c r="M3" i="170" l="1"/>
  <c r="U4" i="125" l="1"/>
  <c r="V4" i="125"/>
  <c r="O19" i="170" l="1"/>
  <c r="P19" i="170"/>
  <c r="Q19" i="170"/>
  <c r="R19" i="170"/>
  <c r="S19" i="170"/>
  <c r="N19" i="170"/>
  <c r="O12" i="170"/>
  <c r="P12" i="170"/>
  <c r="Q12" i="170"/>
  <c r="R12" i="170"/>
  <c r="S12" i="170"/>
  <c r="N12" i="170"/>
  <c r="R24" i="170" l="1"/>
  <c r="P24" i="170"/>
  <c r="O24" i="170"/>
  <c r="S24" i="170"/>
  <c r="Q24" i="170"/>
  <c r="N24" i="170"/>
  <c r="B15" i="78"/>
  <c r="B14" i="78"/>
  <c r="B12" i="78"/>
  <c r="G4" i="170" l="1"/>
  <c r="E4" i="170"/>
  <c r="J4" i="170"/>
  <c r="F4" i="170"/>
  <c r="D4" i="170"/>
  <c r="I4" i="170"/>
  <c r="H4" i="170"/>
  <c r="T4" i="125"/>
  <c r="B10" i="78" l="1"/>
  <c r="D4" i="125" l="1"/>
  <c r="G44" i="101" l="1"/>
  <c r="B44" i="101" s="1"/>
  <c r="G73" i="101"/>
  <c r="G25" i="101"/>
  <c r="B25" i="101" s="1"/>
  <c r="G26" i="101"/>
  <c r="B26" i="101" s="1"/>
  <c r="G27" i="101"/>
  <c r="B27" i="101" s="1"/>
  <c r="G28" i="101"/>
  <c r="B28" i="101" s="1"/>
  <c r="G29" i="101"/>
  <c r="B29" i="101" s="1"/>
  <c r="G30" i="101"/>
  <c r="B30" i="101" s="1"/>
  <c r="G31" i="101"/>
  <c r="B31" i="101" s="1"/>
  <c r="G32" i="101"/>
  <c r="B32" i="101" s="1"/>
  <c r="G33" i="101"/>
  <c r="B33" i="101" s="1"/>
  <c r="G34" i="101"/>
  <c r="B34" i="101" s="1"/>
  <c r="G35" i="101"/>
  <c r="B35" i="101" s="1"/>
  <c r="G36" i="101"/>
  <c r="B36" i="101" s="1"/>
  <c r="G37" i="101"/>
  <c r="B37" i="101" s="1"/>
  <c r="G38" i="101"/>
  <c r="B38" i="101" s="1"/>
  <c r="G39" i="101"/>
  <c r="B39" i="101" s="1"/>
  <c r="G40" i="101"/>
  <c r="B40" i="101" s="1"/>
  <c r="G41" i="101"/>
  <c r="B41" i="101" s="1"/>
  <c r="G42" i="101"/>
  <c r="B42" i="101" s="1"/>
  <c r="G43" i="101"/>
  <c r="B43"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Q4" i="125" l="1"/>
  <c r="B4" i="125"/>
  <c r="N8" i="125" l="1"/>
  <c r="AC8" i="125"/>
  <c r="B11" i="78" l="1"/>
  <c r="G23" i="101" l="1"/>
  <c r="G24" i="101"/>
  <c r="N9" i="125" l="1"/>
  <c r="N10" i="125"/>
  <c r="Y4" i="125" l="1"/>
  <c r="Z4" i="125"/>
  <c r="K4" i="125"/>
  <c r="B13" i="78" l="1"/>
  <c r="G11" i="78" l="1"/>
  <c r="F4" i="125" l="1"/>
  <c r="E4" i="125"/>
  <c r="N71" i="101" l="1"/>
  <c r="M71" i="101"/>
  <c r="G74" i="101" l="1"/>
  <c r="B24" i="101" l="1"/>
  <c r="R4" i="125" l="1"/>
  <c r="S4" i="125"/>
  <c r="W4" i="125"/>
  <c r="X4" i="125"/>
  <c r="AA4" i="125"/>
  <c r="AB4" i="125"/>
  <c r="C4" i="125"/>
  <c r="G4" i="125"/>
  <c r="H4" i="125"/>
  <c r="I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B23" i="101"/>
  <c r="G75" i="101" l="1"/>
  <c r="F75" i="101" s="1"/>
  <c r="F11" i="78"/>
  <c r="I74" i="101" l="1"/>
  <c r="I73" i="101"/>
  <c r="H11"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<sst xmlns="http://schemas.openxmlformats.org/spreadsheetml/2006/main" count="655" uniqueCount="444">
  <si>
    <t>発生</t>
    <rPh sb="0" eb="2">
      <t>ハッセイ</t>
    </rPh>
    <phoneticPr fontId="5"/>
  </si>
  <si>
    <t>ソース</t>
    <phoneticPr fontId="5"/>
  </si>
  <si>
    <t>日付</t>
    <rPh sb="0" eb="2">
      <t>ヒヅケ</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</si>
  <si>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</si>
  <si>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</si>
  <si>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</si>
  <si>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</si>
  <si>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</si>
  <si>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</si>
  <si>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</si>
  <si>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</si>
  <si>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</si>
  <si>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</si>
  <si>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</si>
  <si>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</si>
  <si>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</si>
  <si>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</si>
  <si>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</si>
  <si>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</si>
  <si>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</si>
  <si>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</si>
  <si>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</si>
  <si>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</si>
  <si>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</si>
  <si>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</si>
  <si>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</si>
  <si>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</si>
  <si>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</si>
  <si>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</si>
  <si>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</si>
  <si>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</si>
  <si>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</si>
  <si>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</si>
  <si>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</si>
  <si>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</si>
  <si>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</si>
  <si>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</si>
  <si>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</si>
  <si>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</si>
  <si>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</si>
  <si>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</si>
  <si>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</si>
  <si>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</si>
  <si>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</si>
  <si>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</si>
  <si>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</si>
  <si>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</si>
  <si>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</si>
  <si>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</si>
  <si>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</si>
  <si>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</si>
  <si>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</si>
  <si>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</si>
  <si>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</si>
  <si>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</si>
  <si>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</si>
  <si>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</si>
  <si>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</si>
  <si>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</si>
  <si>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</si>
  <si>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</si>
  <si>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</si>
  <si>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</si>
  <si>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</si>
  <si>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</si>
  <si>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</si>
  <si>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</si>
  <si>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</si>
  <si>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</si>
  <si>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</si>
  <si>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</si>
  <si>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</si>
  <si>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</si>
  <si>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</si>
  <si>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</si>
  <si>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</si>
  <si>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</si>
  <si>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</si>
  <si>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</si>
  <si>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</si>
  <si>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</si>
  <si>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</si>
  <si>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</si>
  <si>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</si>
  <si>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</si>
  <si>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</si>
  <si>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</si>
  <si>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</si>
  <si>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</si>
  <si>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</si>
  <si>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</si>
  <si>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</si>
  <si>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</si>
  <si>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</si>
  <si>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</si>
  <si>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</si>
  <si>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</si>
  <si>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</si>
  <si>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</si>
  <si>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</si>
  <si>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</si>
  <si>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</si>
  <si>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</si>
  <si>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</si>
  <si>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</si>
  <si>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</si>
  <si>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</si>
  <si>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</si>
  <si>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</si>
  <si>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</si>
  <si>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</si>
  <si>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</si>
  <si>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</si>
  <si>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</si>
  <si>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</si>
  <si>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</si>
  <si>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</si>
  <si>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</si>
  <si>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</si>
  <si>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</si>
  <si>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</si>
  <si>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</si>
  <si>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</si>
  <si>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</si>
  <si>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</si>
  <si>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</si>
  <si>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</si>
  <si>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</si>
  <si>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</si>
  <si>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</si>
  <si>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</si>
  <si>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</si>
  <si>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</si>
  <si>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</si>
  <si>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</si>
  <si>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</si>
  <si>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2"/>
  </si>
  <si>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2"/>
  </si>
  <si>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2"/>
  </si>
  <si>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2"/>
  </si>
  <si>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2"/>
  </si>
  <si>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</si>
  <si>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</si>
  <si>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2021年</t>
  </si>
  <si>
    <t xml:space="preserve"> </t>
    <phoneticPr fontId="85"/>
  </si>
  <si>
    <t>厚生労働省：国内の発生状況など
https://www.mhlw.go.jp/stf/covid-19/kokunainohasseijoukyou.html#h2_1
厚生労働省：データからわかる－新型コロナウイルス感染症情報－
https：//covid19.mhlw.go.jp/</t>
    <phoneticPr fontId="85"/>
  </si>
  <si>
    <t>https://www.mhlw.go.jp/stf/covid-19/kokunainohasseijoukyou.html#h2_1</t>
    <phoneticPr fontId="85"/>
  </si>
  <si>
    <t>厚生労働省：データからわかる－新型コロナウイルス感染症情報－</t>
    <phoneticPr fontId="85"/>
  </si>
  <si>
    <t xml:space="preserve">
</t>
    <phoneticPr fontId="85"/>
  </si>
  <si>
    <t>https：//covid19.mhlw.go.jp/</t>
    <phoneticPr fontId="8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</si>
  <si>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</si>
  <si>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</si>
  <si>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</si>
  <si>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</si>
  <si>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</si>
  <si>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5"/>
  </si>
  <si>
    <t>8．衛生訓話</t>
    <rPh sb="2" eb="4">
      <t>エイセイ</t>
    </rPh>
    <rPh sb="4" eb="6">
      <t>クンワ</t>
    </rPh>
    <phoneticPr fontId="5"/>
  </si>
  <si>
    <t>2022年</t>
    <phoneticPr fontId="5"/>
  </si>
  <si>
    <t>l</t>
    <phoneticPr fontId="32"/>
  </si>
  <si>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</si>
  <si>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</si>
  <si>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</si>
  <si>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t>　</t>
  </si>
  <si>
    <t>先週に比べて全国平均は</t>
    <phoneticPr fontId="5"/>
  </si>
  <si>
    <t xml:space="preserve"> </t>
    <phoneticPr fontId="32"/>
  </si>
  <si>
    <t>※2023年 第11週（3/13～3/19）  現在</t>
    <phoneticPr fontId="85"/>
  </si>
  <si>
    <t>1.　食中毒</t>
    <rPh sb="3" eb="6">
      <t>ショクチュウドク</t>
    </rPh>
    <phoneticPr fontId="32"/>
  </si>
  <si>
    <t>2.　ノロウイルス</t>
    <phoneticPr fontId="32"/>
  </si>
  <si>
    <t xml:space="preserve"> 全国指数</t>
    <phoneticPr fontId="5"/>
  </si>
  <si>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</si>
  <si>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</si>
  <si>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2"/>
  </si>
  <si>
    <t>インフルエンザ
と
新型コロナ</t>
    <rPh sb="10" eb="12">
      <t>シンガタ</t>
    </rPh>
    <phoneticPr fontId="85"/>
  </si>
  <si>
    <t>9．スポンサー広告</t>
    <rPh sb="7" eb="9">
      <t>コウコク</t>
    </rPh>
    <phoneticPr fontId="5"/>
  </si>
  <si>
    <t>注意</t>
    <rPh sb="0" eb="2">
      <t>チュウイ</t>
    </rPh>
    <phoneticPr fontId="85"/>
  </si>
  <si>
    <t>　　　　フード・セーフティー　http://www7b.biglobe.ne.jp/~food-safty/　　更新2023/12/10</t>
    <phoneticPr fontId="5"/>
  </si>
  <si>
    <t xml:space="preserve"> </t>
    <phoneticPr fontId="15"/>
  </si>
  <si>
    <t>注意　食品に関わる記事の一部をご紹介します。詳しくはリンク先のページよりご確認ください。</t>
    <phoneticPr fontId="5"/>
  </si>
  <si>
    <t>なお、情報提供ページは提供者側により短期間で削除される場合もあります。予めご了解ください。</t>
    <phoneticPr fontId="5"/>
  </si>
  <si>
    <t>2024年</t>
    <rPh sb="4" eb="5">
      <t>ネン</t>
    </rPh>
    <phoneticPr fontId="85"/>
  </si>
  <si>
    <t>今週</t>
    <rPh sb="0" eb="2">
      <t>コンシュウ</t>
    </rPh>
    <phoneticPr fontId="85"/>
  </si>
  <si>
    <t>★数年間で1番目に高い比率でノロウイルス継続</t>
    <rPh sb="1" eb="4">
      <t>スウネンカン</t>
    </rPh>
    <rPh sb="6" eb="8">
      <t>バンメ</t>
    </rPh>
    <rPh sb="9" eb="10">
      <t>タカ</t>
    </rPh>
    <rPh sb="11" eb="13">
      <t>ヒリツ</t>
    </rPh>
    <rPh sb="20" eb="22">
      <t>ケイゾク</t>
    </rPh>
    <phoneticPr fontId="5"/>
  </si>
  <si>
    <t>4類感染症</t>
    <phoneticPr fontId="85"/>
  </si>
  <si>
    <t xml:space="preserve">台湾カゴメが米から輸入のピザソース、水際検査で不合格 残留農薬の規定違反で - エキサイト </t>
    <phoneticPr fontId="85"/>
  </si>
  <si>
    <t>1月</t>
    <rPh sb="1" eb="2">
      <t>ガツ</t>
    </rPh>
    <phoneticPr fontId="85"/>
  </si>
  <si>
    <t>皆様  週刊情報2024-10(9)を配信いたします</t>
    <phoneticPr fontId="5"/>
  </si>
  <si>
    <t>毎週　　ひとつ　　覚えていきましょう</t>
    <phoneticPr fontId="5"/>
  </si>
  <si>
    <t>計</t>
    <rPh sb="0" eb="1">
      <t>ケイ</t>
    </rPh>
    <phoneticPr fontId="29"/>
  </si>
  <si>
    <t>異物</t>
    <rPh sb="0" eb="2">
      <t>イブツ</t>
    </rPh>
    <phoneticPr fontId="85"/>
  </si>
  <si>
    <t>表示</t>
    <rPh sb="0" eb="2">
      <t>ヒョウジ</t>
    </rPh>
    <phoneticPr fontId="85"/>
  </si>
  <si>
    <t>賞味</t>
    <rPh sb="0" eb="2">
      <t>ショウミ</t>
    </rPh>
    <phoneticPr fontId="85"/>
  </si>
  <si>
    <t>アレルゲン</t>
    <phoneticPr fontId="85"/>
  </si>
  <si>
    <t>残留</t>
    <rPh sb="0" eb="2">
      <t>ザンリュウ</t>
    </rPh>
    <phoneticPr fontId="85"/>
  </si>
  <si>
    <t>細菌</t>
    <rPh sb="0" eb="2">
      <t>サイキン</t>
    </rPh>
    <phoneticPr fontId="85"/>
  </si>
  <si>
    <t>その他</t>
    <rPh sb="2" eb="3">
      <t>タ</t>
    </rPh>
    <phoneticPr fontId="85"/>
  </si>
  <si>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8"/>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</si>
  <si>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インフルエンザ新型</t>
    <rPh sb="7" eb="9">
      <t>シンガタ</t>
    </rPh>
    <phoneticPr fontId="85"/>
  </si>
  <si>
    <t>コロナウイルス感染症</t>
    <rPh sb="7" eb="10">
      <t>カンセンショウ</t>
    </rPh>
    <phoneticPr fontId="85"/>
  </si>
  <si>
    <t>報告数</t>
    <rPh sb="0" eb="3">
      <t>ホウコクスウ</t>
    </rPh>
    <phoneticPr fontId="85"/>
  </si>
  <si>
    <t>総数</t>
    <rPh sb="0" eb="2">
      <t>ソウスウ</t>
    </rPh>
    <phoneticPr fontId="85"/>
  </si>
  <si>
    <t>男性</t>
    <rPh sb="0" eb="2">
      <t>ダンセイ</t>
    </rPh>
    <phoneticPr fontId="85"/>
  </si>
  <si>
    <t>女性</t>
    <rPh sb="0" eb="2">
      <t>ジョセイ</t>
    </rPh>
    <phoneticPr fontId="85"/>
  </si>
  <si>
    <t>　</t>
    <phoneticPr fontId="29"/>
  </si>
  <si>
    <t>3類感染症</t>
    <phoneticPr fontId="5"/>
  </si>
  <si>
    <t xml:space="preserve">腸チフス　
</t>
    <rPh sb="0" eb="1">
      <t>チョウ</t>
    </rPh>
    <phoneticPr fontId="5"/>
  </si>
  <si>
    <t>下野新聞</t>
    <rPh sb="0" eb="2">
      <t>シモノ</t>
    </rPh>
    <rPh sb="2" eb="4">
      <t>シンブン</t>
    </rPh>
    <phoneticPr fontId="85"/>
  </si>
  <si>
    <t>※2024年 第24週（6/10～6/16） 現在</t>
    <rPh sb="5" eb="6">
      <t>ネン</t>
    </rPh>
    <rPh sb="7" eb="8">
      <t>ダイ</t>
    </rPh>
    <rPh sb="10" eb="11">
      <t>シュウ</t>
    </rPh>
    <rPh sb="23" eb="25">
      <t>ゲンザイ</t>
    </rPh>
    <phoneticPr fontId="5"/>
  </si>
  <si>
    <t>回収＆返金</t>
  </si>
  <si>
    <t>回収＆返金/交換</t>
  </si>
  <si>
    <t>回収</t>
  </si>
  <si>
    <t>イオンリテール</t>
  </si>
  <si>
    <t>回収＆交換</t>
  </si>
  <si>
    <t>ユニバース</t>
  </si>
  <si>
    <t>ふふふふふふふふふふふふ</t>
    <phoneticPr fontId="29"/>
  </si>
  <si>
    <t>赤痢菌　なし</t>
    <rPh sb="0" eb="3">
      <t>セキリキン</t>
    </rPh>
    <phoneticPr fontId="85"/>
  </si>
  <si>
    <t>2024/24週</t>
    <phoneticPr fontId="85"/>
  </si>
  <si>
    <t>2024/25週</t>
  </si>
  <si>
    <t>県内で流行・食中毒原因が一件以上報告される
定点観測値が2.00を超える
5.00未満</t>
    <rPh sb="41" eb="43">
      <t>ミマン</t>
    </rPh>
    <phoneticPr fontId="85"/>
  </si>
  <si>
    <t>【情報共有】　週間・情報収集/情報共有は月一回以上
【体調管理】従業員の健康チェックは続ける</t>
    <phoneticPr fontId="85"/>
  </si>
  <si>
    <t>極めて少ない</t>
    <rPh sb="0" eb="1">
      <t>キワ</t>
    </rPh>
    <rPh sb="3" eb="4">
      <t>スク</t>
    </rPh>
    <phoneticPr fontId="5"/>
  </si>
  <si>
    <t>イオンビッグ</t>
  </si>
  <si>
    <t>倉敷市は27日、同心幼稚園（同市北浜町）で、発熱やせきなどを伴う流行性の疾患が集団発生したと発表した。患者は4歳児の1クラスの14人でいずれも軽症。RSウイルス感染症と診断された園児もいるという。28日まで学級閉鎖する。</t>
    <phoneticPr fontId="85"/>
  </si>
  <si>
    <t>TKUテレビ</t>
    <phoneticPr fontId="85"/>
  </si>
  <si>
    <t>6月9日、千葉県柏市内のイベントに出店していたキッチンカーが提供したケバブを食べた、16～76歳の男女14人が下痢や吐気などの症状を訴えました。
そのうち13人の便からノロウイルスが検出され、食中毒と断定されました。
保健所は、ケバブを原因とする食中毒と断定し、15日から3日間、営業停止処分としました。</t>
    <phoneticPr fontId="85"/>
  </si>
  <si>
    <t>食環境衛生</t>
    <rPh sb="0" eb="1">
      <t>ショク</t>
    </rPh>
    <rPh sb="1" eb="3">
      <t>カンキョウ</t>
    </rPh>
    <rPh sb="3" eb="5">
      <t>エイセイ</t>
    </rPh>
    <phoneticPr fontId="85"/>
  </si>
  <si>
    <t>2024年第24週</t>
    <rPh sb="4" eb="5">
      <t>ネン</t>
    </rPh>
    <rPh sb="5" eb="6">
      <t>ダイ</t>
    </rPh>
    <rPh sb="8" eb="9">
      <t>シュウ</t>
    </rPh>
    <phoneticPr fontId="85"/>
  </si>
  <si>
    <t>カミナシの電子監査ツールが各所で稼働中</t>
    <rPh sb="5" eb="7">
      <t>デンシ</t>
    </rPh>
    <rPh sb="7" eb="9">
      <t>カンサ</t>
    </rPh>
    <rPh sb="13" eb="15">
      <t>カクショ</t>
    </rPh>
    <rPh sb="16" eb="18">
      <t>カドウ</t>
    </rPh>
    <rPh sb="18" eb="19">
      <t>チュウ</t>
    </rPh>
    <phoneticPr fontId="32"/>
  </si>
  <si>
    <t>管理レベル「1」　</t>
    <phoneticPr fontId="5"/>
  </si>
  <si>
    <t xml:space="preserve"> GⅡ　25週　2例</t>
    <rPh sb="6" eb="7">
      <t>シュウ</t>
    </rPh>
    <phoneticPr fontId="5"/>
  </si>
  <si>
    <t xml:space="preserve"> GⅡ　26週　0例</t>
    <rPh sb="9" eb="10">
      <t>レイ</t>
    </rPh>
    <phoneticPr fontId="5"/>
  </si>
  <si>
    <t>県保健福祉部は１日、県北健康福祉センター管内の認定こども園で、ノロウイルスを原因とする感染性胃腸炎が集団発生し、園児ら計30人が感染したと発表した。重症者はおらず、全員快方に向かっているという。</t>
    <phoneticPr fontId="85"/>
  </si>
  <si>
    <t>福岡市によりますと博多区で、先月２６日、５歳の男の子に嘔吐と発熱の症状が現れその後の２日間で園児１０人・職員１人が同様の症状を訴えたということです。
この保育園と、先月２０日以降、園児１２人が感染した東区の保育園でノロウイルスが検出されています。</t>
    <phoneticPr fontId="85"/>
  </si>
  <si>
    <t>九州朝日放送</t>
    <rPh sb="0" eb="2">
      <t>キュウシュウ</t>
    </rPh>
    <rPh sb="2" eb="6">
      <t>アサヒホウソウ</t>
    </rPh>
    <phoneticPr fontId="85"/>
  </si>
  <si>
    <t>少ない</t>
    <rPh sb="0" eb="1">
      <t>スク</t>
    </rPh>
    <phoneticPr fontId="85"/>
  </si>
  <si>
    <t>2024年第25週（6月17日〜6月23日）</t>
    <phoneticPr fontId="85"/>
  </si>
  <si>
    <t>結核例　271例</t>
    <rPh sb="7" eb="8">
      <t>レイ</t>
    </rPh>
    <phoneticPr fontId="5"/>
  </si>
  <si>
    <t>血清群・毒素型：‌O157 VT1・VT2（10例）、O157 VT2（10例）、O103 VT1（9例）、O91 VT1（3例）、O111VT1（2例）、
O128 VT1・VT2（2例）、O157VT1（2例）、O26 VT1（2例）、O115 VT1（1例）、O121 VT2（1例）、O126 VT1（1例）、
O136 VT2（1例）、O145 VT2（1例）、O26
VT2（1例）、O55 VT1（1例）、O63 VT2（1例）、その他・不明（23例）
累積報告数：896例（有症者531例、うちHUS 11例．死亡なし）</t>
    <phoneticPr fontId="85"/>
  </si>
  <si>
    <t>腸チフス2例 感染地域：インド1例、バングラデシュ1例</t>
    <phoneticPr fontId="85"/>
  </si>
  <si>
    <t>年齢群：‌0歳（2例）、2歳（1例）、3歳（1例）、4歳（2例）、5歳（1例）、9歳（1例）、　　　　10代（4例）、20代（17例）、30代（10例）、40代（5例）、50代（10例）、60代（5例）、　　　70代（10例）、80代（2例）</t>
    <phoneticPr fontId="85"/>
  </si>
  <si>
    <t xml:space="preserve">　腸管出血性大腸菌感染症71例（有症者33例、うちHUS なし）
感染地域：国内52例、韓国3例、国内・国外不明16例
国内の感染地域：‌北海道8例、東京都7例、群馬県5例、福岡県5例、大阪府3例、岩手県2例、秋田県2例、埼玉県2例、京都府2例、岡山県2例、香川県2例、鹿児島県2例、山形県1例、栃木県1例、千葉県1例、
新潟県1例、福井県1例、愛知県1例、佐賀県1例、長崎県1例、国内（都道府県不明）2例
</t>
    <phoneticPr fontId="85"/>
  </si>
  <si>
    <t>E型肝炎6例 感染地域（感染源）：‌東京都2例（不明2例）、北海道1例（不明）、
神奈川県1例（不明）、国内（都道府県不明）
1例（不明）、国内・国外不明1例（不明）
A型肝炎2例 感染地域：福岡県1例、国内・国外不明1例</t>
    <phoneticPr fontId="85"/>
  </si>
  <si>
    <t>レジオネラ症42例（肺炎型41例、ポンティアック熱型1例）
感染地域：神奈川県4例、新潟県3例、沖縄県3例、茨城県2例、群馬県2例、埼玉県2例、静岡県2例、三重県2例、福岡県2例、　　　青森県1例、秋田県1例、山梨県1例、長野県1例、愛知県1例、滋賀県1例、京都府1例、大阪府1例、香川県1例、高知県1例、　　　　熊本県1例、宮崎県1例、鹿児島県1例、鳥取県/島根県/山口県1例、インド1例、国内・国外不明5例
年齢群：30代（1例）、40代（2例）、50代（1例）、60代（13例）、70代（6例）、80代（13例）、90代以上（6例）
累積報告数：870例</t>
    <phoneticPr fontId="85"/>
  </si>
  <si>
    <t>アメーバ赤痢5例（‌腸管アメーバ症2例、腸管外アメーバ症2例、腸管及び腸管外アメーバ症1例）
感染地域：‌大阪府1例、福岡県1例、カンボジア1例、国内・国外不明2例
感染経路：性的接触1例（異性間）、経口感染2例、その他・不明2例</t>
    <phoneticPr fontId="85"/>
  </si>
  <si>
    <t>2024年第25週</t>
    <rPh sb="4" eb="5">
      <t>ネン</t>
    </rPh>
    <rPh sb="5" eb="6">
      <t>ダイ</t>
    </rPh>
    <rPh sb="8" eb="9">
      <t>シュウ</t>
    </rPh>
    <phoneticPr fontId="85"/>
  </si>
  <si>
    <r>
      <t xml:space="preserve">対前週
</t>
    </r>
    <r>
      <rPr>
        <b/>
        <sz val="14"/>
        <color rgb="FFFF0000"/>
        <rFont val="ＭＳ Ｐゴシック"/>
        <family val="3"/>
        <charset val="128"/>
      </rPr>
      <t>インフルエンザ 　     　   　7%   増加</t>
    </r>
    <r>
      <rPr>
        <b/>
        <sz val="11"/>
        <color rgb="FF0070C0"/>
        <rFont val="ＭＳ Ｐゴシック"/>
        <family val="3"/>
        <charset val="128"/>
      </rPr>
      <t xml:space="preserve">
</t>
    </r>
    <r>
      <rPr>
        <b/>
        <sz val="14"/>
        <color rgb="FFFF0000"/>
        <rFont val="ＭＳ Ｐゴシック"/>
        <family val="3"/>
        <charset val="128"/>
      </rPr>
      <t>新型コロナウイルス        10% 　増加</t>
    </r>
    <rPh sb="0" eb="3">
      <t>タイゼンシュウゾウカ</t>
    </rPh>
    <rPh sb="28" eb="30">
      <t>ゾウカ</t>
    </rPh>
    <rPh sb="53" eb="55">
      <t>ゾウカ</t>
    </rPh>
    <phoneticPr fontId="85"/>
  </si>
  <si>
    <t>※2024年 第26週（6/24～6/30） 現在</t>
    <phoneticPr fontId="5"/>
  </si>
  <si>
    <t>コモディイイダ</t>
  </si>
  <si>
    <t>アメリカ産豚ロースしゃぶしゃぶ用 一部消費期限誤表示</t>
  </si>
  <si>
    <t>ぎゅーとら</t>
  </si>
  <si>
    <t>豚肩ローストンテキ用 一部消費期限誤表示</t>
  </si>
  <si>
    <t>若どりモモ肉 一部消費期限誤表示</t>
  </si>
  <si>
    <t>ゼニスインターナ...</t>
  </si>
  <si>
    <t>苺プリン 一部アレルギー表示欠落</t>
  </si>
  <si>
    <t>ながの東急百貨店...</t>
  </si>
  <si>
    <t>牛タン贅沢弁当 一部消費期限誤表示</t>
  </si>
  <si>
    <t>京急ストア</t>
  </si>
  <si>
    <t>野菜のかき揚げ 一部ラベル誤貼付で特定原材料表示欠落</t>
  </si>
  <si>
    <t>国産若どりもも肉 一部消費期限誤表示</t>
  </si>
  <si>
    <t>国産豚小間切れ 一部消費期限誤表示</t>
  </si>
  <si>
    <t>ローストビーフと生ハムの手まり寿司 一部アレルゲン表示欠落</t>
  </si>
  <si>
    <t>日清製粉ウェルナ...</t>
  </si>
  <si>
    <t>島田稲荷店 THE PASTA 濃厚ボロネーゼ 一部解凍され品質変化</t>
  </si>
  <si>
    <t>平塚製菓</t>
  </si>
  <si>
    <t>モンテール</t>
  </si>
  <si>
    <t>日本百貨店</t>
  </si>
  <si>
    <t>カスミ</t>
  </si>
  <si>
    <t>DAYTOLIF...</t>
  </si>
  <si>
    <t>サンベルクス</t>
  </si>
  <si>
    <t>むすんでひらいて...</t>
  </si>
  <si>
    <t>サンエー</t>
  </si>
  <si>
    <t>おにぎりセロのり(紅鮭) 一部保存温度逸脱</t>
  </si>
  <si>
    <t>イオンマーケット...</t>
  </si>
  <si>
    <t>いなげや</t>
  </si>
  <si>
    <t>アジェンズ</t>
  </si>
  <si>
    <t>フジ</t>
  </si>
  <si>
    <t>田中屋本店</t>
  </si>
  <si>
    <t>マルエツ</t>
  </si>
  <si>
    <t>銀ビルストアー</t>
  </si>
  <si>
    <t>イーティーズ</t>
  </si>
  <si>
    <t>ラ・テール</t>
  </si>
  <si>
    <t>恵比寿南店 塩銀鮭切身 甘塩味 一部消費期限誤表記</t>
  </si>
  <si>
    <t>荒川東日暮里店 サーモン西京漬、ぶり照焼きだれ漬 一部アレルギー表示欠落</t>
  </si>
  <si>
    <t>Soy-PROTEIN+ 一部異物(テープ状の断片)混入の恐れ</t>
  </si>
  <si>
    <t>おむすび(たらこ昆布) 一部ラベル誤貼付で特定原材料表示欠落</t>
  </si>
  <si>
    <t>卯の花 他 一部微量の洗剤付着の恐れ</t>
  </si>
  <si>
    <t>笹だんご(つぶあん) 一部消費期限誤表示</t>
  </si>
  <si>
    <t>宮野木店 デミカツ弁当 一部アレルギー誤表示</t>
  </si>
  <si>
    <t>南条店 つばす刺身用 一部消費期限誤表記</t>
  </si>
  <si>
    <t>ロース串カツ 一部ラベル誤貼付でアレルゲン(卵)表示欠落</t>
  </si>
  <si>
    <t>大地のプリン美瑛ウ・オ・レ 一部消費期限誤表示</t>
  </si>
  <si>
    <t>10Pチーズクリームプチシュー 一部香料配合量に誤りコメントあり</t>
  </si>
  <si>
    <t>若狭葛ようかん 一枚流し 一部賞味期限誤表記</t>
  </si>
  <si>
    <t>太切り!おつまみメンマ 一部特定原材料表示欠落</t>
  </si>
  <si>
    <t>ブラックモンブランシュー 一部アレルギー(落花生)表示欠落コメントあり</t>
  </si>
  <si>
    <t>生ずわいがに 一部期限表示の誤表記</t>
  </si>
  <si>
    <t>10品目具材の春巻 一部ラベル誤貼付でアレルゲン表示欠落</t>
  </si>
  <si>
    <t>スタミナ焼肉丼 一部特定原材料表示欠落</t>
  </si>
  <si>
    <t>ドライフルーツミックス他 一部ラベル誤貼付で特定原材料表示欠落</t>
  </si>
  <si>
    <t>トカチカラ 十勝ジャージーミルクケーキ 一部カビ発生の恐れ</t>
    <phoneticPr fontId="29"/>
  </si>
  <si>
    <t>食品表示 (7/1-7/7)</t>
    <rPh sb="0" eb="2">
      <t>ショクヒン</t>
    </rPh>
    <rPh sb="2" eb="4">
      <t>ヒョウジ</t>
    </rPh>
    <phoneticPr fontId="5"/>
  </si>
  <si>
    <r>
      <t>残留農薬</t>
    </r>
    <r>
      <rPr>
        <sz val="22"/>
        <rFont val="ＭＳ Ｐゴシック"/>
        <family val="3"/>
        <charset val="128"/>
      </rPr>
      <t xml:space="preserve"> (7/1-7/7)</t>
    </r>
    <phoneticPr fontId="5"/>
  </si>
  <si>
    <t>食品表示
 (7/1-7/7)</t>
    <rPh sb="0" eb="2">
      <t>ショクヒン</t>
    </rPh>
    <rPh sb="2" eb="4">
      <t>ヒョウジ</t>
    </rPh>
    <phoneticPr fontId="5"/>
  </si>
  <si>
    <t>海外情報 (7/1-7/7)</t>
    <rPh sb="0" eb="4">
      <t>カイガイジョウホウ</t>
    </rPh>
    <phoneticPr fontId="5"/>
  </si>
  <si>
    <t>食中毒情報 (7/1-7/7)</t>
    <rPh sb="0" eb="3">
      <t>ショクチュウドク</t>
    </rPh>
    <rPh sb="3" eb="5">
      <t>ジョウホウ</t>
    </rPh>
    <phoneticPr fontId="5"/>
  </si>
  <si>
    <t>今週のニュース（Noroｖｉｒｕｓ） (7/1-7/7)</t>
    <rPh sb="0" eb="2">
      <t>コンシュウ</t>
    </rPh>
    <phoneticPr fontId="5"/>
  </si>
  <si>
    <t>森永製菓</t>
  </si>
  <si>
    <t>マンナボーロ 異物(小動物のフンと推察)混入の恐れコメントあり</t>
  </si>
  <si>
    <t>フードニア</t>
  </si>
  <si>
    <t>シャキシャキレタスの蒸し鶏サラダ/シャキシャキレタスのチョレギサラダ/ふわふわリーフのミックスサラダ　他4品</t>
  </si>
  <si>
    <t>オーシャンシステ...</t>
  </si>
  <si>
    <t>子大豆もやし芽ぐみ 一部消費期限切れ販売</t>
  </si>
  <si>
    <t>山栄食品工業函館...</t>
  </si>
  <si>
    <t>やわらかほたてだし旨煮 個包装の一部に膨張</t>
  </si>
  <si>
    <t>橋本屋</t>
  </si>
  <si>
    <t>阪南店 ミャンマー産ムキエビ 消費期限誤印字</t>
  </si>
  <si>
    <t>プレンティーズ</t>
  </si>
  <si>
    <t>ハーフチョコパウンド 一部カビ発生の恐れ</t>
  </si>
  <si>
    <t>霧島酒造</t>
  </si>
  <si>
    <t>デニッシュ丸パン 一部異物混入(シール)の恐れ</t>
  </si>
  <si>
    <t>　上位2種目(賞味期限・アレルギー表記ミス)で全体の　(69%)</t>
    <rPh sb="1" eb="3">
      <t>ジョウイ</t>
    </rPh>
    <rPh sb="4" eb="6">
      <t>シュモク</t>
    </rPh>
    <rPh sb="7" eb="11">
      <t>ショウミキゲン</t>
    </rPh>
    <rPh sb="17" eb="19">
      <t>ヒョウキ</t>
    </rPh>
    <rPh sb="23" eb="25">
      <t>ゼンタイ</t>
    </rPh>
    <phoneticPr fontId="5"/>
  </si>
  <si>
    <t>岐阜・池田町で原因不明の大腸菌感染症　事業所の従業員25人、検便で明らかに</t>
    <phoneticPr fontId="15"/>
  </si>
  <si>
    <t>岐阜県は5日、池田町の事業所で従業員の10～60代の男女25人が腸管出血性大腸菌感染症に感染したと発表した。全員が無症状で、入院した人などはいない。県感染症対策推進課によると、この事業所の健康診断による検便で分かった。4日に医療機関から西濃保健所に報告があった。原因は不明という。</t>
    <phoneticPr fontId="15"/>
  </si>
  <si>
    <t>岐阜県</t>
    <rPh sb="0" eb="3">
      <t>ギフケン</t>
    </rPh>
    <phoneticPr fontId="15"/>
  </si>
  <si>
    <t>https://www.chunichi.co.jp/article/923368?rct=gifu#:~:text=%E5%B2%90%E9%98%9C%E7%9C%8C%E3%81%AF5%E6%97%A5,%E3%81%AB%E5%A0%B1%E5%91%8A%E3%81%8C%E3%81%82%E3%81%A3%E3%81%9F%E3%80%82</t>
    <phoneticPr fontId="15"/>
  </si>
  <si>
    <t>中日新聞</t>
    <rPh sb="0" eb="4">
      <t>チュウニチシンブン</t>
    </rPh>
    <phoneticPr fontId="15"/>
  </si>
  <si>
    <t>県が有毒植物に注意喚起 果実食べ、男性食中毒に〈南足柄市・大井町・松田町・山北町・開成町〉</t>
    <phoneticPr fontId="15"/>
  </si>
  <si>
    <t xml:space="preserve">山や川でのレジャーが増える時季。事故等とともに気をつけたいのが、自生している植物等の誤食だ。神奈川県は先月、秦野市在住の30代男性が有害植物のテンナンショウ属の果実を食べ、食中毒になったと発表した。秦野市消防本部から「有毒植物の果実を喫食して体調不良を呈した患者を搬送した」旨の連絡が平塚保健事務所秦野センターに入り、同センターが調べたところ男性は山北町の河川敷で果実を採取し、その場で食べていた。口腔や口唇のしびれなどが主な症状。男性は入院したが、すでに退院している。県によれば、テンナンショウ属は全国的に分布し、30種以上と種類が多い。果実をつける初夏から秋に、トウモロコシやタラノキの芽と間違えて食べる事故が多い。前述の症状のほか、腫れや腎機能を障害することもあるという。
同事務所は「自然に生息している植物を見つけたとしても食用と確実に判断できないものは採取したり、食べたり、人にあげたり絶対にしないで」と呼び掛けている。
</t>
    <phoneticPr fontId="15"/>
  </si>
  <si>
    <t>https://news.goo.ne.jp/article/townnews/region/townnews-741083.html</t>
    <phoneticPr fontId="15"/>
  </si>
  <si>
    <t>神奈川県</t>
    <rPh sb="0" eb="4">
      <t>カナガワケン</t>
    </rPh>
    <phoneticPr fontId="15"/>
  </si>
  <si>
    <t>タウンニュース</t>
    <phoneticPr fontId="15"/>
  </si>
  <si>
    <t>小中高で食中毒と疑われる患者「1000人」...給食のキムチから「ノロウイルス」検出＝韓国南原市</t>
    <phoneticPr fontId="85"/>
  </si>
  <si>
    <t>韓国チョルラプット(全羅北道)ナモン(南原)地域の学校給食と関連した食中毒と疑われる患者が発生した中、3日間で1000人を超えた。南原市によると6日、この日基準で地域の小・中・高校の食中毒と疑われる患者は1024人と暫定集計された。これによって、最初の食中毒と疑われる患者が発生してから3日間で800人近く増加したことになる。食中毒と疑われる患者が発生した学校数も15校から24校に拡大した。食中毒と疑われる患者が初めて通報されたのは2日だ。これらの学校の生徒および教職員は嘔吐、発熱、下痢、腹痛などの食中毒と疑われる症状を見せたことが分かった。南原市は通報が受け付けられた後、原因究明などのために疫学調査に乗り出した結果、これらの学校が共通して納品を受けたキムチからノロウイルスが検出されたことを確認し、該当業者のすべての製品に対して暫定的に製造・流通・販売の中断措置をとった。
南原市の関係者は「明確な原因究明のための疫学調査を追加で進める計画で、食中毒の拡散防止に総力を尽くす」と述べた。</t>
    <phoneticPr fontId="85"/>
  </si>
  <si>
    <t>https://news.nifty.com/article/world/korea/12211-3183554/</t>
    <phoneticPr fontId="85"/>
  </si>
  <si>
    <t>韓国</t>
    <rPh sb="0" eb="2">
      <t>カンコク</t>
    </rPh>
    <phoneticPr fontId="85"/>
  </si>
  <si>
    <t>若狭町の旅館の食事で中学生１０人が食中毒の症状</t>
    <phoneticPr fontId="15"/>
  </si>
  <si>
    <t>福井県</t>
    <rPh sb="0" eb="3">
      <t>フクイケン</t>
    </rPh>
    <phoneticPr fontId="15"/>
  </si>
  <si>
    <t>NHK</t>
    <phoneticPr fontId="15"/>
  </si>
  <si>
    <t>https://www3.nhk.or.jp/lnews/fukui/20240705/3050018256.html</t>
    <phoneticPr fontId="15"/>
  </si>
  <si>
    <t>事業所で食中毒、7人からカンピロバクター検出</t>
    <phoneticPr fontId="15"/>
  </si>
  <si>
    <t>兵庫県</t>
    <phoneticPr fontId="15"/>
  </si>
  <si>
    <t>兵庫県西宮市保健所は4日、同市神楽町の就労継続支援B型事業所で昼食を食べた23～68歳の男女18人が、下痢や発熱などの症状を訴え、うち7人から食中毒菌「カンピロバクター」が検出されたと発表した。いずれも軽症という。同保健所によると6月21日に通報があり、同17日に昼食で食べた唐揚げとろろ丼とチンゲンサイのスープが原因とみられるという。調理場を今月4日から2日間、業務停止とした。</t>
    <phoneticPr fontId="15"/>
  </si>
  <si>
    <t>https://news.yahoo.co.jp/articles/8878dbd57f4a8f56537fd2150348fe9bfe21f1a9</t>
    <phoneticPr fontId="15"/>
  </si>
  <si>
    <t>讀賣新聞</t>
    <rPh sb="0" eb="4">
      <t>ヨミウリシンブン</t>
    </rPh>
    <phoneticPr fontId="15"/>
  </si>
  <si>
    <t>食 中 毒 の 発 生 に つ い て</t>
    <phoneticPr fontId="15"/>
  </si>
  <si>
    <t>藤沢市公表</t>
    <rPh sb="0" eb="3">
      <t>フジサワシ</t>
    </rPh>
    <rPh sb="3" eb="5">
      <t>コウヒョウ</t>
    </rPh>
    <phoneticPr fontId="15"/>
  </si>
  <si>
    <r>
      <t xml:space="preserve">７月１日（月）に、市民から「６月３０日（日）に藤沢市内飲食店を利用したところ、複数名が嘔吐、腹痛等を呈した。」旨の連絡が藤沢市保健所にありました。 患者の共通食が当該施設で調理提供された食事に限定されたこと、患者、従事者及び食品等から食中毒の病因物質であるセレウス菌が検出されたこと、患者の主症状及び潜伏期間がセレウス菌によるものと一致していること、医師から「食中毒患者等届出票」が提出されたことから、本日、当所はこの飲食店が調理提供した食事を原因とする食中毒と決定しました。
</t>
    </r>
    <r>
      <rPr>
        <b/>
        <sz val="12"/>
        <rFont val="游ゴシック"/>
        <family val="3"/>
        <charset val="128"/>
      </rPr>
      <t>・ 喫食者数 ２名（調査中）
・ 主な症状 吐き気、嘔吐 等
・ 原因施設 所在地 神奈川県藤沢市白旗
・名 称 麺家 Ｄｒａｇｏｎ Ｋｉｔｃｈｅｎ（ドラゴン キッチン）
・角煮チャーハン等
・ 病因物質 セレウス菌
・ 措 置 ７月 5 日（金）から営業禁止</t>
    </r>
    <phoneticPr fontId="15"/>
  </si>
  <si>
    <t>https://www.city.fujisawa.kanagawa.jp/seiei/kenko/kenko/shokuhin/hasse/documents/hpsankousiryou.pdf</t>
    <phoneticPr fontId="15"/>
  </si>
  <si>
    <t>若狭町の旅館に宿泊した県外の中学生あわせて１０人が腹痛や下痢などの症状を訴え、このうち、５人からは腸管病原性大腸菌が検出されました。
県はこの旅館の食事による食中毒と断定し、旅館に３日間の営業停止を命じました。
処分を受けたのは、若狭町にある旅館、「魚美家」で、県によりますと、６月２０日から２１日にかけて、宿泊した県外の中学生１５人のうちの１０人が、腹痛や下痢などの症状を訴えたことから県が調査したところ、５人から腸管病原性大腸菌O103が検出されたということです。
この期間に１０人がとった食事で共通していたのはこの旅館で提供された食事だけだったことから、県は腸管病原性大腸菌による食中毒と断定し、旅館の飲食部門について５日から７日まで３日間の営業停止処分としました。１０人は、いずれも入院せず、体調も回復しているということです。
県は、調理器具を使い分け食品に細菌を付着させないことや食品を室温で放置せず、冷蔵庫や冷凍庫で保存して細菌を増やさないこと、食材は十分加熱することなど食中毒の防止対策を取るよう呼びかけています。</t>
    <phoneticPr fontId="15"/>
  </si>
  <si>
    <t xml:space="preserve">漂白剤入り水を客に提供、福岡　筑紫野市の飲食店、１人軽傷 </t>
    <phoneticPr fontId="15"/>
  </si>
  <si>
    <t xml:space="preserve"> 食品メーカー「ピエトロ」（福岡市）が運営する福岡県筑紫野市内のレストランで４月、従業員が誤って漂白剤入りの水を客に提供していたことが５日、県警への取材で分かった。水を飲んだ女性客２人が病院に搬送され、１人が喉に軽傷を負った。筑紫野署が業務上過失傷害の疑いで調べている。ピエトロによると、「ピエトロ　イオンモール筑紫野店」で４月３０日午後６時ごろ発生した。従業員が漂白剤を希釈した水を飲料水のピッチャーに入れてつけ置きしていたところ、別の従業員が希釈水入りだと気付かずに提供。飲んだ客が違和感を店側に訴えて発覚した。ピエトロは「真摯に受けとめ再発防止に努めたい」とコメントした。</t>
    <phoneticPr fontId="15"/>
  </si>
  <si>
    <t>福岡県</t>
    <rPh sb="0" eb="3">
      <t>フクオカケン</t>
    </rPh>
    <phoneticPr fontId="15"/>
  </si>
  <si>
    <t>東京新聞</t>
    <rPh sb="0" eb="4">
      <t>トウキョウシンブン</t>
    </rPh>
    <phoneticPr fontId="15"/>
  </si>
  <si>
    <t>https://www.tokyo-np.co.jp/article/338112?rct=national</t>
    <phoneticPr fontId="15"/>
  </si>
  <si>
    <t>今年初めての『食中毒注意報』富山…今年に入り食中毒13件・患者95人で去年同時期を大きく上回る</t>
    <phoneticPr fontId="15"/>
  </si>
  <si>
    <t>蒸し暑くなった4日、富山県は今年初めての食中毒注意報を出して、食品の取り扱いに注意するよう呼び掛けています。4日、富山市では気温25度以上で湿度が80％の基準を今年初めて超えたため、県は食中毒注意報を出しました。期間は、6日までの3日間です。
県は、食品を中心部まで十分に加熱し、調理した食品は室温に放置せずできるだけ早く食べること。
また、生鮮食品は冷蔵庫や冷凍庫に保管し、包丁やまな板などの調理器具は洗浄、消毒を徹底するよう呼びかけています。
今年に入り県内で発生した食中毒は3日時点で13件、患者の数は95人に上り、去年の同じ時期を大きく上回っています。</t>
    <phoneticPr fontId="15"/>
  </si>
  <si>
    <t>富山テレビ放送</t>
    <phoneticPr fontId="15"/>
  </si>
  <si>
    <t>富山県</t>
    <rPh sb="0" eb="3">
      <t>トヤマケン</t>
    </rPh>
    <phoneticPr fontId="15"/>
  </si>
  <si>
    <t>https://news.yahoo.co.jp/articles/71acad7fa058d103964d03688dd1f2696b88242b</t>
    <phoneticPr fontId="15"/>
  </si>
  <si>
    <t>石川県七尾市の人気飲食店で腸管出血性大腸菌O157による食中毒が発生</t>
    <phoneticPr fontId="15"/>
  </si>
  <si>
    <t>石川県</t>
    <rPh sb="0" eb="3">
      <t>イシカワケン</t>
    </rPh>
    <phoneticPr fontId="15"/>
  </si>
  <si>
    <t>七尾市の飲食店で腸管出血性大腸菌Oー157による食中毒が発生し、石川県はこの店を3日から3日間の営業停止としました。食中毒が発生したのは七尾市小島町の「ごはん処　一歩」です。県によりますと6月30日午前11時半頃、石川中央保健福祉センターに内灘町の医療機関から27日に血便を訴え受診した患者から腸管出血性大腸菌O157が検出されたと連絡がありました。
能登中部保険福祉センターが調べた所、6月21日にこの店を利用した2グループの7人中20代～60代の男女5人が、腹痛や下痢などの症状を訴えていたことがわかりました。患者らに共通する食べものは、この店が調理・提供した食事以外ありませんでした。さらに2人の患者と調理に担当した1人の便からO157が検出されたと言う事です。
患者の症状及び潜伏期間がO157によるものと一致することなどから県はこの店による食中毒と断定しました。</t>
    <phoneticPr fontId="15"/>
  </si>
  <si>
    <t>石川テレビ</t>
    <rPh sb="0" eb="2">
      <t>イシカワ</t>
    </rPh>
    <phoneticPr fontId="15"/>
  </si>
  <si>
    <t>https://news.yahoo.co.jp/articles/6df7182dfe65b837a0dfbe48bad77a07d7f44918</t>
    <phoneticPr fontId="15"/>
  </si>
  <si>
    <t xml:space="preserve">カレー“ウェルシュ菌”41人食中毒 長野・上田市 - ライブドアニュース - </t>
    <phoneticPr fontId="15"/>
  </si>
  <si>
    <t xml:space="preserve">livedoor </t>
    <phoneticPr fontId="15"/>
  </si>
  <si>
    <r>
      <rPr>
        <b/>
        <sz val="14"/>
        <rFont val="ＭＳ Ｐゴシック"/>
        <family val="3"/>
        <charset val="128"/>
      </rPr>
      <t>カレーを食べた41人がウェルシュ菌による食中毒になりました。</t>
    </r>
    <r>
      <rPr>
        <sz val="14"/>
        <rFont val="ＭＳ Ｐゴシック"/>
        <family val="3"/>
        <charset val="128"/>
      </rPr>
      <t>　41人はいずれも先月22日、長野県上田市の飲食店で調理されたキーマカレー弁当を食べていて、腹痛などの症状がみられました。　飲食店は3日間の営業停止処分を受けたということです。</t>
    </r>
    <phoneticPr fontId="15"/>
  </si>
  <si>
    <t>https://news.livedoor.com/article/detail/26706425/</t>
    <phoneticPr fontId="15"/>
  </si>
  <si>
    <t>高齢者施設で食中毒、34人が症状訴える</t>
    <phoneticPr fontId="15"/>
  </si>
  <si>
    <t>・長野県の高齢者施設で34人が下痢や腹痛などの症状を訴えた。
・保健所は施設で調理された食事が原因のウエルシュ菌による食中毒と断定。
・21日午前9時30分頃、施設の職員から保健所に連絡があった。
・患者は20日に施設で提供された食事を食べた85人のうち、70代以上の入所者など34人。
・午後6時頃から下痢、腹痛、嘔吐、発熱の症状を訴えた ・検査結果からウエルシュ菌による食中毒と断定。
・原因のメニューは特定されていない ・患者は全員快方に向かっている。
・保健所は施設の給食業務委託事業所に6月28日から2日までの営業停止を命じた。</t>
    <phoneticPr fontId="15"/>
  </si>
  <si>
    <t>長野県</t>
    <rPh sb="0" eb="3">
      <t>ナガノケン</t>
    </rPh>
    <phoneticPr fontId="15"/>
  </si>
  <si>
    <t>https://www.personalassist.co.jp/kaigodatabase/outbreak/36610/</t>
    <phoneticPr fontId="15"/>
  </si>
  <si>
    <t>介護テータベース</t>
    <rPh sb="0" eb="2">
      <t>カイゴ</t>
    </rPh>
    <phoneticPr fontId="15"/>
  </si>
  <si>
    <t>　</t>
    <phoneticPr fontId="15"/>
  </si>
  <si>
    <t>今週のお題　(まな板の管理と使用方法)</t>
    <rPh sb="9" eb="10">
      <t>イタ</t>
    </rPh>
    <rPh sb="11" eb="13">
      <t>カンリ</t>
    </rPh>
    <rPh sb="14" eb="16">
      <t>シヨウ</t>
    </rPh>
    <rPh sb="16" eb="18">
      <t>ホウホウ</t>
    </rPh>
    <phoneticPr fontId="5"/>
  </si>
  <si>
    <t>　　「新素材のまな板を過信してはいけません!」</t>
    <rPh sb="3" eb="6">
      <t>シンソザイ</t>
    </rPh>
    <rPh sb="9" eb="10">
      <t>イタ</t>
    </rPh>
    <rPh sb="11" eb="13">
      <t>カシン</t>
    </rPh>
    <phoneticPr fontId="5"/>
  </si>
  <si>
    <t>　↓　職場の先輩は以下のことを理解して　わかり易く　指導しましょう　↓</t>
    <phoneticPr fontId="5"/>
  </si>
  <si>
    <r>
      <t>★まな板は、</t>
    </r>
    <r>
      <rPr>
        <b/>
        <sz val="14"/>
        <color rgb="FFFFFF00"/>
        <rFont val="ＭＳ Ｐゴシック"/>
        <family val="3"/>
        <charset val="128"/>
      </rPr>
      <t>食材ごとに</t>
    </r>
    <r>
      <rPr>
        <b/>
        <sz val="12"/>
        <color indexed="9"/>
        <rFont val="ＭＳ Ｐゴシック"/>
        <family val="3"/>
        <charset val="128"/>
      </rPr>
      <t xml:space="preserve">使い分けるのが上手な使用法。　　　
★洗剤で洗い、しっかり乾燥させれば、
</t>
    </r>
    <r>
      <rPr>
        <b/>
        <u/>
        <sz val="12"/>
        <color indexed="13"/>
        <rFont val="ＭＳ Ｐゴシック"/>
        <family val="3"/>
        <charset val="128"/>
      </rPr>
      <t>木製とプラスチック製で残存菌数に差はない。</t>
    </r>
    <r>
      <rPr>
        <b/>
        <sz val="12"/>
        <color indexed="13"/>
        <rFont val="ＭＳ Ｐゴシック"/>
        <family val="3"/>
        <charset val="128"/>
      </rPr>
      <t>　　　　　　　　　　</t>
    </r>
    <r>
      <rPr>
        <b/>
        <sz val="12"/>
        <color indexed="9"/>
        <rFont val="ＭＳ Ｐゴシック"/>
        <family val="3"/>
        <charset val="128"/>
      </rPr>
      <t>　　　　　　　　　　　
★お勧めのまな板使用法は、しっかりした厚手のまな板上に</t>
    </r>
    <r>
      <rPr>
        <b/>
        <sz val="12"/>
        <color indexed="13"/>
        <rFont val="ＭＳ Ｐゴシック"/>
        <family val="3"/>
        <charset val="128"/>
      </rPr>
      <t>薄手のまな板を乗せて使用する。　　　</t>
    </r>
    <r>
      <rPr>
        <b/>
        <sz val="12"/>
        <color indexed="9"/>
        <rFont val="ＭＳ Ｐゴシック"/>
        <family val="3"/>
        <charset val="128"/>
      </rPr>
      <t>　　　　　　　　　　　　　　
★使い終わったら、直後に水洗いする。　　　　　　　　　　　　　
★更に洗剤をつけて、スポンジで良く洗う。　　　　　　　　　　　　　　　　　　
★</t>
    </r>
    <r>
      <rPr>
        <b/>
        <sz val="12"/>
        <color indexed="13"/>
        <rFont val="ＭＳ Ｐゴシック"/>
        <family val="3"/>
        <charset val="128"/>
      </rPr>
      <t xml:space="preserve">次亜塩素酸ナトリウム溶液を過信してはいけません。　　　　　　　　　　　　
</t>
    </r>
    <r>
      <rPr>
        <b/>
        <sz val="12"/>
        <color indexed="9"/>
        <rFont val="ＭＳ Ｐゴシック"/>
        <family val="3"/>
        <charset val="128"/>
      </rPr>
      <t>(濃度は使用後薄くなる)　　　　　　　　　　　　　　　　　　　　　　　　　　　　　　　　　　★まな板など調理器具は日光消毒し乾燥させること。　　　　
★</t>
    </r>
    <r>
      <rPr>
        <b/>
        <u/>
        <sz val="12"/>
        <color indexed="51"/>
        <rFont val="ＭＳ Ｐゴシック"/>
        <family val="3"/>
        <charset val="128"/>
      </rPr>
      <t>傷が気になったら木製は表面を削る、プラスチック製は交換する。</t>
    </r>
    <rPh sb="21" eb="23">
      <t>シヨウ</t>
    </rPh>
    <rPh sb="59" eb="61">
      <t>ザンゾン</t>
    </rPh>
    <rPh sb="98" eb="99">
      <t>イタ</t>
    </rPh>
    <rPh sb="110" eb="112">
      <t>アツデ</t>
    </rPh>
    <rPh sb="115" eb="116">
      <t>イタ</t>
    </rPh>
    <rPh sb="118" eb="120">
      <t>ウスデ</t>
    </rPh>
    <rPh sb="128" eb="130">
      <t>シヨウ</t>
    </rPh>
    <rPh sb="184" eb="185">
      <t>サラ</t>
    </rPh>
    <rPh sb="359" eb="360">
      <t>セイ</t>
    </rPh>
    <rPh sb="361" eb="363">
      <t>コウカン</t>
    </rPh>
    <phoneticPr fontId="5"/>
  </si>
  <si>
    <t>https://www.nikkei.com/article/DGXZQOGR03CW50T00C24A6000000/</t>
  </si>
  <si>
    <t>欧州、食品インフレに鎮火の兆し　景気回復に追い風 - 日本経済新聞</t>
  </si>
  <si>
    <t xml:space="preserve">飲食・観光業界が14～17時のアルコール飲料販売禁止撤廃を要求 首相が検討を約束 　バンコク週報 </t>
  </si>
  <si>
    <t xml:space="preserve">台湾「韓国産唐辛子粉から過度な残留農薬が検出…輸入停止」 - Yahoo!ニュース </t>
  </si>
  <si>
    <t>米コロラド州、有機フッ素化合物PFASの規制強化、2028年までに段階的に販売禁止を拡大(米国) ｜ジェトロ</t>
  </si>
  <si>
    <t>タイ保健省、食品中の残留農薬基準値を改正増補する新告示を施行(タイ) - ジェトロ</t>
  </si>
  <si>
    <t>サンドウィッチ・レタス関連の大腸菌の流行により、英国で1人が死亡</t>
  </si>
  <si>
    <t>ベトナム版ミシュランガイドの2024年版が発表！</t>
  </si>
  <si>
    <t>日本のアイスクリーム市場が成長…海外輸出額も過去最高を記録＝韓国報道</t>
  </si>
  <si>
    <t>タイ保健省、食品表示などに関する新告示4本を7月に施行</t>
    <phoneticPr fontId="85"/>
  </si>
  <si>
    <t>タイ保健省食品・医薬品局（FDA）は1月5日、食品表示などに関する新たな保健省告示4本を官報に掲載するとともに、新告示4本の概要や従来との変更点を説明する資料PDFファイル(外部サイトへ、新しいウィンドウで開きます)をFDAウェブサイトに掲載外部サイトへ、新しいウィンドウで開きますした。新告示はいずれも7月2日の施行となるが、施行日より前にFDAが承認した販売目的の食
2月14日にはFDAによるオンライン説明会が開催される外部サイトへ、新しいウィンドウで開きます予定。
タイの食品表示制度は、（A）義務的に表示を求めるもの、（B）任意で表示できるものの2つに大別される。このうち（A）には、（1）包装された食品全てに求めるラベル表示、（2）（1）に加えて、一部の食品に求める栄養表示、（3）（2）に加えて、さらに一部の食品に求めるGDA（Guideline Daily Amount）表示、（4）その他の各種表示などがある。（B）の任意で表示できるものには、健康強調表示をはじめ複数のものがある。
新告示のポイントはそれぞれ次のとおり。
1.保健省告示445号「栄養表示PDFファイル(外部サイトへ、新しいウィンドウで開きます)」（日本語仮訳PDFファイル(761KB)）
（A）義務的に表示を求めるもののうち、（2）の一部の食品に求める栄養表示について規定。現行の保健省告示182号「栄養表示外部サイトへ、新しいウィンドウで開きます」（英語仮訳）PDFファイル(外部サイトへ、新しいウィンドウで開きます)、同219号「栄養表示（第2版）外部サイトへ、新しいウィンドウで開きます」（英語仮訳）PDFファイル(外部サイトへ、新しいウィンドウで開きます)、同392号「栄養表示（第3版）外部サイトへ、新しいウィンドウで開きます」（英語仮訳）PDFファイル(外部サイトへ、新しいウィンドウで開きます)を廃止した上で、新たに定めるもの。
栄養表示を求める食品の種類に加除があり、例えば、保健省告示447号「健康強調表示を有する食品」（後述）に従って健康強調表示を行う食品については、保健省告示445号「栄養表示」にも従うこととなった。
栄養表示の様式や記載内容などが変更されている。
2.保健省告示446号「栄養ラベルとGDAに基づくエネルギー、糖分、脂質、ナトリウム値の表示を課す食品（第2版）PDFファイル(外部サイトへ、新しいウィンドウで開きます)」（英語仮訳PDFファイル(外部サイトへ、新しいウィンドウで開きます)、日本語仮訳PDFファイル(159KB)）
（A）義務的に表示を求めるもののうち、（3）のさらに一部の食品に求めるGDA表示について規定。現行の保健省告示第394号「栄養ラベルとGDAに基づくエネルギー、糖分、脂質、ナトリウム値の表示を課す食品外部サイトへ、新しいウィンドウで開きます」（英語仮訳PDFファイル(外部サイトへ、新しいウィンドウで開きます)）の一部を改正し、GDA表示が求められる食品の栄養表示〔（2）一部の食品に求められる栄養表示〕については、保健省告示445号「栄養表示」の規定に従うとしている。
GDA表示そのものの様式や記載内容には変更はない。
3.保健省告示447号「健康強調表示を有する食品PDFファイル(外部サイトへ、新しいウィンドウで開きます)」（英語仮訳PDFファイル(外部サイトへ、新しいウィンドウで開きます)、日本語仮訳PDFファイル(364</t>
    <phoneticPr fontId="85"/>
  </si>
  <si>
    <t xml:space="preserve">アメリカの食品規制当局が飲料添加物「BVO」の認可を取り消す、日本では2010年に禁止されていた危険な物質 - </t>
    <phoneticPr fontId="85"/>
  </si>
  <si>
    <t>https://gigazine.net/news/20240704-fda-ban-brominated-vegetable-oil/</t>
    <phoneticPr fontId="85"/>
  </si>
  <si>
    <t>https://www.jetro.go.jp/biznews/2024/02/9b49c7eebb6edb12.html</t>
    <phoneticPr fontId="85"/>
  </si>
  <si>
    <t>アメリカ食品医薬品局(FDA)が2024年7月3日に、フルーツ味の炭酸飲料などに使われていた「臭素化植物油(Brominated Vegetable Oil：BVO)」という添加物の認可を取り消すことを発表しました。以前、BVOは果汁飲料の安定剤として微量が使用されていましたが、健康被害の懸念などから近年ではほとんどのメーカーが自主的に使用を取りやめていました。
Brominated Vegetable Oil (BVO) | FDA
https://www.fda.gov/food/food-additives-petitions/brominated-vegetable-oil-bvo
Soda additive “no longer considered safe,” gets long-awaited FDA ban | Ars Technica
https://arstechnica.com/science/2024/07/soda-additive-no-longer-considered-safe-gets-long-awaited-fda-ban/
FDAは、BVOに関する食品添加物規制を撤回した7月3日の発表で、「国立衛生研究所(NIH)と共同で実施した研究で、人の健康に悪影響が生じる可能性があることが判明したため、食品へのBVOの意図的な使用はもはや安全ではないとFDAは判断しました。そこで、食品に添加される成分に関するFDAの規制権限に基づき、今回の措置を執りました」と述べました。
FDAによると、BVOは1920年代から食品に使われ始めた添加物で、1950年代後半から食品安全基準である「一般に安全と認められているもの(Generally Recognized As Safe：GRAS)」に含まれるようになったとのこと。その後BVOの毒性に関する懸念の高まりを受けて、1960年代後半にGRASリストからBVOが削除されました。ただし、全面規制するにはデータが不十分だったことを理由に、FDAはフルーツ風味の飲料の香味油の安定剤として、暫定的に15ppm以下の基準値で使用してよいとしていました。こうして、BVOはかんきつ系の香料の成分が飲料の表面に浮かないようにする安定剤としてアメリカで使われてきましたが、その後もたびたび人体への悪影響を示唆する研究やデータが報告されたり、使用禁止を求める運動が起きたりしていたとのこと。例えば、2013年には女子高生が発起人となってBVO使用停止を訴えた嘆願署名に20万筆以上が集まり、大手飲料メーカーのペプシコが主力製品へのBVOの使用を取りやめています。</t>
    <phoneticPr fontId="85"/>
  </si>
  <si>
    <t>https://bangkokshuho.com/thaisocial-1441/</t>
    <phoneticPr fontId="85"/>
  </si>
  <si>
    <t>午後２～５時のアルコール飲料の販売禁止についてレストラン・ビジネス・クラブの代表者が文書で撤廃を要求したのに対し、セーター首相は７月２日、「検討する。政府は観光促進によって国の収益を増やそうしている」と返答した。この酒類販売制限は、1972年に役人が就労時間中に飲酒する問題の対策として導入されたものだが、飲食店ビジネスと観光業にとっては売上機会損失を招いている。
午後２～５時のアルコール飲料の販売禁止についてレストラン・ビジネス・クラブの代表者が文書で撤廃を要求したのに対し、セーター首相は７月２日、「検討する。政府は観光促進によって国の収益を増やそうしている」と返答した。この酒類販売制限は、1972年に役人が就労時間中に飲酒する問題の対策として導入されたものだが、飲食店ビジネスと観光業にとっては売上機会損失を招いている。
午後２～５時のアルコール飲料の販売禁止についてレストラン・ビジネス・クラブの代表者が文書で撤廃を要求したのに対し、セーター首相は７月２日、「検討する。政府は観光促進によって国の収益を増やそうしている」と返答した。この酒類販売制限は、1972年に役人が就労時間中に飲酒する問題の対策として導入されたものだが、飲食店ビジネスと観光業にとっては売上機会損失を招いている。
同クラブ代表によれば、飲食店が販売する料理であるが、牛乳・卵・野菜などの材料が20～30％値上がりし、生産コストが50%ほどアップ。また、景気低迷、消費者購買力低、光熱費上昇などにより飲食店は苦しい経営状況に追い込まれているとのことだ。</t>
    <phoneticPr fontId="85"/>
  </si>
  <si>
    <t>https://news.yahoo.co.jp/articles/f67ddac0906677c2a54126ebaeda10fc516be55e</t>
    <phoneticPr fontId="85"/>
  </si>
  <si>
    <t>台湾が韓国メーカー３社の唐辛子粉から過度な残留農薬が検出されたという理由で輸入を停止した。２日、台湾中央通信社（ＣＮＡ）によると、台湾衛生福利部食品薬物管理署（ＴＦＤＡ）は昨年１２月２４日から先月２４日までに輸入された韓国産唐辛子粉の船積み物５９個のうち１３個が基準を満たしていないと発表した。輸入停止期間は１カ月以上だ。ＴＦＤＡの林金富副署長は「韓国側に頻繁な違反に対する釈明と先月３０日の期限で是正措置を求めたが、今日まで回答がない」と話した。
台湾は昨年から今年初めまで、中国から輸入した唐辛子粉から発がん物質であり赤色化学染料であるスーダンレッド（蘇丹紅）が含まれていることが明らかになり、すべての唐辛子粉の輸入品に対して厳格な検査基準を適用している。台湾当局は来年３月５日まで、すべての輸入唐辛子粉に対してスーダンレッド、残留農薬の検査を行う予定だ。</t>
    <phoneticPr fontId="85"/>
  </si>
  <si>
    <t xml:space="preserve">900人がノロウイルス 伊北部、飲料水から感染か </t>
    <phoneticPr fontId="85"/>
  </si>
  <si>
    <t>ガルダ湖のヴェロネーゼ湖畔にあるトッリ・デル・ベナコでの緊急事態の3日目。村の薬局は、乳酸発酵が尽きても常に満杯です。住民や観光客を含む1000人以上が感染したノロウイルスは、Sian Ulss 9 Scaligeraの技術者が町の水道網で採取した水サンプルから発見されました。これは、対人接触や汚染された食べ物や飲み物を介して広がる可能性のある微生物です。湖の帯水層と水道橋では、パラメータは規則的です。ブレシア動物予防研究所から採取された最新のサンプルの認定結果を待って、介入方法を理解しています。その間、市長は予防命令を出しました。
チンツィア・トリリアのレポートでは、ステファノ・ニコトラ、トッリ・デル・ベナコ市長、カルロ・アルベルト・ヴォイ、AGSスパのゼネラルマネージャー、パトリツィア・ベニーニ、ウルス9スカリゲラのゼネラルマネージャーにインタビューしています</t>
    <phoneticPr fontId="85"/>
  </si>
  <si>
    <t>https://www.rainews.it/tgr/veneto/articoli/2024/06/lago-di-garda-gastroenterite-torri-del-benaco-ipotesi-norovirus-in-serbatoi-acquedotto-25affd8a-9faf-46d6-9252-551110bb9c34.html</t>
    <phoneticPr fontId="85"/>
  </si>
  <si>
    <t xml:space="preserve">台湾の菓子・ベーカリー業者20社が日本を訪問、まずは福岡の老舗和菓子・洋菓子店などと交流 　Taiwan Today </t>
    <phoneticPr fontId="85"/>
  </si>
  <si>
    <t>経済部商業発展署は、台湾の菓子・ベーカリーの知名度を拡大し、商機を開拓するため、6月30日から7月3日まで台湾の関連業者20社とともに日本を訪問している。一行はまず福岡を訪問し、地元の和菓子・洋菓子店、流通業者、同業者組合などと交流を深めた。 台湾には創業100年以上の歴史を持つ老舗菓子店が少なくない。日本統治時代に日本の職人から菓子作りの技巧を学び、受け継いできたからだ。このため一行は今回、数多くの銘菓を生み、和菓子発祥の地の一つともいわれる福岡を訪れることにした。福岡には銘菓のブランドが多く、そこから派生して生まれた土産品は全国的にも有名だ。一行は「筑紫もち」で知られる福岡市の如水庵や、福岡県八女市の隆勝堂などを訪問。社長あるいは営業部長などと商品のブランディングや特色を打ち出すための経験などについて意見交換を行った。
 この訪問団には台湾から陳允宝泉、中外餅舗、阿聡師、明星西点、明新食品、龍口食品、豊興餅舗など20社が参加。いずれもユニークな味や新しいアイデアで、台湾を代表する銘菓を提供している。今回の訪日では日本市場への理解を深め、台湾の業者の国際視野を広げて将来の海外市場開拓に備えたい考えだ。
 一行はこのほか、福岡で地元の業者とのマッチング交流会にも参加。商品の包装デザイン、市場でのマーケティング戦略、若い消費者のニーズなどについて意見を交わした。現在までに株式会社ノダックス、福岡博多の洋菓子チョコレートショップ、友誼商店など複数の流通業者が台湾の業者との協力に意欲を示し、今後さらに商談を進めることになっている。</t>
    <phoneticPr fontId="85"/>
  </si>
  <si>
    <t>https://jp.taiwantoday.tw/news_amp.php?unit=150&amp;post=255043&amp;unitname=%E3%83%8B%E3%83%A5%E3%83%BC%E3%82%B9-%E6%94%BF%E6%B2%BB&amp;postname=%E5%8F%B0%E6%B9%BE%E3%81%AE%E8%8F%93%E5%AD%90%E3%83%BB%E3%83%99%E3%83%BC%E3%82%AB%E3%83%AA%E3%83%BC%E6%A5%AD%E8%80%8520%E7%A4%BE%E3%81%8C%E6%97%A5%E6%9C%AC%E3%82%92%E8%A8%AA%E5%95%8F%E3%80%81%E3%81%BE%E3%81%9A%E3%81%AF%E7%A6%8F%E5%B2%A1%E3%81%AE%E8%80%81%E8%88%97%E5%92%8C%E8%8F%93%E5%AD%90%E3%83%BB%E6%B4%8B%E8%8F%93%E5%AD%90%E5%BA%97%E3%81%AA%E3%81%A9%E3%81%A8%E4%BA%A4%E6%B5%81</t>
    <phoneticPr fontId="85"/>
  </si>
  <si>
    <t>https://news.livedoor.com/article/detail/26707059/</t>
    <phoneticPr fontId="85"/>
  </si>
  <si>
    <t>ハンバーガー店「モスバーガー」を展開するモスフードサービスが、中国事業から撤退したことがわかった。上海市や福建省、江蘇省にある「モスバーガー」の６店舗を６月末までに閉店した。マクドナルドやケンタッキー・フライド・チキンなど米外食大手との競争が激しく、業績が悪化していた。
　６月２４日の取締役会で中国事業の撤退を決議し、台湾企業などとの合弁で設立した現地法人は清算手続きに入った。モスフードサービスは、２０１０年に沿岸部・福建省厦門市に１号店をオープンし、ピーク時の１５年には２４店舗を構えた。上海市内だけで１００店舗の出店を目指し、店舗網を拡大させる方針だった。だが、「ハンバーガーという食材を日本企業が中国で手がけるという難しさ」（広報）があり、現地に定着できなかった。モスフードサービスは１９９４年にも中国に出店し、９７年に撤退した経緯がある。モスフードサービスは、撤退した中国を含むアジア・オセアニアの八つの国・地域に約４５０店を出店していた。今後は店舗数の多い国・地域に経営資源を集中させる方針とみられる。</t>
    <phoneticPr fontId="85"/>
  </si>
  <si>
    <t>https://www.jetro.go.jp/biznews/2024/07/e3312aa51fcac115.html</t>
    <phoneticPr fontId="85"/>
  </si>
  <si>
    <t>米国コロラド州のジャレッド・ポリス知事（民主党）は5月1日、有機フッ素化合物（PFAS、注1）の規制に関する法律（SB24-081）外部サイトへ、新しいウィンドウで開きますに署名し、同法は成立した。この規制により、同州では2026年から「永遠の化学物質」と呼ばれるPFASが含まれるさまざまな日用品の販売が禁止される。
同規制は段階的に対象製品を拡大する。規制の主な内容は次のとおり。
2025年1月1日以降、PFASを使用した特定のアウトドア向けアパレル製品（透湿防水加工した製品）について、PFASを含む旨を開示する表示を付けない場合、販売または流通を禁止する。2026年1月1日以降、PFASを使用したクリーニング製品（医療用床メンテナンス製品を除く）、デンタルフロス、生理用品、スキーワックス、調理器具の販売または流通を禁止する。2026年1月1日以降、州内のいかなる土地にも、PFASを使用した人工芝を設置することを禁止する。
2028年1月1日以降、PFASを使用した医療用床メンテナンス製品、繊維製品、透湿防水加工したアウトドアアパレル製品、主に商業使用を目的とした食品器具の販売または流通を禁止する。同州では2022年に、2024年1月以降にPFASを使用したカーペット、繊維加工品、食品包装、子供用製品などの販売禁止を規定する州法外部サイトへ、新しいウィンドウで開きますが成立しており、今回の州法は規制の範囲をさらに広げるものとなっている。
コロラド商工会議所が運営するメディア「The Sum＆Substance」（6月21日）は、「ビジネス界のリーダーは今回の州法の原案に反対していたものの、立法過程で加えられた多くの修正に満足している」としている（注2）。一方、産業界にとって規制が「大きな問題」となる可能性があると警告する州上院議員の声を紹介したほか、州法を提出した議員が規制のさらなる拡大を目指していることに言及した。
（注1）PFASは、いわゆる有機フッ素化合物の総称で、耐熱性や耐水性、耐油性、非粘着性などの特性があり、衣料、食品包装、調理器具、化粧品、電子・電気部品、自動車部品をはじめとする多くの産業や製品に利用されている。一方で、PFASが環境や人体に与えるマイナスの影響を理由に、PFASに関する規制の導入やメーカーが製造の中止を表明するといった動きもある（2022年12月22日記事、2023年3月15日記事参照）。
（注2）今回の州法の原案では、2032年までにPFASを使用した全ての製品の販売を禁止する規定が盛り込まれていたが、審議過程で同規定は削除された。</t>
    <phoneticPr fontId="85"/>
  </si>
  <si>
    <t>https://www.jetro.go.jp/biznews/2024/07/e60f5639ca448e90.html</t>
    <phoneticPr fontId="85"/>
  </si>
  <si>
    <t>フランス政府は、7月3日から3リットル以下の飲料用ペットボトルや紙パックにキャップの一体化を義務付ける。2019年6月5日付のEU指令外部サイトへ、新しいウィンドウで開きますを国内法化したもの。2020年12月28日付デクレ（政令）外部サイトへ、新しいウィンドウで開きますで規定し、指令で定められた期日（2024年7月3日）から施行する。EU指令は、加盟国に対し「市場に投入できる使い捨てのプラスチック容器は、キャップが容器と一体化したもののみ」とすることを規定している。対象となる使い捨てのプラスチック容器は、ポリエチレンを内部にコーティングしている紙パックも対象となる。ガラス製、金属製の飲料容器は対象外となっている。食品用紙容器大手のテトラパックは、同規制に対応するため、ペイ・ド・ラ・ロワール地域圏のシャトーブリアンの工場に2021年末から2023年までに1億ユーロを投資し、一体型のキャップの製造体制を整備した。同規制は、使い捨てのプラスチック容器が環境に与える影響を低減するための一環として、回収、リサイクルを容易にし、プラスチックのキャップが自然界に廃棄されることを防ぐための措置として導入された。
ドミニク・フォール内務・海外領土相およびエコロジー移行・地域結束相付 地方自治体・農村問題担当相は、同規制が航空機や船舶など国境を越える交通機関内で使用される容器にも適用されるかどうかという国会での質問に対し、「指令は、目的地がEU域内の国の場合は出発地を問わず同規制の対象となる」と回答した。
EUでは、現行の包装・包装廃棄物指令に基づき2025年までにプラスチック包装のリサイクル率を50％とする目標を掲げている。家庭用容器・包装のリサイクルを管理する非営利団体のシテオ（CITEO）によると、フランスの2022年の家庭用プラスチック包装のリサイクル率は24.5％となっている。欧州委員会は2023年6月8日、フランスがプラスチック包装廃棄物に関し、目標を達成できない恐れがあると指摘している</t>
    <phoneticPr fontId="85"/>
  </si>
  <si>
    <r>
      <t xml:space="preserve">「モスバーガー」２度目の中国撤退…「ハンバーガーを日本企業が中国で手がける難しさ」で定着できず </t>
    </r>
    <r>
      <rPr>
        <b/>
        <sz val="16"/>
        <rFont val="メイリオ"/>
        <family val="3"/>
        <charset val="128"/>
      </rPr>
      <t xml:space="preserve"> ライブドアニュース</t>
    </r>
    <phoneticPr fontId="85"/>
  </si>
  <si>
    <t>EU指令に基づき、ペットボトルとキャップの一体化を義務付け(フランス) ｜ ビジネス短信 ―- ジェトロ</t>
    <phoneticPr fontId="85"/>
  </si>
  <si>
    <t>https://www.jetro.go.jp/biznews/2024/06/c9f2f41f802e6217.html</t>
    <phoneticPr fontId="85"/>
  </si>
  <si>
    <t>タイ保健省食品・医薬品局（FDA）は6月11日、食品中に残留する農薬などの基準値について、改正増補する保健省告示449号「残留有害物質を含有する食品（第4版）PDFファイル(外部サイトへ、新しいウィンドウで開きます)」（日本語仮訳は添付資料参照）を官報に掲載し、翌12日に施行した。また、FDAのウェブサイト外部サイトへ、新しいウィンドウで開きますには新告示（第4版）の概要PDFファイル(外部サイトへ、新しいウィンドウで開きます)と変更点に関する説明資料PDFファイル(外部サイトへ、新しいウィンドウで開きます)を掲載した。
　食品中の残留農薬などの基準値は、これまでに保健省告示387号「残留有害物質を含有する食品外部サイトへ、新しいウィンドウで開きます」（英訳版PDFファイル(外部サイトへ、新しいウィンドウで開きます)、日本語仮訳版PDFファイル(1.1MB)）、同393号「残留有害物質を含有する食品（第2版）外部サイトへ、新しいウィンドウで開きます」（英訳版PDFファイル(外部サイトへ、新しいウィンドウで開きます)）、同419号「残留有害物質を含有する食品（第3版）PDFファイル(外部サイトへ、新しいウィンドウで開きます)」（英訳版PDFファイル(外部サイトへ、新しいウィンドウで開きます)、日本語仮訳版PDFファイル(439KB)）が施行されており、各残留農薬などは食品の種類ごとに基準値が定められていた。
　今回の新告示（第4版）の施行による主な変更点は次のとおり。
これまでに保健省告示の中で外因性最大残留基準値（EMRL値、Extraneous Maximum Residue Limit）が定められていなかった残留農薬などは、コーデックス委員会（Codex Alimentarius Commission, Joint FAO/WHO Food Standards Programme）の規定するEMRL値に従うこと。
これまでに最大残留基準値（MRL値、Maximum Residue Limit）とEMRL値が定められていなかった加工食品中の残留農薬なども、告示の定める基準値に従うこと。
マンゴスチンとパイナップル、マンゴー、リュウガンについて、幾つかの残留農薬などに係るMRL値を設定または改定。</t>
    <phoneticPr fontId="85"/>
  </si>
  <si>
    <t>ロンドン - 英国での大腸菌の発生の結果、1人が死亡しました。この流行により、英国の275人が先月病気になりました。この事件は包装サンドイッチのレタスの葉に関連している、と英国の健康安全保障局はABCニュース、Juat、6月28日に引用した。Shigaトキシンを産生する大腸菌に罹患していた2人の患者が5月に死亡した。しかし、そのような死亡のうち1つだけが感染に関連している可能性が最も高い、と当局は述べた。メイヨークリニックによると、大腸菌は通常、健康な人や動物の腸内に住んでいます。
ほとんどの株は無害であり、比較的短い下痢を引き起こしますが、一部の株は尿路感染症、炎、腸感染症、嘔吐など、さまざまな状態を引き起こす可能性があり、最悪の場合、生命を脅かす血中毒を引き起こします。
食品基準庁は、テストに基づいて、レタスがその供給源である可能性が最も高いと述べた。
「今月初め、一部のトーストパンメーカーが、食品チェーンと疫学的リンクの後、さまざまなトースト、ロールパン、ロールパン、ロールパンを撤回して撤回することで予防措置を講じたことを確認しました。アウトブレイクの原因として、トーストパン製品に使用されるレタスの種類にさまざまな種類の食品を絞り込むことができます」と、FSAの事件責任者であるダレン・ホイットビーは述べています。</t>
    <phoneticPr fontId="85"/>
  </si>
  <si>
    <t>https://www.asahi.com/and/pressrelease/424854611/</t>
    <phoneticPr fontId="85"/>
  </si>
  <si>
    <t>日本人創業スタートアップとしてベトナムで事業者向け食材Eコマース事業を展開するKAMEREOは、ベトナムにおける飲食店向け食材卸スタートアップとして最大規模まで成長しております。この度、2023年度にベトナムに上陸したミシュランガイドの2024年度版が2024年6月27日に発表されました。KAMEREOの顧客からは1つ星2店舗を含む24店舗が選出されました。　ベトナムで事業者向け食材Eコマース事業を展開するKAMEREOでは、現在3,000店舗を超える飲食店様にサービスをご利用頂いております。取り扱い商材も常に拡充しており、より顧客のニーズにワンストップで対応できる体制を整えています。日本では既に食材卸や野菜のサプライチェーンについては大手卸会社や農協のようなメガプレイヤーが存在していますが、ベトナムではどちらも存在せず、多くの個人商店のみで市場が成り立っています。15兆円超の巨大市場が年率5%以上で伸びていき、明確な大手企業や勝ち組企業がいない中、やるべき事を１つずつ積み上げていき、ベトナムにおける最大の食品流通企業になることを目指します。この度、ベトナム版ミシュラン・ガイドに弊社お客様が多数選出された事を嬉しく思います。
ミシュラン1つ星を以下の2店舗が獲得致しました。</t>
    <phoneticPr fontId="85"/>
  </si>
  <si>
    <t>https://www.wowkorea.jp/news/read/441099.html</t>
    <phoneticPr fontId="85"/>
  </si>
  <si>
    <t>日本のアイスクリームの市場規模が4年連続で過去最高を更新し、6000億円を突破した。夏でなくとも１年中もなかや大福などのアイスクリームがデザートとして人気を着実に集めている上、物価高の影響によりアイスクリームの価格も上昇しているためだ。韓国への日本のアイスクリームの輸入額も徐々に増えている。日本アイスクリーム協会の「アイスクリーム類および氷菓販売実績」によると、2023年のアイスクリーム市場は6,082億円と1年前より9.9%成長した。2017年に5000億円を突破してから、わずか6年で1000億円も増加した。販売量は昨年より少し減ったが、もなかや大福などの製品が大きく増え、市場の成長を牽引した。氷菓製品の販売量は減少し、1年前より0.8%減少した。反面、業務用製品とスティック型製品が新型コロナウィルス感染拡大期以降に着実に増加し、昨年の下半期にはもなかや大福アイスクリームなどその他の製品が前の年に比べ1.5倍以上増加した。さらに販売単価も物価上昇を受けて前年より65円上昇し、過去最高値を記録した。昨年の下半期には2次価格調整を行い、購入単価が723円まで上昇した。消費動向をみると、日本の総務省の家計調査（2人以上世帯）によると、2023年度の1世帯当たりのアイスクリーム消費金額は1万1707円で、4年連続で1万円を突破した。昨年の日本から海外に輸出するアイスクリーム・氷果類の貿易金額も過去最高を記録した。日本の財務省の貿易統計で、アイスクリーム・氷果類の2023年の輸出額は79億6600万円、物量では1万138トンと10年間で3倍に増え、初めて1万トンを超えた。このような活気に支えられ、新たに海外市場の開拓を狙うアイスクリーム製造会社も現れている。あずきアイスクリームを生産する井村屋グループは、マレーシア工場でハラール認証を取得するなど現地化を進めており、現地で人気のある熱帯地域の果物を使用した製品を新たに発売するなど、市場攻略を進めている。
アイスクリームの 輸入額も同時に増えている。昨年の日本のアイスクリーム輸入額は35億2000万円で、新型コロナウィルスによって輸入額が減少した2019年度以降、引き続き成長している。韓国産アイスクリームの輸入量は約435トンで、全体の6.3%で第4位を占めている。韓国農水産食品流通公社（aT）の関係者は「日本のアイスクリーム市場の活気は市場規模の成長にも表れている。韓国製アイスクリームの市場拡大も期待できる」と述べ、「韓国産デザートに対する需要も増加している」と述べた。</t>
    <phoneticPr fontId="85"/>
  </si>
  <si>
    <t>タイ</t>
    <phoneticPr fontId="85"/>
  </si>
  <si>
    <t>米国</t>
    <rPh sb="0" eb="2">
      <t>ベイコク</t>
    </rPh>
    <phoneticPr fontId="85"/>
  </si>
  <si>
    <t>台湾</t>
    <rPh sb="0" eb="2">
      <t>タイワン</t>
    </rPh>
    <phoneticPr fontId="85"/>
  </si>
  <si>
    <t>イタリア</t>
    <phoneticPr fontId="85"/>
  </si>
  <si>
    <t>中国</t>
    <rPh sb="0" eb="2">
      <t>チュウゴク</t>
    </rPh>
    <phoneticPr fontId="85"/>
  </si>
  <si>
    <t>フランス</t>
    <phoneticPr fontId="85"/>
  </si>
  <si>
    <t>英国</t>
    <rPh sb="0" eb="2">
      <t>エイコク</t>
    </rPh>
    <phoneticPr fontId="85"/>
  </si>
  <si>
    <t>ベトナム</t>
    <phoneticPr fontId="85"/>
  </si>
  <si>
    <t>内田洋行ITソリューションズ、機能性表示食品の表示制度に関するオンラインセミナーを開催</t>
    <phoneticPr fontId="15"/>
  </si>
  <si>
    <t>株式会社内田洋行ITソリューションズ（本社：東京都江東区、代表取締役社長：新家　俊英、以下 ITS）は、食品産業に携わる方に向けた「機能性表示食品 表示制度の改正」についてのオンラインセミナーを開催することをお知らせします。
　制度改正の柱は、「健康被害の情報提供の義務化」「サプリメント形状加工食品のGMP要件化」「新規の機能性関与成分の特例」「表示方法の見直し」など多項目にわたります。
本セミナーでは、機能性表示食品の改正を中心に、健康食品の規制全体について紹介します。食品表示の最新情報を知りたい、食品表示を的確に管理する方法を知りたい方に最適なセミナーです。
セミナーお申込みはこちら リンク
セミナー概要
「紅麹事件と機能性表示食品表示制度の改正」は、いつでもどこでも参加可能なオンライン形式です。2024年3月に発覚した紅麹サプリメントの健康被害は大きな話題となりました。
現在も原因物質の特定や全容解明に向けて調査が進められており、消費者庁で開催された機能性表示食品を巡る検討会の報告書が5月末に公表されています。
本セミナーでは、今後の制度改正の最新情報、健康食品の規制について解説します。食品表示や栄養成分など、食品情報の管理にお悩みの方に向けたソリューションも事例を交えてご紹介いたします。こんな人におすすめ
- 食品製造業の品質管理の責任者様、ご担当者様　
・食品表示の最新情報を知りたい　
・食品表示を的確に管理する方法を知りたい　
開催概要
開催期間：2024年7月18日（木） 9:00　～　18:00
申込締切：2024年7月17日（水）18:00
開催期間中はいつでもご視聴いただけます。　　参加費：無料</t>
    <phoneticPr fontId="15"/>
  </si>
  <si>
    <t>個別品目ごとの表示ルール見直しの検討が始まりました</t>
    <phoneticPr fontId="15"/>
  </si>
  <si>
    <t>2024年5月29日に、「第1回 個別品目ごとの表示ルール見直し分科会」（以下分科会）、6月18日に第2回分科会が開催されました。
　今回は公表される資料をもとに現在検討されている「個別品目ごとの表示ルール見直し」について整理してみたいと思います。
検討の背景
　令和５年度食品表示懇談会での議論に引き続き、国際基準との整合性も踏まえながら合理的で分かりやすい食品表示制度の在り方が検討されています。
令和６年度食品表示懇談会にて取り上げられる「個別品目ごとの表示ルール」については、1999年に横断的な表示基準が策定されてから本格的な見直しは行われていません。個別品目に定められる表示基準には役割が終了しているものもあると思われることから、品目ごとに関係する業界団体からヒアリングを実施し、ルールの要否及び改正の必要性について検討する方針です。
検討事項
　表示事項ごとに必要性、合理性を確認する予定です。具体的な検討内容を一部以下にまとめます。（詳細については分科会資料３をご参照ください。）
別表第３ 食品の定義	
現在の状況、時代に沿ったものなのか　　定義が新商品等の開発の阻害になっていないか等
別表第４ 個別の表示ルール
（名称、原材料名、添加物、内容量）	規定される名称が実態にあっているのか　原材料名の個別の表示ルールと横断的な基準の違い　栄養強化目的で使用した添加物の表示　表示単位等
別表第５ 名称の規制　　　　前述「食品の定義」とセットで検討
別表第19 追加的な表示事項　時代の変化による必要性の再確認等
別表第20 表示の様式	　　表示箇所、書式等　　　　前述「追加的な表示事項」とセットで検討
別表第22 表示禁止事項	　　個別の表示禁止事項が削除されると、商品ごとに横断的な表示禁止事項や景品表示法をもとに表示の適否を判断することとなるため、その合理性等</t>
    <phoneticPr fontId="15"/>
  </si>
  <si>
    <t>機能性表示食品「食品表示基準」改正へ 新規関与成分、「慎重に確認」</t>
    <phoneticPr fontId="15"/>
  </si>
  <si>
    <t>消費者庁の「機能性表示食品を巡る検討会」は5 月27日に報告書を公表（前号1面参照）、「紅麹関連製品への対応に関する関係閣僚会合」は同月31日に機能性表示食品制度等に関する今後の対応を取りまとめた。6月以降、「食品表示基準」などの改正に向けた作業が進められる。　6月6日に行われた消費者委員会の食品
表示部会では、消費者庁が機能性表示食品に関する「食品表示基準」一部改正の方向性を説明。</t>
    <phoneticPr fontId="15"/>
  </si>
  <si>
    <t>韓国 雑談ねた 台湾、韓国産唐辛子粉の輸入停止…基準値超える残留農薬を検出</t>
    <phoneticPr fontId="85"/>
  </si>
  <si>
    <t xml:space="preserve">台湾が「基準値を超える残留農薬の検出」を理由に「韓国メーカー3社の唐辛子粉の輸入を停止する」と2日、発表した。
　台湾中央通訊社（CNA）によると、これは、台湾衛生福利部（省に相当）に所属する食品薬物管理署が「2023年12月24日から先月24日までに輸入された韓国産唐辛子粉の船積荷物59個のうち、13個が基準に合っていない」として発表したものだという。
　輸入停止期間は1カ月間以上だ。
　食品薬物管理署の林金富副署長は「韓国側に、違反に対する釈明と先月30日を期限とする是正措置を複数回要求したが、今日まで回答がなかった」と述べた。
　台湾では、昨年から今年初めまで中国から輸入した唐辛子粉に赤色の合成着色料で発がん性物質の「スーダンレッド（スダンレッド、蘇丹紅）」が含まれていることが分かったため、すべての唐辛子粉の輸入品に対して厳格な検査基準を適用している。
　台湾当局は来年3月5日まで、すべての輸入唐辛子粉に対してスーダンレッドおよび残留農薬検査を行う予定だ。
https://www.chosunonline.com/site/data/html_dir/2024/07/03/2024070380008.html
　韓国の食品から、この手の違反は、よくあることだ。違反に対する釈明と是正措置を複数回要求したが、回答がなかったというのも韓国らしい。
　回答しない時点で、違反しているのは知っていたのだろう。そのうえで、規制されるまでは、輸出しようという考えなんだろう。
　台湾が、輸入禁止をすれば、それに対抗して、台湾製品の不買運動だろうか？
</t>
    <phoneticPr fontId="85"/>
  </si>
  <si>
    <t>https://note.com/bbch/n/ne60b4ddeb1b2#6f27a3cf-f421-4a0d-96b4-ee58a31b8974</t>
    <phoneticPr fontId="85"/>
  </si>
  <si>
    <t>食の安全に不安を感じている人は5割強　最も不安を感じているのは添加物</t>
    <phoneticPr fontId="85"/>
  </si>
  <si>
    <t xml:space="preserve">食はおいしさだけでなく、安全性も大いに気になる。情報が多いだけに、あれこれ迷ったり不安になったりもする。「食の安全に関する調査」（マイボイスコム・東京）によると、添加物や異物、毒物混入など、食の安全に不安を感じている人は半数を超えた。6月1～7日にインターネット調査、9367人の回答結果。食の安全に不安を感じている人は52.4%。2015年調査以降減少傾向だったが、今回は2021年調査と比べて微増した。不安を感じているものは、「添加物」が64.2%、「輸入食品の安全性」、「残留農薬」が5割前後だ。「異物・毒物の混入」は31.4％で2021年調査より8%ほど増加している。
　ここ2～3年の食の安全性に関する意識・行動は「賞味期限・消費期限を気にする」が5割強、「原産地を気にする」が4割、「国内産の食品を買うようにしている」が約35%。
　不安を感じている食品・飲料を聞いたところ、「肉の加工品」が57.5%、「魚介類」「精肉類」が45～46%、「水産加工品」「野菜」が各4割弱だった。
　食品購入時に、品質表示や説明書で注意して見ること（複数回答）は、「期限表示」が73.1%とトップ。次いで「原産国、生産地」が60.9％、「原材料」「製造年月日」が各40%台、「値段」「食品添加物の有無」が各30%台という結果だった。
</t>
    <phoneticPr fontId="85"/>
  </si>
  <si>
    <t>https://www.kyodo.co.jp/life/2024-07-04_3868640/</t>
    <phoneticPr fontId="85"/>
  </si>
  <si>
    <t>誤って賞味期限切れのマヨネーズを提供 小学1年の児童26人が食べる 兵庫・西宮市</t>
    <phoneticPr fontId="85"/>
  </si>
  <si>
    <t>西宮市教育委員会によりますと、市立小学校で7月1日に出された給食で、賞味期限が7日切れた個包装のマヨネーズを、1年生26人と教職員18人が食べました。
　給食が提供される3日前に、学校に保管しているマヨネーズが40袋不足していることがわかり、当日に納入業者が不足分を補充しましたが、誤って賞味期限切れのものを納入したということです。納入業者が賞味期限の確認をしていなかったということです。また、受け取った学校の調理員も、検収簿に「賞味期限6月24日」と記入したものの、期限が過ぎていたことに気付きませんでした。　翌日に栄養教諭が検収簿を確認し発覚。
　今のところ、賞味期限切れのマヨネーズを食べた児童や教職員に健康被害はないということです。
　教育委員会は再発防止策として、在庫管理を納入業者に徹底させ、賞味期限を複数人で確認するなどとしています。</t>
    <phoneticPr fontId="85"/>
  </si>
  <si>
    <t>https://www.msn.com/ja-jp/health/other/%E8%AA%A4%E3%81%A3%E3%81%A6%E8%B3%9E%E5%91%B3%E6%9C%9F%E9%99%90%E5%88%87%E3%82%8C%E3%81%AE%E3%83%9E%E3%83%A8%E3%83%8D%E3%83%BC%E3%82%BA%E3%82%92%E6%8F%90%E4%BE%9B-%E5%B0%8F%E5%AD%A61%E5%B9%B4%E3%81%AE%E5%85%90%E7%AB%A526%E4%BA%BA%E3%81%8C%E9%A3%9F%E3%81%B9%E3%82%8B-%E5%85%B5%E5%BA%AB-%E8%A5%BF%E5%AE%AE%E5%B8%82/ar-BB1piX8B</t>
    <phoneticPr fontId="85"/>
  </si>
  <si>
    <t xml:space="preserve">	「残留農薬分析知っておきたい問答あれこれ 改訂 4 版 2018」出版のご案内 </t>
    <phoneticPr fontId="85"/>
  </si>
  <si>
    <t xml:space="preserve">日本農薬学会では，精度の高い残留農薬分析を実施する上で特に配慮すべき事項を「Q&amp;A」形式に取りまとめた「残留農薬分析知っておきたい問答あれこれ」を出版しています。2003
年に初版を発行以来，好評を博して改訂を重ねてまいりましたが，この度，改訂 4 版を上梓する運びとなりましたのでお知らせします。改訂 4 版では，前 3 版出版以降の農薬登録
制度の動向を反映させ，最新の科学的知見を盛り込むよう全文の見直しを行ったうえで，初学者の方にも，より読みやすくなるよう心がけて内容を再整理しました。また，携行性
を高めるために軽量化を図りました。前版と同様に残留農薬分析の基本やノウハウを得るための参考書として，さらに，食の安全に関心をお持ちの幅広い方々に対しても，農薬の
規制についての理解の一助となるようお役立て頂けると幸いです。なお，定価は 3,000 円です（送料別）
【購入申込み方法】メールまたは FAX にてお申込みをお願いします。
日本農薬学会事務局
〒114–0015 東京都北区中里 2-28-10 日本植物防疫協会内
MAIL： nouyaku@mocha.ocn.ne.jp
FAX： 03–5980–0282
件名に「問答あれこれ購入」とご記入のうえ，氏名・所属・メールアドレス・電話番号（FAX申込みの場合は FAX 番号）・送付先住所・購入冊数等のご連絡をお願いします。注文書
（Excel）はこちらからダウンロードできます。折り返し，請求書を同封し発送いたします。到着確認後，お振込みもしくは会員専用ページよりクレジットカードにてお支払いをお願いいたします
</t>
    <phoneticPr fontId="85"/>
  </si>
  <si>
    <t>https://pssj2.jp/overview/z2018.pdf</t>
    <phoneticPr fontId="85"/>
  </si>
  <si>
    <t>　</t>
    <phoneticPr fontId="8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</si>
</sst>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_);[Red]\(0\)"/>
  </numFmts>
  <fonts count="175">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sz val="12"/>
      <color rgb="FF333333"/>
      <name val="メイリオ"/>
      <family val="3"/>
      <charset val="128"/>
    </font>
    <font>
      <b/>
      <sz val="11"/>
      <color rgb="FF222324"/>
      <name val="ＭＳ Ｐゴシック"/>
      <family val="2"/>
      <charset val="128"/>
    </font>
    <font>
      <b/>
      <sz val="14"/>
      <color indexed="8"/>
      <name val="ＭＳ Ｐゴシック"/>
      <family val="3"/>
      <charset val="128"/>
    </font>
    <font>
      <sz val="20"/>
      <color indexed="9"/>
      <name val="ＭＳ Ｐゴシック"/>
      <family val="3"/>
      <charset val="128"/>
    </font>
    <font>
      <sz val="14"/>
      <color indexed="63"/>
      <name val="Arial"/>
      <family val="2"/>
    </font>
    <font>
      <b/>
      <sz val="11"/>
      <color rgb="FF0070C0"/>
      <name val="ＭＳ Ｐゴシック"/>
      <family val="3"/>
      <charset val="128"/>
    </font>
    <font>
      <sz val="13"/>
      <name val="ＭＳ Ｐゴシック"/>
      <family val="3"/>
      <charset val="128"/>
    </font>
    <font>
      <b/>
      <sz val="14"/>
      <color indexed="12"/>
      <name val="ＭＳ Ｐゴシック"/>
      <family val="3"/>
      <charset val="128"/>
    </font>
    <font>
      <sz val="22"/>
      <name val="ＭＳ Ｐゴシック"/>
      <family val="3"/>
      <charset val="128"/>
    </font>
    <font>
      <b/>
      <sz val="10"/>
      <color indexed="62"/>
      <name val="ＭＳ Ｐゴシック"/>
      <family val="3"/>
      <charset val="128"/>
    </font>
    <font>
      <sz val="10"/>
      <color indexed="62"/>
      <name val="ＭＳ Ｐゴシック"/>
      <family val="3"/>
      <charset val="128"/>
    </font>
    <font>
      <b/>
      <u/>
      <sz val="11"/>
      <name val="ＭＳ Ｐゴシック"/>
      <family val="3"/>
      <charset val="128"/>
    </font>
    <font>
      <b/>
      <sz val="18"/>
      <name val="Microsoft YaHei"/>
      <family val="3"/>
      <charset val="134"/>
    </font>
    <font>
      <sz val="8.8000000000000007"/>
      <color indexed="23"/>
      <name val="ＭＳ Ｐゴシック"/>
      <family val="3"/>
      <charset val="128"/>
    </font>
    <font>
      <sz val="10"/>
      <name val="Arial"/>
      <family val="2"/>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0"/>
      <color rgb="FF666666"/>
      <name val="Arial"/>
      <family val="2"/>
    </font>
    <font>
      <sz val="12"/>
      <color indexed="9"/>
      <name val="ＭＳ Ｐゴシック"/>
      <family val="3"/>
      <charset val="128"/>
    </font>
    <font>
      <b/>
      <u/>
      <sz val="12"/>
      <name val="ＭＳ Ｐゴシック"/>
      <family val="3"/>
      <charset val="128"/>
    </font>
    <font>
      <b/>
      <sz val="12"/>
      <color indexed="10"/>
      <name val="ＭＳ Ｐゴシック"/>
      <family val="3"/>
      <charset val="128"/>
    </font>
    <font>
      <sz val="14"/>
      <color indexed="63"/>
      <name val="ＭＳ Ｐゴシック"/>
      <family val="3"/>
      <charset val="128"/>
    </font>
    <font>
      <b/>
      <sz val="16"/>
      <name val="Microsoft YaHei"/>
      <family val="3"/>
      <charset val="134"/>
    </font>
    <font>
      <b/>
      <sz val="16"/>
      <color indexed="9"/>
      <name val="ＭＳ Ｐゴシック"/>
      <family val="3"/>
      <charset val="128"/>
    </font>
    <font>
      <b/>
      <sz val="10"/>
      <name val="ＭＳ Ｐゴシック"/>
      <family val="3"/>
      <charset val="128"/>
    </font>
    <font>
      <b/>
      <sz val="14"/>
      <color indexed="18"/>
      <name val="游ゴシック"/>
      <family val="3"/>
      <charset val="128"/>
    </font>
    <font>
      <b/>
      <sz val="12"/>
      <name val="游ゴシック"/>
      <family val="3"/>
      <charset val="128"/>
    </font>
    <font>
      <sz val="16"/>
      <color indexed="9"/>
      <name val="ＭＳ Ｐゴシック"/>
      <family val="3"/>
      <charset val="128"/>
    </font>
    <font>
      <b/>
      <sz val="14"/>
      <color rgb="FFFFFF00"/>
      <name val="ＭＳ Ｐゴシック"/>
      <family val="3"/>
      <charset val="128"/>
    </font>
    <font>
      <b/>
      <u/>
      <sz val="12"/>
      <color indexed="13"/>
      <name val="ＭＳ Ｐゴシック"/>
      <family val="3"/>
      <charset val="128"/>
    </font>
    <font>
      <b/>
      <sz val="12"/>
      <color indexed="13"/>
      <name val="ＭＳ Ｐゴシック"/>
      <family val="3"/>
      <charset val="128"/>
    </font>
    <font>
      <b/>
      <u/>
      <sz val="12"/>
      <color indexed="51"/>
      <name val="ＭＳ Ｐゴシック"/>
      <family val="3"/>
      <charset val="128"/>
    </font>
    <font>
      <b/>
      <sz val="18"/>
      <name val="メイリオ"/>
      <family val="3"/>
      <charset val="128"/>
    </font>
    <font>
      <b/>
      <sz val="16"/>
      <name val="メイリオ"/>
      <family val="3"/>
      <charset val="128"/>
    </font>
    <font>
      <b/>
      <sz val="17"/>
      <name val="メイリオ"/>
      <family val="3"/>
      <charset val="128"/>
    </font>
  </fonts>
  <fills count="46">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indexed="12"/>
        <bgColor indexed="64"/>
      </patternFill>
    </fill>
    <fill>
      <patternFill patternType="solid">
        <fgColor rgb="FFFFFFCC"/>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9900"/>
        <bgColor indexed="64"/>
      </patternFill>
    </fill>
    <fill>
      <patternFill patternType="solid">
        <fgColor theme="5" tint="0.39997558519241921"/>
        <bgColor indexed="64"/>
      </patternFill>
    </fill>
    <fill>
      <patternFill patternType="solid">
        <fgColor rgb="FFC00000"/>
        <bgColor indexed="64"/>
      </patternFill>
    </fill>
    <fill>
      <patternFill patternType="solid">
        <fgColor rgb="FF6DDDF7"/>
        <bgColor indexed="64"/>
      </patternFill>
    </fill>
    <fill>
      <patternFill patternType="solid">
        <fgColor indexed="48"/>
        <bgColor indexed="64"/>
      </patternFill>
    </fill>
    <fill>
      <patternFill patternType="solid">
        <fgColor indexed="23"/>
        <bgColor indexed="64"/>
      </patternFill>
    </fill>
  </fills>
  <borders count="242">
    <border>
      <left/>
      <right/>
      <top/>
      <bottom/>
      <diagonal/>
    </border>
    <border>
      <left style="medium">
        <color indexed="12"/>
      </left>
      <right style="medium">
        <color indexed="12"/>
      </right>
      <top/>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auto="1"/>
      </left>
      <right/>
      <top style="thin">
        <color indexed="12"/>
      </top>
      <bottom style="medium">
        <color indexed="12"/>
      </bottom>
      <diagonal/>
    </border>
    <border>
      <left/>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style="medium">
        <color indexed="12"/>
      </top>
      <bottom style="medium">
        <color indexed="16"/>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top style="thin">
        <color indexed="64"/>
      </top>
      <bottom/>
      <diagonal/>
    </border>
    <border>
      <left/>
      <right style="medium">
        <color indexed="64"/>
      </right>
      <top style="thin">
        <color indexed="64"/>
      </top>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auto="1"/>
      </left>
      <right style="medium">
        <color indexed="12"/>
      </right>
      <top style="thin">
        <color indexed="12"/>
      </top>
      <bottom/>
      <diagonal/>
    </border>
    <border>
      <left style="thick">
        <color indexed="12"/>
      </left>
      <right style="medium">
        <color indexed="12"/>
      </right>
      <top style="thin">
        <color indexed="12"/>
      </top>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style="medium">
        <color indexed="23"/>
      </left>
      <right style="medium">
        <color theme="0" tint="-0.24994659260841701"/>
      </right>
      <top style="medium">
        <color indexed="55"/>
      </top>
      <bottom/>
      <diagonal/>
    </border>
    <border>
      <left style="medium">
        <color indexed="23"/>
      </left>
      <right/>
      <top/>
      <bottom style="medium">
        <color indexed="23"/>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theme="3"/>
      </right>
      <top/>
      <bottom/>
      <diagonal/>
    </border>
    <border>
      <left/>
      <right/>
      <top style="thin">
        <color auto="1"/>
      </top>
      <bottom style="medium">
        <color auto="1"/>
      </bottom>
      <diagonal/>
    </border>
    <border>
      <left style="medium">
        <color indexed="12"/>
      </left>
      <right style="medium">
        <color auto="1"/>
      </right>
      <top style="thick">
        <color indexed="12"/>
      </top>
      <bottom/>
      <diagonal/>
    </border>
    <border>
      <left style="medium">
        <color indexed="12"/>
      </left>
      <right style="medium">
        <color auto="1"/>
      </right>
      <top/>
      <bottom style="thick">
        <color indexed="12"/>
      </bottom>
      <diagonal/>
    </border>
    <border>
      <left/>
      <right/>
      <top style="thin">
        <color indexed="64"/>
      </top>
      <bottom/>
      <diagonal/>
    </border>
    <border>
      <left/>
      <right/>
      <top/>
      <bottom style="thin">
        <color indexed="64"/>
      </bottom>
      <diagonal/>
    </border>
    <border>
      <left/>
      <right style="medium">
        <color indexed="12"/>
      </right>
      <top style="thin">
        <color indexed="12"/>
      </top>
      <bottom style="thick">
        <color indexed="12"/>
      </bottom>
      <diagonal/>
    </border>
    <border>
      <left style="medium">
        <color indexed="12"/>
      </left>
      <right/>
      <top/>
      <bottom style="thick">
        <color indexed="12"/>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style="medium">
        <color auto="1"/>
      </bottom>
      <diagonal/>
    </border>
    <border>
      <left style="thin">
        <color auto="1"/>
      </left>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double">
        <color auto="1"/>
      </top>
      <bottom/>
      <diagonal/>
    </border>
    <border>
      <left style="thin">
        <color auto="1"/>
      </left>
      <right/>
      <top style="thin">
        <color auto="1"/>
      </top>
      <bottom style="medium">
        <color auto="1"/>
      </bottom>
      <diagonal/>
    </border>
    <border>
      <left/>
      <right style="medium">
        <color theme="3"/>
      </right>
      <top style="thin">
        <color theme="3"/>
      </top>
      <bottom/>
      <diagonal/>
    </border>
    <border>
      <left/>
      <right/>
      <top style="medium">
        <color indexed="23"/>
      </top>
      <bottom style="medium">
        <color indexed="23"/>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style="medium">
        <color theme="3"/>
      </right>
      <top style="thin">
        <color indexed="12"/>
      </top>
      <bottom style="medium">
        <color indexed="1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9" fillId="0" borderId="0">
      <alignment vertical="center"/>
    </xf>
    <xf numFmtId="0" fontId="6" fillId="0" borderId="0"/>
    <xf numFmtId="0" fontId="69" fillId="0" borderId="0">
      <alignment vertical="center"/>
    </xf>
    <xf numFmtId="0" fontId="6" fillId="0" borderId="0"/>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3" fillId="0" borderId="0">
      <alignment vertical="center"/>
    </xf>
    <xf numFmtId="0" fontId="4" fillId="0" borderId="0">
      <alignment vertical="center"/>
    </xf>
    <xf numFmtId="0" fontId="69"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8" fillId="0" borderId="0"/>
    <xf numFmtId="0" fontId="109" fillId="0" borderId="0" applyNumberFormat="0" applyFill="0" applyBorder="0" applyAlignment="0" applyProtection="0"/>
    <xf numFmtId="0" fontId="108" fillId="0" borderId="0"/>
    <xf numFmtId="0" fontId="1" fillId="0" borderId="0">
      <alignment vertical="center"/>
    </xf>
  </cellStyleXfs>
  <cellXfs count="795">
    <xf numFmtId="0" fontId="0" fillId="0" borderId="0" xfId="0">
      <alignment vertical="center"/>
    </xf>
    <xf numFmtId="0" fontId="6" fillId="0" borderId="0" xfId="2">
      <alignment vertical="center"/>
    </xf>
    <xf numFmtId="14" fontId="18"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2" fillId="4" borderId="2" xfId="2" applyFont="1" applyFill="1" applyBorder="1" applyAlignment="1">
      <alignment horizontal="center" vertical="center" wrapText="1"/>
    </xf>
    <xf numFmtId="0" fontId="22" fillId="4" borderId="3" xfId="2" applyFont="1" applyFill="1" applyBorder="1" applyAlignment="1">
      <alignment horizontal="center" vertical="center" wrapText="1"/>
    </xf>
    <xf numFmtId="0" fontId="22" fillId="4" borderId="4" xfId="2" applyFont="1" applyFill="1" applyBorder="1" applyAlignment="1">
      <alignment horizontal="center" vertical="center" wrapText="1"/>
    </xf>
    <xf numFmtId="0" fontId="22" fillId="4" borderId="5" xfId="2" applyFont="1" applyFill="1" applyBorder="1" applyAlignment="1">
      <alignment horizontal="center" vertical="center" wrapText="1"/>
    </xf>
    <xf numFmtId="0" fontId="6" fillId="5" borderId="0" xfId="2" applyFill="1">
      <alignment vertical="center"/>
    </xf>
    <xf numFmtId="0" fontId="6" fillId="0" borderId="8" xfId="2" applyBorder="1">
      <alignment vertical="center"/>
    </xf>
    <xf numFmtId="0" fontId="22" fillId="5" borderId="10" xfId="2" applyFont="1" applyFill="1" applyBorder="1" applyAlignment="1">
      <alignment horizontal="center" vertical="center"/>
    </xf>
    <xf numFmtId="0" fontId="0" fillId="0" borderId="7" xfId="0" applyBorder="1" applyAlignment="1">
      <alignment horizontal="center" vertical="center" wrapText="1"/>
    </xf>
    <xf numFmtId="0" fontId="0" fillId="2" borderId="7" xfId="0" applyFill="1" applyBorder="1" applyAlignment="1">
      <alignment horizontal="center" vertical="center" wrapText="1"/>
    </xf>
    <xf numFmtId="0" fontId="6" fillId="0" borderId="7" xfId="2" applyBorder="1" applyAlignment="1">
      <alignment horizontal="center" vertical="center" wrapText="1"/>
    </xf>
    <xf numFmtId="0" fontId="22" fillId="5" borderId="11" xfId="2" applyFont="1" applyFill="1" applyBorder="1" applyAlignment="1">
      <alignment horizontal="center" vertical="center"/>
    </xf>
    <xf numFmtId="0" fontId="22" fillId="5" borderId="6" xfId="2" applyFont="1" applyFill="1" applyBorder="1" applyAlignment="1">
      <alignment horizontal="center" vertical="center"/>
    </xf>
    <xf numFmtId="0" fontId="22" fillId="0" borderId="11" xfId="2" applyFont="1" applyBorder="1" applyAlignment="1">
      <alignment horizontal="center" vertical="center"/>
    </xf>
    <xf numFmtId="0" fontId="6" fillId="2" borderId="7" xfId="2" applyFill="1" applyBorder="1" applyAlignment="1">
      <alignment horizontal="center" vertical="center" wrapText="1"/>
    </xf>
    <xf numFmtId="0" fontId="22" fillId="5" borderId="13" xfId="2" applyFont="1" applyFill="1" applyBorder="1" applyAlignment="1">
      <alignment horizontal="center" vertical="center"/>
    </xf>
    <xf numFmtId="177" fontId="16" fillId="5" borderId="14" xfId="2" applyNumberFormat="1" applyFont="1" applyFill="1" applyBorder="1" applyAlignment="1">
      <alignment horizontal="center" vertical="center" wrapText="1"/>
    </xf>
    <xf numFmtId="0" fontId="22" fillId="5" borderId="8" xfId="2" applyFont="1" applyFill="1" applyBorder="1" applyAlignment="1">
      <alignment horizontal="center" vertical="center"/>
    </xf>
    <xf numFmtId="0" fontId="6" fillId="5" borderId="13" xfId="2" applyFill="1" applyBorder="1">
      <alignment vertical="center"/>
    </xf>
    <xf numFmtId="0" fontId="6" fillId="5" borderId="14" xfId="2" applyFill="1" applyBorder="1">
      <alignment vertical="center"/>
    </xf>
    <xf numFmtId="0" fontId="6" fillId="5" borderId="8" xfId="2" applyFill="1" applyBorder="1">
      <alignment vertical="center"/>
    </xf>
    <xf numFmtId="0" fontId="6" fillId="5" borderId="15" xfId="2" applyFill="1" applyBorder="1">
      <alignment vertical="center"/>
    </xf>
    <xf numFmtId="0" fontId="6" fillId="0" borderId="15" xfId="2" applyBorder="1">
      <alignment vertical="center"/>
    </xf>
    <xf numFmtId="0" fontId="6" fillId="5" borderId="17" xfId="2" applyFill="1" applyBorder="1">
      <alignment vertical="center"/>
    </xf>
    <xf numFmtId="0" fontId="6" fillId="5" borderId="18" xfId="2" applyFill="1" applyBorder="1">
      <alignment vertical="center"/>
    </xf>
    <xf numFmtId="0" fontId="6" fillId="5" borderId="19" xfId="2" applyFill="1" applyBorder="1">
      <alignment vertical="center"/>
    </xf>
    <xf numFmtId="0" fontId="6" fillId="0" borderId="20" xfId="2"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17" fillId="3" borderId="24" xfId="2" applyFont="1" applyFill="1" applyBorder="1" applyAlignment="1">
      <alignment horizontal="center" vertical="center" wrapText="1"/>
    </xf>
    <xf numFmtId="0" fontId="24"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5" fillId="5" borderId="0" xfId="2" applyNumberFormat="1" applyFont="1" applyFill="1" applyAlignment="1">
      <alignment horizontal="center" vertical="center"/>
    </xf>
    <xf numFmtId="0" fontId="6" fillId="0" borderId="0" xfId="2" applyAlignment="1">
      <alignment horizontal="center" vertical="center"/>
    </xf>
    <xf numFmtId="0" fontId="25" fillId="0" borderId="0" xfId="2" applyFont="1" applyAlignment="1">
      <alignment horizontal="center" vertical="center"/>
    </xf>
    <xf numFmtId="0" fontId="8" fillId="5" borderId="0" xfId="1" applyFill="1" applyAlignment="1" applyProtection="1">
      <alignment vertical="center" wrapText="1"/>
    </xf>
    <xf numFmtId="0" fontId="10" fillId="2" borderId="30" xfId="2" applyFont="1" applyFill="1" applyBorder="1" applyAlignment="1">
      <alignment horizontal="center" vertical="center"/>
    </xf>
    <xf numFmtId="14" fontId="10" fillId="2" borderId="31" xfId="2" applyNumberFormat="1" applyFont="1" applyFill="1" applyBorder="1" applyAlignment="1">
      <alignment horizontal="center" vertical="center"/>
    </xf>
    <xf numFmtId="0" fontId="6" fillId="5" borderId="0" xfId="2" applyFill="1" applyAlignment="1">
      <alignment vertical="center" wrapText="1"/>
    </xf>
    <xf numFmtId="14" fontId="26" fillId="3" borderId="1" xfId="1" applyNumberFormat="1" applyFont="1" applyFill="1" applyBorder="1" applyAlignment="1" applyProtection="1">
      <alignment horizontal="center" vertical="center" wrapText="1" shrinkToFit="1"/>
    </xf>
    <xf numFmtId="0" fontId="33" fillId="8" borderId="39" xfId="17" applyFont="1" applyFill="1" applyBorder="1" applyAlignment="1">
      <alignment horizontal="left" vertical="center"/>
    </xf>
    <xf numFmtId="0" fontId="33" fillId="8" borderId="40" xfId="17" applyFont="1" applyFill="1" applyBorder="1" applyAlignment="1">
      <alignment horizontal="center" vertical="center"/>
    </xf>
    <xf numFmtId="0" fontId="33" fillId="8" borderId="40" xfId="2" applyFont="1" applyFill="1" applyBorder="1" applyAlignment="1">
      <alignment horizontal="center" vertical="center"/>
    </xf>
    <xf numFmtId="0" fontId="34" fillId="8" borderId="40" xfId="2" applyFont="1" applyFill="1" applyBorder="1" applyAlignment="1">
      <alignment horizontal="center" vertical="center"/>
    </xf>
    <xf numFmtId="0" fontId="34" fillId="8" borderId="41" xfId="2" applyFont="1" applyFill="1" applyBorder="1" applyAlignment="1">
      <alignment horizontal="center" vertical="center"/>
    </xf>
    <xf numFmtId="0" fontId="1" fillId="0" borderId="0" xfId="17">
      <alignment vertical="center"/>
    </xf>
    <xf numFmtId="0" fontId="40" fillId="0" borderId="0" xfId="17" applyFont="1">
      <alignment vertical="center"/>
    </xf>
    <xf numFmtId="0" fontId="34" fillId="8" borderId="42" xfId="2" applyFont="1" applyFill="1" applyBorder="1" applyAlignment="1">
      <alignment horizontal="center" vertical="center"/>
    </xf>
    <xf numFmtId="0" fontId="34" fillId="8" borderId="43" xfId="2" applyFont="1" applyFill="1" applyBorder="1" applyAlignment="1">
      <alignment horizontal="center" vertical="center"/>
    </xf>
    <xf numFmtId="0" fontId="1" fillId="9" borderId="43" xfId="17" applyFill="1" applyBorder="1">
      <alignment vertical="center"/>
    </xf>
    <xf numFmtId="0" fontId="37" fillId="0" borderId="0" xfId="17" applyFont="1" applyAlignment="1">
      <alignment horizontal="center" vertical="center"/>
    </xf>
    <xf numFmtId="0" fontId="8" fillId="0" borderId="42" xfId="1" applyFill="1" applyBorder="1" applyAlignment="1" applyProtection="1">
      <alignment vertical="center"/>
    </xf>
    <xf numFmtId="0" fontId="1" fillId="9" borderId="43" xfId="17" applyFill="1" applyBorder="1" applyAlignment="1">
      <alignment horizontal="center" vertical="center"/>
    </xf>
    <xf numFmtId="0" fontId="8" fillId="9" borderId="0" xfId="1" applyFill="1" applyBorder="1" applyAlignment="1" applyProtection="1">
      <alignment vertical="center" wrapText="1"/>
    </xf>
    <xf numFmtId="0" fontId="6" fillId="9" borderId="43" xfId="2" applyFill="1" applyBorder="1" applyAlignment="1">
      <alignment vertical="center" wrapText="1"/>
    </xf>
    <xf numFmtId="0" fontId="45" fillId="0" borderId="0" xfId="17" applyFont="1" applyAlignment="1">
      <alignment vertical="center" wrapText="1"/>
    </xf>
    <xf numFmtId="0" fontId="47" fillId="0" borderId="0" xfId="17" applyFont="1" applyAlignment="1">
      <alignment horizontal="left" vertical="center"/>
    </xf>
    <xf numFmtId="0" fontId="37" fillId="0" borderId="0" xfId="17" applyFont="1" applyAlignment="1">
      <alignment vertical="top" wrapText="1"/>
    </xf>
    <xf numFmtId="0" fontId="49" fillId="10" borderId="49" xfId="17" applyFont="1" applyFill="1" applyBorder="1" applyAlignment="1">
      <alignment horizontal="center" vertical="center"/>
    </xf>
    <xf numFmtId="0" fontId="56" fillId="3" borderId="51" xfId="17" applyFont="1" applyFill="1" applyBorder="1" applyAlignment="1">
      <alignment horizontal="center" vertical="center" wrapText="1"/>
    </xf>
    <xf numFmtId="0" fontId="7" fillId="3" borderId="52" xfId="17" applyFont="1" applyFill="1" applyBorder="1" applyAlignment="1">
      <alignment horizontal="center" vertical="center" wrapText="1"/>
    </xf>
    <xf numFmtId="0" fontId="13" fillId="3" borderId="52" xfId="17" applyFont="1" applyFill="1" applyBorder="1" applyAlignment="1">
      <alignment horizontal="center" vertical="center" wrapText="1"/>
    </xf>
    <xf numFmtId="0" fontId="58" fillId="3" borderId="52" xfId="17" applyFont="1" applyFill="1" applyBorder="1" applyAlignment="1">
      <alignment horizontal="center" vertical="center" wrapText="1"/>
    </xf>
    <xf numFmtId="0" fontId="7" fillId="3" borderId="53" xfId="17" applyFont="1" applyFill="1" applyBorder="1" applyAlignment="1">
      <alignment horizontal="center" vertical="center" wrapText="1"/>
    </xf>
    <xf numFmtId="0" fontId="7" fillId="3" borderId="32" xfId="17" applyFont="1" applyFill="1" applyBorder="1" applyAlignment="1">
      <alignment horizontal="center" vertical="center" wrapText="1"/>
    </xf>
    <xf numFmtId="176" fontId="59" fillId="3" borderId="38" xfId="17" applyNumberFormat="1" applyFont="1" applyFill="1" applyBorder="1" applyAlignment="1">
      <alignment horizontal="center" vertical="center" wrapText="1"/>
    </xf>
    <xf numFmtId="0" fontId="59" fillId="3" borderId="38" xfId="17" applyFont="1" applyFill="1" applyBorder="1" applyAlignment="1">
      <alignment horizontal="left" vertical="center" wrapText="1"/>
    </xf>
    <xf numFmtId="0" fontId="7" fillId="3" borderId="28" xfId="17" applyFont="1" applyFill="1" applyBorder="1" applyAlignment="1">
      <alignment horizontal="center" vertical="center" wrapText="1"/>
    </xf>
    <xf numFmtId="176" fontId="59" fillId="11" borderId="54" xfId="17" applyNumberFormat="1" applyFont="1" applyFill="1" applyBorder="1" applyAlignment="1">
      <alignment horizontal="center" vertical="center" wrapText="1"/>
    </xf>
    <xf numFmtId="0" fontId="59" fillId="11" borderId="54" xfId="17" applyFont="1" applyFill="1" applyBorder="1" applyAlignment="1">
      <alignment horizontal="left" vertical="center" wrapText="1"/>
    </xf>
    <xf numFmtId="0" fontId="63" fillId="12" borderId="55" xfId="17" applyFont="1" applyFill="1" applyBorder="1" applyAlignment="1">
      <alignment horizontal="center" vertical="center" wrapText="1"/>
    </xf>
    <xf numFmtId="176" fontId="61" fillId="12" borderId="55" xfId="17" applyNumberFormat="1" applyFont="1" applyFill="1" applyBorder="1" applyAlignment="1">
      <alignment horizontal="center" vertical="center" wrapText="1"/>
    </xf>
    <xf numFmtId="181" fontId="63" fillId="9" borderId="55" xfId="0" applyNumberFormat="1" applyFont="1" applyFill="1" applyBorder="1" applyAlignment="1">
      <alignment horizontal="center" vertical="center"/>
    </xf>
    <xf numFmtId="0" fontId="63" fillId="12" borderId="56" xfId="17" applyFont="1" applyFill="1" applyBorder="1" applyAlignment="1">
      <alignment horizontal="center" vertical="center" wrapText="1"/>
    </xf>
    <xf numFmtId="182" fontId="65" fillId="12" borderId="57" xfId="17" applyNumberFormat="1" applyFont="1" applyFill="1" applyBorder="1" applyAlignment="1">
      <alignment horizontal="center" vertical="center" wrapText="1"/>
    </xf>
    <xf numFmtId="0" fontId="7" fillId="3" borderId="33" xfId="17" applyFont="1" applyFill="1" applyBorder="1" applyAlignment="1">
      <alignment horizontal="center" vertical="center" wrapText="1"/>
    </xf>
    <xf numFmtId="0" fontId="7" fillId="3" borderId="34" xfId="17" applyFont="1" applyFill="1" applyBorder="1" applyAlignment="1">
      <alignment horizontal="center" vertical="center" wrapText="1"/>
    </xf>
    <xf numFmtId="0" fontId="13" fillId="3" borderId="34" xfId="17" applyFont="1" applyFill="1" applyBorder="1" applyAlignment="1">
      <alignment horizontal="center" vertical="center" wrapText="1"/>
    </xf>
    <xf numFmtId="0" fontId="58" fillId="3" borderId="34" xfId="17" applyFont="1" applyFill="1" applyBorder="1" applyAlignment="1">
      <alignment horizontal="center" vertical="center" wrapText="1"/>
    </xf>
    <xf numFmtId="0" fontId="7" fillId="3" borderId="35"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2" xfId="2" applyBorder="1" applyAlignment="1">
      <alignment vertical="top" wrapText="1"/>
    </xf>
    <xf numFmtId="0" fontId="6" fillId="13" borderId="12" xfId="2" applyFill="1" applyBorder="1" applyAlignment="1">
      <alignment vertical="top" wrapText="1"/>
    </xf>
    <xf numFmtId="0" fontId="22" fillId="0" borderId="0" xfId="2" applyFont="1" applyAlignment="1">
      <alignment vertical="top" wrapText="1"/>
    </xf>
    <xf numFmtId="0" fontId="6" fillId="2" borderId="12" xfId="2" applyFill="1" applyBorder="1" applyAlignment="1">
      <alignment vertical="top" wrapText="1"/>
    </xf>
    <xf numFmtId="0" fontId="6" fillId="2" borderId="59" xfId="2" applyFill="1" applyBorder="1" applyAlignment="1">
      <alignment vertical="top" wrapText="1"/>
    </xf>
    <xf numFmtId="0" fontId="6" fillId="2" borderId="60" xfId="2" applyFill="1" applyBorder="1" applyAlignment="1">
      <alignment vertical="top" wrapText="1"/>
    </xf>
    <xf numFmtId="0" fontId="1" fillId="2" borderId="61" xfId="2" applyFont="1" applyFill="1" applyBorder="1" applyAlignment="1">
      <alignment vertical="top" wrapText="1"/>
    </xf>
    <xf numFmtId="0" fontId="6" fillId="3" borderId="12" xfId="2" applyFill="1" applyBorder="1">
      <alignment vertical="center"/>
    </xf>
    <xf numFmtId="0" fontId="1" fillId="3" borderId="62" xfId="2" applyFont="1" applyFill="1" applyBorder="1" applyAlignment="1">
      <alignment vertical="top" wrapText="1"/>
    </xf>
    <xf numFmtId="0" fontId="6" fillId="14" borderId="12" xfId="2" applyFill="1" applyBorder="1">
      <alignment vertical="center"/>
    </xf>
    <xf numFmtId="0" fontId="0" fillId="0" borderId="64" xfId="0" applyBorder="1">
      <alignment vertical="center"/>
    </xf>
    <xf numFmtId="0" fontId="14" fillId="0" borderId="64" xfId="0" applyFont="1" applyBorder="1">
      <alignment vertical="center"/>
    </xf>
    <xf numFmtId="0" fontId="0" fillId="0" borderId="65" xfId="0" applyBorder="1">
      <alignment vertical="center"/>
    </xf>
    <xf numFmtId="0" fontId="0" fillId="0" borderId="45" xfId="0" applyBorder="1">
      <alignment vertical="center"/>
    </xf>
    <xf numFmtId="0" fontId="6" fillId="18" borderId="0" xfId="2" applyFill="1">
      <alignment vertical="center"/>
    </xf>
    <xf numFmtId="0" fontId="0" fillId="18" borderId="0" xfId="0" applyFill="1">
      <alignment vertical="center"/>
    </xf>
    <xf numFmtId="0" fontId="6" fillId="6" borderId="7" xfId="2" applyFill="1" applyBorder="1" applyAlignment="1">
      <alignment horizontal="center" vertical="center" wrapText="1"/>
    </xf>
    <xf numFmtId="0" fontId="6" fillId="0" borderId="99" xfId="2" applyBorder="1" applyAlignment="1">
      <alignment horizontal="center" vertical="center" wrapText="1"/>
    </xf>
    <xf numFmtId="0" fontId="6" fillId="6" borderId="99" xfId="2" applyFill="1" applyBorder="1" applyAlignment="1">
      <alignment horizontal="center" vertical="center" wrapText="1"/>
    </xf>
    <xf numFmtId="0" fontId="1" fillId="5" borderId="0" xfId="2" applyFont="1" applyFill="1">
      <alignment vertical="center"/>
    </xf>
    <xf numFmtId="0" fontId="0" fillId="0" borderId="64" xfId="0" applyBorder="1" applyAlignment="1">
      <alignment vertical="top"/>
    </xf>
    <xf numFmtId="0" fontId="0" fillId="0" borderId="0" xfId="0" applyAlignment="1">
      <alignment vertical="top"/>
    </xf>
    <xf numFmtId="0" fontId="1" fillId="13" borderId="61" xfId="2" applyFont="1" applyFill="1" applyBorder="1" applyAlignment="1">
      <alignment vertical="top" wrapText="1"/>
    </xf>
    <xf numFmtId="0" fontId="7" fillId="24" borderId="52" xfId="17" applyFont="1" applyFill="1" applyBorder="1" applyAlignment="1">
      <alignment horizontal="center" vertical="center" wrapText="1"/>
    </xf>
    <xf numFmtId="0" fontId="0" fillId="0" borderId="0" xfId="0" applyAlignment="1">
      <alignment horizontal="left" vertical="center"/>
    </xf>
    <xf numFmtId="0" fontId="72" fillId="0" borderId="0" xfId="0" applyFont="1" applyAlignment="1">
      <alignment horizontal="left" vertical="center"/>
    </xf>
    <xf numFmtId="0" fontId="73" fillId="0" borderId="0" xfId="0" applyFont="1" applyAlignment="1">
      <alignment horizontal="center" vertical="center" wrapText="1"/>
    </xf>
    <xf numFmtId="0" fontId="73" fillId="0" borderId="0" xfId="0" applyFont="1" applyAlignment="1">
      <alignment horizontal="left" vertical="center" wrapText="1"/>
    </xf>
    <xf numFmtId="0" fontId="83" fillId="0" borderId="0" xfId="17" applyFont="1">
      <alignment vertical="center"/>
    </xf>
    <xf numFmtId="0" fontId="82" fillId="0" borderId="0" xfId="2" applyFont="1">
      <alignment vertical="center"/>
    </xf>
    <xf numFmtId="0" fontId="84" fillId="19" borderId="115" xfId="0" applyFont="1" applyFill="1" applyBorder="1" applyAlignment="1">
      <alignment horizontal="center" vertical="center" wrapText="1"/>
    </xf>
    <xf numFmtId="14" fontId="6" fillId="0" borderId="0" xfId="2" applyNumberFormat="1">
      <alignment vertical="center"/>
    </xf>
    <xf numFmtId="0" fontId="1" fillId="0" borderId="9" xfId="0" applyFont="1" applyBorder="1" applyAlignment="1">
      <alignment horizontal="center" vertical="center" wrapText="1"/>
    </xf>
    <xf numFmtId="0" fontId="0" fillId="0" borderId="9" xfId="0" applyBorder="1" applyAlignment="1">
      <alignment horizontal="center" vertical="center" wrapText="1"/>
    </xf>
    <xf numFmtId="0" fontId="30" fillId="0" borderId="9" xfId="0" applyFont="1" applyBorder="1" applyAlignment="1">
      <alignment horizontal="center" vertical="center" wrapText="1"/>
    </xf>
    <xf numFmtId="0" fontId="88" fillId="20" borderId="29" xfId="2" applyFont="1" applyFill="1" applyBorder="1" applyAlignment="1">
      <alignment horizontal="center" vertical="center" wrapText="1"/>
    </xf>
    <xf numFmtId="0" fontId="91" fillId="0" borderId="0" xfId="2" applyFont="1" applyAlignment="1">
      <alignment horizontal="center" vertical="center"/>
    </xf>
    <xf numFmtId="14" fontId="90" fillId="0" borderId="0" xfId="2" applyNumberFormat="1" applyFont="1" applyAlignment="1">
      <alignment horizontal="center" vertical="center"/>
    </xf>
    <xf numFmtId="0" fontId="22" fillId="20" borderId="2" xfId="2" applyFont="1" applyFill="1" applyBorder="1" applyAlignment="1">
      <alignment horizontal="center" vertical="center" wrapText="1"/>
    </xf>
    <xf numFmtId="0" fontId="23" fillId="18" borderId="7" xfId="2" applyFont="1" applyFill="1" applyBorder="1" applyAlignment="1">
      <alignment horizontal="center" vertical="center" wrapText="1"/>
    </xf>
    <xf numFmtId="0" fontId="8" fillId="0" borderId="0" xfId="1" applyAlignment="1" applyProtection="1">
      <alignment vertical="center" wrapText="1"/>
    </xf>
    <xf numFmtId="0" fontId="22" fillId="26" borderId="2" xfId="2" applyFont="1" applyFill="1" applyBorder="1" applyAlignment="1">
      <alignment horizontal="center" vertical="center" wrapText="1"/>
    </xf>
    <xf numFmtId="0" fontId="6" fillId="0" borderId="63" xfId="0" applyFont="1" applyBorder="1">
      <alignment vertical="center"/>
    </xf>
    <xf numFmtId="0" fontId="6" fillId="0" borderId="40" xfId="0" applyFont="1" applyBorder="1">
      <alignment vertical="center"/>
    </xf>
    <xf numFmtId="0" fontId="6" fillId="0" borderId="64" xfId="0" applyFont="1" applyBorder="1">
      <alignment vertical="center"/>
    </xf>
    <xf numFmtId="0" fontId="6" fillId="0" borderId="0" xfId="0" applyFont="1">
      <alignment vertical="center"/>
    </xf>
    <xf numFmtId="0" fontId="89" fillId="0" borderId="64" xfId="0" applyFont="1" applyBorder="1">
      <alignment vertical="center"/>
    </xf>
    <xf numFmtId="0" fontId="89" fillId="0" borderId="0" xfId="0" applyFont="1">
      <alignment vertical="center"/>
    </xf>
    <xf numFmtId="0" fontId="89" fillId="5" borderId="64" xfId="0" applyFont="1" applyFill="1" applyBorder="1">
      <alignment vertical="center"/>
    </xf>
    <xf numFmtId="0" fontId="89" fillId="5" borderId="0" xfId="0" applyFont="1" applyFill="1">
      <alignment vertical="center"/>
    </xf>
    <xf numFmtId="0" fontId="6" fillId="5" borderId="129" xfId="2" applyFill="1" applyBorder="1">
      <alignment vertical="center"/>
    </xf>
    <xf numFmtId="0" fontId="6" fillId="0" borderId="129" xfId="2" applyBorder="1">
      <alignment vertical="center"/>
    </xf>
    <xf numFmtId="0" fontId="92" fillId="18" borderId="127" xfId="17" applyFont="1" applyFill="1" applyBorder="1" applyAlignment="1">
      <alignment horizontal="center" vertical="center" wrapText="1"/>
    </xf>
    <xf numFmtId="14" fontId="92" fillId="18" borderId="128" xfId="17" applyNumberFormat="1" applyFont="1" applyFill="1" applyBorder="1" applyAlignment="1">
      <alignment horizontal="center" vertical="center"/>
    </xf>
    <xf numFmtId="0" fontId="6" fillId="0" borderId="0" xfId="2" applyAlignment="1">
      <alignment horizontal="left" vertical="top"/>
    </xf>
    <xf numFmtId="0" fontId="6" fillId="27" borderId="134" xfId="2" applyFill="1" applyBorder="1" applyAlignment="1">
      <alignment horizontal="left" vertical="top"/>
    </xf>
    <xf numFmtId="0" fontId="8" fillId="27" borderId="133" xfId="1" applyFill="1" applyBorder="1" applyAlignment="1" applyProtection="1">
      <alignment horizontal="left" vertical="top"/>
    </xf>
    <xf numFmtId="14" fontId="18" fillId="3" borderId="97" xfId="2" applyNumberFormat="1" applyFont="1" applyFill="1" applyBorder="1" applyAlignment="1">
      <alignment horizontal="center" vertical="center" shrinkToFit="1"/>
    </xf>
    <xf numFmtId="14" fontId="26" fillId="3" borderId="97" xfId="1" applyNumberFormat="1" applyFont="1" applyFill="1" applyBorder="1" applyAlignment="1" applyProtection="1">
      <alignment horizontal="center" vertical="center" wrapText="1" shrinkToFit="1"/>
    </xf>
    <xf numFmtId="0" fontId="83" fillId="0" borderId="0" xfId="17" applyFont="1" applyAlignment="1">
      <alignment horizontal="left" vertical="center"/>
    </xf>
    <xf numFmtId="0" fontId="100" fillId="2" borderId="59" xfId="2" applyFont="1" applyFill="1" applyBorder="1" applyAlignment="1">
      <alignment vertical="top" wrapText="1"/>
    </xf>
    <xf numFmtId="0" fontId="90" fillId="20" borderId="37" xfId="2" applyFont="1" applyFill="1" applyBorder="1" applyAlignment="1">
      <alignment horizontal="center" vertical="center"/>
    </xf>
    <xf numFmtId="0" fontId="8" fillId="0" borderId="143" xfId="1" applyFill="1" applyBorder="1" applyAlignment="1" applyProtection="1">
      <alignment vertical="center" wrapText="1"/>
    </xf>
    <xf numFmtId="0" fontId="17" fillId="22" borderId="138" xfId="2" applyFont="1" applyFill="1" applyBorder="1" applyAlignment="1">
      <alignment horizontal="center" vertical="center" wrapText="1"/>
    </xf>
    <xf numFmtId="0" fontId="86" fillId="22" borderId="139" xfId="2" applyFont="1" applyFill="1" applyBorder="1" applyAlignment="1">
      <alignment horizontal="center" vertical="center"/>
    </xf>
    <xf numFmtId="0" fontId="86" fillId="22" borderId="140" xfId="2" applyFont="1" applyFill="1" applyBorder="1" applyAlignment="1">
      <alignment horizontal="center" vertical="center"/>
    </xf>
    <xf numFmtId="0" fontId="101" fillId="18" borderId="7" xfId="0" applyFont="1" applyFill="1" applyBorder="1" applyAlignment="1">
      <alignment horizontal="center" vertical="center" wrapText="1"/>
    </xf>
    <xf numFmtId="177" fontId="102" fillId="18" borderId="7" xfId="2" applyNumberFormat="1" applyFont="1" applyFill="1" applyBorder="1" applyAlignment="1">
      <alignment horizontal="center" vertical="center" shrinkToFit="1"/>
    </xf>
    <xf numFmtId="0" fontId="6" fillId="0" borderId="0" xfId="2" applyAlignment="1">
      <alignment horizontal="left" vertical="center"/>
    </xf>
    <xf numFmtId="0" fontId="103" fillId="5" borderId="64" xfId="0" applyFont="1" applyFill="1" applyBorder="1">
      <alignment vertical="center"/>
    </xf>
    <xf numFmtId="0" fontId="103" fillId="5" borderId="0" xfId="0" applyFont="1" applyFill="1" applyAlignment="1">
      <alignment horizontal="left" vertical="center"/>
    </xf>
    <xf numFmtId="0" fontId="103" fillId="5" borderId="0" xfId="0" applyFont="1" applyFill="1">
      <alignment vertical="center"/>
    </xf>
    <xf numFmtId="176" fontId="103" fillId="5" borderId="0" xfId="0" applyNumberFormat="1" applyFont="1" applyFill="1" applyAlignment="1">
      <alignment horizontal="left" vertical="center"/>
    </xf>
    <xf numFmtId="183" fontId="103" fillId="5" borderId="0" xfId="0" applyNumberFormat="1" applyFont="1" applyFill="1" applyAlignment="1">
      <alignment horizontal="center" vertical="center"/>
    </xf>
    <xf numFmtId="0" fontId="103" fillId="5" borderId="64" xfId="0" applyFont="1" applyFill="1" applyBorder="1" applyAlignment="1">
      <alignment vertical="top"/>
    </xf>
    <xf numFmtId="0" fontId="103" fillId="5" borderId="0" xfId="0" applyFont="1" applyFill="1" applyAlignment="1">
      <alignment vertical="top"/>
    </xf>
    <xf numFmtId="14" fontId="103" fillId="5" borderId="0" xfId="0" applyNumberFormat="1" applyFont="1" applyFill="1" applyAlignment="1">
      <alignment horizontal="left" vertical="center"/>
    </xf>
    <xf numFmtId="14" fontId="103" fillId="0" borderId="0" xfId="0" applyNumberFormat="1" applyFont="1">
      <alignment vertical="center"/>
    </xf>
    <xf numFmtId="0" fontId="104" fillId="0" borderId="0" xfId="0" applyFont="1">
      <alignment vertical="center"/>
    </xf>
    <xf numFmtId="0" fontId="6" fillId="0" borderId="58" xfId="2" applyBorder="1" applyAlignment="1">
      <alignment vertical="top" wrapText="1"/>
    </xf>
    <xf numFmtId="0" fontId="8" fillId="27" borderId="119" xfId="1" applyFill="1" applyBorder="1" applyAlignment="1" applyProtection="1">
      <alignment horizontal="left" vertical="top"/>
    </xf>
    <xf numFmtId="0" fontId="6" fillId="27" borderId="132" xfId="2" applyFill="1" applyBorder="1" applyAlignment="1">
      <alignment horizontal="left" vertical="top"/>
    </xf>
    <xf numFmtId="0" fontId="34" fillId="8" borderId="0" xfId="2" applyFont="1" applyFill="1" applyAlignment="1">
      <alignment horizontal="center" vertical="center"/>
    </xf>
    <xf numFmtId="14" fontId="1" fillId="0" borderId="42" xfId="17" applyNumberFormat="1" applyBorder="1" applyAlignment="1">
      <alignment horizontal="center" vertical="center"/>
    </xf>
    <xf numFmtId="14" fontId="1" fillId="0" borderId="0" xfId="17" applyNumberFormat="1" applyAlignment="1">
      <alignment horizontal="center" vertical="center"/>
    </xf>
    <xf numFmtId="0" fontId="1" fillId="9" borderId="0" xfId="17" applyFill="1">
      <alignment vertical="center"/>
    </xf>
    <xf numFmtId="0" fontId="1" fillId="9" borderId="0" xfId="17" applyFill="1" applyAlignment="1">
      <alignment horizontal="center" vertical="center"/>
    </xf>
    <xf numFmtId="0" fontId="1" fillId="0" borderId="42" xfId="17" applyBorder="1">
      <alignment vertical="center"/>
    </xf>
    <xf numFmtId="0" fontId="6" fillId="9" borderId="0" xfId="2" applyFill="1" applyAlignment="1">
      <alignment vertical="center" wrapText="1"/>
    </xf>
    <xf numFmtId="0" fontId="48" fillId="0" borderId="0" xfId="17" applyFont="1" applyAlignment="1">
      <alignment horizontal="left" vertical="center"/>
    </xf>
    <xf numFmtId="0" fontId="49" fillId="0" borderId="45" xfId="17" applyFont="1" applyBorder="1">
      <alignment vertical="center"/>
    </xf>
    <xf numFmtId="0" fontId="49" fillId="0" borderId="45" xfId="17" applyFont="1" applyBorder="1" applyAlignment="1">
      <alignment horizontal="right" vertical="center"/>
    </xf>
    <xf numFmtId="0" fontId="37" fillId="0" borderId="47" xfId="17" applyFont="1" applyBorder="1" applyAlignment="1">
      <alignment horizontal="center" vertical="center"/>
    </xf>
    <xf numFmtId="0" fontId="37" fillId="0" borderId="149"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wrapText="1"/>
    </xf>
    <xf numFmtId="0" fontId="1" fillId="0" borderId="0" xfId="17" applyAlignment="1">
      <alignment vertical="center" shrinkToFit="1"/>
    </xf>
    <xf numFmtId="0" fontId="11" fillId="0" borderId="150" xfId="17" applyFont="1" applyBorder="1" applyAlignment="1">
      <alignment horizontal="center" vertical="center" shrinkToFit="1"/>
    </xf>
    <xf numFmtId="0" fontId="49" fillId="0" borderId="48" xfId="17" applyFont="1" applyBorder="1" applyAlignment="1">
      <alignment vertical="center" shrinkToFit="1"/>
    </xf>
    <xf numFmtId="0" fontId="49" fillId="0" borderId="48" xfId="17" applyFont="1" applyBorder="1" applyAlignment="1">
      <alignment horizontal="center" vertical="center"/>
    </xf>
    <xf numFmtId="0" fontId="12" fillId="0" borderId="125" xfId="2" applyFont="1" applyBorder="1" applyAlignment="1">
      <alignment horizontal="center" vertical="center" wrapText="1"/>
    </xf>
    <xf numFmtId="0" fontId="12" fillId="0" borderId="16" xfId="2" applyFont="1" applyBorder="1" applyAlignment="1">
      <alignment horizontal="center" vertical="center" wrapText="1"/>
    </xf>
    <xf numFmtId="0" fontId="1" fillId="18" borderId="126"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8" fillId="3" borderId="0" xfId="17" applyFont="1" applyFill="1" applyAlignment="1">
      <alignment horizontal="center" vertical="center" wrapText="1"/>
    </xf>
    <xf numFmtId="0" fontId="1" fillId="5" borderId="0" xfId="2" applyFont="1" applyFill="1" applyAlignment="1">
      <alignment horizontal="center" vertical="center"/>
    </xf>
    <xf numFmtId="0" fontId="45" fillId="5" borderId="0" xfId="0" applyFont="1" applyFill="1" applyAlignment="1">
      <alignment horizontal="center" vertical="center" wrapText="1"/>
    </xf>
    <xf numFmtId="180" fontId="49"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9" fillId="0" borderId="0" xfId="16" applyFont="1">
      <alignment vertical="center"/>
    </xf>
    <xf numFmtId="0" fontId="10" fillId="0" borderId="0" xfId="16" applyFont="1">
      <alignment vertical="center"/>
    </xf>
    <xf numFmtId="177" fontId="6" fillId="18" borderId="7" xfId="2" applyNumberFormat="1" applyFill="1" applyBorder="1" applyAlignment="1">
      <alignment horizontal="center" vertical="center" shrinkToFit="1"/>
    </xf>
    <xf numFmtId="177" fontId="1" fillId="18" borderId="36" xfId="2" applyNumberFormat="1" applyFont="1" applyFill="1" applyBorder="1" applyAlignment="1">
      <alignment horizontal="center" vertical="center" wrapText="1"/>
    </xf>
    <xf numFmtId="177" fontId="6" fillId="6" borderId="9" xfId="2" applyNumberFormat="1" applyFill="1" applyBorder="1" applyAlignment="1">
      <alignment horizontal="center" vertical="center" shrinkToFit="1"/>
    </xf>
    <xf numFmtId="177" fontId="6" fillId="5" borderId="9" xfId="2" applyNumberFormat="1" applyFill="1" applyBorder="1" applyAlignment="1">
      <alignment horizontal="center" vertical="center" shrinkToFit="1"/>
    </xf>
    <xf numFmtId="177" fontId="6" fillId="0" borderId="9" xfId="2" applyNumberFormat="1" applyBorder="1" applyAlignment="1">
      <alignment horizontal="center" vertical="center" shrinkToFit="1"/>
    </xf>
    <xf numFmtId="177" fontId="6" fillId="0" borderId="7" xfId="2" applyNumberFormat="1" applyBorder="1" applyAlignment="1">
      <alignment horizontal="center" vertical="center" shrinkToFit="1"/>
    </xf>
    <xf numFmtId="177" fontId="6" fillId="5" borderId="7" xfId="2" applyNumberFormat="1" applyFill="1" applyBorder="1" applyAlignment="1">
      <alignment horizontal="center" vertical="center" shrinkToFit="1"/>
    </xf>
    <xf numFmtId="177" fontId="6" fillId="21" borderId="7" xfId="2" applyNumberFormat="1" applyFill="1" applyBorder="1" applyAlignment="1">
      <alignment horizontal="center" vertical="center" shrinkToFit="1"/>
    </xf>
    <xf numFmtId="177" fontId="10" fillId="0" borderId="7" xfId="2" applyNumberFormat="1" applyFont="1" applyBorder="1" applyAlignment="1">
      <alignment horizontal="center" vertical="center" shrinkToFit="1"/>
    </xf>
    <xf numFmtId="177" fontId="6" fillId="6" borderId="7" xfId="2" applyNumberFormat="1" applyFill="1" applyBorder="1" applyAlignment="1">
      <alignment horizontal="center" vertical="center" shrinkToFit="1"/>
    </xf>
    <xf numFmtId="177" fontId="6" fillId="2" borderId="7" xfId="2" applyNumberFormat="1" applyFill="1" applyBorder="1" applyAlignment="1">
      <alignment horizontal="center" vertical="center" shrinkToFit="1"/>
    </xf>
    <xf numFmtId="0" fontId="1" fillId="0" borderId="7" xfId="0" applyFont="1" applyBorder="1" applyAlignment="1">
      <alignment horizontal="center" vertical="center" wrapText="1"/>
    </xf>
    <xf numFmtId="0" fontId="6" fillId="5" borderId="7" xfId="2" applyFill="1" applyBorder="1" applyAlignment="1">
      <alignment horizontal="center" vertical="center" wrapText="1"/>
    </xf>
    <xf numFmtId="177" fontId="6" fillId="0" borderId="98" xfId="2" applyNumberFormat="1" applyBorder="1" applyAlignment="1">
      <alignment horizontal="center" vertical="center" wrapText="1"/>
    </xf>
    <xf numFmtId="0" fontId="6" fillId="0" borderId="7" xfId="2" applyBorder="1" applyAlignment="1">
      <alignment horizontal="center" vertical="center"/>
    </xf>
    <xf numFmtId="177" fontId="1" fillId="0" borderId="7" xfId="2" applyNumberFormat="1" applyFont="1" applyBorder="1" applyAlignment="1">
      <alignment horizontal="center" vertical="center" shrinkToFit="1"/>
    </xf>
    <xf numFmtId="177" fontId="6" fillId="5" borderId="7" xfId="2" applyNumberFormat="1" applyFill="1" applyBorder="1" applyAlignment="1">
      <alignment horizontal="center" vertical="center" wrapText="1"/>
    </xf>
    <xf numFmtId="177" fontId="6" fillId="0" borderId="7" xfId="2" applyNumberFormat="1" applyBorder="1" applyAlignment="1">
      <alignment horizontal="center" vertical="center" wrapText="1"/>
    </xf>
    <xf numFmtId="177" fontId="6" fillId="6" borderId="7" xfId="2" applyNumberFormat="1" applyFill="1" applyBorder="1" applyAlignment="1">
      <alignment horizontal="center" vertical="center" wrapText="1"/>
    </xf>
    <xf numFmtId="177" fontId="6" fillId="7" borderId="98" xfId="2" applyNumberFormat="1" applyFill="1" applyBorder="1" applyAlignment="1">
      <alignment horizontal="center" vertical="center" wrapText="1"/>
    </xf>
    <xf numFmtId="0" fontId="22" fillId="0" borderId="6" xfId="2" applyFont="1" applyBorder="1" applyAlignment="1">
      <alignment horizontal="center" vertical="center"/>
    </xf>
    <xf numFmtId="177" fontId="6" fillId="7" borderId="7" xfId="2" applyNumberFormat="1" applyFill="1" applyBorder="1" applyAlignment="1">
      <alignment horizontal="center" vertical="center" wrapText="1"/>
    </xf>
    <xf numFmtId="177" fontId="6" fillId="0" borderId="100"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9" fillId="18" borderId="150" xfId="16" applyFont="1" applyFill="1" applyBorder="1">
      <alignment vertical="center"/>
    </xf>
    <xf numFmtId="0" fontId="49" fillId="18" borderId="151" xfId="16" applyFont="1" applyFill="1" applyBorder="1">
      <alignment vertical="center"/>
    </xf>
    <xf numFmtId="0" fontId="10" fillId="18" borderId="151" xfId="16" applyFont="1" applyFill="1" applyBorder="1">
      <alignment vertical="center"/>
    </xf>
    <xf numFmtId="0" fontId="36" fillId="0" borderId="0" xfId="17" applyFont="1" applyAlignment="1">
      <alignment horizontal="left" vertical="center" indent="2"/>
    </xf>
    <xf numFmtId="0" fontId="105" fillId="0" borderId="0" xfId="17" applyFont="1">
      <alignment vertical="center"/>
    </xf>
    <xf numFmtId="0" fontId="1" fillId="18" borderId="0" xfId="2" applyFont="1" applyFill="1">
      <alignment vertical="center"/>
    </xf>
    <xf numFmtId="0" fontId="23" fillId="18" borderId="36" xfId="2" applyFont="1" applyFill="1" applyBorder="1" applyAlignment="1">
      <alignment horizontal="center" vertical="top" wrapText="1"/>
    </xf>
    <xf numFmtId="0" fontId="22" fillId="18" borderId="10" xfId="2" applyFont="1" applyFill="1" applyBorder="1" applyAlignment="1">
      <alignment horizontal="left" vertical="center"/>
    </xf>
    <xf numFmtId="0" fontId="22" fillId="5" borderId="10" xfId="2" applyFont="1" applyFill="1" applyBorder="1" applyAlignment="1">
      <alignment horizontal="left" vertical="center"/>
    </xf>
    <xf numFmtId="0" fontId="22" fillId="5" borderId="11" xfId="2" applyFont="1" applyFill="1" applyBorder="1" applyAlignment="1">
      <alignment horizontal="left" vertical="center"/>
    </xf>
    <xf numFmtId="177" fontId="12" fillId="29" borderId="98" xfId="2" applyNumberFormat="1" applyFont="1" applyFill="1" applyBorder="1" applyAlignment="1">
      <alignment horizontal="center" vertical="center" wrapText="1"/>
    </xf>
    <xf numFmtId="177" fontId="12" fillId="29" borderId="7" xfId="2" applyNumberFormat="1" applyFont="1" applyFill="1" applyBorder="1" applyAlignment="1">
      <alignment horizontal="center" vertical="center" shrinkToFit="1"/>
    </xf>
    <xf numFmtId="14" fontId="25" fillId="18" borderId="0" xfId="2" applyNumberFormat="1" applyFont="1" applyFill="1" applyAlignment="1">
      <alignment horizontal="left" vertical="center"/>
    </xf>
    <xf numFmtId="0" fontId="25" fillId="18" borderId="0" xfId="19" applyFont="1" applyFill="1">
      <alignment vertical="center"/>
    </xf>
    <xf numFmtId="0" fontId="25" fillId="18" borderId="0" xfId="2" applyFont="1" applyFill="1" applyAlignment="1">
      <alignment horizontal="left" vertical="center"/>
    </xf>
    <xf numFmtId="0" fontId="40" fillId="18" borderId="0" xfId="17" applyFont="1" applyFill="1">
      <alignment vertical="center"/>
    </xf>
    <xf numFmtId="177" fontId="12" fillId="0" borderId="7" xfId="2" applyNumberFormat="1" applyFont="1" applyBorder="1" applyAlignment="1">
      <alignment horizontal="center" vertical="center" wrapText="1"/>
    </xf>
    <xf numFmtId="177" fontId="12" fillId="0" borderId="7" xfId="2" applyNumberFormat="1" applyFont="1" applyBorder="1" applyAlignment="1">
      <alignment horizontal="center" vertical="center" shrinkToFit="1"/>
    </xf>
    <xf numFmtId="177" fontId="12" fillId="7" borderId="7" xfId="2" applyNumberFormat="1" applyFont="1" applyFill="1" applyBorder="1" applyAlignment="1">
      <alignment horizontal="center" vertical="center" shrinkToFit="1"/>
    </xf>
    <xf numFmtId="177" fontId="12" fillId="18" borderId="7" xfId="2" applyNumberFormat="1" applyFont="1" applyFill="1" applyBorder="1" applyAlignment="1">
      <alignment horizontal="center" vertical="center" shrinkToFit="1"/>
    </xf>
    <xf numFmtId="177" fontId="12" fillId="18" borderId="97" xfId="2" applyNumberFormat="1" applyFont="1" applyFill="1" applyBorder="1" applyAlignment="1">
      <alignment horizontal="center" vertical="center" wrapText="1"/>
    </xf>
    <xf numFmtId="0" fontId="12" fillId="0" borderId="152" xfId="2" applyFont="1" applyBorder="1" applyAlignment="1">
      <alignment horizontal="center" vertical="center" wrapText="1"/>
    </xf>
    <xf numFmtId="0" fontId="12" fillId="0" borderId="153" xfId="2" applyFont="1" applyBorder="1" applyAlignment="1">
      <alignment horizontal="center" vertical="center" wrapText="1"/>
    </xf>
    <xf numFmtId="0" fontId="12" fillId="0" borderId="154" xfId="2" applyFont="1" applyBorder="1" applyAlignment="1">
      <alignment horizontal="center" vertical="center" wrapText="1"/>
    </xf>
    <xf numFmtId="0" fontId="12" fillId="0" borderId="152" xfId="2" applyFont="1" applyBorder="1" applyAlignment="1">
      <alignment horizontal="center" vertical="center"/>
    </xf>
    <xf numFmtId="0" fontId="101" fillId="18" borderId="130" xfId="0" applyFont="1" applyFill="1" applyBorder="1" applyAlignment="1">
      <alignment horizontal="center" vertical="center" wrapText="1"/>
    </xf>
    <xf numFmtId="0" fontId="101" fillId="18" borderId="145" xfId="0" applyFont="1" applyFill="1" applyBorder="1" applyAlignment="1">
      <alignment horizontal="center" vertical="center" wrapText="1"/>
    </xf>
    <xf numFmtId="0" fontId="96" fillId="25" borderId="155" xfId="2" applyFont="1" applyFill="1" applyBorder="1" applyAlignment="1">
      <alignment horizontal="center" vertical="center" wrapText="1"/>
    </xf>
    <xf numFmtId="0" fontId="95" fillId="25" borderId="156" xfId="2" applyFont="1" applyFill="1" applyBorder="1" applyAlignment="1">
      <alignment horizontal="center" vertical="center"/>
    </xf>
    <xf numFmtId="0" fontId="95" fillId="25" borderId="157" xfId="2" applyFont="1" applyFill="1" applyBorder="1" applyAlignment="1">
      <alignment horizontal="center" vertical="center"/>
    </xf>
    <xf numFmtId="0" fontId="90" fillId="20" borderId="25" xfId="2" applyFont="1" applyFill="1" applyBorder="1" applyAlignment="1">
      <alignment horizontal="center" vertical="center"/>
    </xf>
    <xf numFmtId="14" fontId="90" fillId="20" borderId="26" xfId="2" applyNumberFormat="1" applyFont="1" applyFill="1" applyBorder="1" applyAlignment="1">
      <alignment horizontal="center" vertical="center"/>
    </xf>
    <xf numFmtId="14" fontId="86" fillId="22" borderId="141" xfId="2" applyNumberFormat="1" applyFont="1" applyFill="1" applyBorder="1" applyAlignment="1">
      <alignment horizontal="center" vertical="center"/>
    </xf>
    <xf numFmtId="0" fontId="12" fillId="0" borderId="0" xfId="2" applyFont="1" applyAlignment="1">
      <alignment horizontal="center" vertical="center"/>
    </xf>
    <xf numFmtId="14" fontId="86" fillId="0" borderId="0" xfId="2" applyNumberFormat="1" applyFont="1" applyAlignment="1">
      <alignment horizontal="center" vertical="center"/>
    </xf>
    <xf numFmtId="0" fontId="12" fillId="0" borderId="0" xfId="2" applyFont="1" applyAlignment="1">
      <alignment vertical="top" wrapText="1"/>
    </xf>
    <xf numFmtId="0" fontId="40" fillId="0" borderId="0" xfId="17" applyFont="1" applyAlignment="1">
      <alignment horizontal="center" vertical="center"/>
    </xf>
    <xf numFmtId="0" fontId="103" fillId="5" borderId="0" xfId="0" applyFont="1" applyFill="1" applyAlignment="1">
      <alignment horizontal="left" vertical="top"/>
    </xf>
    <xf numFmtId="0" fontId="110" fillId="18" borderId="0" xfId="17" applyFont="1" applyFill="1" applyAlignment="1">
      <alignment horizontal="left" vertical="center"/>
    </xf>
    <xf numFmtId="0" fontId="86" fillId="0" borderId="0" xfId="2" applyFont="1" applyAlignment="1">
      <alignment vertical="top" wrapText="1"/>
    </xf>
    <xf numFmtId="180" fontId="49" fillId="10" borderId="159" xfId="17" applyNumberFormat="1" applyFont="1" applyFill="1" applyBorder="1" applyAlignment="1">
      <alignment horizontal="center" vertical="center"/>
    </xf>
    <xf numFmtId="14" fontId="90" fillId="20" borderId="131" xfId="2" applyNumberFormat="1" applyFont="1" applyFill="1" applyBorder="1" applyAlignment="1">
      <alignment vertical="center" shrinkToFit="1"/>
    </xf>
    <xf numFmtId="14" fontId="28" fillId="20" borderId="160" xfId="2" applyNumberFormat="1" applyFont="1" applyFill="1" applyBorder="1" applyAlignment="1">
      <alignment horizontal="center" vertical="center" shrinkToFit="1"/>
    </xf>
    <xf numFmtId="14" fontId="86" fillId="20" borderId="163" xfId="1" applyNumberFormat="1" applyFont="1" applyFill="1" applyBorder="1" applyAlignment="1" applyProtection="1">
      <alignment vertical="center" wrapText="1"/>
    </xf>
    <xf numFmtId="56" fontId="86" fillId="20" borderId="161" xfId="2" applyNumberFormat="1" applyFont="1" applyFill="1" applyBorder="1">
      <alignment vertical="center"/>
    </xf>
    <xf numFmtId="0" fontId="8" fillId="0" borderId="0" xfId="1" applyAlignment="1" applyProtection="1">
      <alignment vertical="center"/>
    </xf>
    <xf numFmtId="0" fontId="70" fillId="0" borderId="0" xfId="0" applyFont="1">
      <alignment vertical="center"/>
    </xf>
    <xf numFmtId="0" fontId="116" fillId="5" borderId="13" xfId="2" applyFont="1" applyFill="1" applyBorder="1">
      <alignment vertical="center"/>
    </xf>
    <xf numFmtId="0" fontId="115" fillId="0" borderId="129" xfId="0" applyFont="1" applyBorder="1">
      <alignment vertical="center"/>
    </xf>
    <xf numFmtId="0" fontId="114" fillId="30" borderId="0" xfId="0" applyFont="1" applyFill="1" applyAlignment="1">
      <alignment horizontal="center" vertical="center" wrapText="1"/>
    </xf>
    <xf numFmtId="177" fontId="12" fillId="18" borderId="164" xfId="2" applyNumberFormat="1" applyFont="1" applyFill="1" applyBorder="1" applyAlignment="1">
      <alignment horizontal="center" vertical="center" wrapText="1"/>
    </xf>
    <xf numFmtId="0" fontId="9" fillId="18" borderId="0" xfId="2" applyFont="1" applyFill="1" applyAlignment="1">
      <alignment horizontal="center" vertical="center" wrapText="1"/>
    </xf>
    <xf numFmtId="14" fontId="25" fillId="18" borderId="0" xfId="2" applyNumberFormat="1" applyFont="1" applyFill="1" applyAlignment="1">
      <alignment horizontal="center" vertical="center"/>
    </xf>
    <xf numFmtId="0" fontId="25" fillId="18" borderId="0" xfId="19" applyFont="1" applyFill="1" applyAlignment="1">
      <alignment horizontal="center" vertical="center"/>
    </xf>
    <xf numFmtId="0" fontId="25" fillId="18" borderId="0" xfId="19" applyFont="1" applyFill="1" applyAlignment="1">
      <alignment horizontal="center" vertical="center" wrapText="1"/>
    </xf>
    <xf numFmtId="0" fontId="105" fillId="0" borderId="0" xfId="17" applyFont="1" applyAlignment="1">
      <alignment horizontal="left" vertical="center"/>
    </xf>
    <xf numFmtId="177" fontId="1" fillId="18" borderId="165" xfId="2" applyNumberFormat="1" applyFont="1" applyFill="1" applyBorder="1" applyAlignment="1">
      <alignment horizontal="center" vertical="center" wrapText="1"/>
    </xf>
    <xf numFmtId="0" fontId="22" fillId="18" borderId="7" xfId="2" applyFont="1" applyFill="1" applyBorder="1" applyAlignment="1">
      <alignment horizontal="left" vertical="center"/>
    </xf>
    <xf numFmtId="0" fontId="22" fillId="0" borderId="7" xfId="2" applyFont="1" applyBorder="1" applyAlignment="1">
      <alignment horizontal="left" vertical="center"/>
    </xf>
    <xf numFmtId="0" fontId="22" fillId="5" borderId="7" xfId="2" applyFont="1" applyFill="1" applyBorder="1" applyAlignment="1">
      <alignment horizontal="left" vertical="center"/>
    </xf>
    <xf numFmtId="0" fontId="22" fillId="18" borderId="16" xfId="2" applyFont="1" applyFill="1" applyBorder="1" applyAlignment="1">
      <alignment horizontal="left" vertical="center"/>
    </xf>
    <xf numFmtId="177" fontId="22" fillId="20" borderId="49" xfId="2" applyNumberFormat="1" applyFont="1" applyFill="1" applyBorder="1" applyAlignment="1">
      <alignment horizontal="center" vertical="center" shrinkToFit="1"/>
    </xf>
    <xf numFmtId="0" fontId="117" fillId="18" borderId="167" xfId="2" applyFont="1" applyFill="1" applyBorder="1" applyAlignment="1">
      <alignment horizontal="center" vertical="center"/>
    </xf>
    <xf numFmtId="177" fontId="117" fillId="18" borderId="167" xfId="2" applyNumberFormat="1" applyFont="1" applyFill="1" applyBorder="1" applyAlignment="1">
      <alignment horizontal="center" vertical="center" shrinkToFit="1"/>
    </xf>
    <xf numFmtId="0" fontId="118" fillId="0" borderId="167" xfId="0" applyFont="1" applyBorder="1" applyAlignment="1">
      <alignment horizontal="center" vertical="center" wrapText="1"/>
    </xf>
    <xf numFmtId="177" fontId="12" fillId="18" borderId="167" xfId="2" applyNumberFormat="1" applyFont="1" applyFill="1" applyBorder="1" applyAlignment="1">
      <alignment horizontal="center" vertical="center" wrapText="1"/>
    </xf>
    <xf numFmtId="177" fontId="22" fillId="18" borderId="166" xfId="2" applyNumberFormat="1" applyFont="1" applyFill="1" applyBorder="1" applyAlignment="1">
      <alignment horizontal="center" vertical="center" shrinkToFit="1"/>
    </xf>
    <xf numFmtId="177" fontId="1" fillId="18" borderId="166" xfId="2" applyNumberFormat="1" applyFont="1" applyFill="1" applyBorder="1" applyAlignment="1">
      <alignment horizontal="center" vertical="center" wrapText="1"/>
    </xf>
    <xf numFmtId="0" fontId="22" fillId="18" borderId="166" xfId="2" applyFont="1" applyFill="1" applyBorder="1" applyAlignment="1">
      <alignment horizontal="center" vertical="center" wrapText="1"/>
    </xf>
    <xf numFmtId="0" fontId="23" fillId="22" borderId="6" xfId="2" applyFont="1" applyFill="1" applyBorder="1" applyAlignment="1">
      <alignment horizontal="center" vertical="top" wrapText="1"/>
    </xf>
    <xf numFmtId="177" fontId="1" fillId="22" borderId="36" xfId="2" applyNumberFormat="1" applyFont="1" applyFill="1" applyBorder="1" applyAlignment="1">
      <alignment horizontal="center" vertical="center" wrapText="1"/>
    </xf>
    <xf numFmtId="0" fontId="23" fillId="22" borderId="6" xfId="2" applyFont="1" applyFill="1" applyBorder="1" applyAlignment="1">
      <alignment horizontal="center" vertical="center" wrapText="1"/>
    </xf>
    <xf numFmtId="0" fontId="106" fillId="25" borderId="156" xfId="2" applyFont="1" applyFill="1" applyBorder="1" applyAlignment="1">
      <alignment horizontal="left" vertical="center" shrinkToFit="1"/>
    </xf>
    <xf numFmtId="0" fontId="84" fillId="0" borderId="115" xfId="0" applyFont="1" applyBorder="1" applyAlignment="1">
      <alignment horizontal="center" vertical="center" wrapText="1"/>
    </xf>
    <xf numFmtId="0" fontId="122" fillId="0" borderId="0" xfId="0" applyFont="1">
      <alignment vertical="center"/>
    </xf>
    <xf numFmtId="0" fontId="8" fillId="0" borderId="170" xfId="1" applyFill="1" applyBorder="1" applyAlignment="1" applyProtection="1">
      <alignment vertical="center" wrapText="1"/>
    </xf>
    <xf numFmtId="0" fontId="6" fillId="0" borderId="101" xfId="2" applyBorder="1">
      <alignment vertical="center"/>
    </xf>
    <xf numFmtId="0" fontId="26" fillId="0" borderId="144" xfId="2" applyFont="1" applyBorder="1" applyAlignment="1">
      <alignment vertical="top" wrapText="1"/>
    </xf>
    <xf numFmtId="0" fontId="8" fillId="0" borderId="172" xfId="1" applyFill="1" applyBorder="1" applyAlignment="1" applyProtection="1">
      <alignment vertical="center" wrapText="1"/>
    </xf>
    <xf numFmtId="0" fontId="6" fillId="0" borderId="102" xfId="2" applyBorder="1">
      <alignment vertical="center"/>
    </xf>
    <xf numFmtId="0" fontId="103" fillId="5" borderId="64" xfId="0" applyFont="1" applyFill="1" applyBorder="1" applyAlignment="1">
      <alignment horizontal="left" vertical="top"/>
    </xf>
    <xf numFmtId="0" fontId="35" fillId="18" borderId="0" xfId="2" applyFont="1" applyFill="1">
      <alignment vertical="center"/>
    </xf>
    <xf numFmtId="0" fontId="36" fillId="18" borderId="0" xfId="17" applyFont="1" applyFill="1">
      <alignment vertical="center"/>
    </xf>
    <xf numFmtId="0" fontId="37" fillId="18" borderId="0" xfId="17" applyFont="1" applyFill="1" applyAlignment="1">
      <alignment vertical="top" wrapText="1"/>
    </xf>
    <xf numFmtId="0" fontId="38" fillId="18" borderId="0" xfId="2" applyFont="1" applyFill="1" applyAlignment="1">
      <alignment horizontal="center" vertical="center"/>
    </xf>
    <xf numFmtId="0" fontId="81" fillId="18" borderId="0" xfId="17" applyFont="1" applyFill="1" applyAlignment="1">
      <alignment horizontal="left" vertical="center"/>
    </xf>
    <xf numFmtId="0" fontId="39" fillId="18" borderId="0" xfId="2" applyFont="1" applyFill="1" applyAlignment="1">
      <alignment vertical="center" wrapText="1"/>
    </xf>
    <xf numFmtId="0" fontId="41" fillId="18" borderId="0" xfId="2" applyFont="1" applyFill="1" applyAlignment="1">
      <alignment vertical="center" wrapText="1"/>
    </xf>
    <xf numFmtId="0" fontId="43" fillId="18" borderId="0" xfId="2" applyFont="1" applyFill="1">
      <alignment vertical="center"/>
    </xf>
    <xf numFmtId="0" fontId="44" fillId="18" borderId="0" xfId="2" applyFont="1" applyFill="1" applyAlignment="1">
      <alignment horizontal="center" vertical="center"/>
    </xf>
    <xf numFmtId="0" fontId="37" fillId="18" borderId="0" xfId="17" applyFont="1" applyFill="1" applyAlignment="1">
      <alignment horizontal="center" vertical="center"/>
    </xf>
    <xf numFmtId="0" fontId="42" fillId="18" borderId="0" xfId="17" applyFont="1" applyFill="1" applyAlignment="1">
      <alignment vertical="top" wrapText="1"/>
    </xf>
    <xf numFmtId="0" fontId="1" fillId="18" borderId="0" xfId="17" applyFill="1" applyAlignment="1">
      <alignment horizontal="center" vertical="center"/>
    </xf>
    <xf numFmtId="0" fontId="45" fillId="18" borderId="0" xfId="2" applyFont="1" applyFill="1" applyAlignment="1">
      <alignment vertical="center" wrapText="1"/>
    </xf>
    <xf numFmtId="0" fontId="41" fillId="18" borderId="0" xfId="2" applyFont="1" applyFill="1">
      <alignment vertical="center"/>
    </xf>
    <xf numFmtId="0" fontId="37" fillId="18" borderId="0" xfId="17" applyFont="1" applyFill="1">
      <alignment vertical="center"/>
    </xf>
    <xf numFmtId="0" fontId="46" fillId="18" borderId="0" xfId="17" applyFont="1" applyFill="1" applyAlignment="1">
      <alignment horizontal="center" vertical="center" wrapText="1"/>
    </xf>
    <xf numFmtId="0" fontId="47" fillId="18" borderId="0" xfId="17" applyFont="1" applyFill="1">
      <alignment vertical="center"/>
    </xf>
    <xf numFmtId="0" fontId="6" fillId="18" borderId="0" xfId="2" applyFill="1" applyAlignment="1">
      <alignment horizontal="center" vertical="center"/>
    </xf>
    <xf numFmtId="0" fontId="45" fillId="18" borderId="0" xfId="17" applyFont="1" applyFill="1" applyAlignment="1">
      <alignment vertical="center" wrapText="1"/>
    </xf>
    <xf numFmtId="0" fontId="50" fillId="18" borderId="0" xfId="17" applyFont="1" applyFill="1" applyAlignment="1">
      <alignment horizontal="center" vertical="center"/>
    </xf>
    <xf numFmtId="0" fontId="8" fillId="18" borderId="0" xfId="1" applyFill="1" applyAlignment="1" applyProtection="1">
      <alignment horizontal="center" vertical="center"/>
    </xf>
    <xf numFmtId="0" fontId="53" fillId="18" borderId="0" xfId="17" applyFont="1" applyFill="1" applyAlignment="1">
      <alignment horizontal="center" vertical="center"/>
    </xf>
    <xf numFmtId="0" fontId="0" fillId="18" borderId="0" xfId="0" applyFill="1" applyAlignment="1">
      <alignment vertical="center" wrapText="1"/>
    </xf>
    <xf numFmtId="0" fontId="1" fillId="18" borderId="123" xfId="17" applyFill="1" applyBorder="1" applyAlignment="1">
      <alignment horizontal="center" vertical="center" wrapText="1"/>
    </xf>
    <xf numFmtId="0" fontId="1" fillId="18" borderId="0" xfId="17" applyFill="1">
      <alignment vertical="center"/>
    </xf>
    <xf numFmtId="0" fontId="1" fillId="18" borderId="124" xfId="17" applyFill="1" applyBorder="1" applyAlignment="1">
      <alignment horizontal="center" vertical="center"/>
    </xf>
    <xf numFmtId="177" fontId="22" fillId="31" borderId="166" xfId="2" applyNumberFormat="1" applyFont="1" applyFill="1" applyBorder="1" applyAlignment="1">
      <alignment horizontal="center" vertical="center" shrinkToFit="1"/>
    </xf>
    <xf numFmtId="0" fontId="124" fillId="0" borderId="0" xfId="0" applyFont="1" applyAlignment="1">
      <alignment vertical="top" wrapText="1"/>
    </xf>
    <xf numFmtId="0" fontId="119" fillId="0" borderId="171" xfId="1" applyFont="1" applyBorder="1" applyAlignment="1" applyProtection="1">
      <alignment vertical="top" wrapText="1"/>
    </xf>
    <xf numFmtId="0" fontId="8" fillId="0" borderId="0" xfId="1" applyFill="1" applyBorder="1" applyAlignment="1" applyProtection="1">
      <alignment vertical="center" wrapText="1"/>
    </xf>
    <xf numFmtId="183" fontId="103" fillId="5" borderId="0" xfId="0" applyNumberFormat="1" applyFont="1" applyFill="1" applyAlignment="1">
      <alignment horizontal="left" vertical="center"/>
    </xf>
    <xf numFmtId="14" fontId="90" fillId="20" borderId="177" xfId="2" applyNumberFormat="1" applyFont="1" applyFill="1" applyBorder="1" applyAlignment="1">
      <alignment horizontal="center" vertical="center"/>
    </xf>
    <xf numFmtId="14" fontId="90" fillId="20" borderId="178" xfId="2" applyNumberFormat="1" applyFont="1" applyFill="1" applyBorder="1" applyAlignment="1">
      <alignment horizontal="center" vertical="center"/>
    </xf>
    <xf numFmtId="14" fontId="90" fillId="20" borderId="179" xfId="2" applyNumberFormat="1" applyFont="1" applyFill="1" applyBorder="1" applyAlignment="1">
      <alignment horizontal="center" vertical="center"/>
    </xf>
    <xf numFmtId="0" fontId="8" fillId="0" borderId="181" xfId="1" applyBorder="1" applyAlignment="1" applyProtection="1">
      <alignment vertical="top" wrapText="1"/>
    </xf>
    <xf numFmtId="0" fontId="31" fillId="22" borderId="180" xfId="2" applyFont="1" applyFill="1" applyBorder="1" applyAlignment="1">
      <alignment horizontal="center" vertical="center" wrapText="1"/>
    </xf>
    <xf numFmtId="0" fontId="31" fillId="20" borderId="142" xfId="2" applyFont="1" applyFill="1" applyBorder="1" applyAlignment="1">
      <alignment horizontal="center" vertical="center" wrapText="1"/>
    </xf>
    <xf numFmtId="0" fontId="22" fillId="33" borderId="7" xfId="2" applyFont="1" applyFill="1" applyBorder="1" applyAlignment="1">
      <alignment horizontal="left" vertical="center"/>
    </xf>
    <xf numFmtId="177" fontId="10" fillId="33" borderId="9" xfId="2" applyNumberFormat="1" applyFont="1" applyFill="1" applyBorder="1" applyAlignment="1">
      <alignment horizontal="center" vertical="center" wrapText="1"/>
    </xf>
    <xf numFmtId="0" fontId="22" fillId="33" borderId="166" xfId="2" applyFont="1" applyFill="1" applyBorder="1" applyAlignment="1">
      <alignment horizontal="center" vertical="center" wrapText="1"/>
    </xf>
    <xf numFmtId="177" fontId="22" fillId="33" borderId="166" xfId="2" applyNumberFormat="1" applyFont="1" applyFill="1" applyBorder="1" applyAlignment="1">
      <alignment horizontal="center" vertical="center" shrinkToFit="1"/>
    </xf>
    <xf numFmtId="0" fontId="128" fillId="34" borderId="0" xfId="0" applyFont="1" applyFill="1" applyAlignment="1">
      <alignment horizontal="center" vertical="center" wrapText="1"/>
    </xf>
    <xf numFmtId="0" fontId="84" fillId="35" borderId="115" xfId="0" applyFont="1" applyFill="1" applyBorder="1" applyAlignment="1">
      <alignment horizontal="center" vertical="center" wrapText="1"/>
    </xf>
    <xf numFmtId="0" fontId="129" fillId="0" borderId="184" xfId="2" applyFont="1" applyBorder="1" applyAlignment="1">
      <alignment horizontal="left" vertical="top" wrapText="1"/>
    </xf>
    <xf numFmtId="180" fontId="49" fillId="10" borderId="185" xfId="17" applyNumberFormat="1" applyFont="1" applyFill="1" applyBorder="1" applyAlignment="1">
      <alignment horizontal="center" vertical="center"/>
    </xf>
    <xf numFmtId="0" fontId="12" fillId="0" borderId="187" xfId="2" applyFont="1" applyBorder="1" applyAlignment="1">
      <alignment horizontal="center" vertical="center" wrapText="1"/>
    </xf>
    <xf numFmtId="177" fontId="89" fillId="33" borderId="7" xfId="2" applyNumberFormat="1" applyFont="1" applyFill="1" applyBorder="1" applyAlignment="1">
      <alignment horizontal="center" vertical="center" shrinkToFit="1"/>
    </xf>
    <xf numFmtId="177" fontId="130" fillId="33" borderId="7" xfId="2" applyNumberFormat="1" applyFont="1" applyFill="1" applyBorder="1" applyAlignment="1">
      <alignment horizontal="center" vertical="center" wrapText="1"/>
    </xf>
    <xf numFmtId="0" fontId="89" fillId="33" borderId="9" xfId="2" applyFont="1" applyFill="1" applyBorder="1" applyAlignment="1">
      <alignment horizontal="center" vertical="center"/>
    </xf>
    <xf numFmtId="177" fontId="89" fillId="33" borderId="9" xfId="2" applyNumberFormat="1" applyFont="1" applyFill="1" applyBorder="1" applyAlignment="1">
      <alignment horizontal="center" vertical="center" shrinkToFit="1"/>
    </xf>
    <xf numFmtId="14" fontId="86" fillId="20" borderId="1" xfId="1" applyNumberFormat="1" applyFont="1" applyFill="1" applyBorder="1" applyAlignment="1" applyProtection="1">
      <alignment horizontal="center" vertical="center" shrinkToFit="1"/>
    </xf>
    <xf numFmtId="0" fontId="129" fillId="0" borderId="190" xfId="1" applyFont="1" applyFill="1" applyBorder="1" applyAlignment="1" applyProtection="1">
      <alignment vertical="top" wrapText="1"/>
    </xf>
    <xf numFmtId="0" fontId="84" fillId="0" borderId="130" xfId="0" applyFont="1" applyBorder="1" applyAlignment="1">
      <alignment horizontal="center" vertical="center" wrapText="1"/>
    </xf>
    <xf numFmtId="0" fontId="0" fillId="20" borderId="12" xfId="0" applyFill="1" applyBorder="1" applyAlignment="1">
      <alignment vertical="top" wrapText="1"/>
    </xf>
    <xf numFmtId="0" fontId="112" fillId="20" borderId="178" xfId="2" applyFont="1" applyFill="1" applyBorder="1" applyAlignment="1">
      <alignment horizontal="center" vertical="center" wrapText="1"/>
    </xf>
    <xf numFmtId="0" fontId="112" fillId="20" borderId="178" xfId="2" applyFont="1" applyFill="1" applyBorder="1" applyAlignment="1">
      <alignment horizontal="center" vertical="center"/>
    </xf>
    <xf numFmtId="0" fontId="112" fillId="20" borderId="177" xfId="2" applyFont="1" applyFill="1" applyBorder="1" applyAlignment="1">
      <alignment horizontal="center" vertical="center"/>
    </xf>
    <xf numFmtId="0" fontId="90" fillId="20" borderId="179" xfId="2" applyFont="1" applyFill="1" applyBorder="1" applyAlignment="1">
      <alignment horizontal="center" vertical="center"/>
    </xf>
    <xf numFmtId="0" fontId="127" fillId="0" borderId="0" xfId="2" applyFont="1">
      <alignment vertical="center"/>
    </xf>
    <xf numFmtId="0" fontId="120" fillId="0" borderId="191" xfId="1" applyFont="1" applyFill="1" applyBorder="1" applyAlignment="1" applyProtection="1">
      <alignment horizontal="left" vertical="top" wrapText="1"/>
    </xf>
    <xf numFmtId="0" fontId="6" fillId="0" borderId="0" xfId="2" applyAlignment="1">
      <alignment horizontal="center" vertical="top"/>
    </xf>
    <xf numFmtId="0" fontId="119" fillId="0" borderId="192" xfId="1" applyFont="1" applyBorder="1" applyAlignment="1" applyProtection="1">
      <alignment horizontal="left" vertical="top" wrapText="1"/>
    </xf>
    <xf numFmtId="0" fontId="8" fillId="0" borderId="193" xfId="1" applyFill="1" applyBorder="1" applyAlignment="1" applyProtection="1">
      <alignment vertical="center" wrapText="1"/>
    </xf>
    <xf numFmtId="0" fontId="121" fillId="0" borderId="193" xfId="1" applyFont="1" applyFill="1" applyBorder="1" applyAlignment="1" applyProtection="1">
      <alignment horizontal="left" vertical="top" wrapText="1"/>
    </xf>
    <xf numFmtId="0" fontId="31" fillId="30" borderId="194" xfId="1" applyFont="1" applyFill="1" applyBorder="1" applyAlignment="1" applyProtection="1">
      <alignment horizontal="center" vertical="center" wrapText="1" shrinkToFit="1"/>
    </xf>
    <xf numFmtId="0" fontId="87" fillId="0" borderId="195" xfId="2" applyFont="1" applyBorder="1" applyAlignment="1">
      <alignment vertical="center" shrinkToFit="1"/>
    </xf>
    <xf numFmtId="0" fontId="22" fillId="0" borderId="166" xfId="2" applyFont="1" applyBorder="1" applyAlignment="1">
      <alignment horizontal="center" vertical="center"/>
    </xf>
    <xf numFmtId="14" fontId="86" fillId="20" borderId="162" xfId="1" applyNumberFormat="1" applyFont="1" applyFill="1" applyBorder="1" applyAlignment="1" applyProtection="1">
      <alignment horizontal="center" vertical="center" wrapText="1"/>
    </xf>
    <xf numFmtId="0" fontId="123" fillId="34" borderId="0" xfId="0" applyFont="1" applyFill="1" applyAlignment="1">
      <alignment horizontal="center" vertical="center" wrapText="1"/>
    </xf>
    <xf numFmtId="0" fontId="90" fillId="20" borderId="38" xfId="2" applyFont="1" applyFill="1" applyBorder="1" applyAlignment="1">
      <alignment horizontal="center" vertical="center"/>
    </xf>
    <xf numFmtId="0" fontId="12" fillId="0" borderId="200" xfId="2" applyFont="1" applyBorder="1" applyAlignment="1">
      <alignment horizontal="center" vertical="center" wrapText="1"/>
    </xf>
    <xf numFmtId="0" fontId="23" fillId="18" borderId="0" xfId="2" applyFont="1" applyFill="1" applyAlignment="1">
      <alignment horizontal="center" vertical="top" wrapText="1"/>
    </xf>
    <xf numFmtId="0" fontId="22" fillId="18" borderId="36" xfId="2" applyFont="1" applyFill="1" applyBorder="1" applyAlignment="1">
      <alignment horizontal="center" vertical="center" wrapText="1"/>
    </xf>
    <xf numFmtId="0" fontId="23" fillId="18" borderId="49" xfId="2" applyFont="1" applyFill="1" applyBorder="1" applyAlignment="1">
      <alignment horizontal="center" vertical="center" wrapText="1"/>
    </xf>
    <xf numFmtId="0" fontId="22" fillId="18" borderId="201" xfId="2" applyFont="1" applyFill="1" applyBorder="1" applyAlignment="1">
      <alignment horizontal="left" vertical="center"/>
    </xf>
    <xf numFmtId="0" fontId="22" fillId="18" borderId="7" xfId="2" applyFont="1" applyFill="1" applyBorder="1" applyAlignment="1">
      <alignment horizontal="center" vertical="center" wrapText="1"/>
    </xf>
    <xf numFmtId="0" fontId="23" fillId="18" borderId="165" xfId="2" applyFont="1" applyFill="1" applyBorder="1" applyAlignment="1">
      <alignment horizontal="center" vertical="top" wrapText="1"/>
    </xf>
    <xf numFmtId="177" fontId="1" fillId="18" borderId="49" xfId="2" applyNumberFormat="1" applyFont="1" applyFill="1" applyBorder="1" applyAlignment="1">
      <alignment horizontal="center" vertical="center" wrapText="1"/>
    </xf>
    <xf numFmtId="177" fontId="36" fillId="18" borderId="166" xfId="2" applyNumberFormat="1" applyFont="1" applyFill="1" applyBorder="1" applyAlignment="1">
      <alignment horizontal="center" vertical="center" wrapText="1"/>
    </xf>
    <xf numFmtId="0" fontId="22" fillId="18" borderId="165" xfId="2" applyFont="1" applyFill="1" applyBorder="1" applyAlignment="1">
      <alignment horizontal="center" vertical="center" wrapText="1"/>
    </xf>
    <xf numFmtId="177" fontId="22" fillId="18" borderId="49" xfId="2" applyNumberFormat="1" applyFont="1" applyFill="1" applyBorder="1" applyAlignment="1">
      <alignment horizontal="center" vertical="center" shrinkToFit="1"/>
    </xf>
    <xf numFmtId="0" fontId="88" fillId="0" borderId="0" xfId="2" applyFont="1" applyAlignment="1">
      <alignment vertical="top" wrapText="1"/>
    </xf>
    <xf numFmtId="0" fontId="8" fillId="0" borderId="203" xfId="1" applyBorder="1" applyAlignment="1" applyProtection="1">
      <alignment vertical="center" wrapText="1"/>
    </xf>
    <xf numFmtId="0" fontId="111" fillId="18" borderId="205" xfId="0" applyFont="1" applyFill="1" applyBorder="1" applyAlignment="1">
      <alignment horizontal="left" vertical="center"/>
    </xf>
    <xf numFmtId="14" fontId="111" fillId="18" borderId="205" xfId="0" applyNumberFormat="1" applyFont="1" applyFill="1" applyBorder="1" applyAlignment="1">
      <alignment horizontal="center" vertical="center"/>
    </xf>
    <xf numFmtId="14" fontId="111" fillId="18" borderId="206" xfId="0" applyNumberFormat="1" applyFont="1" applyFill="1" applyBorder="1" applyAlignment="1">
      <alignment horizontal="center" vertical="center"/>
    </xf>
    <xf numFmtId="0" fontId="1" fillId="18" borderId="127" xfId="17" applyFill="1" applyBorder="1" applyAlignment="1">
      <alignment horizontal="center" vertical="center" wrapText="1"/>
    </xf>
    <xf numFmtId="0" fontId="12" fillId="5" borderId="200" xfId="2" applyFont="1" applyFill="1" applyBorder="1" applyAlignment="1">
      <alignment horizontal="center" vertical="center" wrapText="1"/>
    </xf>
    <xf numFmtId="0" fontId="119" fillId="0" borderId="202" xfId="1" applyFont="1" applyFill="1" applyBorder="1" applyAlignment="1" applyProtection="1">
      <alignment horizontal="left" vertical="top" wrapText="1"/>
    </xf>
    <xf numFmtId="0" fontId="17" fillId="22" borderId="180" xfId="2" applyFont="1" applyFill="1" applyBorder="1" applyAlignment="1">
      <alignment horizontal="center" vertical="center" wrapText="1"/>
    </xf>
    <xf numFmtId="0" fontId="8" fillId="0" borderId="207" xfId="1" applyBorder="1" applyAlignment="1" applyProtection="1">
      <alignment horizontal="left" vertical="top" wrapText="1"/>
    </xf>
    <xf numFmtId="0" fontId="20" fillId="0" borderId="101" xfId="1" applyFont="1" applyFill="1" applyBorder="1" applyAlignment="1" applyProtection="1">
      <alignment vertical="top" wrapText="1"/>
    </xf>
    <xf numFmtId="0" fontId="6" fillId="0" borderId="208" xfId="2" applyBorder="1">
      <alignment vertical="center"/>
    </xf>
    <xf numFmtId="0" fontId="8" fillId="0" borderId="90" xfId="1" applyFill="1" applyBorder="1" applyAlignment="1" applyProtection="1">
      <alignment vertical="top" wrapText="1"/>
    </xf>
    <xf numFmtId="0" fontId="119" fillId="0" borderId="184" xfId="2" applyFont="1" applyBorder="1" applyAlignment="1">
      <alignment horizontal="left" vertical="top" wrapText="1"/>
    </xf>
    <xf numFmtId="0" fontId="93" fillId="18" borderId="0" xfId="0" applyFont="1" applyFill="1" applyAlignment="1">
      <alignment horizontal="center" vertical="center" wrapText="1"/>
    </xf>
    <xf numFmtId="0" fontId="8" fillId="0" borderId="181" xfId="1" applyBorder="1" applyAlignment="1" applyProtection="1">
      <alignment vertical="center" wrapText="1"/>
    </xf>
    <xf numFmtId="0" fontId="8" fillId="0" borderId="0" xfId="1" applyFill="1" applyAlignment="1" applyProtection="1">
      <alignment vertical="center"/>
    </xf>
    <xf numFmtId="14" fontId="18" fillId="20" borderId="1" xfId="2" applyNumberFormat="1" applyFont="1" applyFill="1" applyBorder="1" applyAlignment="1">
      <alignment horizontal="center" vertical="center" wrapText="1" shrinkToFit="1"/>
    </xf>
    <xf numFmtId="0" fontId="70" fillId="18" borderId="0" xfId="0" applyFont="1" applyFill="1" applyAlignment="1">
      <alignment horizontal="center" vertical="center" wrapText="1"/>
    </xf>
    <xf numFmtId="0" fontId="40" fillId="0" borderId="0" xfId="17" applyFont="1" applyAlignment="1">
      <alignment vertical="center" wrapText="1"/>
    </xf>
    <xf numFmtId="0" fontId="45" fillId="5" borderId="0" xfId="17" applyFont="1" applyFill="1" applyAlignment="1">
      <alignment vertical="center" wrapText="1"/>
    </xf>
    <xf numFmtId="0" fontId="6" fillId="0" borderId="0" xfId="4"/>
    <xf numFmtId="0" fontId="138" fillId="0" borderId="0" xfId="2" applyFont="1">
      <alignment vertical="center"/>
    </xf>
    <xf numFmtId="0" fontId="136" fillId="0" borderId="0" xfId="2" applyFont="1">
      <alignment vertical="center"/>
    </xf>
    <xf numFmtId="0" fontId="31" fillId="20" borderId="180" xfId="2" applyFont="1" applyFill="1" applyBorder="1" applyAlignment="1">
      <alignment horizontal="center" vertical="center" wrapText="1"/>
    </xf>
    <xf numFmtId="14" fontId="86" fillId="20" borderId="131" xfId="2" applyNumberFormat="1" applyFont="1" applyFill="1" applyBorder="1" applyAlignment="1">
      <alignment horizontal="center" vertical="center" wrapText="1" shrinkToFit="1"/>
    </xf>
    <xf numFmtId="0" fontId="144" fillId="20" borderId="142" xfId="2" applyFont="1" applyFill="1" applyBorder="1" applyAlignment="1">
      <alignment horizontal="center" vertical="center" wrapText="1"/>
    </xf>
    <xf numFmtId="0" fontId="8" fillId="0" borderId="213" xfId="1" applyFill="1" applyBorder="1" applyAlignment="1" applyProtection="1">
      <alignment horizontal="left" vertical="center" wrapText="1"/>
    </xf>
    <xf numFmtId="14" fontId="90" fillId="20" borderId="214" xfId="2" applyNumberFormat="1" applyFont="1" applyFill="1" applyBorder="1" applyAlignment="1">
      <alignment vertical="center" shrinkToFit="1"/>
    </xf>
    <xf numFmtId="0" fontId="22" fillId="31" borderId="7" xfId="2" applyFont="1" applyFill="1" applyBorder="1" applyAlignment="1">
      <alignment horizontal="center" vertical="center" wrapText="1"/>
    </xf>
    <xf numFmtId="0" fontId="6" fillId="31" borderId="166" xfId="2" applyFill="1" applyBorder="1" applyAlignment="1">
      <alignment horizontal="center" vertical="center"/>
    </xf>
    <xf numFmtId="0" fontId="0" fillId="0" borderId="166" xfId="0" applyBorder="1" applyAlignment="1">
      <alignment horizontal="center" vertical="center" wrapText="1"/>
    </xf>
    <xf numFmtId="0" fontId="118" fillId="22" borderId="167" xfId="0" applyFont="1" applyFill="1" applyBorder="1" applyAlignment="1">
      <alignment horizontal="center" vertical="center" wrapText="1"/>
    </xf>
    <xf numFmtId="177" fontId="22" fillId="22" borderId="166" xfId="2" applyNumberFormat="1" applyFont="1" applyFill="1" applyBorder="1" applyAlignment="1">
      <alignment horizontal="center" vertical="center" shrinkToFit="1"/>
    </xf>
    <xf numFmtId="0" fontId="118" fillId="37" borderId="167" xfId="0" applyFont="1" applyFill="1" applyBorder="1" applyAlignment="1">
      <alignment horizontal="center" vertical="center" wrapText="1"/>
    </xf>
    <xf numFmtId="0" fontId="101" fillId="22" borderId="130" xfId="0" applyFont="1" applyFill="1" applyBorder="1" applyAlignment="1">
      <alignment horizontal="center" vertical="center" wrapText="1"/>
    </xf>
    <xf numFmtId="0" fontId="101" fillId="22" borderId="7" xfId="0" applyFont="1" applyFill="1" applyBorder="1" applyAlignment="1">
      <alignment horizontal="center" vertical="center" wrapText="1"/>
    </xf>
    <xf numFmtId="0" fontId="0" fillId="22" borderId="9" xfId="0" applyFill="1" applyBorder="1" applyAlignment="1">
      <alignment horizontal="center" vertical="center" wrapText="1"/>
    </xf>
    <xf numFmtId="177" fontId="6" fillId="22" borderId="7" xfId="2" applyNumberFormat="1" applyFill="1" applyBorder="1" applyAlignment="1">
      <alignment horizontal="center" vertical="center" shrinkToFit="1"/>
    </xf>
    <xf numFmtId="184" fontId="9" fillId="18" borderId="0" xfId="2" applyNumberFormat="1" applyFont="1" applyFill="1" applyAlignment="1">
      <alignment horizontal="center" vertical="center"/>
    </xf>
    <xf numFmtId="184" fontId="25" fillId="18" borderId="0" xfId="2" applyNumberFormat="1" applyFont="1" applyFill="1" applyAlignment="1">
      <alignment horizontal="left" vertical="center"/>
    </xf>
    <xf numFmtId="0" fontId="111" fillId="18" borderId="212" xfId="0" applyFont="1" applyFill="1" applyBorder="1" applyAlignment="1">
      <alignment horizontal="left" vertical="center"/>
    </xf>
    <xf numFmtId="0" fontId="0" fillId="0" borderId="205" xfId="0" applyBorder="1" applyAlignment="1">
      <alignment horizontal="center" vertical="center"/>
    </xf>
    <xf numFmtId="9" fontId="0" fillId="0" borderId="205" xfId="0" applyNumberFormat="1" applyBorder="1" applyAlignment="1">
      <alignment horizontal="center" vertical="center"/>
    </xf>
    <xf numFmtId="0" fontId="97" fillId="25" borderId="156" xfId="2" applyFont="1" applyFill="1" applyBorder="1" applyAlignment="1">
      <alignment horizontal="center" wrapText="1"/>
    </xf>
    <xf numFmtId="0" fontId="147" fillId="0" borderId="0" xfId="0" applyFont="1">
      <alignment vertical="center"/>
    </xf>
    <xf numFmtId="0" fontId="0" fillId="0" borderId="95" xfId="0" applyBorder="1" applyAlignment="1">
      <alignment horizontal="center" vertical="center"/>
    </xf>
    <xf numFmtId="14" fontId="111" fillId="18" borderId="211" xfId="2" applyNumberFormat="1" applyFont="1" applyFill="1" applyBorder="1" applyAlignment="1">
      <alignment horizontal="left" vertical="center"/>
    </xf>
    <xf numFmtId="0" fontId="156" fillId="0" borderId="218" xfId="0" applyFont="1" applyBorder="1" applyAlignment="1">
      <alignment horizontal="center" vertical="center"/>
    </xf>
    <xf numFmtId="0" fontId="156" fillId="0" borderId="219" xfId="0" applyFont="1" applyBorder="1" applyAlignment="1">
      <alignment horizontal="center" vertical="center"/>
    </xf>
    <xf numFmtId="0" fontId="156" fillId="0" borderId="220" xfId="0" applyFont="1" applyBorder="1" applyAlignment="1">
      <alignment horizontal="center" vertical="center"/>
    </xf>
    <xf numFmtId="0" fontId="156" fillId="0" borderId="222" xfId="0" applyFont="1" applyBorder="1" applyAlignment="1">
      <alignment horizontal="center" vertical="center"/>
    </xf>
    <xf numFmtId="0" fontId="0" fillId="39" borderId="0" xfId="0" applyFill="1">
      <alignment vertical="center"/>
    </xf>
    <xf numFmtId="0" fontId="155" fillId="0" borderId="218" xfId="0" applyFont="1" applyBorder="1" applyAlignment="1">
      <alignment horizontal="center" vertical="center"/>
    </xf>
    <xf numFmtId="0" fontId="155" fillId="0" borderId="219" xfId="0" applyFont="1" applyBorder="1" applyAlignment="1">
      <alignment horizontal="center" vertical="center"/>
    </xf>
    <xf numFmtId="0" fontId="155" fillId="0" borderId="222" xfId="0" applyFont="1" applyBorder="1" applyAlignment="1">
      <alignment horizontal="center" vertical="center"/>
    </xf>
    <xf numFmtId="0" fontId="155" fillId="0" borderId="220" xfId="0" applyFont="1" applyBorder="1" applyAlignment="1">
      <alignment horizontal="center" vertical="center"/>
    </xf>
    <xf numFmtId="0" fontId="84" fillId="40" borderId="115" xfId="0" applyFont="1" applyFill="1" applyBorder="1" applyAlignment="1">
      <alignment horizontal="center" vertical="center" wrapText="1"/>
    </xf>
    <xf numFmtId="0" fontId="156" fillId="0" borderId="223" xfId="0" applyFont="1" applyBorder="1" applyAlignment="1">
      <alignment horizontal="center" vertical="center"/>
    </xf>
    <xf numFmtId="0" fontId="156" fillId="0" borderId="224" xfId="0" applyFont="1" applyBorder="1" applyAlignment="1">
      <alignment horizontal="center" vertical="center"/>
    </xf>
    <xf numFmtId="0" fontId="156" fillId="0" borderId="225" xfId="0" applyFont="1" applyBorder="1" applyAlignment="1">
      <alignment horizontal="center" vertical="center"/>
    </xf>
    <xf numFmtId="0" fontId="0" fillId="0" borderId="226" xfId="0" applyBorder="1" applyAlignment="1">
      <alignment horizontal="center" vertical="center"/>
    </xf>
    <xf numFmtId="0" fontId="0" fillId="0" borderId="227" xfId="0" applyBorder="1" applyAlignment="1">
      <alignment horizontal="center" vertical="center"/>
    </xf>
    <xf numFmtId="0" fontId="0" fillId="0" borderId="228" xfId="0" applyBorder="1" applyAlignment="1">
      <alignment horizontal="center" vertical="center"/>
    </xf>
    <xf numFmtId="0" fontId="0" fillId="0" borderId="229" xfId="0" applyBorder="1" applyAlignment="1">
      <alignment horizontal="center" vertical="center"/>
    </xf>
    <xf numFmtId="9" fontId="0" fillId="0" borderId="229" xfId="0" applyNumberFormat="1" applyBorder="1" applyAlignment="1">
      <alignment horizontal="center" vertical="center"/>
    </xf>
    <xf numFmtId="9" fontId="0" fillId="0" borderId="227" xfId="0" applyNumberFormat="1" applyBorder="1" applyAlignment="1">
      <alignment horizontal="center" vertical="center"/>
    </xf>
    <xf numFmtId="9" fontId="0" fillId="0" borderId="228" xfId="0" applyNumberFormat="1" applyBorder="1" applyAlignment="1">
      <alignment horizontal="center" vertical="center"/>
    </xf>
    <xf numFmtId="0" fontId="156" fillId="0" borderId="230" xfId="0" applyFont="1" applyBorder="1" applyAlignment="1">
      <alignment horizontal="center" vertical="center"/>
    </xf>
    <xf numFmtId="0" fontId="0" fillId="0" borderId="231" xfId="0" applyBorder="1" applyAlignment="1">
      <alignment horizontal="center" vertical="center"/>
    </xf>
    <xf numFmtId="9" fontId="0" fillId="0" borderId="231" xfId="0" applyNumberFormat="1" applyBorder="1" applyAlignment="1">
      <alignment horizontal="center" vertical="center"/>
    </xf>
    <xf numFmtId="0" fontId="136" fillId="0" borderId="0" xfId="25" applyFont="1">
      <alignment vertical="center"/>
    </xf>
    <xf numFmtId="0" fontId="0" fillId="18" borderId="205" xfId="0" applyFill="1" applyBorder="1" applyAlignment="1">
      <alignment horizontal="center" vertical="center"/>
    </xf>
    <xf numFmtId="9" fontId="0" fillId="18" borderId="205" xfId="0" applyNumberFormat="1" applyFill="1" applyBorder="1" applyAlignment="1">
      <alignment horizontal="center" vertical="center"/>
    </xf>
    <xf numFmtId="0" fontId="159" fillId="18" borderId="0" xfId="2" applyFont="1" applyFill="1" applyAlignment="1">
      <alignment horizontal="center" vertical="center" wrapText="1"/>
    </xf>
    <xf numFmtId="184" fontId="159" fillId="18" borderId="0" xfId="2" applyNumberFormat="1" applyFont="1" applyFill="1" applyAlignment="1">
      <alignment horizontal="center" vertical="center"/>
    </xf>
    <xf numFmtId="14" fontId="91" fillId="20" borderId="178" xfId="2" applyNumberFormat="1" applyFont="1" applyFill="1" applyBorder="1" applyAlignment="1">
      <alignment horizontal="center" vertical="center"/>
    </xf>
    <xf numFmtId="0" fontId="71" fillId="5" borderId="173" xfId="2" applyFont="1" applyFill="1" applyBorder="1" applyAlignment="1">
      <alignment horizontal="center" vertical="center"/>
    </xf>
    <xf numFmtId="0" fontId="22" fillId="20" borderId="205" xfId="2" applyFont="1" applyFill="1" applyBorder="1" applyAlignment="1">
      <alignment horizontal="center" vertical="center" wrapText="1"/>
    </xf>
    <xf numFmtId="0" fontId="143" fillId="20" borderId="205" xfId="2" applyFont="1" applyFill="1" applyBorder="1" applyAlignment="1">
      <alignment horizontal="center" vertical="center" wrapText="1"/>
    </xf>
    <xf numFmtId="0" fontId="22" fillId="20" borderId="205" xfId="2" applyFont="1" applyFill="1" applyBorder="1" applyAlignment="1">
      <alignment horizontal="left" vertical="center" shrinkToFit="1"/>
    </xf>
    <xf numFmtId="14" fontId="22" fillId="20" borderId="205" xfId="2" applyNumberFormat="1" applyFont="1" applyFill="1" applyBorder="1" applyAlignment="1">
      <alignment horizontal="center" vertical="center"/>
    </xf>
    <xf numFmtId="14" fontId="22" fillId="20" borderId="206" xfId="2" applyNumberFormat="1" applyFont="1" applyFill="1" applyBorder="1" applyAlignment="1">
      <alignment horizontal="center" vertical="center"/>
    </xf>
    <xf numFmtId="0" fontId="111" fillId="20" borderId="204" xfId="0" applyFont="1" applyFill="1" applyBorder="1" applyAlignment="1">
      <alignment horizontal="center" vertical="center"/>
    </xf>
    <xf numFmtId="0" fontId="111" fillId="20" borderId="205" xfId="0" applyFont="1" applyFill="1" applyBorder="1" applyAlignment="1">
      <alignment horizontal="left" vertical="center"/>
    </xf>
    <xf numFmtId="14" fontId="111" fillId="20" borderId="205" xfId="0" applyNumberFormat="1" applyFont="1" applyFill="1" applyBorder="1" applyAlignment="1">
      <alignment horizontal="center" vertical="center"/>
    </xf>
    <xf numFmtId="14" fontId="111" fillId="20" borderId="206" xfId="0" applyNumberFormat="1" applyFont="1" applyFill="1" applyBorder="1" applyAlignment="1">
      <alignment horizontal="center" vertical="center"/>
    </xf>
    <xf numFmtId="0" fontId="22" fillId="28" borderId="205" xfId="2" applyFont="1" applyFill="1" applyBorder="1" applyAlignment="1">
      <alignment horizontal="center" vertical="center" wrapText="1"/>
    </xf>
    <xf numFmtId="0" fontId="143" fillId="28" borderId="205" xfId="2" applyFont="1" applyFill="1" applyBorder="1" applyAlignment="1">
      <alignment horizontal="center" vertical="center" wrapText="1"/>
    </xf>
    <xf numFmtId="0" fontId="22" fillId="28" borderId="205" xfId="2" applyFont="1" applyFill="1" applyBorder="1" applyAlignment="1">
      <alignment horizontal="left" vertical="center" shrinkToFit="1"/>
    </xf>
    <xf numFmtId="14" fontId="22" fillId="28" borderId="205" xfId="2" applyNumberFormat="1" applyFont="1" applyFill="1" applyBorder="1" applyAlignment="1">
      <alignment horizontal="center" vertical="center"/>
    </xf>
    <xf numFmtId="14" fontId="22" fillId="28" borderId="206" xfId="2" applyNumberFormat="1" applyFont="1" applyFill="1" applyBorder="1" applyAlignment="1">
      <alignment horizontal="center" vertical="center"/>
    </xf>
    <xf numFmtId="0" fontId="22" fillId="27" borderId="205" xfId="2" applyFont="1" applyFill="1" applyBorder="1" applyAlignment="1">
      <alignment horizontal="center" vertical="center" wrapText="1"/>
    </xf>
    <xf numFmtId="0" fontId="143" fillId="27" borderId="205" xfId="2" applyFont="1" applyFill="1" applyBorder="1" applyAlignment="1">
      <alignment horizontal="center" vertical="center" wrapText="1"/>
    </xf>
    <xf numFmtId="0" fontId="22" fillId="27" borderId="205" xfId="2" applyFont="1" applyFill="1" applyBorder="1" applyAlignment="1">
      <alignment horizontal="left" vertical="center" shrinkToFit="1"/>
    </xf>
    <xf numFmtId="14" fontId="22" fillId="27" borderId="205" xfId="2" applyNumberFormat="1" applyFont="1" applyFill="1" applyBorder="1" applyAlignment="1">
      <alignment horizontal="center" vertical="center"/>
    </xf>
    <xf numFmtId="14" fontId="22" fillId="27" borderId="206" xfId="2" applyNumberFormat="1" applyFont="1" applyFill="1" applyBorder="1" applyAlignment="1">
      <alignment horizontal="center" vertical="center"/>
    </xf>
    <xf numFmtId="0" fontId="22" fillId="41" borderId="205" xfId="2" applyFont="1" applyFill="1" applyBorder="1" applyAlignment="1">
      <alignment horizontal="center" vertical="center" wrapText="1"/>
    </xf>
    <xf numFmtId="0" fontId="143" fillId="41" borderId="205" xfId="2" applyFont="1" applyFill="1" applyBorder="1" applyAlignment="1">
      <alignment horizontal="center" vertical="center" wrapText="1"/>
    </xf>
    <xf numFmtId="0" fontId="22" fillId="41" borderId="205" xfId="2" applyFont="1" applyFill="1" applyBorder="1" applyAlignment="1">
      <alignment horizontal="left" vertical="center" shrinkToFit="1"/>
    </xf>
    <xf numFmtId="14" fontId="22" fillId="41" borderId="205" xfId="2" applyNumberFormat="1" applyFont="1" applyFill="1" applyBorder="1" applyAlignment="1">
      <alignment horizontal="center" vertical="center"/>
    </xf>
    <xf numFmtId="14" fontId="22" fillId="41" borderId="206" xfId="2" applyNumberFormat="1" applyFont="1" applyFill="1" applyBorder="1" applyAlignment="1">
      <alignment horizontal="center" vertical="center"/>
    </xf>
    <xf numFmtId="0" fontId="0" fillId="20" borderId="205" xfId="0" applyFill="1" applyBorder="1" applyAlignment="1">
      <alignment horizontal="center" vertical="center"/>
    </xf>
    <xf numFmtId="9" fontId="0" fillId="20" borderId="205" xfId="0" applyNumberFormat="1" applyFill="1" applyBorder="1" applyAlignment="1">
      <alignment horizontal="center" vertical="center"/>
    </xf>
    <xf numFmtId="0" fontId="31" fillId="20" borderId="0" xfId="2" applyFont="1" applyFill="1" applyAlignment="1">
      <alignment horizontal="center" vertical="center" wrapText="1"/>
    </xf>
    <xf numFmtId="14" fontId="90" fillId="20" borderId="1" xfId="2" applyNumberFormat="1" applyFont="1" applyFill="1" applyBorder="1" applyAlignment="1">
      <alignment horizontal="center" vertical="center" wrapText="1" shrinkToFit="1"/>
    </xf>
    <xf numFmtId="0" fontId="144" fillId="22" borderId="142" xfId="2" applyFont="1" applyFill="1" applyBorder="1" applyAlignment="1">
      <alignment horizontal="center" vertical="center" wrapText="1"/>
    </xf>
    <xf numFmtId="0" fontId="145" fillId="0" borderId="0" xfId="2" applyFont="1">
      <alignment vertical="center"/>
    </xf>
    <xf numFmtId="0" fontId="161" fillId="0" borderId="0" xfId="2" applyFont="1">
      <alignment vertical="center"/>
    </xf>
    <xf numFmtId="0" fontId="0" fillId="18" borderId="127" xfId="0" applyFill="1" applyBorder="1">
      <alignment vertical="center"/>
    </xf>
    <xf numFmtId="14" fontId="99" fillId="18" borderId="128" xfId="17" applyNumberFormat="1" applyFont="1" applyFill="1" applyBorder="1" applyAlignment="1">
      <alignment horizontal="center" vertical="center" wrapText="1"/>
    </xf>
    <xf numFmtId="0" fontId="99" fillId="18" borderId="127" xfId="17" applyFont="1" applyFill="1" applyBorder="1" applyAlignment="1">
      <alignment horizontal="center" vertical="center" wrapText="1"/>
    </xf>
    <xf numFmtId="14" fontId="36" fillId="18" borderId="128" xfId="17" applyNumberFormat="1" applyFont="1" applyFill="1" applyBorder="1" applyAlignment="1">
      <alignment horizontal="center" vertical="center"/>
    </xf>
    <xf numFmtId="0" fontId="133" fillId="18" borderId="0" xfId="0" applyFont="1" applyFill="1" applyAlignment="1">
      <alignment horizontal="center" vertical="center" wrapText="1"/>
    </xf>
    <xf numFmtId="14" fontId="92" fillId="18" borderId="128" xfId="17" applyNumberFormat="1" applyFont="1" applyFill="1" applyBorder="1" applyAlignment="1">
      <alignment horizontal="center" vertical="center" wrapText="1"/>
    </xf>
    <xf numFmtId="0" fontId="36" fillId="18" borderId="127" xfId="17" applyFont="1" applyFill="1" applyBorder="1" applyAlignment="1">
      <alignment horizontal="center" vertical="center" wrapText="1"/>
    </xf>
    <xf numFmtId="14" fontId="12" fillId="18" borderId="128" xfId="17" applyNumberFormat="1" applyFont="1" applyFill="1" applyBorder="1" applyAlignment="1">
      <alignment horizontal="center" vertical="center"/>
    </xf>
    <xf numFmtId="14" fontId="132" fillId="18" borderId="128" xfId="0" applyNumberFormat="1" applyFont="1" applyFill="1" applyBorder="1" applyAlignment="1">
      <alignment horizontal="center" vertical="center" wrapText="1"/>
    </xf>
    <xf numFmtId="14" fontId="132" fillId="18" borderId="128" xfId="0" applyNumberFormat="1" applyFont="1" applyFill="1" applyBorder="1" applyAlignment="1">
      <alignment horizontal="center" vertical="center"/>
    </xf>
    <xf numFmtId="14" fontId="22" fillId="18" borderId="128" xfId="17" applyNumberFormat="1" applyFont="1" applyFill="1" applyBorder="1" applyAlignment="1">
      <alignment horizontal="center" vertical="center"/>
    </xf>
    <xf numFmtId="0" fontId="22" fillId="18" borderId="205" xfId="2" applyFont="1" applyFill="1" applyBorder="1" applyAlignment="1">
      <alignment horizontal="center" vertical="center" wrapText="1"/>
    </xf>
    <xf numFmtId="0" fontId="143" fillId="18" borderId="205" xfId="2" applyFont="1" applyFill="1" applyBorder="1" applyAlignment="1">
      <alignment horizontal="center" vertical="center" wrapText="1"/>
    </xf>
    <xf numFmtId="0" fontId="22" fillId="18" borderId="205" xfId="2" applyFont="1" applyFill="1" applyBorder="1" applyAlignment="1">
      <alignment horizontal="left" vertical="center" shrinkToFit="1"/>
    </xf>
    <xf numFmtId="14" fontId="22" fillId="18" borderId="205" xfId="2" applyNumberFormat="1" applyFont="1" applyFill="1" applyBorder="1" applyAlignment="1">
      <alignment horizontal="center" vertical="center"/>
    </xf>
    <xf numFmtId="14" fontId="22" fillId="18" borderId="206" xfId="2" applyNumberFormat="1" applyFont="1" applyFill="1" applyBorder="1" applyAlignment="1">
      <alignment horizontal="center" vertical="center"/>
    </xf>
    <xf numFmtId="0" fontId="111" fillId="18" borderId="204" xfId="0" applyFont="1" applyFill="1" applyBorder="1" applyAlignment="1">
      <alignment horizontal="center" vertical="center"/>
    </xf>
    <xf numFmtId="0" fontId="111" fillId="28" borderId="204" xfId="0" applyFont="1" applyFill="1" applyBorder="1" applyAlignment="1">
      <alignment horizontal="center" vertical="center"/>
    </xf>
    <xf numFmtId="0" fontId="111" fillId="28" borderId="205" xfId="0" applyFont="1" applyFill="1" applyBorder="1" applyAlignment="1">
      <alignment horizontal="left" vertical="center"/>
    </xf>
    <xf numFmtId="14" fontId="111" fillId="28" borderId="205" xfId="0" applyNumberFormat="1" applyFont="1" applyFill="1" applyBorder="1" applyAlignment="1">
      <alignment horizontal="center" vertical="center"/>
    </xf>
    <xf numFmtId="14" fontId="111" fillId="28" borderId="206" xfId="0" applyNumberFormat="1" applyFont="1" applyFill="1" applyBorder="1" applyAlignment="1">
      <alignment horizontal="center" vertical="center"/>
    </xf>
    <xf numFmtId="0" fontId="8" fillId="0" borderId="143" xfId="1" applyFill="1" applyBorder="1" applyAlignment="1" applyProtection="1">
      <alignment horizontal="left" vertical="center" wrapText="1"/>
    </xf>
    <xf numFmtId="0" fontId="92" fillId="20" borderId="127" xfId="17" applyFont="1" applyFill="1" applyBorder="1" applyAlignment="1">
      <alignment horizontal="center" vertical="center" wrapText="1"/>
    </xf>
    <xf numFmtId="14" fontId="92" fillId="20" borderId="128" xfId="17" applyNumberFormat="1" applyFont="1" applyFill="1" applyBorder="1" applyAlignment="1">
      <alignment horizontal="center" vertical="center"/>
    </xf>
    <xf numFmtId="0" fontId="8" fillId="0" borderId="237" xfId="1" applyBorder="1" applyAlignment="1" applyProtection="1">
      <alignment horizontal="left" vertical="top" wrapText="1"/>
    </xf>
    <xf numFmtId="0" fontId="8" fillId="0" borderId="207" xfId="1" applyBorder="1" applyAlignment="1" applyProtection="1">
      <alignment horizontal="left" vertical="center" wrapText="1"/>
    </xf>
    <xf numFmtId="0" fontId="162" fillId="20" borderId="142" xfId="2" applyFont="1" applyFill="1" applyBorder="1" applyAlignment="1">
      <alignment horizontal="center" vertical="center" wrapText="1"/>
    </xf>
    <xf numFmtId="0" fontId="98" fillId="18" borderId="0" xfId="0" applyFont="1" applyFill="1" applyAlignment="1">
      <alignment horizontal="center" vertical="center" wrapText="1"/>
    </xf>
    <xf numFmtId="14" fontId="12" fillId="18" borderId="128" xfId="17" applyNumberFormat="1" applyFont="1" applyFill="1" applyBorder="1" applyAlignment="1">
      <alignment horizontal="center" vertical="center" wrapText="1"/>
    </xf>
    <xf numFmtId="0" fontId="157" fillId="18" borderId="0" xfId="0" applyFont="1" applyFill="1" applyAlignment="1">
      <alignment vertical="center" wrapText="1"/>
    </xf>
    <xf numFmtId="0" fontId="70" fillId="20" borderId="0" xfId="0" applyFont="1" applyFill="1" applyAlignment="1">
      <alignment horizontal="center" vertical="center" wrapText="1"/>
    </xf>
    <xf numFmtId="0" fontId="111" fillId="18" borderId="205" xfId="0" applyFont="1" applyFill="1" applyBorder="1" applyAlignment="1">
      <alignment horizontal="center" vertical="center"/>
    </xf>
    <xf numFmtId="0" fontId="111" fillId="28" borderId="205" xfId="0" applyFont="1" applyFill="1" applyBorder="1" applyAlignment="1">
      <alignment horizontal="center" vertical="center"/>
    </xf>
    <xf numFmtId="0" fontId="25" fillId="18" borderId="0" xfId="19" applyFont="1" applyFill="1" applyAlignment="1">
      <alignment horizontal="left" vertical="center"/>
    </xf>
    <xf numFmtId="0" fontId="111" fillId="20" borderId="205" xfId="0" applyFont="1" applyFill="1" applyBorder="1" applyAlignment="1">
      <alignment horizontal="center" vertical="center"/>
    </xf>
    <xf numFmtId="0" fontId="22" fillId="43" borderId="205" xfId="2" applyFont="1" applyFill="1" applyBorder="1" applyAlignment="1">
      <alignment horizontal="center" vertical="center" wrapText="1"/>
    </xf>
    <xf numFmtId="0" fontId="143" fillId="43" borderId="205" xfId="2" applyFont="1" applyFill="1" applyBorder="1" applyAlignment="1">
      <alignment horizontal="center" vertical="center" wrapText="1"/>
    </xf>
    <xf numFmtId="0" fontId="22" fillId="43" borderId="205" xfId="2" applyFont="1" applyFill="1" applyBorder="1" applyAlignment="1">
      <alignment horizontal="left" vertical="center" shrinkToFit="1"/>
    </xf>
    <xf numFmtId="14" fontId="22" fillId="43" borderId="205" xfId="2" applyNumberFormat="1" applyFont="1" applyFill="1" applyBorder="1" applyAlignment="1">
      <alignment horizontal="center" vertical="center"/>
    </xf>
    <xf numFmtId="14" fontId="22" fillId="43" borderId="206" xfId="2" applyNumberFormat="1" applyFont="1" applyFill="1" applyBorder="1" applyAlignment="1">
      <alignment horizontal="center" vertical="center"/>
    </xf>
    <xf numFmtId="0" fontId="22" fillId="27" borderId="238" xfId="2" applyFont="1" applyFill="1" applyBorder="1" applyAlignment="1">
      <alignment horizontal="center" vertical="center" wrapText="1"/>
    </xf>
    <xf numFmtId="0" fontId="143" fillId="27" borderId="238" xfId="2" applyFont="1" applyFill="1" applyBorder="1" applyAlignment="1">
      <alignment horizontal="center" vertical="center" wrapText="1"/>
    </xf>
    <xf numFmtId="0" fontId="22" fillId="27" borderId="238" xfId="2" applyFont="1" applyFill="1" applyBorder="1" applyAlignment="1">
      <alignment horizontal="left" vertical="center" shrinkToFit="1"/>
    </xf>
    <xf numFmtId="14" fontId="22" fillId="27" borderId="238" xfId="2" applyNumberFormat="1" applyFont="1" applyFill="1" applyBorder="1" applyAlignment="1">
      <alignment horizontal="center" vertical="center"/>
    </xf>
    <xf numFmtId="14" fontId="22" fillId="27" borderId="239" xfId="2" applyNumberFormat="1" applyFont="1" applyFill="1" applyBorder="1" applyAlignment="1">
      <alignment horizontal="center" vertical="center"/>
    </xf>
    <xf numFmtId="0" fontId="129" fillId="0" borderId="232" xfId="2" applyFont="1" applyBorder="1" applyAlignment="1">
      <alignment horizontal="left" vertical="top" wrapText="1"/>
    </xf>
    <xf numFmtId="0" fontId="129" fillId="0" borderId="207" xfId="2" applyFont="1" applyBorder="1" applyAlignment="1">
      <alignment horizontal="left" vertical="top"/>
    </xf>
    <xf numFmtId="0" fontId="111" fillId="18" borderId="240" xfId="0" applyFont="1" applyFill="1" applyBorder="1" applyAlignment="1">
      <alignment horizontal="left" vertical="center"/>
    </xf>
    <xf numFmtId="0" fontId="111" fillId="18" borderId="47" xfId="0" applyFont="1" applyFill="1" applyBorder="1" applyAlignment="1">
      <alignment horizontal="left" vertical="center"/>
    </xf>
    <xf numFmtId="14" fontId="111" fillId="18" borderId="47" xfId="0" applyNumberFormat="1" applyFont="1" applyFill="1" applyBorder="1" applyAlignment="1">
      <alignment horizontal="center" vertical="center"/>
    </xf>
    <xf numFmtId="14" fontId="111" fillId="18" borderId="241" xfId="0" applyNumberFormat="1" applyFont="1" applyFill="1" applyBorder="1" applyAlignment="1">
      <alignment horizontal="center" vertical="center"/>
    </xf>
    <xf numFmtId="0" fontId="22" fillId="0" borderId="238" xfId="2" applyFont="1" applyBorder="1" applyAlignment="1">
      <alignment horizontal="center" vertical="center"/>
    </xf>
    <xf numFmtId="0" fontId="164" fillId="18" borderId="238" xfId="2" applyFont="1" applyFill="1" applyBorder="1" applyAlignment="1">
      <alignment horizontal="left" vertical="center"/>
    </xf>
    <xf numFmtId="14" fontId="164" fillId="0" borderId="238" xfId="2" applyNumberFormat="1" applyFont="1" applyBorder="1" applyAlignment="1">
      <alignment horizontal="center" vertical="center"/>
    </xf>
    <xf numFmtId="0" fontId="164" fillId="18" borderId="238" xfId="2" applyFont="1" applyFill="1" applyBorder="1" applyAlignment="1">
      <alignment horizontal="left" vertical="center" wrapText="1"/>
    </xf>
    <xf numFmtId="0" fontId="22" fillId="27" borderId="238" xfId="2" applyFont="1" applyFill="1" applyBorder="1" applyAlignment="1">
      <alignment horizontal="center" vertical="center"/>
    </xf>
    <xf numFmtId="0" fontId="164" fillId="27" borderId="238" xfId="2" applyFont="1" applyFill="1" applyBorder="1" applyAlignment="1">
      <alignment horizontal="left" vertical="center"/>
    </xf>
    <xf numFmtId="14" fontId="164" fillId="27" borderId="238" xfId="2" applyNumberFormat="1" applyFont="1" applyFill="1" applyBorder="1" applyAlignment="1">
      <alignment horizontal="center" vertical="center"/>
    </xf>
    <xf numFmtId="0" fontId="22" fillId="20" borderId="238" xfId="2" applyFont="1" applyFill="1" applyBorder="1" applyAlignment="1">
      <alignment horizontal="center" vertical="center"/>
    </xf>
    <xf numFmtId="0" fontId="164" fillId="20" borderId="238" xfId="2" applyFont="1" applyFill="1" applyBorder="1" applyAlignment="1">
      <alignment horizontal="left" vertical="center"/>
    </xf>
    <xf numFmtId="14" fontId="164" fillId="20" borderId="238" xfId="2" applyNumberFormat="1" applyFont="1" applyFill="1" applyBorder="1" applyAlignment="1">
      <alignment horizontal="center" vertical="center"/>
    </xf>
    <xf numFmtId="0" fontId="165" fillId="20" borderId="178" xfId="2" applyFont="1" applyFill="1" applyBorder="1" applyAlignment="1">
      <alignment horizontal="center" vertical="center"/>
    </xf>
    <xf numFmtId="0" fontId="6" fillId="0" borderId="64" xfId="0" applyFont="1" applyBorder="1" applyAlignment="1">
      <alignment horizontal="left" vertical="center"/>
    </xf>
    <xf numFmtId="0" fontId="6" fillId="0" borderId="0" xfId="0" applyFont="1" applyAlignment="1">
      <alignment horizontal="left" vertical="center"/>
    </xf>
    <xf numFmtId="0" fontId="6" fillId="0" borderId="66" xfId="0" applyFont="1" applyBorder="1" applyAlignment="1">
      <alignment horizontal="left" vertical="center"/>
    </xf>
    <xf numFmtId="0" fontId="103" fillId="5" borderId="0" xfId="0" applyFont="1" applyFill="1" applyAlignment="1">
      <alignment horizontal="left" vertical="center" wrapText="1"/>
    </xf>
    <xf numFmtId="0" fontId="103" fillId="5" borderId="66" xfId="0" applyFont="1" applyFill="1" applyBorder="1" applyAlignment="1">
      <alignment horizontal="left" vertical="center" wrapText="1"/>
    </xf>
    <xf numFmtId="0" fontId="103" fillId="5" borderId="0" xfId="0" applyFont="1" applyFill="1" applyAlignment="1">
      <alignment horizontal="left" vertical="center"/>
    </xf>
    <xf numFmtId="0" fontId="103" fillId="5" borderId="0" xfId="0" applyFont="1" applyFill="1" applyAlignment="1">
      <alignment horizontal="left" vertical="top" wrapText="1"/>
    </xf>
    <xf numFmtId="0" fontId="8" fillId="0" borderId="0" xfId="1" applyAlignment="1" applyProtection="1">
      <alignment horizontal="center" vertical="center" wrapText="1"/>
    </xf>
    <xf numFmtId="0" fontId="77" fillId="0" borderId="0" xfId="0" applyFont="1" applyAlignment="1">
      <alignment horizontal="left" vertical="center" wrapText="1"/>
    </xf>
    <xf numFmtId="0" fontId="73" fillId="0" borderId="0" xfId="0" applyFont="1" applyAlignment="1">
      <alignment horizontal="left" vertical="center" wrapText="1"/>
    </xf>
    <xf numFmtId="0" fontId="76" fillId="0" borderId="0" xfId="0" applyFont="1" applyAlignment="1">
      <alignment horizontal="left" vertical="center" wrapText="1"/>
    </xf>
    <xf numFmtId="0" fontId="74" fillId="0" borderId="0" xfId="0" applyFont="1" applyAlignment="1">
      <alignment horizontal="left" vertical="center" wrapText="1"/>
    </xf>
    <xf numFmtId="0" fontId="77" fillId="0" borderId="0" xfId="0" applyFont="1" applyAlignment="1">
      <alignment horizontal="left" vertical="top" wrapText="1"/>
    </xf>
    <xf numFmtId="0" fontId="73" fillId="0" borderId="0" xfId="0" applyFont="1" applyAlignment="1">
      <alignment horizontal="left" vertical="top" wrapText="1"/>
    </xf>
    <xf numFmtId="0" fontId="36" fillId="18" borderId="146" xfId="17" applyFont="1" applyFill="1" applyBorder="1" applyAlignment="1">
      <alignment horizontal="left" vertical="top" wrapText="1"/>
    </xf>
    <xf numFmtId="0" fontId="36" fillId="18" borderId="147" xfId="17" applyFont="1" applyFill="1" applyBorder="1" applyAlignment="1">
      <alignment horizontal="left" vertical="top" wrapText="1"/>
    </xf>
    <xf numFmtId="0" fontId="36" fillId="18" borderId="148" xfId="17" applyFont="1" applyFill="1" applyBorder="1" applyAlignment="1">
      <alignment horizontal="left" vertical="top" wrapText="1"/>
    </xf>
    <xf numFmtId="0" fontId="42" fillId="18" borderId="0" xfId="17" applyFont="1" applyFill="1" applyAlignment="1">
      <alignment horizontal="left" vertical="center"/>
    </xf>
    <xf numFmtId="0" fontId="10" fillId="6" borderId="188" xfId="17" applyFont="1" applyFill="1" applyBorder="1" applyAlignment="1">
      <alignment horizontal="center" vertical="center" wrapText="1"/>
    </xf>
    <xf numFmtId="0" fontId="10" fillId="6" borderId="186" xfId="17" applyFont="1" applyFill="1" applyBorder="1" applyAlignment="1">
      <alignment horizontal="center" vertical="center" wrapText="1"/>
    </xf>
    <xf numFmtId="0" fontId="10" fillId="6" borderId="189" xfId="17" applyFont="1" applyFill="1" applyBorder="1" applyAlignment="1">
      <alignment horizontal="center" vertical="center" wrapText="1"/>
    </xf>
    <xf numFmtId="0" fontId="12" fillId="18" borderId="146" xfId="2" applyFont="1" applyFill="1" applyBorder="1" applyAlignment="1">
      <alignment horizontal="left" vertical="top" wrapText="1"/>
    </xf>
    <xf numFmtId="0" fontId="12" fillId="18" borderId="147" xfId="2" applyFont="1" applyFill="1" applyBorder="1" applyAlignment="1">
      <alignment horizontal="left" vertical="top" wrapText="1"/>
    </xf>
    <xf numFmtId="0" fontId="12" fillId="18" borderId="148" xfId="2" applyFont="1" applyFill="1" applyBorder="1" applyAlignment="1">
      <alignment horizontal="left" vertical="top" wrapText="1"/>
    </xf>
    <xf numFmtId="0" fontId="94" fillId="18" borderId="146" xfId="2" applyFont="1" applyFill="1" applyBorder="1" applyAlignment="1">
      <alignment horizontal="left" vertical="top" wrapText="1"/>
    </xf>
    <xf numFmtId="0" fontId="94" fillId="18" borderId="147" xfId="2" applyFont="1" applyFill="1" applyBorder="1" applyAlignment="1">
      <alignment horizontal="left" vertical="top" wrapText="1"/>
    </xf>
    <xf numFmtId="0" fontId="94" fillId="18" borderId="148" xfId="2" applyFont="1" applyFill="1" applyBorder="1" applyAlignment="1">
      <alignment horizontal="left" vertical="top" wrapText="1"/>
    </xf>
    <xf numFmtId="0" fontId="36" fillId="20" borderId="146" xfId="17" applyFont="1" applyFill="1" applyBorder="1" applyAlignment="1">
      <alignment horizontal="left" vertical="top" wrapText="1"/>
    </xf>
    <xf numFmtId="0" fontId="36" fillId="20" borderId="147" xfId="17" applyFont="1" applyFill="1" applyBorder="1" applyAlignment="1">
      <alignment horizontal="left" vertical="top" wrapText="1"/>
    </xf>
    <xf numFmtId="0" fontId="36" fillId="20" borderId="148" xfId="17" applyFont="1" applyFill="1" applyBorder="1" applyAlignment="1">
      <alignment horizontal="left" vertical="top" wrapText="1"/>
    </xf>
    <xf numFmtId="0" fontId="59" fillId="11" borderId="54" xfId="17" applyFont="1" applyFill="1" applyBorder="1" applyAlignment="1">
      <alignment horizontal="right" vertical="center" wrapText="1"/>
    </xf>
    <xf numFmtId="0" fontId="60" fillId="11" borderId="54" xfId="0" applyFont="1" applyFill="1" applyBorder="1" applyAlignment="1">
      <alignment horizontal="right" vertical="center"/>
    </xf>
    <xf numFmtId="0" fontId="0" fillId="11" borderId="54" xfId="0" applyFill="1" applyBorder="1" applyAlignment="1">
      <alignment horizontal="right" vertical="center"/>
    </xf>
    <xf numFmtId="180" fontId="59" fillId="11" borderId="54" xfId="17" applyNumberFormat="1" applyFont="1" applyFill="1" applyBorder="1" applyAlignment="1">
      <alignment horizontal="center" vertical="center" wrapText="1"/>
    </xf>
    <xf numFmtId="180" fontId="0" fillId="11" borderId="54" xfId="0" applyNumberFormat="1" applyFill="1" applyBorder="1" applyAlignment="1">
      <alignment horizontal="center" vertical="center" wrapText="1"/>
    </xf>
    <xf numFmtId="0" fontId="61" fillId="12" borderId="55" xfId="17" applyFont="1" applyFill="1" applyBorder="1" applyAlignment="1">
      <alignment horizontal="center" vertical="center" wrapText="1"/>
    </xf>
    <xf numFmtId="0" fontId="62" fillId="12" borderId="55" xfId="0" applyFont="1" applyFill="1" applyBorder="1" applyAlignment="1">
      <alignment horizontal="center" vertical="center"/>
    </xf>
    <xf numFmtId="0" fontId="61" fillId="9" borderId="55" xfId="0" applyFont="1" applyFill="1" applyBorder="1" applyAlignment="1">
      <alignment horizontal="center" vertical="center"/>
    </xf>
    <xf numFmtId="0" fontId="64" fillId="9" borderId="55" xfId="0" applyFont="1" applyFill="1" applyBorder="1" applyAlignment="1">
      <alignment horizontal="center" vertical="center"/>
    </xf>
    <xf numFmtId="0" fontId="66" fillId="17" borderId="103" xfId="16" applyFont="1" applyFill="1" applyBorder="1" applyAlignment="1">
      <alignment horizontal="center" vertical="center"/>
    </xf>
    <xf numFmtId="0" fontId="66" fillId="17" borderId="108" xfId="16" applyFont="1" applyFill="1" applyBorder="1" applyAlignment="1">
      <alignment horizontal="center" vertical="center"/>
    </xf>
    <xf numFmtId="0" fontId="66" fillId="17" borderId="110" xfId="16" applyFont="1" applyFill="1" applyBorder="1" applyAlignment="1">
      <alignment horizontal="center" vertical="center"/>
    </xf>
    <xf numFmtId="0" fontId="67" fillId="2" borderId="104" xfId="16" applyFont="1" applyFill="1" applyBorder="1" applyAlignment="1">
      <alignment vertical="center" wrapText="1"/>
    </xf>
    <xf numFmtId="0" fontId="67" fillId="2" borderId="105" xfId="16" applyFont="1" applyFill="1" applyBorder="1" applyAlignment="1">
      <alignment vertical="center" wrapText="1"/>
    </xf>
    <xf numFmtId="0" fontId="67" fillId="2" borderId="106" xfId="16" applyFont="1" applyFill="1" applyBorder="1" applyAlignment="1">
      <alignment vertical="center" wrapText="1"/>
    </xf>
    <xf numFmtId="0" fontId="67" fillId="2" borderId="95" xfId="16" applyFont="1" applyFill="1" applyBorder="1" applyAlignment="1">
      <alignment vertical="center" wrapText="1"/>
    </xf>
    <xf numFmtId="0" fontId="67" fillId="2" borderId="0" xfId="16" applyFont="1" applyFill="1" applyAlignment="1">
      <alignment vertical="center" wrapText="1"/>
    </xf>
    <xf numFmtId="0" fontId="67" fillId="2" borderId="96" xfId="16" applyFont="1" applyFill="1" applyBorder="1" applyAlignment="1">
      <alignment vertical="center" wrapText="1"/>
    </xf>
    <xf numFmtId="0" fontId="67" fillId="2" borderId="111" xfId="16" applyFont="1" applyFill="1" applyBorder="1" applyAlignment="1">
      <alignment vertical="center" wrapText="1"/>
    </xf>
    <xf numFmtId="0" fontId="67" fillId="2" borderId="112" xfId="16" applyFont="1" applyFill="1" applyBorder="1" applyAlignment="1">
      <alignment vertical="center" wrapText="1"/>
    </xf>
    <xf numFmtId="0" fontId="67" fillId="2" borderId="113" xfId="16" applyFont="1" applyFill="1" applyBorder="1" applyAlignment="1">
      <alignment vertical="center" wrapText="1"/>
    </xf>
    <xf numFmtId="0" fontId="67" fillId="2" borderId="104" xfId="16" applyFont="1" applyFill="1" applyBorder="1" applyAlignment="1">
      <alignment horizontal="left" vertical="center" wrapText="1"/>
    </xf>
    <xf numFmtId="0" fontId="67" fillId="2" borderId="105" xfId="16" applyFont="1" applyFill="1" applyBorder="1" applyAlignment="1">
      <alignment horizontal="left" vertical="center" wrapText="1"/>
    </xf>
    <xf numFmtId="0" fontId="67" fillId="2" borderId="107" xfId="16" applyFont="1" applyFill="1" applyBorder="1" applyAlignment="1">
      <alignment horizontal="left" vertical="center" wrapText="1"/>
    </xf>
    <xf numFmtId="0" fontId="67" fillId="2" borderId="95" xfId="16" applyFont="1" applyFill="1" applyBorder="1" applyAlignment="1">
      <alignment horizontal="left" vertical="center" wrapText="1"/>
    </xf>
    <xf numFmtId="0" fontId="67" fillId="2" borderId="0" xfId="16" applyFont="1" applyFill="1" applyAlignment="1">
      <alignment horizontal="left" vertical="center" wrapText="1"/>
    </xf>
    <xf numFmtId="0" fontId="67" fillId="2" borderId="109" xfId="16" applyFont="1" applyFill="1" applyBorder="1" applyAlignment="1">
      <alignment horizontal="left" vertical="center" wrapText="1"/>
    </xf>
    <xf numFmtId="0" fontId="67" fillId="2" borderId="111" xfId="16" applyFont="1" applyFill="1" applyBorder="1" applyAlignment="1">
      <alignment horizontal="left" vertical="center" wrapText="1"/>
    </xf>
    <xf numFmtId="0" fontId="67" fillId="2" borderId="112" xfId="16" applyFont="1" applyFill="1" applyBorder="1" applyAlignment="1">
      <alignment horizontal="left" vertical="center" wrapText="1"/>
    </xf>
    <xf numFmtId="0" fontId="67" fillId="2" borderId="114" xfId="16" applyFont="1" applyFill="1" applyBorder="1" applyAlignment="1">
      <alignment horizontal="left" vertical="center" wrapText="1"/>
    </xf>
    <xf numFmtId="0" fontId="7" fillId="5" borderId="34" xfId="17" applyFont="1" applyFill="1" applyBorder="1" applyAlignment="1">
      <alignment horizontal="center" vertical="center" wrapText="1"/>
    </xf>
    <xf numFmtId="0" fontId="59" fillId="24" borderId="68" xfId="17" applyFont="1" applyFill="1" applyBorder="1" applyAlignment="1">
      <alignment horizontal="center" vertical="center" wrapText="1"/>
    </xf>
    <xf numFmtId="0" fontId="57" fillId="15" borderId="68" xfId="17" applyFont="1" applyFill="1" applyBorder="1" applyAlignment="1">
      <alignment horizontal="center" vertical="center" wrapText="1"/>
    </xf>
    <xf numFmtId="0" fontId="0" fillId="15" borderId="68" xfId="0" applyFill="1" applyBorder="1" applyAlignment="1">
      <alignment horizontal="center" vertical="center" wrapText="1"/>
    </xf>
    <xf numFmtId="180" fontId="59" fillId="3" borderId="69" xfId="17" applyNumberFormat="1" applyFont="1" applyFill="1" applyBorder="1" applyAlignment="1">
      <alignment horizontal="center" vertical="center" wrapText="1"/>
    </xf>
    <xf numFmtId="180" fontId="59" fillId="3" borderId="70" xfId="17" applyNumberFormat="1" applyFont="1" applyFill="1" applyBorder="1" applyAlignment="1">
      <alignment horizontal="center" vertical="center" wrapText="1"/>
    </xf>
    <xf numFmtId="0" fontId="67" fillId="3" borderId="69" xfId="17" applyFont="1" applyFill="1" applyBorder="1" applyAlignment="1">
      <alignment horizontal="center" vertical="center" wrapText="1"/>
    </xf>
    <xf numFmtId="0" fontId="67" fillId="3" borderId="169" xfId="17" applyFont="1" applyFill="1" applyBorder="1" applyAlignment="1">
      <alignment horizontal="center" vertical="center" wrapText="1"/>
    </xf>
    <xf numFmtId="0" fontId="67" fillId="3" borderId="70" xfId="17" applyFont="1" applyFill="1" applyBorder="1" applyAlignment="1">
      <alignment horizontal="center" vertical="center" wrapText="1"/>
    </xf>
    <xf numFmtId="0" fontId="92" fillId="18" borderId="146" xfId="17" applyFont="1" applyFill="1" applyBorder="1" applyAlignment="1">
      <alignment horizontal="left" vertical="top" wrapText="1"/>
    </xf>
    <xf numFmtId="0" fontId="92" fillId="18" borderId="147" xfId="17" applyFont="1" applyFill="1" applyBorder="1" applyAlignment="1">
      <alignment horizontal="left" vertical="top" wrapText="1"/>
    </xf>
    <xf numFmtId="0" fontId="92" fillId="18" borderId="148" xfId="17" applyFont="1" applyFill="1" applyBorder="1" applyAlignment="1">
      <alignment horizontal="left" vertical="top" wrapText="1"/>
    </xf>
    <xf numFmtId="0" fontId="12" fillId="18" borderId="146" xfId="17" applyFont="1" applyFill="1" applyBorder="1" applyAlignment="1">
      <alignment horizontal="left" vertical="top" wrapText="1"/>
    </xf>
    <xf numFmtId="0" fontId="12" fillId="18" borderId="147" xfId="17" applyFont="1" applyFill="1" applyBorder="1" applyAlignment="1">
      <alignment horizontal="left" vertical="top" wrapText="1"/>
    </xf>
    <xf numFmtId="0" fontId="12" fillId="18" borderId="148" xfId="17" applyFont="1" applyFill="1" applyBorder="1" applyAlignment="1">
      <alignment horizontal="left" vertical="top" wrapText="1"/>
    </xf>
    <xf numFmtId="0" fontId="36" fillId="18" borderId="168" xfId="17" applyFont="1" applyFill="1" applyBorder="1" applyAlignment="1">
      <alignment horizontal="left" vertical="top" wrapText="1"/>
    </xf>
    <xf numFmtId="0" fontId="36" fillId="18" borderId="127" xfId="17" applyFont="1" applyFill="1" applyBorder="1" applyAlignment="1">
      <alignment horizontal="left" vertical="top" wrapText="1"/>
    </xf>
    <xf numFmtId="0" fontId="49" fillId="18" borderId="44" xfId="17" applyFont="1" applyFill="1" applyBorder="1" applyAlignment="1">
      <alignment horizontal="center" vertical="center"/>
    </xf>
    <xf numFmtId="0" fontId="49" fillId="18" borderId="45" xfId="17" applyFont="1" applyFill="1" applyBorder="1" applyAlignment="1">
      <alignment horizontal="center" vertical="center"/>
    </xf>
    <xf numFmtId="0" fontId="49" fillId="0" borderId="45" xfId="17" applyFont="1" applyBorder="1" applyAlignment="1">
      <alignment horizontal="center" vertical="center"/>
    </xf>
    <xf numFmtId="0" fontId="49" fillId="0" borderId="46" xfId="17" applyFont="1" applyBorder="1" applyAlignment="1">
      <alignment horizontal="center" vertical="center"/>
    </xf>
    <xf numFmtId="0" fontId="1" fillId="0" borderId="71" xfId="17" applyBorder="1" applyAlignment="1">
      <alignment horizontal="center" vertical="center"/>
    </xf>
    <xf numFmtId="0" fontId="1" fillId="0" borderId="72" xfId="17" applyBorder="1" applyAlignment="1">
      <alignment horizontal="center" vertical="center"/>
    </xf>
    <xf numFmtId="0" fontId="1" fillId="0" borderId="73" xfId="17" applyBorder="1" applyAlignment="1">
      <alignment horizontal="center" vertical="center"/>
    </xf>
    <xf numFmtId="0" fontId="37" fillId="0" borderId="74" xfId="17" applyFont="1" applyBorder="1" applyAlignment="1">
      <alignment horizontal="center" vertical="center" wrapText="1"/>
    </xf>
    <xf numFmtId="0" fontId="37" fillId="0" borderId="40" xfId="17" applyFont="1" applyBorder="1" applyAlignment="1">
      <alignment horizontal="center" vertical="center" wrapText="1"/>
    </xf>
    <xf numFmtId="0" fontId="33" fillId="16" borderId="0" xfId="17" applyFont="1" applyFill="1" applyAlignment="1">
      <alignment horizontal="center" vertical="center"/>
    </xf>
    <xf numFmtId="179" fontId="134" fillId="0" borderId="75" xfId="17" applyNumberFormat="1" applyFont="1" applyBorder="1" applyAlignment="1">
      <alignment horizontal="center" vertical="center" shrinkToFit="1"/>
    </xf>
    <xf numFmtId="179" fontId="134" fillId="0" borderId="76" xfId="17" applyNumberFormat="1" applyFont="1" applyBorder="1" applyAlignment="1">
      <alignment horizontal="center" vertical="center" shrinkToFit="1"/>
    </xf>
    <xf numFmtId="0" fontId="47" fillId="0" borderId="77" xfId="17" applyFont="1" applyBorder="1" applyAlignment="1">
      <alignment horizontal="center" vertical="center"/>
    </xf>
    <xf numFmtId="0" fontId="47" fillId="0" borderId="78" xfId="17" applyFont="1" applyBorder="1" applyAlignment="1">
      <alignment horizontal="center" vertical="center"/>
    </xf>
    <xf numFmtId="0" fontId="36" fillId="18" borderId="79" xfId="18" applyFont="1" applyFill="1" applyBorder="1" applyAlignment="1">
      <alignment horizontal="center" vertical="center"/>
    </xf>
    <xf numFmtId="0" fontId="36" fillId="18" borderId="80" xfId="18" applyFont="1" applyFill="1" applyBorder="1" applyAlignment="1">
      <alignment horizontal="center" vertical="center"/>
    </xf>
    <xf numFmtId="0" fontId="11" fillId="0" borderId="116" xfId="17" applyFont="1" applyBorder="1" applyAlignment="1">
      <alignment horizontal="center" vertical="center" wrapText="1"/>
    </xf>
    <xf numFmtId="0" fontId="11" fillId="0" borderId="117" xfId="17" applyFont="1" applyBorder="1" applyAlignment="1">
      <alignment horizontal="center" vertical="center" wrapText="1"/>
    </xf>
    <xf numFmtId="0" fontId="11" fillId="0" borderId="118" xfId="17" applyFont="1" applyBorder="1" applyAlignment="1">
      <alignment horizontal="center" vertical="center" wrapText="1"/>
    </xf>
    <xf numFmtId="0" fontId="54" fillId="18" borderId="120" xfId="17" applyFont="1" applyFill="1" applyBorder="1" applyAlignment="1">
      <alignment horizontal="center" vertical="center"/>
    </xf>
    <xf numFmtId="0" fontId="54" fillId="18" borderId="121" xfId="17" applyFont="1" applyFill="1" applyBorder="1" applyAlignment="1">
      <alignment horizontal="center" vertical="center"/>
    </xf>
    <xf numFmtId="0" fontId="54" fillId="18" borderId="122" xfId="17" applyFont="1" applyFill="1" applyBorder="1" applyAlignment="1">
      <alignment horizontal="center" vertical="center"/>
    </xf>
    <xf numFmtId="0" fontId="36" fillId="18" borderId="199" xfId="17" applyFont="1" applyFill="1" applyBorder="1" applyAlignment="1">
      <alignment horizontal="left" vertical="top" wrapText="1"/>
    </xf>
    <xf numFmtId="0" fontId="36" fillId="18" borderId="197" xfId="17" applyFont="1" applyFill="1" applyBorder="1" applyAlignment="1">
      <alignment horizontal="left" vertical="top" wrapText="1"/>
    </xf>
    <xf numFmtId="0" fontId="36" fillId="18" borderId="198" xfId="17" applyFont="1" applyFill="1" applyBorder="1" applyAlignment="1">
      <alignment horizontal="left" vertical="top" wrapText="1"/>
    </xf>
    <xf numFmtId="0" fontId="107" fillId="18" borderId="196" xfId="17" applyFont="1" applyFill="1" applyBorder="1" applyAlignment="1">
      <alignment horizontal="left" vertical="top" wrapText="1"/>
    </xf>
    <xf numFmtId="0" fontId="107" fillId="18" borderId="197" xfId="17" applyFont="1" applyFill="1" applyBorder="1" applyAlignment="1">
      <alignment horizontal="left" vertical="top" wrapText="1"/>
    </xf>
    <xf numFmtId="0" fontId="107" fillId="18" borderId="198" xfId="17" applyFont="1" applyFill="1" applyBorder="1" applyAlignment="1">
      <alignment horizontal="left" vertical="top" wrapText="1"/>
    </xf>
    <xf numFmtId="0" fontId="135" fillId="36" borderId="0" xfId="2" applyFont="1" applyFill="1" applyAlignment="1">
      <alignment horizontal="center" vertical="center"/>
    </xf>
    <xf numFmtId="0" fontId="6" fillId="0" borderId="0" xfId="2">
      <alignment vertical="center"/>
    </xf>
    <xf numFmtId="0" fontId="34" fillId="0" borderId="0" xfId="2" applyFont="1" applyAlignment="1">
      <alignment horizontal="center" vertical="center"/>
    </xf>
    <xf numFmtId="0" fontId="6" fillId="0" borderId="0" xfId="2" applyAlignment="1">
      <alignment horizontal="center" vertical="center"/>
    </xf>
    <xf numFmtId="0" fontId="163" fillId="42" borderId="0" xfId="2" applyFont="1" applyFill="1" applyAlignment="1">
      <alignment horizontal="center" vertical="center" wrapText="1" shrinkToFit="1"/>
    </xf>
    <xf numFmtId="0" fontId="146" fillId="0" borderId="0" xfId="2" applyFont="1">
      <alignment vertical="center"/>
    </xf>
    <xf numFmtId="14" fontId="86" fillId="20" borderId="160" xfId="2" applyNumberFormat="1" applyFont="1" applyFill="1" applyBorder="1" applyAlignment="1">
      <alignment horizontal="center" vertical="center" wrapText="1" shrinkToFit="1"/>
    </xf>
    <xf numFmtId="14" fontId="86" fillId="20" borderId="1" xfId="2" applyNumberFormat="1" applyFont="1" applyFill="1" applyBorder="1" applyAlignment="1">
      <alignment horizontal="center" vertical="center" shrinkToFit="1"/>
    </xf>
    <xf numFmtId="14" fontId="86" fillId="20" borderId="131" xfId="2" applyNumberFormat="1" applyFont="1" applyFill="1" applyBorder="1" applyAlignment="1">
      <alignment horizontal="center" vertical="center" shrinkToFit="1"/>
    </xf>
    <xf numFmtId="14" fontId="86" fillId="20" borderId="160" xfId="2" applyNumberFormat="1" applyFont="1" applyFill="1" applyBorder="1" applyAlignment="1">
      <alignment horizontal="center" vertical="center" shrinkToFit="1"/>
    </xf>
    <xf numFmtId="14" fontId="86" fillId="20" borderId="209" xfId="1" applyNumberFormat="1" applyFont="1" applyFill="1" applyBorder="1" applyAlignment="1" applyProtection="1">
      <alignment horizontal="center" vertical="center" wrapText="1"/>
    </xf>
    <xf numFmtId="14" fontId="86" fillId="20" borderId="158" xfId="1" applyNumberFormat="1" applyFont="1" applyFill="1" applyBorder="1" applyAlignment="1" applyProtection="1">
      <alignment horizontal="center" vertical="center" wrapText="1"/>
    </xf>
    <xf numFmtId="14" fontId="86" fillId="20" borderId="210" xfId="1" applyNumberFormat="1" applyFont="1" applyFill="1" applyBorder="1" applyAlignment="1" applyProtection="1">
      <alignment horizontal="center" vertical="center" wrapText="1"/>
    </xf>
    <xf numFmtId="14" fontId="86" fillId="20" borderId="160" xfId="1" applyNumberFormat="1" applyFont="1" applyFill="1" applyBorder="1" applyAlignment="1" applyProtection="1">
      <alignment horizontal="center" vertical="center" shrinkToFit="1"/>
    </xf>
    <xf numFmtId="14" fontId="86" fillId="20" borderId="1" xfId="1" applyNumberFormat="1" applyFont="1" applyFill="1" applyBorder="1" applyAlignment="1" applyProtection="1">
      <alignment horizontal="center" vertical="center" shrinkToFit="1"/>
    </xf>
    <xf numFmtId="14" fontId="86" fillId="20" borderId="131" xfId="1" applyNumberFormat="1" applyFont="1" applyFill="1" applyBorder="1" applyAlignment="1" applyProtection="1">
      <alignment horizontal="center" vertical="center" shrinkToFit="1"/>
    </xf>
    <xf numFmtId="14" fontId="86" fillId="20" borderId="1" xfId="2" applyNumberFormat="1" applyFont="1" applyFill="1" applyBorder="1" applyAlignment="1">
      <alignment horizontal="center" vertical="center" wrapText="1" shrinkToFit="1"/>
    </xf>
    <xf numFmtId="0" fontId="6" fillId="0" borderId="0" xfId="2" applyAlignment="1">
      <alignment horizontal="center" vertical="center" wrapText="1"/>
    </xf>
    <xf numFmtId="0" fontId="80" fillId="32" borderId="0" xfId="2" applyFont="1" applyFill="1" applyAlignment="1">
      <alignment horizontal="left" vertical="center" wrapText="1"/>
    </xf>
    <xf numFmtId="0" fontId="80" fillId="32" borderId="0" xfId="2" applyFont="1" applyFill="1" applyAlignment="1">
      <alignment horizontal="left" vertical="center"/>
    </xf>
    <xf numFmtId="0" fontId="1" fillId="14" borderId="62" xfId="2" applyFont="1" applyFill="1" applyBorder="1" applyAlignment="1">
      <alignment vertical="top" wrapText="1"/>
    </xf>
    <xf numFmtId="0" fontId="6" fillId="0" borderId="58" xfId="2" applyBorder="1" applyAlignment="1">
      <alignment vertical="top" wrapText="1"/>
    </xf>
    <xf numFmtId="0" fontId="68" fillId="0" borderId="0" xfId="1" applyFont="1" applyAlignment="1" applyProtection="1">
      <alignment vertical="center"/>
    </xf>
    <xf numFmtId="0" fontId="6" fillId="23" borderId="50" xfId="2" applyFill="1" applyBorder="1" applyAlignment="1">
      <alignment horizontal="left" vertical="top" wrapText="1"/>
    </xf>
    <xf numFmtId="0" fontId="6" fillId="23" borderId="119" xfId="2" applyFill="1" applyBorder="1" applyAlignment="1">
      <alignment horizontal="left" vertical="top" wrapText="1"/>
    </xf>
    <xf numFmtId="0" fontId="6" fillId="23" borderId="133" xfId="2" applyFill="1" applyBorder="1" applyAlignment="1">
      <alignment horizontal="left" vertical="top" wrapText="1"/>
    </xf>
    <xf numFmtId="0" fontId="1" fillId="27" borderId="50" xfId="2" applyFont="1" applyFill="1" applyBorder="1" applyAlignment="1">
      <alignment horizontal="left" vertical="top" wrapText="1"/>
    </xf>
    <xf numFmtId="0" fontId="1" fillId="27" borderId="61" xfId="2" applyFont="1" applyFill="1" applyBorder="1" applyAlignment="1">
      <alignment horizontal="left" vertical="top" wrapText="1"/>
    </xf>
    <xf numFmtId="0" fontId="8" fillId="27" borderId="119" xfId="1" applyFill="1" applyBorder="1" applyAlignment="1" applyProtection="1">
      <alignment horizontal="left" vertical="top"/>
    </xf>
    <xf numFmtId="0" fontId="6" fillId="27" borderId="132" xfId="2" applyFill="1" applyBorder="1" applyAlignment="1">
      <alignment horizontal="left" vertical="top"/>
    </xf>
    <xf numFmtId="0" fontId="6" fillId="2" borderId="67" xfId="2" applyFill="1" applyBorder="1" applyAlignment="1">
      <alignment vertical="top" wrapText="1"/>
    </xf>
    <xf numFmtId="0" fontId="14" fillId="2" borderId="58" xfId="0" applyFont="1" applyFill="1" applyBorder="1" applyAlignment="1">
      <alignment vertical="top" wrapText="1"/>
    </xf>
    <xf numFmtId="0" fontId="1" fillId="2" borderId="67" xfId="2" applyFont="1" applyFill="1" applyBorder="1" applyAlignment="1">
      <alignment horizontal="left" vertical="top" wrapText="1"/>
    </xf>
    <xf numFmtId="0" fontId="1" fillId="2" borderId="58" xfId="2" applyFont="1" applyFill="1" applyBorder="1" applyAlignment="1">
      <alignment horizontal="left" vertical="top" wrapText="1"/>
    </xf>
    <xf numFmtId="0" fontId="13" fillId="5" borderId="174" xfId="2" applyFont="1" applyFill="1" applyBorder="1" applyAlignment="1">
      <alignment horizontal="center" vertical="center" wrapText="1"/>
    </xf>
    <xf numFmtId="0" fontId="13" fillId="5" borderId="175" xfId="2" applyFont="1" applyFill="1" applyBorder="1" applyAlignment="1">
      <alignment horizontal="center" vertical="center" wrapText="1"/>
    </xf>
    <xf numFmtId="0" fontId="13" fillId="5" borderId="176" xfId="2" applyFont="1" applyFill="1" applyBorder="1" applyAlignment="1">
      <alignment horizontal="center" vertical="center" wrapText="1"/>
    </xf>
    <xf numFmtId="0" fontId="6" fillId="5" borderId="81" xfId="2" applyFill="1" applyBorder="1">
      <alignment vertical="center"/>
    </xf>
    <xf numFmtId="0" fontId="6" fillId="5" borderId="23" xfId="2" applyFill="1" applyBorder="1">
      <alignment vertical="center"/>
    </xf>
    <xf numFmtId="0" fontId="6" fillId="5" borderId="82" xfId="2" applyFill="1" applyBorder="1">
      <alignment vertical="center"/>
    </xf>
    <xf numFmtId="0" fontId="6" fillId="5" borderId="83" xfId="2" applyFill="1" applyBorder="1">
      <alignment vertical="center"/>
    </xf>
    <xf numFmtId="0" fontId="6" fillId="5" borderId="84" xfId="2" applyFill="1" applyBorder="1">
      <alignment vertical="center"/>
    </xf>
    <xf numFmtId="0" fontId="6" fillId="5" borderId="85" xfId="2" applyFill="1" applyBorder="1">
      <alignment vertical="center"/>
    </xf>
    <xf numFmtId="0" fontId="21" fillId="5" borderId="86" xfId="2" applyFont="1" applyFill="1" applyBorder="1" applyAlignment="1">
      <alignment horizontal="center" vertical="top" wrapText="1"/>
    </xf>
    <xf numFmtId="0" fontId="21" fillId="5" borderId="78" xfId="2" applyFont="1" applyFill="1" applyBorder="1" applyAlignment="1">
      <alignment horizontal="center" vertical="top" wrapText="1"/>
    </xf>
    <xf numFmtId="0" fontId="21" fillId="5" borderId="87" xfId="2" applyFont="1" applyFill="1" applyBorder="1" applyAlignment="1">
      <alignment horizontal="center" vertical="top" wrapText="1"/>
    </xf>
    <xf numFmtId="0" fontId="21" fillId="5" borderId="88" xfId="2" applyFont="1" applyFill="1" applyBorder="1" applyAlignment="1">
      <alignment horizontal="center" vertical="top" wrapText="1"/>
    </xf>
    <xf numFmtId="0" fontId="21" fillId="5" borderId="89" xfId="2" applyFont="1" applyFill="1" applyBorder="1" applyAlignment="1">
      <alignment horizontal="center" vertical="top" wrapText="1"/>
    </xf>
    <xf numFmtId="0" fontId="1" fillId="5" borderId="13" xfId="2" applyFont="1" applyFill="1" applyBorder="1" applyAlignment="1">
      <alignment vertical="top" wrapText="1"/>
    </xf>
    <xf numFmtId="0" fontId="6" fillId="5" borderId="0" xfId="2" applyFill="1" applyAlignment="1">
      <alignment vertical="top" wrapText="1"/>
    </xf>
    <xf numFmtId="0" fontId="6" fillId="5" borderId="14" xfId="2" applyFill="1" applyBorder="1" applyAlignment="1">
      <alignment vertical="top" wrapText="1"/>
    </xf>
    <xf numFmtId="0" fontId="160" fillId="5" borderId="233" xfId="2" applyFont="1" applyFill="1" applyBorder="1" applyAlignment="1">
      <alignment horizontal="center" vertical="center" shrinkToFit="1"/>
    </xf>
    <xf numFmtId="0" fontId="160" fillId="5" borderId="3" xfId="2" applyFont="1" applyFill="1" applyBorder="1" applyAlignment="1">
      <alignment horizontal="center" vertical="center" shrinkToFit="1"/>
    </xf>
    <xf numFmtId="0" fontId="80" fillId="5" borderId="234" xfId="2" applyFont="1" applyFill="1" applyBorder="1" applyAlignment="1">
      <alignment horizontal="center" vertical="center"/>
    </xf>
    <xf numFmtId="0" fontId="80" fillId="5" borderId="235" xfId="2" applyFont="1" applyFill="1" applyBorder="1" applyAlignment="1">
      <alignment horizontal="center" vertical="center"/>
    </xf>
    <xf numFmtId="0" fontId="80" fillId="5" borderId="236" xfId="2" applyFont="1" applyFill="1" applyBorder="1" applyAlignment="1">
      <alignment horizontal="center" vertical="center"/>
    </xf>
    <xf numFmtId="0" fontId="25" fillId="18" borderId="0" xfId="19" applyFont="1" applyFill="1" applyAlignment="1">
      <alignment vertical="center" wrapText="1"/>
    </xf>
    <xf numFmtId="0" fontId="25" fillId="18" borderId="0" xfId="19" applyFont="1" applyFill="1" applyAlignment="1">
      <alignment horizontal="left" vertical="center" wrapText="1"/>
    </xf>
    <xf numFmtId="0" fontId="70" fillId="22" borderId="138" xfId="0" applyFont="1" applyFill="1" applyBorder="1" applyAlignment="1">
      <alignment horizontal="center" vertical="center"/>
    </xf>
    <xf numFmtId="0" fontId="70" fillId="22" borderId="140" xfId="0" applyFont="1" applyFill="1" applyBorder="1" applyAlignment="1">
      <alignment horizontal="center" vertical="center"/>
    </xf>
    <xf numFmtId="0" fontId="70" fillId="28" borderId="138" xfId="0" applyFont="1" applyFill="1" applyBorder="1" applyAlignment="1">
      <alignment horizontal="center" vertical="center"/>
    </xf>
    <xf numFmtId="0" fontId="70" fillId="28" borderId="140" xfId="0" applyFont="1" applyFill="1" applyBorder="1" applyAlignment="1">
      <alignment horizontal="center" vertical="center"/>
    </xf>
    <xf numFmtId="0" fontId="70" fillId="28" borderId="141" xfId="0" applyFont="1" applyFill="1" applyBorder="1" applyAlignment="1">
      <alignment horizontal="center" vertical="center"/>
    </xf>
    <xf numFmtId="0" fontId="70" fillId="38" borderId="215" xfId="0" applyFont="1" applyFill="1" applyBorder="1" applyAlignment="1">
      <alignment horizontal="center" vertical="center"/>
    </xf>
    <xf numFmtId="0" fontId="70" fillId="38" borderId="216" xfId="0" applyFont="1" applyFill="1" applyBorder="1" applyAlignment="1">
      <alignment horizontal="center" vertical="center"/>
    </xf>
    <xf numFmtId="0" fontId="70" fillId="22" borderId="215" xfId="0" applyFont="1" applyFill="1" applyBorder="1" applyAlignment="1">
      <alignment horizontal="center" vertical="center"/>
    </xf>
    <xf numFmtId="0" fontId="70" fillId="22" borderId="217" xfId="0" applyFont="1" applyFill="1" applyBorder="1" applyAlignment="1">
      <alignment horizontal="center" vertical="center"/>
    </xf>
    <xf numFmtId="0" fontId="70" fillId="22" borderId="221" xfId="0" applyFont="1" applyFill="1" applyBorder="1" applyAlignment="1">
      <alignment horizontal="center" vertical="center"/>
    </xf>
    <xf numFmtId="0" fontId="70" fillId="28" borderId="215" xfId="0" applyFont="1" applyFill="1" applyBorder="1" applyAlignment="1">
      <alignment horizontal="center" vertical="center"/>
    </xf>
    <xf numFmtId="0" fontId="70" fillId="28" borderId="217" xfId="0" applyFont="1" applyFill="1" applyBorder="1" applyAlignment="1">
      <alignment horizontal="center" vertical="center"/>
    </xf>
    <xf numFmtId="0" fontId="70" fillId="28" borderId="216" xfId="0" applyFont="1" applyFill="1" applyBorder="1" applyAlignment="1">
      <alignment horizontal="center" vertical="center"/>
    </xf>
    <xf numFmtId="0" fontId="17" fillId="18" borderId="135" xfId="1" applyFont="1" applyFill="1" applyBorder="1" applyAlignment="1" applyProtection="1">
      <alignment horizontal="center" vertical="center" wrapText="1" shrinkToFit="1"/>
    </xf>
    <xf numFmtId="0" fontId="27" fillId="18" borderId="136" xfId="2" applyFont="1" applyFill="1" applyBorder="1" applyAlignment="1">
      <alignment horizontal="center" vertical="center" wrapText="1" shrinkToFit="1"/>
    </xf>
    <xf numFmtId="0" fontId="27" fillId="18" borderId="137" xfId="2" applyFont="1" applyFill="1" applyBorder="1" applyAlignment="1">
      <alignment horizontal="center" vertical="center" wrapText="1" shrinkToFit="1"/>
    </xf>
    <xf numFmtId="0" fontId="121" fillId="18" borderId="51" xfId="2" applyFont="1" applyFill="1" applyBorder="1" applyAlignment="1">
      <alignment horizontal="left" vertical="top" wrapText="1" shrinkToFit="1"/>
    </xf>
    <xf numFmtId="0" fontId="19" fillId="18" borderId="52" xfId="2" applyFont="1" applyFill="1" applyBorder="1" applyAlignment="1">
      <alignment horizontal="left" vertical="top" wrapText="1" shrinkToFit="1"/>
    </xf>
    <xf numFmtId="0" fontId="19" fillId="18" borderId="53"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7" fillId="0" borderId="52" xfId="2" applyFont="1" applyBorder="1">
      <alignment vertical="center"/>
    </xf>
    <xf numFmtId="0" fontId="10" fillId="0" borderId="52" xfId="2" applyFont="1" applyBorder="1">
      <alignment vertical="center"/>
    </xf>
    <xf numFmtId="0" fontId="27" fillId="28" borderId="135" xfId="2" applyFont="1" applyFill="1" applyBorder="1" applyAlignment="1">
      <alignment horizontal="center" vertical="center" wrapText="1" shrinkToFit="1"/>
    </xf>
    <xf numFmtId="0" fontId="27" fillId="28" borderId="136" xfId="2" applyFont="1" applyFill="1" applyBorder="1" applyAlignment="1">
      <alignment horizontal="center" vertical="center" wrapText="1" shrinkToFit="1"/>
    </xf>
    <xf numFmtId="0" fontId="27" fillId="28" borderId="137" xfId="2" applyFont="1" applyFill="1" applyBorder="1" applyAlignment="1">
      <alignment horizontal="center" vertical="center" wrapText="1" shrinkToFit="1"/>
    </xf>
    <xf numFmtId="0" fontId="131" fillId="28" borderId="51" xfId="2" applyFont="1" applyFill="1" applyBorder="1" applyAlignment="1">
      <alignment horizontal="left" vertical="top" wrapText="1" shrinkToFit="1"/>
    </xf>
    <xf numFmtId="0" fontId="131" fillId="28" borderId="52" xfId="2" applyFont="1" applyFill="1" applyBorder="1" applyAlignment="1">
      <alignment horizontal="left" vertical="top" wrapText="1" shrinkToFit="1"/>
    </xf>
    <xf numFmtId="0" fontId="131" fillId="28" borderId="53" xfId="2" applyFont="1" applyFill="1" applyBorder="1" applyAlignment="1">
      <alignment horizontal="left" vertical="top" wrapText="1" shrinkToFit="1"/>
    </xf>
    <xf numFmtId="0" fontId="113" fillId="18" borderId="93" xfId="2" applyFont="1" applyFill="1" applyBorder="1" applyAlignment="1">
      <alignment horizontal="center" vertical="center" wrapText="1" shrinkToFit="1"/>
    </xf>
    <xf numFmtId="0" fontId="31" fillId="18" borderId="27" xfId="2" applyFont="1" applyFill="1" applyBorder="1" applyAlignment="1">
      <alignment horizontal="center" vertical="center" shrinkToFit="1"/>
    </xf>
    <xf numFmtId="0" fontId="31" fillId="18" borderId="94" xfId="2" applyFont="1" applyFill="1" applyBorder="1" applyAlignment="1">
      <alignment horizontal="center" vertical="center" shrinkToFit="1"/>
    </xf>
    <xf numFmtId="0" fontId="119" fillId="18" borderId="90" xfId="1" applyFont="1" applyFill="1" applyBorder="1" applyAlignment="1" applyProtection="1">
      <alignment vertical="top" wrapText="1"/>
    </xf>
    <xf numFmtId="0" fontId="20" fillId="18" borderId="91" xfId="2" applyFont="1" applyFill="1" applyBorder="1" applyAlignment="1">
      <alignment vertical="top" wrapText="1"/>
    </xf>
    <xf numFmtId="0" fontId="20" fillId="18" borderId="92" xfId="2" applyFont="1" applyFill="1" applyBorder="1" applyAlignment="1">
      <alignment vertical="top" wrapText="1"/>
    </xf>
    <xf numFmtId="0" fontId="113" fillId="28" borderId="93" xfId="2" applyFont="1" applyFill="1" applyBorder="1" applyAlignment="1">
      <alignment horizontal="center" vertical="center" wrapText="1" shrinkToFit="1"/>
    </xf>
    <xf numFmtId="0" fontId="17" fillId="28" borderId="27" xfId="2" applyFont="1" applyFill="1" applyBorder="1" applyAlignment="1">
      <alignment horizontal="center" vertical="center" shrinkToFit="1"/>
    </xf>
    <xf numFmtId="0" fontId="17" fillId="28" borderId="94" xfId="2" applyFont="1" applyFill="1" applyBorder="1" applyAlignment="1">
      <alignment horizontal="center" vertical="center" shrinkToFit="1"/>
    </xf>
    <xf numFmtId="0" fontId="121" fillId="28" borderId="182" xfId="1" applyFont="1" applyFill="1" applyBorder="1" applyAlignment="1" applyProtection="1">
      <alignment horizontal="left" vertical="top" wrapText="1"/>
    </xf>
    <xf numFmtId="0" fontId="121" fillId="28" borderId="101" xfId="1" applyFont="1" applyFill="1" applyBorder="1" applyAlignment="1" applyProtection="1">
      <alignment horizontal="left" vertical="top" wrapText="1"/>
    </xf>
    <xf numFmtId="0" fontId="121" fillId="28" borderId="183" xfId="1" applyFont="1" applyFill="1" applyBorder="1" applyAlignment="1" applyProtection="1">
      <alignment horizontal="left" vertical="top" wrapText="1"/>
    </xf>
    <xf numFmtId="0" fontId="27" fillId="20" borderId="93" xfId="2" applyFont="1" applyFill="1" applyBorder="1" applyAlignment="1">
      <alignment horizontal="center" vertical="center" shrinkToFit="1"/>
    </xf>
    <xf numFmtId="0" fontId="17" fillId="20" borderId="27" xfId="2" applyFont="1" applyFill="1" applyBorder="1" applyAlignment="1">
      <alignment horizontal="center" vertical="center" shrinkToFit="1"/>
    </xf>
    <xf numFmtId="0" fontId="17" fillId="20" borderId="94" xfId="2" applyFont="1" applyFill="1" applyBorder="1" applyAlignment="1">
      <alignment horizontal="center" vertical="center" shrinkToFit="1"/>
    </xf>
    <xf numFmtId="0" fontId="131" fillId="18" borderId="182" xfId="1" applyFont="1" applyFill="1" applyBorder="1" applyAlignment="1" applyProtection="1">
      <alignment horizontal="left" vertical="top" wrapText="1"/>
    </xf>
    <xf numFmtId="0" fontId="119" fillId="18" borderId="211" xfId="1" applyFont="1" applyFill="1" applyBorder="1" applyAlignment="1" applyProtection="1">
      <alignment horizontal="left" vertical="top" wrapText="1"/>
    </xf>
    <xf numFmtId="0" fontId="119" fillId="18" borderId="183" xfId="1" applyFont="1" applyFill="1" applyBorder="1" applyAlignment="1" applyProtection="1">
      <alignment horizontal="left" vertical="top" wrapText="1"/>
    </xf>
    <xf numFmtId="178" fontId="26" fillId="3" borderId="1" xfId="2" applyNumberFormat="1" applyFont="1" applyFill="1" applyBorder="1" applyAlignment="1">
      <alignment horizontal="center" vertical="center"/>
    </xf>
    <xf numFmtId="178" fontId="26" fillId="3" borderId="1" xfId="0" applyNumberFormat="1" applyFont="1" applyFill="1" applyBorder="1" applyAlignment="1">
      <alignment horizontal="center" vertical="center"/>
    </xf>
    <xf numFmtId="0" fontId="34" fillId="0" borderId="0" xfId="2" applyFont="1" applyAlignment="1">
      <alignment vertical="top" wrapText="1"/>
    </xf>
    <xf numFmtId="0" fontId="86" fillId="0" borderId="0" xfId="2" applyFont="1" applyAlignment="1">
      <alignment horizontal="center" vertical="center"/>
    </xf>
    <xf numFmtId="0" fontId="20" fillId="0" borderId="0" xfId="2" applyFont="1" applyAlignment="1">
      <alignment horizontal="center" vertical="center"/>
    </xf>
    <xf numFmtId="0" fontId="167" fillId="42" borderId="0" xfId="2" applyFont="1" applyFill="1" applyAlignment="1">
      <alignment horizontal="center" vertical="center" wrapText="1" shrinkToFit="1"/>
    </xf>
    <xf numFmtId="0" fontId="7" fillId="14" borderId="0" xfId="4" applyFont="1" applyFill="1" applyAlignment="1">
      <alignment vertical="top"/>
    </xf>
    <xf numFmtId="0" fontId="7" fillId="14" borderId="0" xfId="2" applyFont="1" applyFill="1" applyAlignment="1">
      <alignment vertical="top"/>
    </xf>
    <xf numFmtId="0" fontId="141" fillId="14" borderId="0" xfId="2" applyFont="1" applyFill="1" applyAlignment="1">
      <alignment vertical="top" wrapText="1"/>
    </xf>
    <xf numFmtId="0" fontId="142" fillId="14" borderId="0" xfId="2" applyFont="1" applyFill="1" applyAlignment="1">
      <alignment vertical="top" wrapText="1"/>
    </xf>
    <xf numFmtId="0" fontId="50" fillId="44" borderId="0" xfId="2" applyFont="1" applyFill="1" applyAlignment="1">
      <alignment horizontal="left" vertical="top" wrapText="1" indent="1"/>
    </xf>
    <xf numFmtId="0" fontId="158" fillId="0" borderId="0" xfId="2" applyFont="1" applyAlignment="1">
      <alignment horizontal="left" vertical="top" wrapText="1" indent="1"/>
    </xf>
    <xf numFmtId="0" fontId="139" fillId="14" borderId="0" xfId="2" applyFont="1" applyFill="1" applyAlignment="1">
      <alignment vertical="top"/>
    </xf>
    <xf numFmtId="0" fontId="33" fillId="14" borderId="0" xfId="2" applyFont="1" applyFill="1" applyAlignment="1">
      <alignment vertical="top"/>
    </xf>
    <xf numFmtId="0" fontId="6" fillId="14" borderId="0" xfId="2" applyFill="1" applyAlignment="1">
      <alignment vertical="top" wrapText="1"/>
    </xf>
    <xf numFmtId="0" fontId="6" fillId="45" borderId="0" xfId="4" applyFill="1"/>
    <xf numFmtId="0" fontId="164" fillId="45" borderId="0" xfId="4" applyFont="1" applyFill="1"/>
    <xf numFmtId="0" fontId="12" fillId="45" borderId="0" xfId="4" applyFont="1" applyFill="1" applyAlignment="1">
      <alignment vertical="top" wrapText="1"/>
    </xf>
    <xf numFmtId="0" fontId="34" fillId="45" borderId="0" xfId="4" applyFont="1" applyFill="1"/>
    <xf numFmtId="0" fontId="172" fillId="22" borderId="180" xfId="2" applyFont="1" applyFill="1" applyBorder="1" applyAlignment="1">
      <alignment horizontal="center" vertical="center" wrapText="1"/>
    </xf>
    <xf numFmtId="0" fontId="174" fillId="22" borderId="180" xfId="2" applyFont="1" applyFill="1" applyBorder="1" applyAlignment="1">
      <alignment horizontal="center" vertical="center" wrapText="1"/>
    </xf>
    <xf numFmtId="0" fontId="34" fillId="0" borderId="192" xfId="1" applyFont="1" applyBorder="1" applyAlignment="1" applyProtection="1">
      <alignment horizontal="left" vertical="top" wrapText="1"/>
    </xf>
    <xf numFmtId="56" fontId="6" fillId="0" borderId="0" xfId="2" applyNumberFormat="1">
      <alignment vertical="center"/>
    </xf>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5" xr:uid="{39101370-AD04-4D97-AE68-9D0A18EF12AB}"/>
  </cellStyles>
  <dxfs count="12">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outline="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dxf>
  </dxfs>
  <tableStyles count="0" defaultTableStyle="TableStyleMedium2" defaultPivotStyle="PivotStyleLight16"/>
  <colors>
    <mruColors>
      <color rgb="FF6DDDF7"/>
      <color rgb="FF6EF729"/>
      <color rgb="FFFFB5A3"/>
      <color rgb="FF97FBF9"/>
      <color rgb="FFF0FBFE"/>
      <color rgb="FFB7EEFB"/>
      <color rgb="FF00CC00"/>
      <color rgb="FFFFFFCC"/>
      <color rgb="FFFAFEC2"/>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046500620739576"/>
          <c:y val="1.4668189385450073E-2"/>
          <c:w val="0.77210613690956476"/>
          <c:h val="0.60984543598716823"/>
        </c:manualLayout>
      </c:layout>
      <c:lineChart>
        <c:grouping val="standard"/>
        <c:varyColors val="0"/>
        <c:ser>
          <c:idx val="9"/>
          <c:order val="0"/>
          <c:tx>
            <c:strRef>
              <c:f>'26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'26　感染症統計'!$B$7:$M$7</c:f>
              <c:numCache>
                <c:formatCode>General</c:formatCode>
                <c:ptCount val="12"/>
                <c:pt idx="0">
                  <c:v>102</c:v>
                </c:pt>
                <c:pt idx="1">
                  <c:v>102</c:v>
                </c:pt>
                <c:pt idx="2">
                  <c:v>115</c:v>
                </c:pt>
                <c:pt idx="3">
                  <c:v>122</c:v>
                </c:pt>
                <c:pt idx="4">
                  <c:v>255</c:v>
                </c:pt>
                <c:pt idx="5">
                  <c:v>293</c:v>
                </c:pt>
              </c:numCache>
            </c:numRef>
          </c:val>
          <c:smooth val="0"/>
          <c:extLst>
            <c:ext xmlns:c16="http://schemas.microsoft.com/office/drawing/2014/chart" uri="{C3380CC4-5D6E-409C-BE32-E72D297353CC}">
              <c16:uniqueId val="{00000008-9549-4A62-BF04-398DC0EE804A}"/>
            </c:ext>
          </c:extLst>
        </c:ser>
        <c:ser>
          <c:idx val="6"/>
          <c:order val="1"/>
          <c:tx>
            <c:strRef>
              <c:f>'26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'26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'26　感染症統計'!$A$9</c:f>
              <c:strCache>
                <c:ptCount val="1"/>
                <c:pt idx="0">
                  <c:v>2022年</c:v>
                </c:pt>
              </c:strCache>
            </c:strRef>
          </c:tx>
          <c:spPr>
            <a:ln w="28575" cap="rnd">
              <a:solidFill>
                <a:schemeClr val="accent1"/>
              </a:solidFill>
              <a:round/>
            </a:ln>
            <a:effectLst/>
          </c:spPr>
          <c:marker>
            <c:symbol val="none"/>
          </c:marker>
          <c:val>
            <c:numRef>
              <c:f>'26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'26　感染症統計'!$A$10</c:f>
              <c:strCache>
                <c:ptCount val="1"/>
                <c:pt idx="0">
                  <c:v>2021年</c:v>
                </c:pt>
              </c:strCache>
            </c:strRef>
          </c:tx>
          <c:spPr>
            <a:ln w="28575" cap="rnd">
              <a:solidFill>
                <a:schemeClr val="accent2"/>
              </a:solidFill>
              <a:round/>
            </a:ln>
            <a:effectLst/>
          </c:spPr>
          <c:marker>
            <c:symbol val="none"/>
          </c:marker>
          <c:val>
            <c:numRef>
              <c:f>'26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'26　感染症統計'!$A$11</c:f>
              <c:strCache>
                <c:ptCount val="1"/>
                <c:pt idx="0">
                  <c:v>2020年</c:v>
                </c:pt>
              </c:strCache>
            </c:strRef>
          </c:tx>
          <c:spPr>
            <a:ln w="28575" cap="rnd">
              <a:solidFill>
                <a:schemeClr val="accent3"/>
              </a:solidFill>
              <a:round/>
            </a:ln>
            <a:effectLst/>
          </c:spPr>
          <c:marker>
            <c:symbol val="none"/>
          </c:marker>
          <c:val>
            <c:numRef>
              <c:f>'26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'26　感染症統計'!$A$12</c:f>
              <c:strCache>
                <c:ptCount val="1"/>
                <c:pt idx="0">
                  <c:v>2019年</c:v>
                </c:pt>
              </c:strCache>
            </c:strRef>
          </c:tx>
          <c:spPr>
            <a:ln w="28575" cap="rnd">
              <a:solidFill>
                <a:schemeClr val="accent4"/>
              </a:solidFill>
              <a:round/>
            </a:ln>
            <a:effectLst/>
          </c:spPr>
          <c:marker>
            <c:symbol val="none"/>
          </c:marker>
          <c:val>
            <c:numRef>
              <c:f>'26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'26　感染症統計'!$A$13</c:f>
              <c:strCache>
                <c:ptCount val="1"/>
                <c:pt idx="0">
                  <c:v>2018年</c:v>
                </c:pt>
              </c:strCache>
            </c:strRef>
          </c:tx>
          <c:spPr>
            <a:ln w="28575" cap="rnd">
              <a:solidFill>
                <a:schemeClr val="accent5"/>
              </a:solidFill>
              <a:round/>
            </a:ln>
            <a:effectLst/>
          </c:spPr>
          <c:marker>
            <c:symbol val="none"/>
          </c:marker>
          <c:val>
            <c:numRef>
              <c:f>'26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76972496693E-2"/>
          <c:y val="0.15513360601198112"/>
          <c:w val="0.71832911183304882"/>
          <c:h val="0.62589415129079018"/>
        </c:manualLayout>
      </c:layout>
      <c:lineChart>
        <c:grouping val="standard"/>
        <c:varyColors val="0"/>
        <c:ser>
          <c:idx val="6"/>
          <c:order val="0"/>
          <c:tx>
            <c:strRef>
              <c:f>'26　感染症統計'!$P$7</c:f>
              <c:strCache>
                <c:ptCount val="1"/>
                <c:pt idx="0">
                  <c:v>2024年</c:v>
                </c:pt>
              </c:strCache>
            </c:strRef>
          </c:tx>
          <c:spPr>
            <a:ln w="63500" cap="rnd">
              <a:solidFill>
                <a:srgbClr val="FF0000"/>
              </a:solidFill>
              <a:round/>
            </a:ln>
            <a:effectLst/>
          </c:spPr>
          <c:marker>
            <c:symbol val="none"/>
          </c:marker>
          <c:val>
            <c:numRef>
              <c:f>'26　感染症統計'!$Q$7:$AB$7</c:f>
              <c:numCache>
                <c:formatCode>General</c:formatCode>
                <c:ptCount val="12"/>
                <c:pt idx="0" formatCode="#,##0_ ">
                  <c:v>4</c:v>
                </c:pt>
                <c:pt idx="1">
                  <c:v>4</c:v>
                </c:pt>
                <c:pt idx="2">
                  <c:v>4</c:v>
                </c:pt>
                <c:pt idx="3">
                  <c:v>8</c:v>
                </c:pt>
                <c:pt idx="4">
                  <c:v>1</c:v>
                </c:pt>
                <c:pt idx="5">
                  <c:v>2</c:v>
                </c:pt>
              </c:numCache>
            </c:numRef>
          </c:val>
          <c:smooth val="0"/>
          <c:extLst>
            <c:ext xmlns:c16="http://schemas.microsoft.com/office/drawing/2014/chart" uri="{C3380CC4-5D6E-409C-BE32-E72D297353CC}">
              <c16:uniqueId val="{00000000-691A-4A61-BF12-3A5977548A2F}"/>
            </c:ext>
          </c:extLst>
        </c:ser>
        <c:ser>
          <c:idx val="0"/>
          <c:order val="1"/>
          <c:tx>
            <c:strRef>
              <c:f>'26　感染症統計'!$P$8</c:f>
              <c:strCache>
                <c:ptCount val="1"/>
                <c:pt idx="0">
                  <c:v>2023年</c:v>
                </c:pt>
              </c:strCache>
            </c:strRef>
          </c:tx>
          <c:spPr>
            <a:ln w="28575" cap="rnd">
              <a:solidFill>
                <a:schemeClr val="accent1"/>
              </a:solidFill>
              <a:round/>
            </a:ln>
            <a:effectLst/>
          </c:spPr>
          <c:marker>
            <c:symbol val="none"/>
          </c:marker>
          <c:val>
            <c:numRef>
              <c:f>'26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'26　感染症統計'!$P$9</c:f>
              <c:strCache>
                <c:ptCount val="1"/>
                <c:pt idx="0">
                  <c:v>2022年</c:v>
                </c:pt>
              </c:strCache>
            </c:strRef>
          </c:tx>
          <c:spPr>
            <a:ln w="28575" cap="rnd">
              <a:solidFill>
                <a:schemeClr val="accent2"/>
              </a:solidFill>
              <a:round/>
            </a:ln>
            <a:effectLst/>
          </c:spPr>
          <c:marker>
            <c:symbol val="none"/>
          </c:marker>
          <c:val>
            <c:numRef>
              <c:f>'26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'26　感染症統計'!$P$10</c:f>
              <c:strCache>
                <c:ptCount val="1"/>
                <c:pt idx="0">
                  <c:v>2021年</c:v>
                </c:pt>
              </c:strCache>
            </c:strRef>
          </c:tx>
          <c:spPr>
            <a:ln w="28575" cap="rnd">
              <a:solidFill>
                <a:schemeClr val="accent3"/>
              </a:solidFill>
              <a:round/>
            </a:ln>
            <a:effectLst/>
          </c:spPr>
          <c:marker>
            <c:symbol val="none"/>
          </c:marker>
          <c:val>
            <c:numRef>
              <c:f>'26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'26　感染症統計'!$P$11</c:f>
              <c:strCache>
                <c:ptCount val="1"/>
                <c:pt idx="0">
                  <c:v>2020年</c:v>
                </c:pt>
              </c:strCache>
            </c:strRef>
          </c:tx>
          <c:spPr>
            <a:ln w="28575" cap="rnd">
              <a:solidFill>
                <a:schemeClr val="accent4"/>
              </a:solidFill>
              <a:round/>
            </a:ln>
            <a:effectLst/>
          </c:spPr>
          <c:marker>
            <c:symbol val="none"/>
          </c:marker>
          <c:val>
            <c:numRef>
              <c:f>'26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'26　感染症統計'!$P$12</c:f>
              <c:strCache>
                <c:ptCount val="1"/>
                <c:pt idx="0">
                  <c:v>2019年</c:v>
                </c:pt>
              </c:strCache>
            </c:strRef>
          </c:tx>
          <c:spPr>
            <a:ln w="28575" cap="rnd">
              <a:solidFill>
                <a:schemeClr val="accent5"/>
              </a:solidFill>
              <a:round/>
            </a:ln>
            <a:effectLst/>
          </c:spPr>
          <c:marker>
            <c:symbol val="none"/>
          </c:marker>
          <c:val>
            <c:numRef>
              <c:f>'26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'26　感染症統計'!$P$13</c:f>
              <c:strCache>
                <c:ptCount val="1"/>
                <c:pt idx="0">
                  <c:v>2018年</c:v>
                </c:pt>
              </c:strCache>
            </c:strRef>
          </c:tx>
          <c:spPr>
            <a:ln w="28575" cap="rnd">
              <a:solidFill>
                <a:schemeClr val="accent6"/>
              </a:solidFill>
              <a:round/>
            </a:ln>
            <a:effectLst/>
          </c:spPr>
          <c:marker>
            <c:symbol val="none"/>
          </c:marker>
          <c:val>
            <c:numRef>
              <c:f>'26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7" Type="http://schemas.openxmlformats.org/officeDocument/2006/relationships/image" Target="../media/image10.png"/><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9.png"/><Relationship Id="rId5" Type="http://schemas.openxmlformats.org/officeDocument/2006/relationships/image" Target="../media/image8.jpeg"/><Relationship Id="rId4"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27</xdr:col>
      <xdr:colOff>15240</xdr:colOff>
      <xdr:row>96</xdr:row>
      <xdr:rowOff>47280</xdr:rowOff>
    </xdr:to>
    <xdr:pic>
      <xdr:nvPicPr>
        <xdr:cNvPr id="14" name="図 13">
          <a:extLst>
            <a:ext uri="{FF2B5EF4-FFF2-40B4-BE49-F238E27FC236}">
              <a16:creationId xmlns:a16="http://schemas.microsoft.com/office/drawing/2014/main" id="{BF83DE3F-3AC6-B1CB-172B-CA963C0E42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245840" cy="161407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23328</xdr:colOff>
      <xdr:row>4</xdr:row>
      <xdr:rowOff>0</xdr:rowOff>
    </xdr:from>
    <xdr:to>
      <xdr:col>13</xdr:col>
      <xdr:colOff>186614</xdr:colOff>
      <xdr:row>17</xdr:row>
      <xdr:rowOff>489857</xdr:rowOff>
    </xdr:to>
    <xdr:pic>
      <xdr:nvPicPr>
        <xdr:cNvPr id="32" name="図 31" descr="感染性胃腸炎患者報告数　直近5シーズン">
          <a:extLst>
            <a:ext uri="{FF2B5EF4-FFF2-40B4-BE49-F238E27FC236}">
              <a16:creationId xmlns:a16="http://schemas.microsoft.com/office/drawing/2014/main" id="{3442DCE6-90DA-E0A7-BBB9-58EBDE7D6A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64226" y="979714"/>
          <a:ext cx="7378959" cy="2838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8577" y="2018812"/>
          <a:ext cx="7032794" cy="1128853"/>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1</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1</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4.09</a:t>
          </a:r>
          <a:endParaRPr lang="ja-JP" altLang="en-US" sz="2000" b="1" i="0" u="none" strike="noStrike" baseline="0">
            <a:solidFill>
              <a:srgbClr val="FF0000"/>
            </a:solidFill>
            <a:latin typeface="ＭＳ Ｐゴシック"/>
            <a:ea typeface="ＭＳ Ｐゴシック"/>
          </a:endParaRPr>
        </a:p>
        <a:p>
          <a:pPr algn="ctr" rtl="0">
            <a:defRPr sz="1000"/>
          </a:pP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129911</xdr:rowOff>
    </xdr:from>
    <xdr:to>
      <xdr:col>13</xdr:col>
      <xdr:colOff>748871</xdr:colOff>
      <xdr:row>8</xdr:row>
      <xdr:rowOff>183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906877" y="1109625"/>
          <a:ext cx="2598565" cy="601170"/>
        </a:xfrm>
        <a:prstGeom prst="borderCallout2">
          <a:avLst>
            <a:gd name="adj1" fmla="val 101279"/>
            <a:gd name="adj2" fmla="val 51060"/>
            <a:gd name="adj3" fmla="val 210486"/>
            <a:gd name="adj4" fmla="val 51057"/>
            <a:gd name="adj5" fmla="val 310177"/>
            <a:gd name="adj6" fmla="val 20641"/>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400" b="1" i="0" u="none" strike="noStrike" baseline="0">
              <a:solidFill>
                <a:srgbClr val="FF0000"/>
              </a:solidFill>
              <a:latin typeface="ＭＳ Ｐゴシック"/>
              <a:ea typeface="ＭＳ Ｐゴシック"/>
            </a:rPr>
            <a:t>今週ですが、</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2</a:t>
          </a:r>
          <a:r>
            <a:rPr lang="ja-JP" altLang="en-US" sz="1600" b="1" i="0" u="none" strike="noStrike" baseline="0">
              <a:solidFill>
                <a:srgbClr val="FF0000"/>
              </a:solidFill>
              <a:latin typeface="ＭＳ Ｐゴシック"/>
              <a:ea typeface="ＭＳ Ｐゴシック"/>
            </a:rPr>
            <a:t>件</a:t>
          </a:r>
          <a:endParaRPr lang="en-US" altLang="ja-JP" sz="1600" b="1" i="0" u="none" strike="noStrike" baseline="0">
            <a:solidFill>
              <a:srgbClr val="FF0000"/>
            </a:solidFill>
            <a:latin typeface="ＭＳ Ｐゴシック"/>
            <a:ea typeface="ＭＳ Ｐゴシック"/>
          </a:endParaRPr>
        </a:p>
      </xdr:txBody>
    </xdr:sp>
    <xdr:clientData/>
  </xdr:twoCellAnchor>
  <xdr:twoCellAnchor>
    <xdr:from>
      <xdr:col>11</xdr:col>
      <xdr:colOff>927087</xdr:colOff>
      <xdr:row>14</xdr:row>
      <xdr:rowOff>83660</xdr:rowOff>
    </xdr:from>
    <xdr:to>
      <xdr:col>11</xdr:col>
      <xdr:colOff>1253043</xdr:colOff>
      <xdr:row>16</xdr:row>
      <xdr:rowOff>53180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0218822" y="2820640"/>
          <a:ext cx="325956" cy="311642"/>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777090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2</xdr:row>
      <xdr:rowOff>0</xdr:rowOff>
    </xdr:from>
    <xdr:to>
      <xdr:col>3</xdr:col>
      <xdr:colOff>253175</xdr:colOff>
      <xdr:row>16</xdr:row>
      <xdr:rowOff>15551</xdr:rowOff>
    </xdr:to>
    <xdr:pic>
      <xdr:nvPicPr>
        <xdr:cNvPr id="47" name="図 46">
          <a:extLst>
            <a:ext uri="{FF2B5EF4-FFF2-40B4-BE49-F238E27FC236}">
              <a16:creationId xmlns:a16="http://schemas.microsoft.com/office/drawing/2014/main" id="{BC8D4ABA-4E71-D61A-03FE-31D4C8034F0E}"/>
            </a:ext>
          </a:extLst>
        </xdr:cNvPr>
        <xdr:cNvPicPr>
          <a:picLocks noChangeAspect="1"/>
        </xdr:cNvPicPr>
      </xdr:nvPicPr>
      <xdr:blipFill>
        <a:blip xmlns:r="http://schemas.openxmlformats.org/officeDocument/2006/relationships" r:embed="rId3"/>
        <a:stretch>
          <a:fillRect/>
        </a:stretch>
      </xdr:blipFill>
      <xdr:spPr>
        <a:xfrm>
          <a:off x="0" y="544286"/>
          <a:ext cx="1738297" cy="2550367"/>
        </a:xfrm>
        <a:prstGeom prst="rect">
          <a:avLst/>
        </a:prstGeom>
      </xdr:spPr>
    </xdr:pic>
    <xdr:clientData/>
  </xdr:twoCellAnchor>
  <xdr:twoCellAnchor editAs="oneCell">
    <xdr:from>
      <xdr:col>5</xdr:col>
      <xdr:colOff>31104</xdr:colOff>
      <xdr:row>2</xdr:row>
      <xdr:rowOff>7776</xdr:rowOff>
    </xdr:from>
    <xdr:to>
      <xdr:col>6</xdr:col>
      <xdr:colOff>759252</xdr:colOff>
      <xdr:row>16</xdr:row>
      <xdr:rowOff>7776</xdr:rowOff>
    </xdr:to>
    <xdr:pic>
      <xdr:nvPicPr>
        <xdr:cNvPr id="34" name="図 33">
          <a:extLst>
            <a:ext uri="{FF2B5EF4-FFF2-40B4-BE49-F238E27FC236}">
              <a16:creationId xmlns:a16="http://schemas.microsoft.com/office/drawing/2014/main" id="{A1717D02-8048-202A-4F90-0904660B82BA}"/>
            </a:ext>
          </a:extLst>
        </xdr:cNvPr>
        <xdr:cNvPicPr>
          <a:picLocks noChangeAspect="1"/>
        </xdr:cNvPicPr>
      </xdr:nvPicPr>
      <xdr:blipFill>
        <a:blip xmlns:r="http://schemas.openxmlformats.org/officeDocument/2006/relationships" r:embed="rId4"/>
        <a:stretch>
          <a:fillRect/>
        </a:stretch>
      </xdr:blipFill>
      <xdr:spPr>
        <a:xfrm>
          <a:off x="2892492" y="552062"/>
          <a:ext cx="1630107" cy="25348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16</xdr:row>
      <xdr:rowOff>0</xdr:rowOff>
    </xdr:from>
    <xdr:to>
      <xdr:col>7</xdr:col>
      <xdr:colOff>304800</xdr:colOff>
      <xdr:row>17</xdr:row>
      <xdr:rowOff>133350</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60837DCB-6494-4A62-945B-5B59D4A19AEE}"/>
            </a:ext>
          </a:extLst>
        </xdr:cNvPr>
        <xdr:cNvSpPr>
          <a:spLocks noChangeAspect="1" noChangeArrowheads="1"/>
        </xdr:cNvSpPr>
      </xdr:nvSpPr>
      <xdr:spPr bwMode="auto">
        <a:xfrm>
          <a:off x="4038600" y="3901440"/>
          <a:ext cx="304800" cy="300990"/>
        </a:xfrm>
        <a:prstGeom prst="rect">
          <a:avLst/>
        </a:prstGeom>
        <a:noFill/>
        <a:ln w="9525">
          <a:noFill/>
          <a:miter lim="800000"/>
          <a:headEnd/>
          <a:tailEnd/>
        </a:ln>
      </xdr:spPr>
    </xdr:sp>
    <xdr:clientData/>
  </xdr:twoCellAnchor>
  <xdr:twoCellAnchor>
    <xdr:from>
      <xdr:col>5</xdr:col>
      <xdr:colOff>297273</xdr:colOff>
      <xdr:row>7</xdr:row>
      <xdr:rowOff>138360</xdr:rowOff>
    </xdr:from>
    <xdr:to>
      <xdr:col>6</xdr:col>
      <xdr:colOff>525873</xdr:colOff>
      <xdr:row>10</xdr:row>
      <xdr:rowOff>214560</xdr:rowOff>
    </xdr:to>
    <xdr:sp macro="" textlink="">
      <xdr:nvSpPr>
        <xdr:cNvPr id="3" name="右矢印 2">
          <a:extLst>
            <a:ext uri="{FF2B5EF4-FFF2-40B4-BE49-F238E27FC236}">
              <a16:creationId xmlns:a16="http://schemas.microsoft.com/office/drawing/2014/main" id="{9B671E00-5A7D-4D37-A261-C5B487C19F00}"/>
            </a:ext>
          </a:extLst>
        </xdr:cNvPr>
        <xdr:cNvSpPr/>
      </xdr:nvSpPr>
      <xdr:spPr>
        <a:xfrm>
          <a:off x="3101433" y="1959540"/>
          <a:ext cx="845820" cy="701040"/>
        </a:xfrm>
        <a:prstGeom prst="rightArrow">
          <a:avLst/>
        </a:prstGeom>
        <a:solidFill>
          <a:schemeClr val="bg1"/>
        </a:solidFill>
        <a:effectLst>
          <a:glow rad="101600">
            <a:schemeClr val="accent4">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16</xdr:col>
      <xdr:colOff>0</xdr:colOff>
      <xdr:row>11</xdr:row>
      <xdr:rowOff>0</xdr:rowOff>
    </xdr:from>
    <xdr:to>
      <xdr:col>16</xdr:col>
      <xdr:colOff>304800</xdr:colOff>
      <xdr:row>12</xdr:row>
      <xdr:rowOff>85726</xdr:rowOff>
    </xdr:to>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89DA3883-FD3B-4373-9B4D-07E42BFD8DFC}"/>
            </a:ext>
          </a:extLst>
        </xdr:cNvPr>
        <xdr:cNvSpPr>
          <a:spLocks noChangeAspect="1" noChangeArrowheads="1"/>
        </xdr:cNvSpPr>
      </xdr:nvSpPr>
      <xdr:spPr bwMode="auto">
        <a:xfrm>
          <a:off x="10721340" y="2659380"/>
          <a:ext cx="304800" cy="291466"/>
        </a:xfrm>
        <a:prstGeom prst="rect">
          <a:avLst/>
        </a:prstGeom>
        <a:noFill/>
        <a:ln w="9525">
          <a:noFill/>
          <a:miter lim="800000"/>
          <a:headEnd/>
          <a:tailEnd/>
        </a:ln>
      </xdr:spPr>
    </xdr:sp>
    <xdr:clientData/>
  </xdr:twoCellAnchor>
  <xdr:twoCellAnchor editAs="oneCell">
    <xdr:from>
      <xdr:col>16</xdr:col>
      <xdr:colOff>0</xdr:colOff>
      <xdr:row>11</xdr:row>
      <xdr:rowOff>0</xdr:rowOff>
    </xdr:from>
    <xdr:to>
      <xdr:col>16</xdr:col>
      <xdr:colOff>304800</xdr:colOff>
      <xdr:row>12</xdr:row>
      <xdr:rowOff>85726</xdr:rowOff>
    </xdr:to>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093F9B0B-2A2D-42FB-A7D8-F823A105445E}"/>
            </a:ext>
          </a:extLst>
        </xdr:cNvPr>
        <xdr:cNvSpPr>
          <a:spLocks noChangeAspect="1" noChangeArrowheads="1"/>
        </xdr:cNvSpPr>
      </xdr:nvSpPr>
      <xdr:spPr bwMode="auto">
        <a:xfrm>
          <a:off x="10721340" y="2659380"/>
          <a:ext cx="304800" cy="291466"/>
        </a:xfrm>
        <a:prstGeom prst="rect">
          <a:avLst/>
        </a:prstGeom>
        <a:noFill/>
        <a:ln w="9525">
          <a:noFill/>
          <a:miter lim="800000"/>
          <a:headEnd/>
          <a:tailEnd/>
        </a:ln>
      </xdr:spPr>
    </xdr:sp>
    <xdr:clientData/>
  </xdr:twoCellAnchor>
  <xdr:twoCellAnchor editAs="oneCell">
    <xdr:from>
      <xdr:col>16</xdr:col>
      <xdr:colOff>0</xdr:colOff>
      <xdr:row>11</xdr:row>
      <xdr:rowOff>0</xdr:rowOff>
    </xdr:from>
    <xdr:to>
      <xdr:col>16</xdr:col>
      <xdr:colOff>304800</xdr:colOff>
      <xdr:row>12</xdr:row>
      <xdr:rowOff>85726</xdr:rowOff>
    </xdr:to>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75636C77-65A7-45B7-8D98-73779F0CC9AB}"/>
            </a:ext>
          </a:extLst>
        </xdr:cNvPr>
        <xdr:cNvSpPr>
          <a:spLocks noChangeAspect="1" noChangeArrowheads="1"/>
        </xdr:cNvSpPr>
      </xdr:nvSpPr>
      <xdr:spPr bwMode="auto">
        <a:xfrm>
          <a:off x="10721340" y="2659380"/>
          <a:ext cx="304800" cy="291466"/>
        </a:xfrm>
        <a:prstGeom prst="rect">
          <a:avLst/>
        </a:prstGeom>
        <a:noFill/>
        <a:ln w="9525">
          <a:noFill/>
          <a:miter lim="800000"/>
          <a:headEnd/>
          <a:tailEnd/>
        </a:ln>
      </xdr:spPr>
    </xdr:sp>
    <xdr:clientData/>
  </xdr:twoCellAnchor>
  <xdr:twoCellAnchor editAs="oneCell">
    <xdr:from>
      <xdr:col>1</xdr:col>
      <xdr:colOff>152490</xdr:colOff>
      <xdr:row>5</xdr:row>
      <xdr:rowOff>136358</xdr:rowOff>
    </xdr:from>
    <xdr:to>
      <xdr:col>5</xdr:col>
      <xdr:colOff>400</xdr:colOff>
      <xdr:row>13</xdr:row>
      <xdr:rowOff>219075</xdr:rowOff>
    </xdr:to>
    <xdr:pic>
      <xdr:nvPicPr>
        <xdr:cNvPr id="7" name="図 2">
          <a:extLst>
            <a:ext uri="{FF2B5EF4-FFF2-40B4-BE49-F238E27FC236}">
              <a16:creationId xmlns:a16="http://schemas.microsoft.com/office/drawing/2014/main" id="{4450114F-EEF3-4257-B479-82D4331A19A8}"/>
            </a:ext>
          </a:extLst>
        </xdr:cNvPr>
        <xdr:cNvPicPr>
          <a:picLocks noChangeAspect="1"/>
        </xdr:cNvPicPr>
      </xdr:nvPicPr>
      <xdr:blipFill>
        <a:blip xmlns:r="http://schemas.openxmlformats.org/officeDocument/2006/relationships" r:embed="rId4" cstate="print"/>
        <a:srcRect/>
        <a:stretch>
          <a:fillRect/>
        </a:stretch>
      </xdr:blipFill>
      <xdr:spPr bwMode="auto">
        <a:xfrm>
          <a:off x="487770" y="1530818"/>
          <a:ext cx="2316790" cy="1759117"/>
        </a:xfrm>
        <a:prstGeom prst="rect">
          <a:avLst/>
        </a:prstGeom>
        <a:noFill/>
        <a:ln>
          <a:noFill/>
        </a:ln>
        <a:effectLst>
          <a:outerShdw blurRad="50800" dist="88900" dir="2700000" algn="tl" rotWithShape="0">
            <a:prstClr val="black">
              <a:alpha val="40000"/>
            </a:prstClr>
          </a:outerShdw>
        </a:effectLst>
      </xdr:spPr>
    </xdr:pic>
    <xdr:clientData/>
  </xdr:twoCellAnchor>
  <xdr:twoCellAnchor editAs="oneCell">
    <xdr:from>
      <xdr:col>22</xdr:col>
      <xdr:colOff>161925</xdr:colOff>
      <xdr:row>60</xdr:row>
      <xdr:rowOff>114300</xdr:rowOff>
    </xdr:from>
    <xdr:to>
      <xdr:col>26</xdr:col>
      <xdr:colOff>613410</xdr:colOff>
      <xdr:row>71</xdr:row>
      <xdr:rowOff>28575</xdr:rowOff>
    </xdr:to>
    <xdr:pic>
      <xdr:nvPicPr>
        <xdr:cNvPr id="8" name="図 3">
          <a:extLst>
            <a:ext uri="{FF2B5EF4-FFF2-40B4-BE49-F238E27FC236}">
              <a16:creationId xmlns:a16="http://schemas.microsoft.com/office/drawing/2014/main" id="{309D93C6-B6A5-466E-807A-5C9179316C11}"/>
            </a:ext>
          </a:extLst>
        </xdr:cNvPr>
        <xdr:cNvPicPr>
          <a:picLocks noChangeAspect="1"/>
        </xdr:cNvPicPr>
      </xdr:nvPicPr>
      <xdr:blipFill>
        <a:blip xmlns:r="http://schemas.openxmlformats.org/officeDocument/2006/relationships" r:embed="rId5" cstate="print"/>
        <a:srcRect/>
        <a:stretch>
          <a:fillRect/>
        </a:stretch>
      </xdr:blipFill>
      <xdr:spPr bwMode="auto">
        <a:xfrm>
          <a:off x="14586585" y="11452860"/>
          <a:ext cx="2920365" cy="1758315"/>
        </a:xfrm>
        <a:prstGeom prst="rect">
          <a:avLst/>
        </a:prstGeom>
        <a:noFill/>
        <a:ln w="9525">
          <a:noFill/>
          <a:miter lim="800000"/>
          <a:headEnd/>
          <a:tailEnd/>
        </a:ln>
      </xdr:spPr>
    </xdr:pic>
    <xdr:clientData/>
  </xdr:twoCellAnchor>
  <xdr:twoCellAnchor editAs="oneCell">
    <xdr:from>
      <xdr:col>0</xdr:col>
      <xdr:colOff>265698</xdr:colOff>
      <xdr:row>18</xdr:row>
      <xdr:rowOff>122321</xdr:rowOff>
    </xdr:from>
    <xdr:to>
      <xdr:col>7</xdr:col>
      <xdr:colOff>94600</xdr:colOff>
      <xdr:row>29</xdr:row>
      <xdr:rowOff>40105</xdr:rowOff>
    </xdr:to>
    <xdr:pic>
      <xdr:nvPicPr>
        <xdr:cNvPr id="9" name="図 7">
          <a:extLst>
            <a:ext uri="{FF2B5EF4-FFF2-40B4-BE49-F238E27FC236}">
              <a16:creationId xmlns:a16="http://schemas.microsoft.com/office/drawing/2014/main" id="{796A9792-97CC-4012-9648-A2D461A3DDF5}"/>
            </a:ext>
          </a:extLst>
        </xdr:cNvPr>
        <xdr:cNvPicPr>
          <a:picLocks noChangeAspect="1"/>
        </xdr:cNvPicPr>
      </xdr:nvPicPr>
      <xdr:blipFill>
        <a:blip xmlns:r="http://schemas.openxmlformats.org/officeDocument/2006/relationships" r:embed="rId6" cstate="print"/>
        <a:srcRect/>
        <a:stretch>
          <a:fillRect/>
        </a:stretch>
      </xdr:blipFill>
      <xdr:spPr bwMode="auto">
        <a:xfrm>
          <a:off x="265698" y="4359041"/>
          <a:ext cx="3867502" cy="1769444"/>
        </a:xfrm>
        <a:prstGeom prst="rect">
          <a:avLst/>
        </a:prstGeom>
        <a:noFill/>
        <a:ln w="25400">
          <a:solidFill>
            <a:schemeClr val="bg2"/>
          </a:solidFill>
          <a:miter lim="800000"/>
          <a:headEnd/>
          <a:tailEnd/>
        </a:ln>
        <a:effectLst>
          <a:outerShdw blurRad="50800" dist="38100" dir="2700000" algn="tl" rotWithShape="0">
            <a:prstClr val="black">
              <a:alpha val="40000"/>
            </a:prstClr>
          </a:outerShdw>
        </a:effectLst>
      </xdr:spPr>
    </xdr:pic>
    <xdr:clientData/>
  </xdr:twoCellAnchor>
  <xdr:twoCellAnchor editAs="oneCell">
    <xdr:from>
      <xdr:col>7</xdr:col>
      <xdr:colOff>549441</xdr:colOff>
      <xdr:row>18</xdr:row>
      <xdr:rowOff>130843</xdr:rowOff>
    </xdr:from>
    <xdr:to>
      <xdr:col>11</xdr:col>
      <xdr:colOff>211810</xdr:colOff>
      <xdr:row>29</xdr:row>
      <xdr:rowOff>82216</xdr:rowOff>
    </xdr:to>
    <xdr:pic>
      <xdr:nvPicPr>
        <xdr:cNvPr id="10" name="図 10">
          <a:extLst>
            <a:ext uri="{FF2B5EF4-FFF2-40B4-BE49-F238E27FC236}">
              <a16:creationId xmlns:a16="http://schemas.microsoft.com/office/drawing/2014/main" id="{1F34C721-E07F-4CE1-9992-0EA05466D74D}"/>
            </a:ext>
          </a:extLst>
        </xdr:cNvPr>
        <xdr:cNvPicPr>
          <a:picLocks noChangeAspect="1"/>
        </xdr:cNvPicPr>
      </xdr:nvPicPr>
      <xdr:blipFill>
        <a:blip xmlns:r="http://schemas.openxmlformats.org/officeDocument/2006/relationships" r:embed="rId7" cstate="print"/>
        <a:srcRect/>
        <a:stretch>
          <a:fillRect/>
        </a:stretch>
      </xdr:blipFill>
      <xdr:spPr bwMode="auto">
        <a:xfrm>
          <a:off x="4588041" y="4367563"/>
          <a:ext cx="3479989" cy="1803033"/>
        </a:xfrm>
        <a:prstGeom prst="rect">
          <a:avLst/>
        </a:prstGeom>
        <a:noFill/>
        <a:ln w="25400">
          <a:solidFill>
            <a:srgbClr val="FFFF00"/>
          </a:solidFill>
          <a:miter lim="800000"/>
          <a:headEnd/>
          <a:tailEnd/>
        </a:ln>
        <a:effectLst>
          <a:outerShdw blurRad="50800" dist="38100" dir="2700000" algn="tl" rotWithShape="0">
            <a:prstClr val="black">
              <a:alpha val="40000"/>
            </a:prstClr>
          </a:outerShdw>
        </a:effectLst>
      </xdr:spPr>
    </xdr:pic>
    <xdr:clientData/>
  </xdr:twoCellAnchor>
  <xdr:twoCellAnchor>
    <xdr:from>
      <xdr:col>0</xdr:col>
      <xdr:colOff>316331</xdr:colOff>
      <xdr:row>16</xdr:row>
      <xdr:rowOff>14036</xdr:rowOff>
    </xdr:from>
    <xdr:to>
      <xdr:col>6</xdr:col>
      <xdr:colOff>70184</xdr:colOff>
      <xdr:row>17</xdr:row>
      <xdr:rowOff>140368</xdr:rowOff>
    </xdr:to>
    <xdr:sp macro="" textlink="">
      <xdr:nvSpPr>
        <xdr:cNvPr id="11" name="テキスト ボックス 10">
          <a:extLst>
            <a:ext uri="{FF2B5EF4-FFF2-40B4-BE49-F238E27FC236}">
              <a16:creationId xmlns:a16="http://schemas.microsoft.com/office/drawing/2014/main" id="{25961B42-A062-485B-8DF3-7BFA80C5C2C1}"/>
            </a:ext>
          </a:extLst>
        </xdr:cNvPr>
        <xdr:cNvSpPr txBox="1"/>
      </xdr:nvSpPr>
      <xdr:spPr>
        <a:xfrm>
          <a:off x="316331" y="3915476"/>
          <a:ext cx="3175233" cy="293972"/>
        </a:xfrm>
        <a:prstGeom prst="rect">
          <a:avLst/>
        </a:prstGeom>
        <a:solidFill>
          <a:srgbClr val="C00000"/>
        </a:solidFill>
        <a:ln w="2540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b="1">
              <a:solidFill>
                <a:schemeClr val="bg1"/>
              </a:solidFill>
            </a:rPr>
            <a:t>木製</a:t>
          </a:r>
          <a:r>
            <a:rPr kumimoji="1" lang="en-US" altLang="ja-JP" sz="1200" b="1">
              <a:solidFill>
                <a:schemeClr val="bg1"/>
              </a:solidFill>
            </a:rPr>
            <a:t>/</a:t>
          </a:r>
          <a:r>
            <a:rPr kumimoji="1" lang="ja-JP" altLang="en-US" sz="1200" b="1">
              <a:solidFill>
                <a:schemeClr val="bg1"/>
              </a:solidFill>
            </a:rPr>
            <a:t>合成素材の菌数調査：差がない</a:t>
          </a:r>
        </a:p>
      </xdr:txBody>
    </xdr:sp>
    <xdr:clientData/>
  </xdr:twoCellAnchor>
  <xdr:twoCellAnchor>
    <xdr:from>
      <xdr:col>7</xdr:col>
      <xdr:colOff>232107</xdr:colOff>
      <xdr:row>15</xdr:row>
      <xdr:rowOff>139869</xdr:rowOff>
    </xdr:from>
    <xdr:to>
      <xdr:col>11</xdr:col>
      <xdr:colOff>1253289</xdr:colOff>
      <xdr:row>18</xdr:row>
      <xdr:rowOff>60159</xdr:rowOff>
    </xdr:to>
    <xdr:sp macro="" textlink="">
      <xdr:nvSpPr>
        <xdr:cNvPr id="12" name="テキスト ボックス 11">
          <a:extLst>
            <a:ext uri="{FF2B5EF4-FFF2-40B4-BE49-F238E27FC236}">
              <a16:creationId xmlns:a16="http://schemas.microsoft.com/office/drawing/2014/main" id="{CE2D3E41-9124-41D2-BE37-E95CC80AB5E4}"/>
            </a:ext>
          </a:extLst>
        </xdr:cNvPr>
        <xdr:cNvSpPr txBox="1">
          <a:spLocks noChangeArrowheads="1"/>
        </xdr:cNvSpPr>
      </xdr:nvSpPr>
      <xdr:spPr bwMode="auto">
        <a:xfrm>
          <a:off x="4270707" y="3873669"/>
          <a:ext cx="4694022" cy="423210"/>
        </a:xfrm>
        <a:prstGeom prst="rect">
          <a:avLst/>
        </a:prstGeom>
        <a:noFill/>
        <a:ln w="25400">
          <a:solidFill>
            <a:srgbClr val="FFFF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chemeClr val="bg1"/>
              </a:solidFill>
              <a:latin typeface="ＭＳ Ｐゴシック"/>
              <a:ea typeface="ＭＳ Ｐゴシック"/>
            </a:rPr>
            <a:t>まな板の衛生管理</a:t>
          </a:r>
          <a:endParaRPr lang="ja-JP" altLang="en-US" sz="1100" b="1" i="0" u="none" strike="noStrike" baseline="0">
            <a:solidFill>
              <a:schemeClr val="bg1"/>
            </a:solidFill>
            <a:latin typeface="Calibri"/>
            <a:ea typeface="ＭＳ Ｐゴシック"/>
          </a:endParaRPr>
        </a:p>
        <a:p>
          <a:pPr algn="l" rtl="0">
            <a:lnSpc>
              <a:spcPts val="1300"/>
            </a:lnSpc>
            <a:defRPr sz="1000"/>
          </a:pPr>
          <a:r>
            <a:rPr lang="ja-JP" altLang="en-US" sz="1100" b="1" i="0" u="none" strike="noStrike" baseline="0">
              <a:solidFill>
                <a:schemeClr val="bg1"/>
              </a:solidFill>
              <a:latin typeface="ＭＳ Ｐゴシック"/>
              <a:ea typeface="ＭＳ Ｐゴシック"/>
            </a:rPr>
            <a:t>洗剤洗いの後に適切な水洗いで　　付着菌数激減</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57441</xdr:colOff>
      <xdr:row>14</xdr:row>
      <xdr:rowOff>45720</xdr:rowOff>
    </xdr:from>
    <xdr:to>
      <xdr:col>2</xdr:col>
      <xdr:colOff>4076701</xdr:colOff>
      <xdr:row>32</xdr:row>
      <xdr:rowOff>97829</xdr:rowOff>
    </xdr:to>
    <xdr:pic>
      <xdr:nvPicPr>
        <xdr:cNvPr id="3" name="図 2">
          <a:extLst>
            <a:ext uri="{FF2B5EF4-FFF2-40B4-BE49-F238E27FC236}">
              <a16:creationId xmlns:a16="http://schemas.microsoft.com/office/drawing/2014/main" id="{AF79F1DF-C9A6-E22A-23B1-732FE146BDC7}"/>
            </a:ext>
          </a:extLst>
        </xdr:cNvPr>
        <xdr:cNvPicPr>
          <a:picLocks noChangeAspect="1"/>
        </xdr:cNvPicPr>
      </xdr:nvPicPr>
      <xdr:blipFill>
        <a:blip xmlns:r="http://schemas.openxmlformats.org/officeDocument/2006/relationships" r:embed="rId2"/>
        <a:stretch>
          <a:fillRect/>
        </a:stretch>
      </xdr:blipFill>
      <xdr:spPr>
        <a:xfrm>
          <a:off x="2168181" y="6766560"/>
          <a:ext cx="4019260" cy="319916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94288" y="2672244"/>
          <a:ext cx="3476583" cy="452812"/>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98620" y="3023429"/>
          <a:ext cx="2370740" cy="805836"/>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75389" y="3125056"/>
          <a:ext cx="1765528" cy="704208"/>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495544</xdr:colOff>
      <xdr:row>47</xdr:row>
      <xdr:rowOff>144457</xdr:rowOff>
    </xdr:from>
    <xdr:ext cx="4397692"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644897" y="8093163"/>
          <a:ext cx="4397692" cy="261674"/>
        </a:xfrm>
        <a:prstGeom prst="rect">
          <a:avLst/>
        </a:prstGeom>
      </xdr:spPr>
    </xdr:pic>
    <xdr:clientData/>
  </xdr:oneCellAnchor>
  <xdr:twoCellAnchor>
    <xdr:from>
      <xdr:col>18</xdr:col>
      <xdr:colOff>18887</xdr:colOff>
      <xdr:row>24</xdr:row>
      <xdr:rowOff>24319</xdr:rowOff>
    </xdr:from>
    <xdr:to>
      <xdr:col>20</xdr:col>
      <xdr:colOff>51371</xdr:colOff>
      <xdr:row>43</xdr:row>
      <xdr:rowOff>162674</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657741" y="4082611"/>
          <a:ext cx="957158" cy="345177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30398</xdr:colOff>
      <xdr:row>24</xdr:row>
      <xdr:rowOff>28447</xdr:rowOff>
    </xdr:from>
    <xdr:to>
      <xdr:col>6</xdr:col>
      <xdr:colOff>436652</xdr:colOff>
      <xdr:row>39</xdr:row>
      <xdr:rowOff>34247</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91050" y="4086739"/>
          <a:ext cx="1330928" cy="2634272"/>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91340</xdr:colOff>
      <xdr:row>24</xdr:row>
      <xdr:rowOff>69276</xdr:rowOff>
    </xdr:from>
    <xdr:to>
      <xdr:col>16</xdr:col>
      <xdr:colOff>72713</xdr:colOff>
      <xdr:row>29</xdr:row>
      <xdr:rowOff>3982</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35164" y="4140747"/>
          <a:ext cx="2969608" cy="734059"/>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372534</xdr:colOff>
      <xdr:row>54</xdr:row>
      <xdr:rowOff>93135</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48267" y="9338735"/>
          <a:ext cx="5009237" cy="28786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1357744</xdr:colOff>
      <xdr:row>40</xdr:row>
      <xdr:rowOff>0</xdr:rowOff>
    </xdr:from>
    <xdr:to>
      <xdr:col>2</xdr:col>
      <xdr:colOff>6255326</xdr:colOff>
      <xdr:row>42</xdr:row>
      <xdr:rowOff>161080</xdr:rowOff>
    </xdr:to>
    <xdr:pic>
      <xdr:nvPicPr>
        <xdr:cNvPr id="2" name="図 1">
          <a:extLst>
            <a:ext uri="{FF2B5EF4-FFF2-40B4-BE49-F238E27FC236}">
              <a16:creationId xmlns:a16="http://schemas.microsoft.com/office/drawing/2014/main" id="{13BDD787-2A19-69C5-E2EA-2B71A018073B}"/>
            </a:ext>
          </a:extLst>
        </xdr:cNvPr>
        <xdr:cNvPicPr>
          <a:picLocks noChangeAspect="1"/>
        </xdr:cNvPicPr>
      </xdr:nvPicPr>
      <xdr:blipFill>
        <a:blip xmlns:r="http://schemas.openxmlformats.org/officeDocument/2006/relationships" r:embed="rId1"/>
        <a:stretch>
          <a:fillRect/>
        </a:stretch>
      </xdr:blipFill>
      <xdr:spPr>
        <a:xfrm>
          <a:off x="2819399" y="12240491"/>
          <a:ext cx="6255327" cy="65984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07841D-8FC2-43DF-96B5-3B91945092C3}" name="テーブル1" displayName="テーブル1" ref="C39:C40" totalsRowShown="0" headerRowDxfId="11" dataDxfId="9" headerRowBorderDxfId="10" tableBorderDxfId="8" totalsRowBorderDxfId="7">
  <autoFilter ref="C39:C40" xr:uid="{9807841D-8FC2-43DF-96B5-3B91945092C3}"/>
  <tableColumns count="1">
    <tableColumn id="1" xr3:uid="{6E006F73-B265-4EE3-8391-E71F4B22D1F6}" name="　" dataDxfId="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pssj2.jp/overview/z2018.pdf" TargetMode="External"/><Relationship Id="rId2" Type="http://schemas.openxmlformats.org/officeDocument/2006/relationships/hyperlink" Target="https://www.kyodo.co.jp/life/2024-07-04_3868640/" TargetMode="External"/><Relationship Id="rId1" Type="http://schemas.openxmlformats.org/officeDocument/2006/relationships/hyperlink" Target="https://note.com/bbch/n/ne60b4ddeb1b2"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news.yahoo.co.jp/articles/6df7182dfe65b837a0dfbe48bad77a07d7f44918" TargetMode="External"/><Relationship Id="rId3" Type="http://schemas.openxmlformats.org/officeDocument/2006/relationships/hyperlink" Target="https://www3.nhk.or.jp/lnews/fukui/20240705/3050018256.html" TargetMode="External"/><Relationship Id="rId7" Type="http://schemas.openxmlformats.org/officeDocument/2006/relationships/hyperlink" Target="https://news.yahoo.co.jp/articles/71acad7fa058d103964d03688dd1f2696b88242b" TargetMode="External"/><Relationship Id="rId2" Type="http://schemas.openxmlformats.org/officeDocument/2006/relationships/hyperlink" Target="https://news.goo.ne.jp/article/townnews/region/townnews-741083.html" TargetMode="External"/><Relationship Id="rId1" Type="http://schemas.openxmlformats.org/officeDocument/2006/relationships/hyperlink" Target="https://www.chunichi.co.jp/article/923368?rct=gifu" TargetMode="External"/><Relationship Id="rId6" Type="http://schemas.openxmlformats.org/officeDocument/2006/relationships/hyperlink" Target="https://www.tokyo-np.co.jp/article/338112?rct=national" TargetMode="External"/><Relationship Id="rId11" Type="http://schemas.openxmlformats.org/officeDocument/2006/relationships/printerSettings" Target="../printerSettings/printerSettings5.bin"/><Relationship Id="rId5" Type="http://schemas.openxmlformats.org/officeDocument/2006/relationships/hyperlink" Target="https://www.city.fujisawa.kanagawa.jp/seiei/kenko/kenko/shokuhin/hasse/documents/hpsankousiryou.pdf" TargetMode="External"/><Relationship Id="rId10" Type="http://schemas.openxmlformats.org/officeDocument/2006/relationships/hyperlink" Target="https://www.personalassist.co.jp/kaigodatabase/outbreak/36610/" TargetMode="External"/><Relationship Id="rId4" Type="http://schemas.openxmlformats.org/officeDocument/2006/relationships/hyperlink" Target="https://news.yahoo.co.jp/articles/8878dbd57f4a8f56537fd2150348fe9bfe21f1a9" TargetMode="External"/><Relationship Id="rId9" Type="http://schemas.openxmlformats.org/officeDocument/2006/relationships/hyperlink" Target="https://news.livedoor.com/article/detail/26706425/"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jetro.go.jp/biznews/2024/07/e3312aa51fcac115.html" TargetMode="External"/><Relationship Id="rId13" Type="http://schemas.openxmlformats.org/officeDocument/2006/relationships/printerSettings" Target="../printerSettings/printerSettings6.bin"/><Relationship Id="rId3" Type="http://schemas.openxmlformats.org/officeDocument/2006/relationships/hyperlink" Target="https://www.jetro.go.jp/biznews/2024/02/9b49c7eebb6edb12.html" TargetMode="External"/><Relationship Id="rId7" Type="http://schemas.openxmlformats.org/officeDocument/2006/relationships/hyperlink" Target="https://news.livedoor.com/article/detail/26707059/" TargetMode="External"/><Relationship Id="rId12" Type="http://schemas.openxmlformats.org/officeDocument/2006/relationships/hyperlink" Target="https://www.wowkorea.jp/news/read/441099.html" TargetMode="External"/><Relationship Id="rId2" Type="http://schemas.openxmlformats.org/officeDocument/2006/relationships/hyperlink" Target="https://gigazine.net/news/20240704-fda-ban-brominated-vegetable-oil/" TargetMode="External"/><Relationship Id="rId1" Type="http://schemas.openxmlformats.org/officeDocument/2006/relationships/hyperlink" Target="https://news.nifty.com/article/world/korea/12211-3183554/" TargetMode="External"/><Relationship Id="rId6" Type="http://schemas.openxmlformats.org/officeDocument/2006/relationships/hyperlink" Target="https://www.rainews.it/tgr/veneto/articoli/2024/06/lago-di-garda-gastroenterite-torri-del-benaco-ipotesi-norovirus-in-serbatoi-acquedotto-25affd8a-9faf-46d6-9252-551110bb9c34.html" TargetMode="External"/><Relationship Id="rId11" Type="http://schemas.openxmlformats.org/officeDocument/2006/relationships/hyperlink" Target="https://www.asahi.com/and/pressrelease/424854611/" TargetMode="External"/><Relationship Id="rId5" Type="http://schemas.openxmlformats.org/officeDocument/2006/relationships/hyperlink" Target="https://news.yahoo.co.jp/articles/f67ddac0906677c2a54126ebaeda10fc516be55e" TargetMode="External"/><Relationship Id="rId10" Type="http://schemas.openxmlformats.org/officeDocument/2006/relationships/hyperlink" Target="https://www.jetro.go.jp/biznews/2024/06/c9f2f41f802e6217.html" TargetMode="External"/><Relationship Id="rId4" Type="http://schemas.openxmlformats.org/officeDocument/2006/relationships/hyperlink" Target="https://bangkokshuho.com/thaisocial-1441/" TargetMode="External"/><Relationship Id="rId9" Type="http://schemas.openxmlformats.org/officeDocument/2006/relationships/hyperlink" Target="https://www.jetro.go.jp/biznews/2024/07/e60f5639ca448e90.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A10"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31" t="s">
        <v>185</v>
      </c>
      <c r="B1" s="132"/>
      <c r="C1" s="132" t="s">
        <v>158</v>
      </c>
      <c r="D1" s="132"/>
      <c r="E1" s="132"/>
      <c r="F1" s="132"/>
      <c r="G1" s="132"/>
      <c r="H1" s="132"/>
      <c r="I1" s="99"/>
    </row>
    <row r="2" spans="1:9">
      <c r="A2" s="133" t="s">
        <v>113</v>
      </c>
      <c r="B2" s="134"/>
      <c r="C2" s="134"/>
      <c r="D2" s="134"/>
      <c r="E2" s="134"/>
      <c r="F2" s="134"/>
      <c r="G2" s="134"/>
      <c r="H2" s="134"/>
      <c r="I2" s="99"/>
    </row>
    <row r="3" spans="1:9" ht="15.75" customHeight="1">
      <c r="A3" s="562" t="s">
        <v>26</v>
      </c>
      <c r="B3" s="563"/>
      <c r="C3" s="563"/>
      <c r="D3" s="563"/>
      <c r="E3" s="563"/>
      <c r="F3" s="563"/>
      <c r="G3" s="563"/>
      <c r="H3" s="564"/>
      <c r="I3" s="99"/>
    </row>
    <row r="4" spans="1:9">
      <c r="A4" s="133" t="s">
        <v>175</v>
      </c>
      <c r="B4" s="134"/>
      <c r="C4" s="134"/>
      <c r="D4" s="134"/>
      <c r="E4" s="134"/>
      <c r="F4" s="134"/>
      <c r="G4" s="134"/>
      <c r="H4" s="134"/>
      <c r="I4" s="99"/>
    </row>
    <row r="5" spans="1:9">
      <c r="A5" s="133" t="s">
        <v>114</v>
      </c>
      <c r="B5" s="134"/>
      <c r="C5" s="134"/>
      <c r="D5" s="134"/>
      <c r="E5" s="134"/>
      <c r="F5" s="134"/>
      <c r="G5" s="134"/>
      <c r="H5" s="134"/>
      <c r="I5" s="99"/>
    </row>
    <row r="6" spans="1:9">
      <c r="A6" s="135" t="s">
        <v>113</v>
      </c>
      <c r="B6" s="136"/>
      <c r="C6" s="136"/>
      <c r="D6" s="136"/>
      <c r="E6" s="136"/>
      <c r="F6" s="136"/>
      <c r="G6" s="136"/>
      <c r="H6" s="136"/>
      <c r="I6" s="99"/>
    </row>
    <row r="7" spans="1:9">
      <c r="A7" s="135"/>
      <c r="B7" s="136"/>
      <c r="C7" s="136"/>
      <c r="D7" s="136"/>
      <c r="E7" s="136"/>
      <c r="F7" s="136"/>
      <c r="G7" s="136"/>
      <c r="H7" s="136"/>
      <c r="I7" s="99"/>
    </row>
    <row r="8" spans="1:9">
      <c r="A8" s="135" t="s">
        <v>115</v>
      </c>
      <c r="B8" s="136"/>
      <c r="C8" s="136"/>
      <c r="D8" s="136"/>
      <c r="E8" s="136"/>
      <c r="F8" s="136"/>
      <c r="G8" s="136"/>
      <c r="H8" s="136"/>
      <c r="I8" s="99"/>
    </row>
    <row r="9" spans="1:9">
      <c r="A9" s="137" t="s">
        <v>116</v>
      </c>
      <c r="B9" s="138"/>
      <c r="C9" s="138"/>
      <c r="D9" s="138"/>
      <c r="E9" s="138"/>
      <c r="F9" s="138"/>
      <c r="G9" s="138"/>
      <c r="H9" s="138"/>
      <c r="I9" s="99"/>
    </row>
    <row r="10" spans="1:9" ht="15" customHeight="1">
      <c r="A10" s="309" t="s">
        <v>166</v>
      </c>
      <c r="B10" s="159" t="str">
        <f>+'26　食中毒記事等 '!A2</f>
        <v>岐阜・池田町で原因不明の大腸菌感染症　事業所の従業員25人、検便で明らかに</v>
      </c>
      <c r="C10" s="159"/>
      <c r="D10" s="161"/>
      <c r="E10" s="159"/>
      <c r="F10" s="162"/>
      <c r="G10" s="160"/>
      <c r="H10" s="160"/>
      <c r="I10" s="99"/>
    </row>
    <row r="11" spans="1:9" ht="15" customHeight="1">
      <c r="A11" s="309" t="s">
        <v>167</v>
      </c>
      <c r="B11" s="159" t="str">
        <f>+'26　ノロウイルス関連情報 '!H72</f>
        <v>管理レベル「1」　</v>
      </c>
      <c r="C11" s="159"/>
      <c r="D11" s="159" t="s">
        <v>168</v>
      </c>
      <c r="E11" s="159"/>
      <c r="F11" s="161">
        <f>+'26　ノロウイルス関連情報 '!G73</f>
        <v>4.09</v>
      </c>
      <c r="G11" s="159">
        <f>+'26　ノロウイルス関連情報 '!H73</f>
        <v>0</v>
      </c>
      <c r="H11" s="340">
        <f>+'26　ノロウイルス関連情報 '!I73</f>
        <v>-0.15000000000000036</v>
      </c>
      <c r="I11" s="99"/>
    </row>
    <row r="12" spans="1:9" s="110" customFormat="1" ht="15" customHeight="1">
      <c r="A12" s="163" t="s">
        <v>117</v>
      </c>
      <c r="B12" s="568" t="str">
        <f>+'26　残留農薬　等 '!A2</f>
        <v>韓国 雑談ねた 台湾、韓国産唐辛子粉の輸入停止…基準値超える残留農薬を検出</v>
      </c>
      <c r="C12" s="568"/>
      <c r="D12" s="568"/>
      <c r="E12" s="568"/>
      <c r="F12" s="568"/>
      <c r="G12" s="568"/>
      <c r="H12" s="164"/>
      <c r="I12" s="109"/>
    </row>
    <row r="13" spans="1:9" ht="15" customHeight="1">
      <c r="A13" s="158" t="s">
        <v>118</v>
      </c>
      <c r="B13" s="568" t="str">
        <f>+'26　食品表示'!A2</f>
        <v>内田洋行ITソリューションズ、機能性表示食品の表示制度に関するオンラインセミナーを開催</v>
      </c>
      <c r="C13" s="568"/>
      <c r="D13" s="568"/>
      <c r="E13" s="568"/>
      <c r="F13" s="568"/>
      <c r="G13" s="568"/>
      <c r="H13" s="160"/>
      <c r="I13" s="99"/>
    </row>
    <row r="14" spans="1:9" ht="15" customHeight="1">
      <c r="A14" s="158" t="s">
        <v>119</v>
      </c>
      <c r="B14" s="160" t="str">
        <f>+'26 海外情報'!A2</f>
        <v>小中高で食中毒と疑われる患者「1000人」...給食のキムチから「ノロウイルス」検出＝韓国南原市</v>
      </c>
      <c r="D14" s="160"/>
      <c r="E14" s="160"/>
      <c r="F14" s="160"/>
      <c r="G14" s="160"/>
      <c r="H14" s="160"/>
      <c r="I14" s="99"/>
    </row>
    <row r="15" spans="1:9" ht="15" customHeight="1">
      <c r="A15" s="165" t="s">
        <v>120</v>
      </c>
      <c r="B15" s="166" t="str">
        <f>+'26 海外情報'!A5</f>
        <v>タイ保健省、食品表示などに関する新告示4本を7月に施行</v>
      </c>
      <c r="C15" s="565" t="s">
        <v>171</v>
      </c>
      <c r="D15" s="565"/>
      <c r="E15" s="565"/>
      <c r="F15" s="565"/>
      <c r="G15" s="565"/>
      <c r="H15" s="566"/>
      <c r="I15" s="99"/>
    </row>
    <row r="16" spans="1:9" ht="15" customHeight="1">
      <c r="A16" s="158" t="s">
        <v>121</v>
      </c>
      <c r="B16" s="159" t="str">
        <f>+'26　感染症統計'!A22</f>
        <v>※2024年 第26週（6/24～6/30） 現在</v>
      </c>
      <c r="C16" s="160"/>
      <c r="D16" s="159" t="s">
        <v>19</v>
      </c>
      <c r="E16" s="160"/>
      <c r="F16" s="160"/>
      <c r="G16" s="160"/>
      <c r="H16" s="160"/>
      <c r="I16" s="99"/>
    </row>
    <row r="17" spans="1:16" ht="15" customHeight="1">
      <c r="A17" s="158" t="s">
        <v>122</v>
      </c>
      <c r="B17" s="567" t="str">
        <f>+'25　感染症情報'!B2</f>
        <v>2024年第25週（6月17日〜6月23日）</v>
      </c>
      <c r="C17" s="567"/>
      <c r="D17" s="567"/>
      <c r="E17" s="567"/>
      <c r="F17" s="567"/>
      <c r="G17" s="567"/>
      <c r="H17" s="160"/>
      <c r="I17" s="99"/>
    </row>
    <row r="18" spans="1:16" ht="15" customHeight="1">
      <c r="A18" s="158" t="s">
        <v>156</v>
      </c>
      <c r="B18" s="266" t="str">
        <f>+'26  衛生訓話'!A2</f>
        <v>今週のお題　(まな板の管理と使用方法)</v>
      </c>
      <c r="C18" s="160"/>
      <c r="D18" s="160"/>
      <c r="E18" s="160"/>
      <c r="F18" s="167"/>
      <c r="G18" s="160"/>
      <c r="H18" s="160"/>
      <c r="I18" s="99"/>
    </row>
    <row r="19" spans="1:16" ht="15" customHeight="1">
      <c r="A19" s="158" t="s">
        <v>173</v>
      </c>
      <c r="B19" s="266" t="s">
        <v>226</v>
      </c>
      <c r="C19" s="160"/>
      <c r="D19" s="160"/>
      <c r="E19" s="160"/>
      <c r="F19" s="160" t="s">
        <v>19</v>
      </c>
      <c r="G19" s="160"/>
      <c r="H19" s="160"/>
      <c r="I19" s="99"/>
      <c r="P19" t="s">
        <v>162</v>
      </c>
    </row>
    <row r="20" spans="1:16" ht="15" customHeight="1">
      <c r="A20" s="158" t="s">
        <v>19</v>
      </c>
      <c r="C20" s="160"/>
      <c r="D20" s="160"/>
      <c r="E20" s="160"/>
      <c r="F20" s="160"/>
      <c r="G20" s="160"/>
      <c r="H20" s="160"/>
      <c r="I20" s="99"/>
      <c r="L20" t="s">
        <v>171</v>
      </c>
    </row>
    <row r="21" spans="1:16">
      <c r="A21" s="137" t="s">
        <v>116</v>
      </c>
      <c r="B21" s="138"/>
      <c r="C21" s="138"/>
      <c r="D21" s="138"/>
      <c r="E21" s="138"/>
      <c r="F21" s="138"/>
      <c r="G21" s="138"/>
      <c r="H21" s="138"/>
      <c r="I21" s="99"/>
    </row>
    <row r="22" spans="1:16">
      <c r="A22" s="135" t="s">
        <v>19</v>
      </c>
      <c r="B22" s="136"/>
      <c r="C22" s="136"/>
      <c r="D22" s="136"/>
      <c r="E22" s="136"/>
      <c r="F22" s="136"/>
      <c r="G22" s="136"/>
      <c r="H22" s="136"/>
      <c r="I22" s="99"/>
    </row>
    <row r="23" spans="1:16">
      <c r="A23" s="100" t="s">
        <v>123</v>
      </c>
      <c r="I23" s="99"/>
    </row>
    <row r="24" spans="1:16">
      <c r="A24" s="99"/>
      <c r="I24" s="99"/>
    </row>
    <row r="25" spans="1:16">
      <c r="A25" s="99"/>
      <c r="I25" s="99"/>
    </row>
    <row r="26" spans="1:16">
      <c r="A26" s="99"/>
      <c r="I26" s="99"/>
    </row>
    <row r="27" spans="1:16">
      <c r="A27" s="99"/>
      <c r="I27" s="99"/>
    </row>
    <row r="28" spans="1:16">
      <c r="A28" s="99"/>
      <c r="I28" s="99"/>
    </row>
    <row r="29" spans="1:16">
      <c r="A29" s="99"/>
      <c r="I29" s="99"/>
    </row>
    <row r="30" spans="1:16">
      <c r="A30" s="99"/>
      <c r="H30" t="s">
        <v>164</v>
      </c>
      <c r="I30" s="99"/>
    </row>
    <row r="31" spans="1:16">
      <c r="A31" s="99"/>
      <c r="I31" s="99"/>
    </row>
    <row r="32" spans="1:16">
      <c r="A32" s="99"/>
      <c r="I32" s="99"/>
    </row>
    <row r="33" spans="1:9">
      <c r="A33" s="99"/>
      <c r="I33" s="99"/>
    </row>
    <row r="34" spans="1:9" ht="13.8" thickBot="1">
      <c r="A34" s="101"/>
      <c r="B34" s="102"/>
      <c r="C34" s="102"/>
      <c r="D34" s="102"/>
      <c r="E34" s="102"/>
      <c r="F34" s="102"/>
      <c r="G34" s="102"/>
      <c r="H34" s="102"/>
      <c r="I34" s="99"/>
    </row>
    <row r="35" spans="1:9" ht="13.8" thickTop="1"/>
    <row r="38" spans="1:9" ht="24.6">
      <c r="A38" s="114" t="s">
        <v>126</v>
      </c>
    </row>
    <row r="39" spans="1:9" ht="40.5" customHeight="1">
      <c r="A39" s="569" t="s">
        <v>127</v>
      </c>
      <c r="B39" s="569"/>
      <c r="C39" s="569"/>
      <c r="D39" s="569"/>
      <c r="E39" s="569"/>
      <c r="F39" s="569"/>
      <c r="G39" s="569"/>
    </row>
    <row r="40" spans="1:9" ht="30.75" customHeight="1">
      <c r="A40" s="573" t="s">
        <v>128</v>
      </c>
      <c r="B40" s="573"/>
      <c r="C40" s="573"/>
      <c r="D40" s="573"/>
      <c r="E40" s="573"/>
      <c r="F40" s="573"/>
      <c r="G40" s="573"/>
    </row>
    <row r="41" spans="1:9" ht="15">
      <c r="A41" s="115"/>
    </row>
    <row r="42" spans="1:9" ht="69.75" customHeight="1">
      <c r="A42" s="571" t="s">
        <v>136</v>
      </c>
      <c r="B42" s="571"/>
      <c r="C42" s="571"/>
      <c r="D42" s="571"/>
      <c r="E42" s="571"/>
      <c r="F42" s="571"/>
      <c r="G42" s="571"/>
    </row>
    <row r="43" spans="1:9" ht="35.25" customHeight="1">
      <c r="A43" s="573" t="s">
        <v>129</v>
      </c>
      <c r="B43" s="573"/>
      <c r="C43" s="573"/>
      <c r="D43" s="573"/>
      <c r="E43" s="573"/>
      <c r="F43" s="573"/>
      <c r="G43" s="573"/>
    </row>
    <row r="44" spans="1:9" ht="59.25" customHeight="1">
      <c r="A44" s="571" t="s">
        <v>130</v>
      </c>
      <c r="B44" s="571"/>
      <c r="C44" s="571"/>
      <c r="D44" s="571"/>
      <c r="E44" s="571"/>
      <c r="F44" s="571"/>
      <c r="G44" s="571"/>
    </row>
    <row r="45" spans="1:9" ht="15">
      <c r="A45" s="116"/>
    </row>
    <row r="46" spans="1:9" ht="27.75" customHeight="1">
      <c r="A46" s="572" t="s">
        <v>131</v>
      </c>
      <c r="B46" s="572"/>
      <c r="C46" s="572"/>
      <c r="D46" s="572"/>
      <c r="E46" s="572"/>
      <c r="F46" s="572"/>
      <c r="G46" s="572"/>
    </row>
    <row r="47" spans="1:9" ht="53.25" customHeight="1">
      <c r="A47" s="570" t="s">
        <v>137</v>
      </c>
      <c r="B47" s="571"/>
      <c r="C47" s="571"/>
      <c r="D47" s="571"/>
      <c r="E47" s="571"/>
      <c r="F47" s="571"/>
      <c r="G47" s="571"/>
    </row>
    <row r="48" spans="1:9" ht="15">
      <c r="A48" s="116"/>
    </row>
    <row r="49" spans="1:7" ht="32.25" customHeight="1">
      <c r="A49" s="572" t="s">
        <v>132</v>
      </c>
      <c r="B49" s="572"/>
      <c r="C49" s="572"/>
      <c r="D49" s="572"/>
      <c r="E49" s="572"/>
      <c r="F49" s="572"/>
      <c r="G49" s="572"/>
    </row>
    <row r="50" spans="1:7" ht="15">
      <c r="A50" s="115"/>
    </row>
    <row r="51" spans="1:7" ht="87" customHeight="1">
      <c r="A51" s="570" t="s">
        <v>138</v>
      </c>
      <c r="B51" s="571"/>
      <c r="C51" s="571"/>
      <c r="D51" s="571"/>
      <c r="E51" s="571"/>
      <c r="F51" s="571"/>
      <c r="G51" s="571"/>
    </row>
    <row r="52" spans="1:7" ht="15">
      <c r="A52" s="116"/>
    </row>
    <row r="53" spans="1:7" ht="32.25" customHeight="1">
      <c r="A53" s="572" t="s">
        <v>133</v>
      </c>
      <c r="B53" s="572"/>
      <c r="C53" s="572"/>
      <c r="D53" s="572"/>
      <c r="E53" s="572"/>
      <c r="F53" s="572"/>
      <c r="G53" s="572"/>
    </row>
    <row r="54" spans="1:7" ht="29.25" customHeight="1">
      <c r="A54" s="571" t="s">
        <v>134</v>
      </c>
      <c r="B54" s="571"/>
      <c r="C54" s="571"/>
      <c r="D54" s="571"/>
      <c r="E54" s="571"/>
      <c r="F54" s="571"/>
      <c r="G54" s="571"/>
    </row>
    <row r="55" spans="1:7" ht="15">
      <c r="A55" s="116"/>
    </row>
    <row r="56" spans="1:7" s="110" customFormat="1" ht="110.25" customHeight="1">
      <c r="A56" s="574" t="s">
        <v>139</v>
      </c>
      <c r="B56" s="575"/>
      <c r="C56" s="575"/>
      <c r="D56" s="575"/>
      <c r="E56" s="575"/>
      <c r="F56" s="575"/>
      <c r="G56" s="575"/>
    </row>
    <row r="57" spans="1:7" ht="34.5" customHeight="1">
      <c r="A57" s="573" t="s">
        <v>135</v>
      </c>
      <c r="B57" s="573"/>
      <c r="C57" s="573"/>
      <c r="D57" s="573"/>
      <c r="E57" s="573"/>
      <c r="F57" s="573"/>
      <c r="G57" s="573"/>
    </row>
    <row r="58" spans="1:7" ht="114" customHeight="1">
      <c r="A58" s="570" t="s">
        <v>140</v>
      </c>
      <c r="B58" s="571"/>
      <c r="C58" s="571"/>
      <c r="D58" s="571"/>
      <c r="E58" s="571"/>
      <c r="F58" s="571"/>
      <c r="G58" s="571"/>
    </row>
    <row r="59" spans="1:7" ht="109.5" customHeight="1">
      <c r="A59" s="571"/>
      <c r="B59" s="571"/>
      <c r="C59" s="571"/>
      <c r="D59" s="571"/>
      <c r="E59" s="571"/>
      <c r="F59" s="571"/>
      <c r="G59" s="571"/>
    </row>
    <row r="60" spans="1:7" ht="15">
      <c r="A60" s="116"/>
    </row>
    <row r="61" spans="1:7" s="113" customFormat="1" ht="57.75" customHeight="1">
      <c r="A61" s="571"/>
      <c r="B61" s="571"/>
      <c r="C61" s="571"/>
      <c r="D61" s="571"/>
      <c r="E61" s="571"/>
      <c r="F61" s="571"/>
      <c r="G61" s="571"/>
    </row>
  </sheetData>
  <mergeCells count="21">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s>
  <phoneticPr fontId="32"/>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9DDE2-1344-4366-A123-9BB84F5F343F}">
  <dimension ref="D1:Z24"/>
  <sheetViews>
    <sheetView topLeftCell="C1" workbookViewId="0">
      <selection activeCell="J21" sqref="J21"/>
    </sheetView>
  </sheetViews>
  <sheetFormatPr defaultRowHeight="13.2"/>
  <cols>
    <col min="4" max="9" width="7.21875" customWidth="1"/>
    <col min="14" max="14" width="9.5546875" bestFit="1" customWidth="1"/>
  </cols>
  <sheetData>
    <row r="1" spans="4:26">
      <c r="D1" t="s">
        <v>190</v>
      </c>
      <c r="E1" s="436" t="s">
        <v>191</v>
      </c>
      <c r="F1" t="s">
        <v>192</v>
      </c>
      <c r="G1" t="s">
        <v>188</v>
      </c>
      <c r="H1" t="s">
        <v>193</v>
      </c>
      <c r="I1" t="s">
        <v>189</v>
      </c>
      <c r="J1" t="s">
        <v>194</v>
      </c>
    </row>
    <row r="3" spans="4:26">
      <c r="D3" s="493">
        <v>14</v>
      </c>
      <c r="E3" s="493">
        <v>12</v>
      </c>
      <c r="F3" s="433">
        <v>1</v>
      </c>
      <c r="G3" s="463">
        <v>5</v>
      </c>
      <c r="H3" s="433">
        <v>0</v>
      </c>
      <c r="I3" s="433">
        <v>1</v>
      </c>
      <c r="J3" s="433">
        <v>5</v>
      </c>
      <c r="L3" s="437"/>
      <c r="M3">
        <f>SUM(D3:L3)</f>
        <v>38</v>
      </c>
    </row>
    <row r="4" spans="4:26">
      <c r="D4" s="494">
        <f>+D3/$M$3</f>
        <v>0.36842105263157893</v>
      </c>
      <c r="E4" s="494">
        <f t="shared" ref="E4:J4" si="0">+E3/$M$3</f>
        <v>0.31578947368421051</v>
      </c>
      <c r="F4" s="434">
        <f t="shared" si="0"/>
        <v>2.6315789473684209E-2</v>
      </c>
      <c r="G4" s="464">
        <f t="shared" si="0"/>
        <v>0.13157894736842105</v>
      </c>
      <c r="H4" s="434">
        <f t="shared" si="0"/>
        <v>0</v>
      </c>
      <c r="I4" s="434">
        <f t="shared" si="0"/>
        <v>2.6315789473684209E-2</v>
      </c>
      <c r="J4" s="434">
        <f t="shared" si="0"/>
        <v>0.13157894736842105</v>
      </c>
    </row>
    <row r="7" spans="4:26" ht="13.8" thickBot="1"/>
    <row r="8" spans="4:26" ht="13.8" thickBot="1">
      <c r="N8" s="730" t="s">
        <v>225</v>
      </c>
      <c r="O8" s="731"/>
      <c r="P8" s="275"/>
      <c r="Q8" s="275"/>
      <c r="R8" s="275"/>
      <c r="S8" s="275"/>
    </row>
    <row r="9" spans="4:26" ht="13.8" thickBot="1">
      <c r="N9" s="732" t="s">
        <v>196</v>
      </c>
      <c r="O9" s="733"/>
      <c r="P9" s="734"/>
      <c r="Q9" s="735" t="s">
        <v>197</v>
      </c>
      <c r="R9" s="736"/>
      <c r="S9" s="737"/>
    </row>
    <row r="10" spans="4:26" ht="13.8" thickBot="1">
      <c r="N10" s="439" t="s">
        <v>198</v>
      </c>
      <c r="O10" s="440" t="s">
        <v>198</v>
      </c>
      <c r="P10" s="442" t="s">
        <v>198</v>
      </c>
      <c r="Q10" s="439" t="s">
        <v>198</v>
      </c>
      <c r="R10" s="440" t="s">
        <v>198</v>
      </c>
      <c r="S10" s="441" t="s">
        <v>198</v>
      </c>
    </row>
    <row r="11" spans="4:26" ht="13.8" thickTop="1">
      <c r="N11" s="449" t="s">
        <v>199</v>
      </c>
      <c r="O11" s="450" t="s">
        <v>200</v>
      </c>
      <c r="P11" s="459" t="s">
        <v>201</v>
      </c>
      <c r="Q11" s="449" t="s">
        <v>199</v>
      </c>
      <c r="R11" s="450" t="s">
        <v>200</v>
      </c>
      <c r="S11" s="451" t="s">
        <v>201</v>
      </c>
    </row>
    <row r="12" spans="4:26" ht="13.8" thickBot="1">
      <c r="N12" s="452">
        <f t="shared" ref="N12:S12" si="1">+U12</f>
        <v>753</v>
      </c>
      <c r="O12" s="453">
        <f t="shared" si="1"/>
        <v>383</v>
      </c>
      <c r="P12" s="460">
        <f t="shared" si="1"/>
        <v>370</v>
      </c>
      <c r="Q12" s="455">
        <f t="shared" si="1"/>
        <v>20561</v>
      </c>
      <c r="R12" s="453">
        <f t="shared" si="1"/>
        <v>10172</v>
      </c>
      <c r="S12" s="454">
        <f t="shared" si="1"/>
        <v>10389</v>
      </c>
      <c r="U12">
        <v>753</v>
      </c>
      <c r="V12">
        <v>383</v>
      </c>
      <c r="W12">
        <v>370</v>
      </c>
      <c r="X12">
        <v>20561</v>
      </c>
      <c r="Y12">
        <v>10172</v>
      </c>
      <c r="Z12">
        <v>10389</v>
      </c>
    </row>
    <row r="14" spans="4:26" ht="13.8" thickBot="1"/>
    <row r="15" spans="4:26" ht="13.8" thickBot="1">
      <c r="N15" s="730" t="s">
        <v>243</v>
      </c>
      <c r="O15" s="731"/>
      <c r="P15" s="275"/>
      <c r="Q15" s="275"/>
      <c r="R15" s="275"/>
      <c r="S15" s="275"/>
    </row>
    <row r="16" spans="4:26" ht="13.8" thickBot="1">
      <c r="N16" s="732" t="s">
        <v>196</v>
      </c>
      <c r="O16" s="733"/>
      <c r="P16" s="734"/>
      <c r="Q16" s="735" t="s">
        <v>197</v>
      </c>
      <c r="R16" s="736"/>
      <c r="S16" s="737"/>
    </row>
    <row r="17" spans="14:26" ht="13.8" thickBot="1">
      <c r="N17" s="439" t="s">
        <v>198</v>
      </c>
      <c r="O17" s="440" t="s">
        <v>198</v>
      </c>
      <c r="P17" s="442" t="s">
        <v>198</v>
      </c>
      <c r="Q17" s="439" t="s">
        <v>198</v>
      </c>
      <c r="R17" s="440" t="s">
        <v>198</v>
      </c>
      <c r="S17" s="441" t="s">
        <v>198</v>
      </c>
    </row>
    <row r="18" spans="14:26" ht="13.8" thickTop="1">
      <c r="N18" s="449" t="s">
        <v>199</v>
      </c>
      <c r="O18" s="450" t="s">
        <v>200</v>
      </c>
      <c r="P18" s="459" t="s">
        <v>201</v>
      </c>
      <c r="Q18" s="449" t="s">
        <v>199</v>
      </c>
      <c r="R18" s="450" t="s">
        <v>200</v>
      </c>
      <c r="S18" s="451" t="s">
        <v>201</v>
      </c>
    </row>
    <row r="19" spans="14:26" ht="13.8" thickBot="1">
      <c r="N19" s="455">
        <f t="shared" ref="N19:S19" si="2">+U19</f>
        <v>809</v>
      </c>
      <c r="O19" s="453">
        <f t="shared" si="2"/>
        <v>416</v>
      </c>
      <c r="P19" s="460">
        <f t="shared" si="2"/>
        <v>393</v>
      </c>
      <c r="Q19" s="455">
        <f t="shared" si="2"/>
        <v>22754</v>
      </c>
      <c r="R19" s="453">
        <f t="shared" si="2"/>
        <v>11099</v>
      </c>
      <c r="S19" s="454">
        <f t="shared" si="2"/>
        <v>11655</v>
      </c>
      <c r="U19">
        <v>809</v>
      </c>
      <c r="V19">
        <v>416</v>
      </c>
      <c r="W19">
        <v>393</v>
      </c>
      <c r="X19">
        <v>22754</v>
      </c>
      <c r="Y19">
        <v>11099</v>
      </c>
      <c r="Z19">
        <v>11655</v>
      </c>
    </row>
    <row r="21" spans="14:26" ht="13.8" thickBot="1"/>
    <row r="22" spans="14:26" ht="13.8" thickBot="1">
      <c r="N22" s="725" t="s">
        <v>196</v>
      </c>
      <c r="O22" s="726"/>
      <c r="P22" s="726"/>
      <c r="Q22" s="727" t="s">
        <v>197</v>
      </c>
      <c r="R22" s="728"/>
      <c r="S22" s="729"/>
    </row>
    <row r="23" spans="14:26">
      <c r="N23" s="444" t="s">
        <v>199</v>
      </c>
      <c r="O23" s="445" t="s">
        <v>200</v>
      </c>
      <c r="P23" s="446" t="s">
        <v>201</v>
      </c>
      <c r="Q23" s="444" t="s">
        <v>199</v>
      </c>
      <c r="R23" s="445" t="s">
        <v>200</v>
      </c>
      <c r="S23" s="447" t="s">
        <v>201</v>
      </c>
    </row>
    <row r="24" spans="14:26" ht="13.8" thickBot="1">
      <c r="N24" s="456">
        <f t="shared" ref="N24:S24" si="3">(N19-N12)/N19</f>
        <v>6.9221260815822E-2</v>
      </c>
      <c r="O24" s="457">
        <f t="shared" si="3"/>
        <v>7.9326923076923073E-2</v>
      </c>
      <c r="P24" s="461">
        <f t="shared" si="3"/>
        <v>5.8524173027989825E-2</v>
      </c>
      <c r="Q24" s="456">
        <f t="shared" si="3"/>
        <v>9.6378658697371888E-2</v>
      </c>
      <c r="R24" s="457">
        <f t="shared" si="3"/>
        <v>8.352103793134516E-2</v>
      </c>
      <c r="S24" s="458">
        <f t="shared" si="3"/>
        <v>0.10862290862290862</v>
      </c>
    </row>
  </sheetData>
  <mergeCells count="8">
    <mergeCell ref="N22:P22"/>
    <mergeCell ref="Q22:S22"/>
    <mergeCell ref="N8:O8"/>
    <mergeCell ref="N15:O15"/>
    <mergeCell ref="N9:P9"/>
    <mergeCell ref="Q9:S9"/>
    <mergeCell ref="N16:P16"/>
    <mergeCell ref="Q16:S16"/>
  </mergeCells>
  <phoneticPr fontId="85"/>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7"/>
  <sheetViews>
    <sheetView view="pageBreakPreview" topLeftCell="C1" zoomScaleNormal="100" zoomScaleSheetLayoutView="100" workbookViewId="0">
      <selection activeCell="A8" sqref="A8:XFD15"/>
    </sheetView>
  </sheetViews>
  <sheetFormatPr defaultColWidth="9" defaultRowHeight="36" customHeight="1"/>
  <cols>
    <col min="1" max="13" width="9" style="1"/>
    <col min="14" max="14" width="104.6640625" style="1" customWidth="1"/>
    <col min="15" max="15" width="26.88671875" style="10" customWidth="1"/>
    <col min="16" max="16384" width="9" style="1"/>
  </cols>
  <sheetData>
    <row r="1" spans="1:16" ht="46.2" customHeight="1" thickBot="1">
      <c r="A1" s="766" t="s">
        <v>299</v>
      </c>
      <c r="B1" s="767"/>
      <c r="C1" s="767"/>
      <c r="D1" s="767"/>
      <c r="E1" s="767"/>
      <c r="F1" s="767"/>
      <c r="G1" s="767"/>
      <c r="H1" s="767"/>
      <c r="I1" s="767"/>
      <c r="J1" s="767"/>
      <c r="K1" s="767"/>
      <c r="L1" s="767"/>
      <c r="M1" s="767"/>
      <c r="N1" s="768"/>
    </row>
    <row r="2" spans="1:16" ht="40.200000000000003" customHeight="1">
      <c r="A2" s="754" t="s">
        <v>425</v>
      </c>
      <c r="B2" s="755"/>
      <c r="C2" s="755"/>
      <c r="D2" s="755"/>
      <c r="E2" s="755"/>
      <c r="F2" s="755"/>
      <c r="G2" s="755"/>
      <c r="H2" s="755"/>
      <c r="I2" s="755"/>
      <c r="J2" s="755"/>
      <c r="K2" s="755"/>
      <c r="L2" s="755"/>
      <c r="M2" s="755"/>
      <c r="N2" s="756"/>
    </row>
    <row r="3" spans="1:16" ht="409.6" customHeight="1" thickBot="1">
      <c r="A3" s="769" t="s">
        <v>426</v>
      </c>
      <c r="B3" s="770"/>
      <c r="C3" s="770"/>
      <c r="D3" s="770"/>
      <c r="E3" s="770"/>
      <c r="F3" s="770"/>
      <c r="G3" s="770"/>
      <c r="H3" s="770"/>
      <c r="I3" s="770"/>
      <c r="J3" s="770"/>
      <c r="K3" s="770"/>
      <c r="L3" s="770"/>
      <c r="M3" s="770"/>
      <c r="N3" s="771"/>
      <c r="P3" s="274"/>
    </row>
    <row r="4" spans="1:16" ht="47.4" customHeight="1">
      <c r="A4" s="760" t="s">
        <v>427</v>
      </c>
      <c r="B4" s="761"/>
      <c r="C4" s="761"/>
      <c r="D4" s="761"/>
      <c r="E4" s="761"/>
      <c r="F4" s="761"/>
      <c r="G4" s="761"/>
      <c r="H4" s="761"/>
      <c r="I4" s="761"/>
      <c r="J4" s="761"/>
      <c r="K4" s="761"/>
      <c r="L4" s="761"/>
      <c r="M4" s="761"/>
      <c r="N4" s="762"/>
    </row>
    <row r="5" spans="1:16" ht="391.2" customHeight="1" thickBot="1">
      <c r="A5" s="763" t="s">
        <v>428</v>
      </c>
      <c r="B5" s="764"/>
      <c r="C5" s="764"/>
      <c r="D5" s="764"/>
      <c r="E5" s="764"/>
      <c r="F5" s="764"/>
      <c r="G5" s="764"/>
      <c r="H5" s="764"/>
      <c r="I5" s="764"/>
      <c r="J5" s="764"/>
      <c r="K5" s="764"/>
      <c r="L5" s="764"/>
      <c r="M5" s="764"/>
      <c r="N5" s="765"/>
    </row>
    <row r="6" spans="1:16" ht="45.6" customHeight="1" thickBot="1">
      <c r="A6" s="738" t="s">
        <v>429</v>
      </c>
      <c r="B6" s="739"/>
      <c r="C6" s="739"/>
      <c r="D6" s="739"/>
      <c r="E6" s="739"/>
      <c r="F6" s="739"/>
      <c r="G6" s="739"/>
      <c r="H6" s="739"/>
      <c r="I6" s="739"/>
      <c r="J6" s="739"/>
      <c r="K6" s="739"/>
      <c r="L6" s="739"/>
      <c r="M6" s="739"/>
      <c r="N6" s="740"/>
    </row>
    <row r="7" spans="1:16" ht="76.8" customHeight="1" thickBot="1">
      <c r="A7" s="741" t="s">
        <v>430</v>
      </c>
      <c r="B7" s="742"/>
      <c r="C7" s="742"/>
      <c r="D7" s="742"/>
      <c r="E7" s="742"/>
      <c r="F7" s="742"/>
      <c r="G7" s="742"/>
      <c r="H7" s="742"/>
      <c r="I7" s="742"/>
      <c r="J7" s="742"/>
      <c r="K7" s="742"/>
      <c r="L7" s="742"/>
      <c r="M7" s="742"/>
      <c r="N7" s="743"/>
      <c r="O7" s="42"/>
    </row>
    <row r="8" spans="1:16" ht="42.6" hidden="1" customHeight="1" thickBot="1">
      <c r="A8" s="748"/>
      <c r="B8" s="749"/>
      <c r="C8" s="749"/>
      <c r="D8" s="749"/>
      <c r="E8" s="749"/>
      <c r="F8" s="749"/>
      <c r="G8" s="749"/>
      <c r="H8" s="749"/>
      <c r="I8" s="749"/>
      <c r="J8" s="749"/>
      <c r="K8" s="749"/>
      <c r="L8" s="749"/>
      <c r="M8" s="749"/>
      <c r="N8" s="750"/>
      <c r="O8" s="45"/>
    </row>
    <row r="9" spans="1:16" ht="204" hidden="1" customHeight="1" thickBot="1">
      <c r="A9" s="751"/>
      <c r="B9" s="752"/>
      <c r="C9" s="752"/>
      <c r="D9" s="752"/>
      <c r="E9" s="752"/>
      <c r="F9" s="752"/>
      <c r="G9" s="752"/>
      <c r="H9" s="752"/>
      <c r="I9" s="752"/>
      <c r="J9" s="752"/>
      <c r="K9" s="752"/>
      <c r="L9" s="752"/>
      <c r="M9" s="752"/>
      <c r="N9" s="753"/>
      <c r="O9" s="45"/>
    </row>
    <row r="10" spans="1:16" ht="42.6" hidden="1" customHeight="1">
      <c r="A10" s="754"/>
      <c r="B10" s="755"/>
      <c r="C10" s="755"/>
      <c r="D10" s="755"/>
      <c r="E10" s="755"/>
      <c r="F10" s="755"/>
      <c r="G10" s="755"/>
      <c r="H10" s="755"/>
      <c r="I10" s="755"/>
      <c r="J10" s="755"/>
      <c r="K10" s="755"/>
      <c r="L10" s="755"/>
      <c r="M10" s="755"/>
      <c r="N10" s="756"/>
    </row>
    <row r="11" spans="1:16" ht="142.80000000000001" hidden="1" customHeight="1" thickBot="1">
      <c r="A11" s="757"/>
      <c r="B11" s="758"/>
      <c r="C11" s="758"/>
      <c r="D11" s="758"/>
      <c r="E11" s="758"/>
      <c r="F11" s="758"/>
      <c r="G11" s="758"/>
      <c r="H11" s="758"/>
      <c r="I11" s="758"/>
      <c r="J11" s="758"/>
      <c r="K11" s="758"/>
      <c r="L11" s="758"/>
      <c r="M11" s="758"/>
      <c r="N11" s="759"/>
      <c r="P11" s="274"/>
    </row>
    <row r="12" spans="1:16" ht="64.2" hidden="1" customHeight="1">
      <c r="A12" s="760"/>
      <c r="B12" s="761"/>
      <c r="C12" s="761"/>
      <c r="D12" s="761"/>
      <c r="E12" s="761"/>
      <c r="F12" s="761"/>
      <c r="G12" s="761"/>
      <c r="H12" s="761"/>
      <c r="I12" s="761"/>
      <c r="J12" s="761"/>
      <c r="K12" s="761"/>
      <c r="L12" s="761"/>
      <c r="M12" s="761"/>
      <c r="N12" s="762"/>
      <c r="O12" s="1"/>
      <c r="P12" s="407"/>
    </row>
    <row r="13" spans="1:16" ht="106.2" hidden="1" customHeight="1" thickBot="1">
      <c r="A13" s="763"/>
      <c r="B13" s="764"/>
      <c r="C13" s="764"/>
      <c r="D13" s="764"/>
      <c r="E13" s="764"/>
      <c r="F13" s="764"/>
      <c r="G13" s="764"/>
      <c r="H13" s="764"/>
      <c r="I13" s="764"/>
      <c r="J13" s="764"/>
      <c r="K13" s="764"/>
      <c r="L13" s="764"/>
      <c r="M13" s="764"/>
      <c r="N13" s="765"/>
      <c r="O13" s="1"/>
      <c r="P13" s="407"/>
    </row>
    <row r="14" spans="1:16" ht="38.4" hidden="1" customHeight="1">
      <c r="A14" s="754"/>
      <c r="B14" s="755"/>
      <c r="C14" s="755"/>
      <c r="D14" s="755"/>
      <c r="E14" s="755"/>
      <c r="F14" s="755"/>
      <c r="G14" s="755"/>
      <c r="H14" s="755"/>
      <c r="I14" s="755"/>
      <c r="J14" s="755"/>
      <c r="K14" s="755"/>
      <c r="L14" s="755"/>
      <c r="M14" s="755"/>
      <c r="N14" s="756"/>
    </row>
    <row r="15" spans="1:16" ht="142.19999999999999" hidden="1" customHeight="1" thickBot="1">
      <c r="A15" s="757"/>
      <c r="B15" s="758"/>
      <c r="C15" s="758"/>
      <c r="D15" s="758"/>
      <c r="E15" s="758"/>
      <c r="F15" s="758"/>
      <c r="G15" s="758"/>
      <c r="H15" s="758"/>
      <c r="I15" s="758"/>
      <c r="J15" s="758"/>
      <c r="K15" s="758"/>
      <c r="L15" s="758"/>
      <c r="M15" s="758"/>
      <c r="N15" s="759"/>
    </row>
    <row r="16" spans="1:16" ht="45.6" customHeight="1">
      <c r="A16" s="746"/>
      <c r="B16" s="747"/>
      <c r="C16" s="747"/>
      <c r="D16" s="747"/>
      <c r="E16" s="747"/>
      <c r="F16" s="747"/>
      <c r="G16" s="747"/>
      <c r="H16" s="747"/>
      <c r="I16" s="747"/>
      <c r="J16" s="747"/>
      <c r="K16" s="747"/>
      <c r="L16" s="747"/>
      <c r="M16" s="747"/>
      <c r="N16" s="747"/>
    </row>
    <row r="17" spans="1:14" ht="36" customHeight="1">
      <c r="A17" s="744" t="s">
        <v>25</v>
      </c>
      <c r="B17" s="745"/>
      <c r="C17" s="745"/>
      <c r="D17" s="745"/>
      <c r="E17" s="745"/>
      <c r="F17" s="745"/>
      <c r="G17" s="745"/>
      <c r="H17" s="745"/>
      <c r="I17" s="745"/>
      <c r="J17" s="745"/>
      <c r="K17" s="745"/>
      <c r="L17" s="745"/>
      <c r="M17" s="745"/>
      <c r="N17" s="745"/>
    </row>
  </sheetData>
  <mergeCells count="17">
    <mergeCell ref="A1:N1"/>
    <mergeCell ref="A2:N2"/>
    <mergeCell ref="A4:N4"/>
    <mergeCell ref="A5:N5"/>
    <mergeCell ref="A3:N3"/>
    <mergeCell ref="A6:N6"/>
    <mergeCell ref="A7:N7"/>
    <mergeCell ref="A17:N17"/>
    <mergeCell ref="A16:N16"/>
    <mergeCell ref="A8:N8"/>
    <mergeCell ref="A9:N9"/>
    <mergeCell ref="A10:N10"/>
    <mergeCell ref="A11:N11"/>
    <mergeCell ref="A12:N12"/>
    <mergeCell ref="A13:N13"/>
    <mergeCell ref="A14:N14"/>
    <mergeCell ref="A15:N15"/>
  </mergeCells>
  <phoneticPr fontId="15"/>
  <pageMargins left="0.7" right="0.7" top="0.75" bottom="0.75" header="0.3" footer="0.3"/>
  <pageSetup paperSize="9" scale="40"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46"/>
  <sheetViews>
    <sheetView view="pageBreakPreview" zoomScale="80" zoomScaleNormal="75" zoomScaleSheetLayoutView="80" workbookViewId="0">
      <selection activeCell="D12" sqref="D12"/>
    </sheetView>
  </sheetViews>
  <sheetFormatPr defaultColWidth="9" defaultRowHeight="14.4"/>
  <cols>
    <col min="1" max="1" width="225.33203125" style="5" customWidth="1"/>
    <col min="2" max="2" width="33.109375" style="3" hidden="1" customWidth="1"/>
    <col min="3" max="3" width="21.109375" style="4" customWidth="1"/>
    <col min="4" max="16384" width="9" style="1"/>
  </cols>
  <sheetData>
    <row r="1" spans="1:3" s="40" customFormat="1" ht="46.2" customHeight="1" thickBot="1">
      <c r="A1" s="124" t="s">
        <v>300</v>
      </c>
      <c r="B1" s="43" t="s">
        <v>0</v>
      </c>
      <c r="C1" s="44" t="s">
        <v>2</v>
      </c>
    </row>
    <row r="2" spans="1:3" ht="46.8" customHeight="1">
      <c r="A2" s="278" t="s">
        <v>431</v>
      </c>
      <c r="B2" s="2"/>
      <c r="C2" s="772">
        <v>45477</v>
      </c>
    </row>
    <row r="3" spans="1:3" ht="207" customHeight="1">
      <c r="A3" s="793" t="s">
        <v>432</v>
      </c>
      <c r="B3" s="46"/>
      <c r="C3" s="773"/>
    </row>
    <row r="4" spans="1:3" ht="34.799999999999997" customHeight="1" thickBot="1">
      <c r="A4" s="372" t="s">
        <v>433</v>
      </c>
      <c r="B4" s="1"/>
      <c r="C4" s="1"/>
    </row>
    <row r="5" spans="1:3" ht="46.8" customHeight="1">
      <c r="A5" s="278" t="s">
        <v>434</v>
      </c>
      <c r="B5" s="2"/>
      <c r="C5" s="772">
        <v>45477</v>
      </c>
    </row>
    <row r="6" spans="1:3" ht="187.2" customHeight="1">
      <c r="A6" s="371" t="s">
        <v>435</v>
      </c>
      <c r="B6" s="46"/>
      <c r="C6" s="773"/>
    </row>
    <row r="7" spans="1:3" ht="34.799999999999997" customHeight="1" thickBot="1">
      <c r="A7" s="372" t="s">
        <v>436</v>
      </c>
      <c r="B7" s="1"/>
      <c r="C7" s="1"/>
    </row>
    <row r="8" spans="1:3" ht="41.4" customHeight="1">
      <c r="A8" s="351" t="s">
        <v>437</v>
      </c>
      <c r="B8" s="2"/>
      <c r="C8" s="772">
        <v>45477</v>
      </c>
    </row>
    <row r="9" spans="1:3" ht="148.80000000000001" customHeight="1">
      <c r="A9" s="337" t="s">
        <v>438</v>
      </c>
      <c r="B9" s="46"/>
      <c r="C9" s="773"/>
    </row>
    <row r="10" spans="1:3" ht="38.4" customHeight="1">
      <c r="A10" s="129" t="s">
        <v>439</v>
      </c>
      <c r="B10" s="1"/>
      <c r="C10" s="794"/>
    </row>
    <row r="11" spans="1:3" ht="43.2" customHeight="1">
      <c r="A11" s="378" t="s">
        <v>440</v>
      </c>
      <c r="B11" s="146"/>
      <c r="C11" s="772">
        <v>45477</v>
      </c>
    </row>
    <row r="12" spans="1:3" ht="293.39999999999998" customHeight="1" thickBot="1">
      <c r="A12" s="373" t="s">
        <v>441</v>
      </c>
      <c r="B12" s="147"/>
      <c r="C12" s="773"/>
    </row>
    <row r="13" spans="1:3" ht="36" customHeight="1">
      <c r="A13" s="304" t="s">
        <v>442</v>
      </c>
      <c r="B13" s="1"/>
      <c r="C13" s="794" t="s">
        <v>443</v>
      </c>
    </row>
    <row r="14" spans="1:3" s="305" customFormat="1" ht="42.6" hidden="1" customHeight="1">
      <c r="A14" s="374"/>
      <c r="B14" s="375"/>
      <c r="C14" s="375"/>
    </row>
    <row r="15" spans="1:3" ht="136.80000000000001" hidden="1" customHeight="1" thickBot="1">
      <c r="A15" s="338"/>
      <c r="B15" s="306"/>
      <c r="C15" s="306"/>
    </row>
    <row r="16" spans="1:3" s="308" customFormat="1" ht="34.200000000000003" hidden="1" customHeight="1">
      <c r="A16" s="307"/>
    </row>
    <row r="17" spans="1:3" s="378" customFormat="1" ht="46.8" hidden="1" customHeight="1">
      <c r="B17" s="378" t="s">
        <v>183</v>
      </c>
      <c r="C17" s="378" t="s">
        <v>183</v>
      </c>
    </row>
    <row r="18" spans="1:3" ht="247.2" hidden="1" customHeight="1">
      <c r="A18" s="401"/>
      <c r="B18" s="1"/>
      <c r="C18" s="1"/>
    </row>
    <row r="19" spans="1:3" ht="38.4" hidden="1" customHeight="1" thickBot="1">
      <c r="A19" s="403"/>
      <c r="B19" s="402"/>
      <c r="C19" s="402"/>
    </row>
    <row r="20" spans="1:3" ht="38.4" hidden="1" customHeight="1">
      <c r="A20" s="378"/>
      <c r="B20" s="1"/>
      <c r="C20" s="1"/>
    </row>
    <row r="21" spans="1:3" ht="225.6" hidden="1" customHeight="1" thickBot="1">
      <c r="A21" s="373"/>
      <c r="B21" s="1"/>
      <c r="C21" s="1"/>
    </row>
    <row r="22" spans="1:3" ht="64.2" hidden="1" customHeight="1">
      <c r="A22" s="278"/>
      <c r="B22" s="1"/>
      <c r="C22" s="1"/>
    </row>
    <row r="23" spans="1:3" ht="115.8" hidden="1" customHeight="1">
      <c r="A23" s="371"/>
      <c r="B23" s="1"/>
      <c r="C23" s="1"/>
    </row>
    <row r="24" spans="1:3" ht="39" hidden="1" customHeight="1" thickBot="1">
      <c r="A24" s="372"/>
      <c r="B24" s="1"/>
      <c r="C24" s="1"/>
    </row>
    <row r="25" spans="1:3" ht="32.25" hidden="1" customHeight="1">
      <c r="A25" s="304"/>
      <c r="B25" s="1"/>
      <c r="C25" s="1"/>
    </row>
    <row r="26" spans="1:3" ht="36.75" customHeight="1">
      <c r="A26" s="339"/>
    </row>
    <row r="27" spans="1:3" ht="33" customHeight="1">
      <c r="A27" s="1" t="s">
        <v>177</v>
      </c>
    </row>
    <row r="28" spans="1:3" ht="36.75" customHeight="1">
      <c r="A28" s="1" t="s">
        <v>178</v>
      </c>
    </row>
    <row r="29" spans="1:3" ht="36.75" customHeight="1"/>
    <row r="30" spans="1:3" ht="25.5" customHeight="1"/>
    <row r="31" spans="1:3" ht="32.25" customHeight="1"/>
    <row r="32" spans="1:3" ht="30.75" customHeight="1"/>
    <row r="33" spans="1:1" ht="42.75" customHeight="1"/>
    <row r="34" spans="1:1" ht="43.5" customHeight="1"/>
    <row r="35" spans="1:1" ht="27.75" customHeight="1"/>
    <row r="36" spans="1:1" ht="30.75" customHeight="1">
      <c r="A36" s="391"/>
    </row>
    <row r="37" spans="1:1" ht="29.25" customHeight="1"/>
    <row r="38" spans="1:1" ht="27" customHeight="1"/>
    <row r="39" spans="1:1" ht="27" customHeight="1"/>
    <row r="40" spans="1:1" ht="27" customHeight="1"/>
    <row r="41" spans="1:1" ht="27" customHeight="1"/>
    <row r="42" spans="1:1" ht="27" customHeight="1"/>
    <row r="43" spans="1:1" ht="27" customHeight="1"/>
    <row r="44" spans="1:1" ht="27" customHeight="1"/>
    <row r="45" spans="1:1" ht="27" customHeight="1"/>
    <row r="46" spans="1:1" ht="27" customHeight="1"/>
  </sheetData>
  <mergeCells count="4">
    <mergeCell ref="C5:C6"/>
    <mergeCell ref="C8:C9"/>
    <mergeCell ref="C11:C12"/>
    <mergeCell ref="C2:C3"/>
  </mergeCells>
  <phoneticPr fontId="85"/>
  <hyperlinks>
    <hyperlink ref="A4" r:id="rId1" location="6f27a3cf-f421-4a0d-96b4-ee58a31b8974" xr:uid="{3471282A-D3D7-429D-864C-BC584A4908B4}"/>
    <hyperlink ref="A7" r:id="rId2" xr:uid="{133DABFC-1568-4662-B4D0-FA3BCF48F512}"/>
    <hyperlink ref="A13" r:id="rId3" xr:uid="{093D6419-7450-4BB6-B99E-E89D2C28B602}"/>
  </hyperlinks>
  <pageMargins left="0" right="0" top="0.19685039370078741" bottom="0.39370078740157483" header="0" footer="0.19685039370078741"/>
  <pageSetup paperSize="9" scale="4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A91"/>
  <sheetViews>
    <sheetView view="pageBreakPreview" zoomScale="50" zoomScaleNormal="100" zoomScaleSheetLayoutView="50" workbookViewId="0">
      <selection activeCell="AF79" sqref="AF79"/>
    </sheetView>
  </sheetViews>
  <sheetFormatPr defaultRowHeight="13.2"/>
  <cols>
    <col min="15" max="15" width="5.109375" customWidth="1"/>
    <col min="27" max="27" width="9.33203125" customWidth="1"/>
  </cols>
  <sheetData>
    <row r="1" spans="1:27">
      <c r="A1" s="443"/>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row>
    <row r="2" spans="1:27">
      <c r="A2" s="443"/>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row>
    <row r="3" spans="1:27">
      <c r="A3" s="443"/>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row>
    <row r="4" spans="1:27">
      <c r="A4" s="443"/>
      <c r="B4" s="443"/>
      <c r="C4" s="443"/>
      <c r="D4" s="443"/>
      <c r="E4" s="443"/>
      <c r="F4" s="443"/>
      <c r="G4" s="443"/>
      <c r="H4" s="443"/>
      <c r="I4" s="443"/>
      <c r="J4" s="443"/>
      <c r="K4" s="443"/>
      <c r="L4" s="443"/>
      <c r="M4" s="443"/>
      <c r="N4" s="443"/>
      <c r="O4" s="443"/>
      <c r="P4" s="443"/>
      <c r="Q4" s="443"/>
      <c r="R4" s="443"/>
      <c r="S4" s="443"/>
      <c r="T4" s="443"/>
      <c r="U4" s="443"/>
      <c r="V4" s="443"/>
      <c r="W4" s="443"/>
      <c r="X4" s="443"/>
      <c r="Y4" s="443"/>
      <c r="Z4" s="443"/>
      <c r="AA4" s="443"/>
    </row>
    <row r="5" spans="1:27">
      <c r="A5" s="443"/>
      <c r="B5" s="443"/>
      <c r="C5" s="443"/>
      <c r="D5" s="443"/>
      <c r="E5" s="443"/>
      <c r="F5" s="443"/>
      <c r="G5" s="443"/>
      <c r="H5" s="443"/>
      <c r="I5" s="443"/>
      <c r="J5" s="443"/>
      <c r="K5" s="443"/>
      <c r="L5" s="443"/>
      <c r="M5" s="443"/>
      <c r="N5" s="443"/>
      <c r="O5" s="443"/>
      <c r="P5" s="443"/>
      <c r="Q5" s="443"/>
      <c r="R5" s="443"/>
      <c r="S5" s="443"/>
      <c r="T5" s="443"/>
      <c r="U5" s="443"/>
      <c r="V5" s="443"/>
      <c r="W5" s="443"/>
      <c r="X5" s="443"/>
      <c r="Y5" s="443"/>
      <c r="Z5" s="443"/>
      <c r="AA5" s="443"/>
    </row>
    <row r="6" spans="1:27">
      <c r="A6" s="443"/>
      <c r="B6" s="443"/>
      <c r="C6" s="443"/>
      <c r="D6" s="443"/>
      <c r="E6" s="443"/>
      <c r="F6" s="443"/>
      <c r="G6" s="443"/>
      <c r="H6" s="443"/>
      <c r="I6" s="443"/>
      <c r="J6" s="443"/>
      <c r="K6" s="443"/>
      <c r="L6" s="443"/>
      <c r="M6" s="443"/>
      <c r="N6" s="443"/>
      <c r="O6" s="443"/>
      <c r="P6" s="443"/>
      <c r="Q6" s="443"/>
      <c r="R6" s="443"/>
      <c r="S6" s="443"/>
      <c r="T6" s="443"/>
      <c r="U6" s="443"/>
      <c r="V6" s="443"/>
      <c r="W6" s="443"/>
      <c r="X6" s="443"/>
      <c r="Y6" s="443"/>
      <c r="Z6" s="443"/>
      <c r="AA6" s="443"/>
    </row>
    <row r="7" spans="1:27">
      <c r="A7" s="443"/>
      <c r="B7" s="443"/>
      <c r="C7" s="443"/>
      <c r="D7" s="443"/>
      <c r="E7" s="443"/>
      <c r="F7" s="443"/>
      <c r="G7" s="443"/>
      <c r="H7" s="443"/>
      <c r="I7" s="443"/>
      <c r="J7" s="443"/>
      <c r="K7" s="443"/>
      <c r="L7" s="443"/>
      <c r="M7" s="443"/>
      <c r="N7" s="443"/>
      <c r="O7" s="443"/>
      <c r="P7" s="443"/>
      <c r="Q7" s="443"/>
      <c r="R7" s="443"/>
      <c r="S7" s="443"/>
      <c r="T7" s="443"/>
      <c r="U7" s="443"/>
      <c r="V7" s="443"/>
      <c r="W7" s="443"/>
      <c r="X7" s="443"/>
      <c r="Y7" s="443"/>
      <c r="Z7" s="443"/>
      <c r="AA7" s="443"/>
    </row>
    <row r="8" spans="1:27">
      <c r="A8" s="443"/>
      <c r="B8" s="443"/>
      <c r="C8" s="443"/>
      <c r="D8" s="443"/>
      <c r="E8" s="443"/>
      <c r="F8" s="443"/>
      <c r="G8" s="443"/>
      <c r="H8" s="443"/>
      <c r="I8" s="443"/>
      <c r="J8" s="443"/>
      <c r="K8" s="443"/>
      <c r="L8" s="443"/>
      <c r="M8" s="443"/>
      <c r="N8" s="443"/>
      <c r="O8" s="443"/>
      <c r="P8" s="443"/>
      <c r="Q8" s="443"/>
      <c r="R8" s="443"/>
      <c r="S8" s="443"/>
      <c r="T8" s="443"/>
      <c r="U8" s="443"/>
      <c r="V8" s="443"/>
      <c r="W8" s="443"/>
      <c r="X8" s="443"/>
      <c r="Y8" s="443"/>
      <c r="Z8" s="443"/>
      <c r="AA8" s="443"/>
    </row>
    <row r="9" spans="1:27">
      <c r="A9" s="443"/>
      <c r="B9" s="443"/>
      <c r="C9" s="443"/>
      <c r="D9" s="443"/>
      <c r="E9" s="443"/>
      <c r="F9" s="443"/>
      <c r="G9" s="443"/>
      <c r="H9" s="443"/>
      <c r="I9" s="443"/>
      <c r="J9" s="443"/>
      <c r="K9" s="443"/>
      <c r="L9" s="443"/>
      <c r="M9" s="443"/>
      <c r="N9" s="443"/>
      <c r="O9" s="443"/>
      <c r="P9" s="443"/>
      <c r="Q9" s="443"/>
      <c r="R9" s="443"/>
      <c r="S9" s="443"/>
      <c r="T9" s="443"/>
      <c r="U9" s="443"/>
      <c r="V9" s="443"/>
      <c r="W9" s="443"/>
      <c r="X9" s="443"/>
      <c r="Y9" s="443"/>
      <c r="Z9" s="443"/>
      <c r="AA9" s="443"/>
    </row>
    <row r="10" spans="1:27">
      <c r="A10" s="443"/>
      <c r="B10" s="443"/>
      <c r="C10" s="443"/>
      <c r="D10" s="443"/>
      <c r="E10" s="443"/>
      <c r="F10" s="443"/>
      <c r="G10" s="443"/>
      <c r="H10" s="443"/>
      <c r="I10" s="443"/>
      <c r="J10" s="443"/>
      <c r="K10" s="443"/>
      <c r="L10" s="443"/>
      <c r="M10" s="443"/>
      <c r="N10" s="443"/>
      <c r="O10" s="443"/>
      <c r="P10" s="443"/>
      <c r="Q10" s="443"/>
      <c r="R10" s="443"/>
      <c r="S10" s="443"/>
      <c r="T10" s="443"/>
      <c r="U10" s="443"/>
      <c r="V10" s="443"/>
      <c r="W10" s="443"/>
      <c r="X10" s="443"/>
      <c r="Y10" s="443"/>
      <c r="Z10" s="443"/>
      <c r="AA10" s="443"/>
    </row>
    <row r="11" spans="1:27">
      <c r="A11" s="443"/>
      <c r="B11" s="443"/>
      <c r="C11" s="443"/>
      <c r="D11" s="443"/>
      <c r="E11" s="443"/>
      <c r="F11" s="443"/>
      <c r="G11" s="443"/>
      <c r="H11" s="443"/>
      <c r="I11" s="443"/>
      <c r="J11" s="443"/>
      <c r="K11" s="443"/>
      <c r="L11" s="443"/>
      <c r="M11" s="443"/>
      <c r="N11" s="443"/>
      <c r="O11" s="443"/>
      <c r="P11" s="443"/>
      <c r="Q11" s="443"/>
      <c r="R11" s="443"/>
      <c r="S11" s="443"/>
      <c r="T11" s="443"/>
      <c r="U11" s="443"/>
      <c r="V11" s="443"/>
      <c r="W11" s="443"/>
      <c r="X11" s="443"/>
      <c r="Y11" s="443"/>
      <c r="Z11" s="443"/>
      <c r="AA11" s="443"/>
    </row>
    <row r="12" spans="1:27">
      <c r="A12" s="443"/>
      <c r="B12" s="443"/>
      <c r="C12" s="443"/>
      <c r="D12" s="443"/>
      <c r="E12" s="443"/>
      <c r="F12" s="443"/>
      <c r="G12" s="443"/>
      <c r="H12" s="443"/>
      <c r="I12" s="443"/>
      <c r="J12" s="443"/>
      <c r="K12" s="443"/>
      <c r="L12" s="443"/>
      <c r="M12" s="443"/>
      <c r="N12" s="443"/>
      <c r="O12" s="443"/>
      <c r="P12" s="443"/>
      <c r="Q12" s="443"/>
      <c r="R12" s="443"/>
      <c r="S12" s="443"/>
      <c r="T12" s="443"/>
      <c r="U12" s="443"/>
      <c r="V12" s="443"/>
      <c r="W12" s="443"/>
      <c r="X12" s="443"/>
      <c r="Y12" s="443"/>
      <c r="Z12" s="443"/>
      <c r="AA12" s="443"/>
    </row>
    <row r="13" spans="1:27">
      <c r="A13" s="443"/>
      <c r="B13" s="443"/>
      <c r="C13" s="443"/>
      <c r="D13" s="443"/>
      <c r="E13" s="443"/>
      <c r="F13" s="443"/>
      <c r="G13" s="443"/>
      <c r="H13" s="443"/>
      <c r="I13" s="443"/>
      <c r="J13" s="443"/>
      <c r="K13" s="443"/>
      <c r="L13" s="443"/>
      <c r="M13" s="443"/>
      <c r="N13" s="443"/>
      <c r="O13" s="443"/>
      <c r="P13" s="443"/>
      <c r="Q13" s="443"/>
      <c r="R13" s="443"/>
      <c r="S13" s="443"/>
      <c r="T13" s="443"/>
      <c r="U13" s="443"/>
      <c r="V13" s="443"/>
      <c r="W13" s="443"/>
      <c r="X13" s="443"/>
      <c r="Y13" s="443"/>
      <c r="Z13" s="443"/>
      <c r="AA13" s="443"/>
    </row>
    <row r="14" spans="1:27">
      <c r="A14" s="443"/>
      <c r="B14" s="443"/>
      <c r="C14" s="443"/>
      <c r="D14" s="443"/>
      <c r="E14" s="443"/>
      <c r="F14" s="443"/>
      <c r="G14" s="443"/>
      <c r="H14" s="443"/>
      <c r="I14" s="443"/>
      <c r="J14" s="443"/>
      <c r="K14" s="443"/>
      <c r="L14" s="443"/>
      <c r="M14" s="443"/>
      <c r="N14" s="443"/>
      <c r="O14" s="443"/>
      <c r="P14" s="443"/>
      <c r="Q14" s="443"/>
      <c r="R14" s="443"/>
      <c r="S14" s="443"/>
      <c r="T14" s="443"/>
      <c r="U14" s="443"/>
      <c r="V14" s="443"/>
      <c r="W14" s="443"/>
      <c r="X14" s="443"/>
      <c r="Y14" s="443"/>
      <c r="Z14" s="443"/>
      <c r="AA14" s="443"/>
    </row>
    <row r="15" spans="1:27">
      <c r="A15" s="443"/>
      <c r="B15" s="443"/>
      <c r="C15" s="443"/>
      <c r="D15" s="443"/>
      <c r="E15" s="443"/>
      <c r="F15" s="443"/>
      <c r="G15" s="443"/>
      <c r="H15" s="443"/>
      <c r="I15" s="443"/>
      <c r="J15" s="443"/>
      <c r="K15" s="443"/>
      <c r="L15" s="443"/>
      <c r="M15" s="443"/>
      <c r="N15" s="443"/>
      <c r="O15" s="443"/>
      <c r="P15" s="443"/>
      <c r="Q15" s="443"/>
      <c r="R15" s="443"/>
      <c r="S15" s="443"/>
      <c r="T15" s="443"/>
      <c r="U15" s="443"/>
      <c r="V15" s="443"/>
      <c r="W15" s="443"/>
      <c r="X15" s="443"/>
      <c r="Y15" s="443"/>
      <c r="Z15" s="443"/>
      <c r="AA15" s="443"/>
    </row>
    <row r="16" spans="1:27">
      <c r="A16" s="443"/>
      <c r="B16" s="443"/>
      <c r="C16" s="443"/>
      <c r="D16" s="443"/>
      <c r="E16" s="443"/>
      <c r="F16" s="443"/>
      <c r="G16" s="443"/>
      <c r="H16" s="443"/>
      <c r="I16" s="443"/>
      <c r="J16" s="443"/>
      <c r="K16" s="443"/>
      <c r="L16" s="443"/>
      <c r="M16" s="443"/>
      <c r="N16" s="443"/>
      <c r="O16" s="443"/>
      <c r="P16" s="443"/>
      <c r="Q16" s="443"/>
      <c r="R16" s="443"/>
      <c r="S16" s="443"/>
      <c r="T16" s="443"/>
      <c r="U16" s="443"/>
      <c r="V16" s="443"/>
      <c r="W16" s="443"/>
      <c r="X16" s="443"/>
      <c r="Y16" s="443"/>
      <c r="Z16" s="443"/>
      <c r="AA16" s="443"/>
    </row>
    <row r="17" spans="1:27">
      <c r="A17" s="443"/>
      <c r="B17" s="443"/>
      <c r="C17" s="443"/>
      <c r="D17" s="443"/>
      <c r="E17" s="443"/>
      <c r="F17" s="443"/>
      <c r="G17" s="443"/>
      <c r="H17" s="443"/>
      <c r="I17" s="443"/>
      <c r="J17" s="443"/>
      <c r="K17" s="443"/>
      <c r="L17" s="443"/>
      <c r="M17" s="443"/>
      <c r="N17" s="443"/>
      <c r="O17" s="443"/>
      <c r="P17" s="443"/>
      <c r="Q17" s="443"/>
      <c r="R17" s="443"/>
      <c r="S17" s="443"/>
      <c r="T17" s="443"/>
      <c r="U17" s="443"/>
      <c r="V17" s="443"/>
      <c r="W17" s="443"/>
      <c r="X17" s="443"/>
      <c r="Y17" s="443"/>
      <c r="Z17" s="443"/>
      <c r="AA17" s="443"/>
    </row>
    <row r="18" spans="1:27">
      <c r="A18" s="443"/>
      <c r="B18" s="443"/>
      <c r="C18" s="443"/>
      <c r="D18" s="443"/>
      <c r="E18" s="443"/>
      <c r="F18" s="443"/>
      <c r="G18" s="443"/>
      <c r="H18" s="443"/>
      <c r="I18" s="443"/>
      <c r="J18" s="443"/>
      <c r="K18" s="443"/>
      <c r="L18" s="443"/>
      <c r="M18" s="443"/>
      <c r="N18" s="443"/>
      <c r="O18" s="443"/>
      <c r="P18" s="443"/>
      <c r="Q18" s="443"/>
      <c r="R18" s="443"/>
      <c r="S18" s="443"/>
      <c r="T18" s="443"/>
      <c r="U18" s="443"/>
      <c r="V18" s="443"/>
      <c r="W18" s="443"/>
      <c r="X18" s="443"/>
      <c r="Y18" s="443"/>
      <c r="Z18" s="443"/>
      <c r="AA18" s="443"/>
    </row>
    <row r="19" spans="1:27">
      <c r="A19" s="443"/>
      <c r="B19" s="443"/>
      <c r="C19" s="443"/>
      <c r="D19" s="443"/>
      <c r="E19" s="443"/>
      <c r="F19" s="443"/>
      <c r="G19" s="443"/>
      <c r="H19" s="443"/>
      <c r="I19" s="443"/>
      <c r="J19" s="443"/>
      <c r="K19" s="443"/>
      <c r="L19" s="443"/>
      <c r="M19" s="443"/>
      <c r="N19" s="443"/>
      <c r="O19" s="443"/>
      <c r="P19" s="443"/>
      <c r="Q19" s="443"/>
      <c r="R19" s="443"/>
      <c r="S19" s="443"/>
      <c r="T19" s="443"/>
      <c r="U19" s="443"/>
      <c r="V19" s="443"/>
      <c r="W19" s="443"/>
      <c r="X19" s="443"/>
      <c r="Y19" s="443"/>
      <c r="Z19" s="443"/>
      <c r="AA19" s="443"/>
    </row>
    <row r="20" spans="1:27">
      <c r="A20" s="443"/>
      <c r="B20" s="443"/>
      <c r="C20" s="443"/>
      <c r="D20" s="443"/>
      <c r="E20" s="443"/>
      <c r="F20" s="443"/>
      <c r="G20" s="443"/>
      <c r="H20" s="443"/>
      <c r="I20" s="443"/>
      <c r="J20" s="443"/>
      <c r="K20" s="443"/>
      <c r="L20" s="443"/>
      <c r="M20" s="443"/>
      <c r="N20" s="443"/>
      <c r="O20" s="443"/>
      <c r="P20" s="443"/>
      <c r="Q20" s="443"/>
      <c r="R20" s="443"/>
      <c r="S20" s="443"/>
      <c r="T20" s="443"/>
      <c r="U20" s="443"/>
      <c r="V20" s="443"/>
      <c r="W20" s="443"/>
      <c r="X20" s="443"/>
      <c r="Y20" s="443"/>
      <c r="Z20" s="443"/>
      <c r="AA20" s="443"/>
    </row>
    <row r="21" spans="1:27">
      <c r="A21" s="443"/>
      <c r="B21" s="443"/>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row>
    <row r="22" spans="1:27">
      <c r="A22" s="443"/>
      <c r="B22" s="443"/>
      <c r="C22" s="443"/>
      <c r="D22" s="443"/>
      <c r="E22" s="443"/>
      <c r="F22" s="443"/>
      <c r="G22" s="443"/>
      <c r="H22" s="443"/>
      <c r="I22" s="443"/>
      <c r="J22" s="443"/>
      <c r="K22" s="443"/>
      <c r="L22" s="443"/>
      <c r="M22" s="443"/>
      <c r="N22" s="443"/>
      <c r="O22" s="443"/>
      <c r="P22" s="443"/>
      <c r="Q22" s="443"/>
      <c r="R22" s="443"/>
      <c r="S22" s="443"/>
      <c r="T22" s="443"/>
      <c r="U22" s="443"/>
      <c r="V22" s="443"/>
      <c r="W22" s="443"/>
      <c r="X22" s="443"/>
      <c r="Y22" s="443"/>
      <c r="Z22" s="443"/>
      <c r="AA22" s="443"/>
    </row>
    <row r="23" spans="1:27">
      <c r="A23" s="443"/>
      <c r="B23" s="443"/>
      <c r="C23" s="443"/>
      <c r="D23" s="443"/>
      <c r="E23" s="443"/>
      <c r="F23" s="443"/>
      <c r="G23" s="443"/>
      <c r="H23" s="443"/>
      <c r="I23" s="443"/>
      <c r="J23" s="443"/>
      <c r="K23" s="443"/>
      <c r="L23" s="443"/>
      <c r="M23" s="443"/>
      <c r="N23" s="443"/>
      <c r="O23" s="443"/>
      <c r="P23" s="443"/>
      <c r="Q23" s="443"/>
      <c r="R23" s="443"/>
      <c r="S23" s="443"/>
      <c r="T23" s="443"/>
      <c r="U23" s="443"/>
      <c r="V23" s="443"/>
      <c r="W23" s="443"/>
      <c r="X23" s="443"/>
      <c r="Y23" s="443"/>
      <c r="Z23" s="443"/>
      <c r="AA23" s="443"/>
    </row>
    <row r="24" spans="1:27">
      <c r="A24" s="443"/>
      <c r="B24" s="443"/>
      <c r="C24" s="443"/>
      <c r="D24" s="443"/>
      <c r="E24" s="443"/>
      <c r="F24" s="443"/>
      <c r="G24" s="443"/>
      <c r="H24" s="443"/>
      <c r="I24" s="443"/>
      <c r="J24" s="443"/>
      <c r="K24" s="443"/>
      <c r="L24" s="443"/>
      <c r="M24" s="443"/>
      <c r="N24" s="443"/>
      <c r="O24" s="443"/>
      <c r="P24" s="443"/>
      <c r="Q24" s="443"/>
      <c r="R24" s="443"/>
      <c r="S24" s="443"/>
      <c r="T24" s="443"/>
      <c r="U24" s="443"/>
      <c r="V24" s="443"/>
      <c r="W24" s="443"/>
      <c r="X24" s="443"/>
      <c r="Y24" s="443"/>
      <c r="Z24" s="443"/>
      <c r="AA24" s="443"/>
    </row>
    <row r="25" spans="1:27">
      <c r="A25" s="443"/>
      <c r="B25" s="443"/>
      <c r="C25" s="443"/>
      <c r="D25" s="443"/>
      <c r="E25" s="443"/>
      <c r="F25" s="443"/>
      <c r="G25" s="443"/>
      <c r="H25" s="443"/>
      <c r="I25" s="443"/>
      <c r="J25" s="443"/>
      <c r="K25" s="443"/>
      <c r="L25" s="443"/>
      <c r="M25" s="443"/>
      <c r="N25" s="443"/>
      <c r="O25" s="443"/>
      <c r="P25" s="443"/>
      <c r="Q25" s="443"/>
      <c r="R25" s="443"/>
      <c r="S25" s="443"/>
      <c r="T25" s="443"/>
      <c r="U25" s="443"/>
      <c r="V25" s="443"/>
      <c r="W25" s="443"/>
      <c r="X25" s="443"/>
      <c r="Y25" s="443"/>
      <c r="Z25" s="443"/>
      <c r="AA25" s="443"/>
    </row>
    <row r="26" spans="1:27">
      <c r="A26" s="443"/>
      <c r="B26" s="443"/>
      <c r="C26" s="443"/>
      <c r="D26" s="443"/>
      <c r="E26" s="443"/>
      <c r="F26" s="443"/>
      <c r="G26" s="443"/>
      <c r="H26" s="443"/>
      <c r="I26" s="443"/>
      <c r="J26" s="443"/>
      <c r="K26" s="443"/>
      <c r="L26" s="443"/>
      <c r="M26" s="443"/>
      <c r="N26" s="443"/>
      <c r="O26" s="443"/>
      <c r="P26" s="443"/>
      <c r="Q26" s="443"/>
      <c r="R26" s="443"/>
      <c r="S26" s="443"/>
      <c r="T26" s="443"/>
      <c r="U26" s="443"/>
      <c r="V26" s="443"/>
      <c r="W26" s="443"/>
      <c r="X26" s="443"/>
      <c r="Y26" s="443"/>
      <c r="Z26" s="443"/>
      <c r="AA26" s="443"/>
    </row>
    <row r="27" spans="1:27">
      <c r="A27" s="443"/>
      <c r="B27" s="443"/>
      <c r="C27" s="443"/>
      <c r="D27" s="443"/>
      <c r="E27" s="443"/>
      <c r="F27" s="443"/>
      <c r="G27" s="443"/>
      <c r="H27" s="443"/>
      <c r="I27" s="443"/>
      <c r="J27" s="443"/>
      <c r="K27" s="443"/>
      <c r="L27" s="443"/>
      <c r="M27" s="443"/>
      <c r="N27" s="443"/>
      <c r="O27" s="443"/>
      <c r="P27" s="443"/>
      <c r="Q27" s="443"/>
      <c r="R27" s="443"/>
      <c r="S27" s="443"/>
      <c r="T27" s="443"/>
      <c r="U27" s="443"/>
      <c r="V27" s="443"/>
      <c r="W27" s="443"/>
      <c r="X27" s="443"/>
      <c r="Y27" s="443"/>
      <c r="Z27" s="443"/>
      <c r="AA27" s="443"/>
    </row>
    <row r="28" spans="1:27">
      <c r="A28" s="443"/>
      <c r="B28" s="443"/>
      <c r="C28" s="443"/>
      <c r="D28" s="443"/>
      <c r="E28" s="443"/>
      <c r="F28" s="443"/>
      <c r="G28" s="443"/>
      <c r="H28" s="443"/>
      <c r="I28" s="443"/>
      <c r="J28" s="443"/>
      <c r="K28" s="443"/>
      <c r="L28" s="443"/>
      <c r="M28" s="443"/>
      <c r="N28" s="443"/>
      <c r="O28" s="443"/>
      <c r="P28" s="443"/>
      <c r="Q28" s="443"/>
      <c r="R28" s="443"/>
      <c r="S28" s="443"/>
      <c r="T28" s="443"/>
      <c r="U28" s="443"/>
      <c r="V28" s="443"/>
      <c r="W28" s="443"/>
      <c r="X28" s="443"/>
      <c r="Y28" s="443"/>
      <c r="Z28" s="443"/>
      <c r="AA28" s="443"/>
    </row>
    <row r="29" spans="1:27">
      <c r="A29" s="443"/>
      <c r="B29" s="443"/>
      <c r="C29" s="443"/>
      <c r="D29" s="443"/>
      <c r="E29" s="443"/>
      <c r="F29" s="443"/>
      <c r="G29" s="443"/>
      <c r="H29" s="443"/>
      <c r="I29" s="443"/>
      <c r="J29" s="443"/>
      <c r="K29" s="443"/>
      <c r="L29" s="443"/>
      <c r="M29" s="443"/>
      <c r="N29" s="443"/>
      <c r="O29" s="443"/>
      <c r="P29" s="443"/>
      <c r="Q29" s="443"/>
      <c r="R29" s="443"/>
      <c r="S29" s="443"/>
      <c r="T29" s="443"/>
      <c r="U29" s="443"/>
      <c r="V29" s="443"/>
      <c r="W29" s="443"/>
      <c r="X29" s="443"/>
      <c r="Y29" s="443"/>
      <c r="Z29" s="443"/>
      <c r="AA29" s="443"/>
    </row>
    <row r="30" spans="1:27">
      <c r="A30" s="443"/>
      <c r="B30" s="443"/>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row>
    <row r="31" spans="1:27">
      <c r="A31" s="443"/>
      <c r="B31" s="443"/>
      <c r="C31" s="443"/>
      <c r="D31" s="443"/>
      <c r="E31" s="443"/>
      <c r="F31" s="443"/>
      <c r="G31" s="443"/>
      <c r="H31" s="443"/>
      <c r="I31" s="443"/>
      <c r="J31" s="443"/>
      <c r="K31" s="443"/>
      <c r="L31" s="443"/>
      <c r="M31" s="443"/>
      <c r="N31" s="443"/>
      <c r="O31" s="443"/>
      <c r="P31" s="443"/>
      <c r="Q31" s="443"/>
      <c r="R31" s="443"/>
      <c r="S31" s="443"/>
      <c r="T31" s="443"/>
      <c r="U31" s="443"/>
      <c r="V31" s="443"/>
      <c r="W31" s="443"/>
      <c r="X31" s="443"/>
      <c r="Y31" s="443"/>
      <c r="Z31" s="443"/>
      <c r="AA31" s="443"/>
    </row>
    <row r="32" spans="1:27">
      <c r="A32" s="443"/>
      <c r="B32" s="443"/>
      <c r="C32" s="443"/>
      <c r="D32" s="443"/>
      <c r="E32" s="443"/>
      <c r="F32" s="443"/>
      <c r="G32" s="443"/>
      <c r="H32" s="443"/>
      <c r="I32" s="443"/>
      <c r="J32" s="443"/>
      <c r="K32" s="443"/>
      <c r="L32" s="443"/>
      <c r="M32" s="443"/>
      <c r="N32" s="443"/>
      <c r="O32" s="443"/>
      <c r="P32" s="443"/>
      <c r="Q32" s="443"/>
      <c r="R32" s="443"/>
      <c r="S32" s="443"/>
      <c r="T32" s="443"/>
      <c r="U32" s="443"/>
      <c r="V32" s="443"/>
      <c r="W32" s="443"/>
      <c r="X32" s="443"/>
      <c r="Y32" s="443"/>
      <c r="Z32" s="443"/>
      <c r="AA32" s="443"/>
    </row>
    <row r="33" spans="1:27">
      <c r="A33" s="443"/>
      <c r="B33" s="443"/>
      <c r="C33" s="443"/>
      <c r="D33" s="443"/>
      <c r="E33" s="443"/>
      <c r="F33" s="443"/>
      <c r="G33" s="443"/>
      <c r="H33" s="443"/>
      <c r="I33" s="443"/>
      <c r="J33" s="443"/>
      <c r="K33" s="443"/>
      <c r="L33" s="443"/>
      <c r="M33" s="443"/>
      <c r="N33" s="443"/>
      <c r="O33" s="443"/>
      <c r="P33" s="443"/>
      <c r="Q33" s="443"/>
      <c r="R33" s="443"/>
      <c r="S33" s="443"/>
      <c r="T33" s="443"/>
      <c r="U33" s="443"/>
      <c r="V33" s="443"/>
      <c r="W33" s="443"/>
      <c r="X33" s="443"/>
      <c r="Y33" s="443"/>
      <c r="Z33" s="443"/>
      <c r="AA33" s="443"/>
    </row>
    <row r="34" spans="1:27">
      <c r="A34" s="443"/>
      <c r="B34" s="443"/>
      <c r="C34" s="443"/>
      <c r="D34" s="443"/>
      <c r="E34" s="443"/>
      <c r="F34" s="443"/>
      <c r="G34" s="443"/>
      <c r="H34" s="443"/>
      <c r="I34" s="443"/>
      <c r="J34" s="443"/>
      <c r="K34" s="443"/>
      <c r="L34" s="443"/>
      <c r="M34" s="443"/>
      <c r="N34" s="443"/>
      <c r="O34" s="443"/>
      <c r="P34" s="443"/>
      <c r="Q34" s="443"/>
      <c r="R34" s="443"/>
      <c r="S34" s="443"/>
      <c r="T34" s="443"/>
      <c r="U34" s="443"/>
      <c r="V34" s="443"/>
      <c r="W34" s="443"/>
      <c r="X34" s="443"/>
      <c r="Y34" s="443"/>
      <c r="Z34" s="443"/>
      <c r="AA34" s="443"/>
    </row>
    <row r="35" spans="1:27">
      <c r="A35" s="443"/>
      <c r="B35" s="443"/>
      <c r="C35" s="443"/>
      <c r="D35" s="443"/>
      <c r="E35" s="443"/>
      <c r="F35" s="443"/>
      <c r="G35" s="443"/>
      <c r="H35" s="443"/>
      <c r="I35" s="443"/>
      <c r="J35" s="443"/>
      <c r="K35" s="443"/>
      <c r="L35" s="443"/>
      <c r="M35" s="443"/>
      <c r="N35" s="443"/>
      <c r="O35" s="443"/>
      <c r="P35" s="443"/>
      <c r="Q35" s="443"/>
      <c r="R35" s="443"/>
      <c r="S35" s="443"/>
      <c r="T35" s="443"/>
      <c r="U35" s="443"/>
      <c r="V35" s="443"/>
      <c r="W35" s="443"/>
      <c r="X35" s="443"/>
      <c r="Y35" s="443"/>
      <c r="Z35" s="443"/>
      <c r="AA35" s="443"/>
    </row>
    <row r="36" spans="1:27">
      <c r="A36" s="443"/>
      <c r="B36" s="443"/>
      <c r="C36" s="443"/>
      <c r="D36" s="443"/>
      <c r="E36" s="443"/>
      <c r="F36" s="443"/>
      <c r="G36" s="443"/>
      <c r="H36" s="443"/>
      <c r="I36" s="443"/>
      <c r="J36" s="443"/>
      <c r="K36" s="443"/>
      <c r="L36" s="443"/>
      <c r="M36" s="443"/>
      <c r="N36" s="443"/>
      <c r="O36" s="443"/>
      <c r="P36" s="443"/>
      <c r="Q36" s="443"/>
      <c r="R36" s="443"/>
      <c r="S36" s="443"/>
      <c r="T36" s="443"/>
      <c r="U36" s="443"/>
      <c r="V36" s="443"/>
      <c r="W36" s="443"/>
      <c r="X36" s="443"/>
      <c r="Y36" s="443"/>
      <c r="Z36" s="443"/>
      <c r="AA36" s="443"/>
    </row>
    <row r="37" spans="1:27">
      <c r="A37" s="443"/>
      <c r="B37" s="443"/>
      <c r="C37" s="443"/>
      <c r="D37" s="443"/>
      <c r="E37" s="443"/>
      <c r="F37" s="443"/>
      <c r="G37" s="443"/>
      <c r="H37" s="443"/>
      <c r="I37" s="443"/>
      <c r="J37" s="443"/>
      <c r="K37" s="443"/>
      <c r="L37" s="443"/>
      <c r="M37" s="443"/>
      <c r="N37" s="443"/>
      <c r="O37" s="443"/>
      <c r="P37" s="443"/>
      <c r="Q37" s="443"/>
      <c r="R37" s="443"/>
      <c r="S37" s="443"/>
      <c r="T37" s="443"/>
      <c r="U37" s="443"/>
      <c r="V37" s="443"/>
      <c r="W37" s="443"/>
      <c r="X37" s="443"/>
      <c r="Y37" s="443"/>
      <c r="Z37" s="443"/>
      <c r="AA37" s="443"/>
    </row>
    <row r="38" spans="1:27">
      <c r="A38" s="443"/>
      <c r="B38" s="443"/>
      <c r="C38" s="443"/>
      <c r="D38" s="443"/>
      <c r="E38" s="443"/>
      <c r="F38" s="443"/>
      <c r="G38" s="443"/>
      <c r="H38" s="443"/>
      <c r="I38" s="443"/>
      <c r="J38" s="443"/>
      <c r="K38" s="443"/>
      <c r="L38" s="443"/>
      <c r="M38" s="443"/>
      <c r="N38" s="443"/>
      <c r="O38" s="443"/>
      <c r="P38" s="443"/>
      <c r="Q38" s="443"/>
      <c r="R38" s="443"/>
      <c r="S38" s="443"/>
      <c r="T38" s="443"/>
      <c r="U38" s="443"/>
      <c r="V38" s="443"/>
      <c r="W38" s="443"/>
      <c r="X38" s="443"/>
      <c r="Y38" s="443"/>
      <c r="Z38" s="443"/>
      <c r="AA38" s="443"/>
    </row>
    <row r="39" spans="1:27">
      <c r="A39" s="443"/>
      <c r="B39" s="443"/>
      <c r="C39" s="443"/>
      <c r="D39" s="443"/>
      <c r="E39" s="443"/>
      <c r="F39" s="443"/>
      <c r="G39" s="443"/>
      <c r="H39" s="443"/>
      <c r="I39" s="443"/>
      <c r="J39" s="443"/>
      <c r="K39" s="443"/>
      <c r="L39" s="443"/>
      <c r="M39" s="443"/>
      <c r="N39" s="443"/>
      <c r="O39" s="443"/>
      <c r="P39" s="443"/>
      <c r="Q39" s="443"/>
      <c r="R39" s="443"/>
      <c r="S39" s="443"/>
      <c r="T39" s="443"/>
      <c r="U39" s="443"/>
      <c r="V39" s="443"/>
      <c r="W39" s="443"/>
      <c r="X39" s="443"/>
      <c r="Y39" s="443"/>
      <c r="Z39" s="443"/>
      <c r="AA39" s="443"/>
    </row>
    <row r="40" spans="1:27">
      <c r="A40" s="443"/>
      <c r="B40" s="443"/>
      <c r="C40" s="443"/>
      <c r="D40" s="443"/>
      <c r="E40" s="443"/>
      <c r="F40" s="443"/>
      <c r="G40" s="443"/>
      <c r="H40" s="443"/>
      <c r="I40" s="443"/>
      <c r="J40" s="443"/>
      <c r="K40" s="443"/>
      <c r="L40" s="443"/>
      <c r="M40" s="443"/>
      <c r="N40" s="443"/>
      <c r="O40" s="443"/>
      <c r="P40" s="443"/>
      <c r="Q40" s="443"/>
      <c r="R40" s="443"/>
      <c r="S40" s="443"/>
      <c r="T40" s="443"/>
      <c r="U40" s="443"/>
      <c r="V40" s="443"/>
      <c r="W40" s="443"/>
      <c r="X40" s="443"/>
      <c r="Y40" s="443"/>
      <c r="Z40" s="443"/>
      <c r="AA40" s="443"/>
    </row>
    <row r="41" spans="1:27">
      <c r="A41" s="443"/>
      <c r="B41" s="443"/>
      <c r="C41" s="443"/>
      <c r="D41" s="443"/>
      <c r="E41" s="443"/>
      <c r="F41" s="443"/>
      <c r="G41" s="443"/>
      <c r="H41" s="443"/>
      <c r="I41" s="443"/>
      <c r="J41" s="443"/>
      <c r="K41" s="443"/>
      <c r="L41" s="443"/>
      <c r="M41" s="443"/>
      <c r="N41" s="443"/>
      <c r="O41" s="443"/>
      <c r="P41" s="443"/>
      <c r="Q41" s="443"/>
      <c r="R41" s="443"/>
      <c r="S41" s="443"/>
      <c r="T41" s="443"/>
      <c r="U41" s="443"/>
      <c r="V41" s="443"/>
      <c r="W41" s="443"/>
      <c r="X41" s="443"/>
      <c r="Y41" s="443"/>
      <c r="Z41" s="443"/>
      <c r="AA41" s="443"/>
    </row>
    <row r="42" spans="1:27">
      <c r="A42" s="443"/>
      <c r="B42" s="443"/>
      <c r="C42" s="443"/>
      <c r="D42" s="443"/>
      <c r="E42" s="443"/>
      <c r="F42" s="443"/>
      <c r="G42" s="443"/>
      <c r="H42" s="443"/>
      <c r="I42" s="443"/>
      <c r="J42" s="443"/>
      <c r="K42" s="443"/>
      <c r="L42" s="443"/>
      <c r="M42" s="443"/>
      <c r="N42" s="443"/>
      <c r="O42" s="443"/>
      <c r="P42" s="443"/>
      <c r="Q42" s="443"/>
      <c r="R42" s="443"/>
      <c r="S42" s="443"/>
      <c r="T42" s="443"/>
      <c r="U42" s="443"/>
      <c r="V42" s="443"/>
      <c r="W42" s="443"/>
      <c r="X42" s="443"/>
      <c r="Y42" s="443"/>
      <c r="Z42" s="443"/>
      <c r="AA42" s="443"/>
    </row>
    <row r="43" spans="1:27">
      <c r="A43" s="443"/>
      <c r="B43" s="443"/>
      <c r="C43" s="443"/>
      <c r="D43" s="443"/>
      <c r="E43" s="443"/>
      <c r="F43" s="443"/>
      <c r="G43" s="443"/>
      <c r="H43" s="443"/>
      <c r="I43" s="443"/>
      <c r="J43" s="443"/>
      <c r="K43" s="443"/>
      <c r="L43" s="443"/>
      <c r="M43" s="443"/>
      <c r="N43" s="443"/>
      <c r="O43" s="443"/>
      <c r="P43" s="443"/>
      <c r="Q43" s="443"/>
      <c r="R43" s="443"/>
      <c r="S43" s="443"/>
      <c r="T43" s="443"/>
      <c r="U43" s="443"/>
      <c r="V43" s="443"/>
      <c r="W43" s="443"/>
      <c r="X43" s="443"/>
      <c r="Y43" s="443"/>
      <c r="Z43" s="443"/>
      <c r="AA43" s="443"/>
    </row>
    <row r="44" spans="1:27">
      <c r="A44" s="443"/>
      <c r="B44" s="443"/>
      <c r="C44" s="443"/>
      <c r="D44" s="443"/>
      <c r="E44" s="443"/>
      <c r="F44" s="443"/>
      <c r="G44" s="443"/>
      <c r="H44" s="443"/>
      <c r="I44" s="443"/>
      <c r="J44" s="443"/>
      <c r="K44" s="443"/>
      <c r="L44" s="443"/>
      <c r="M44" s="443"/>
      <c r="N44" s="443"/>
      <c r="O44" s="443"/>
      <c r="P44" s="443"/>
      <c r="Q44" s="443"/>
      <c r="R44" s="443"/>
      <c r="S44" s="443"/>
      <c r="T44" s="443"/>
      <c r="U44" s="443"/>
      <c r="V44" s="443"/>
      <c r="W44" s="443"/>
      <c r="X44" s="443"/>
      <c r="Y44" s="443"/>
      <c r="Z44" s="443"/>
      <c r="AA44" s="443"/>
    </row>
    <row r="45" spans="1:27">
      <c r="A45" s="443"/>
      <c r="B45" s="443"/>
      <c r="C45" s="443"/>
      <c r="D45" s="443"/>
      <c r="E45" s="443"/>
      <c r="F45" s="443"/>
      <c r="G45" s="443"/>
      <c r="H45" s="443"/>
      <c r="I45" s="443"/>
      <c r="J45" s="443"/>
      <c r="K45" s="443"/>
      <c r="L45" s="443"/>
      <c r="M45" s="443"/>
      <c r="N45" s="443"/>
      <c r="O45" s="443"/>
      <c r="P45" s="443"/>
      <c r="Q45" s="443"/>
      <c r="R45" s="443"/>
      <c r="S45" s="443"/>
      <c r="T45" s="443"/>
      <c r="U45" s="443"/>
      <c r="V45" s="443"/>
      <c r="W45" s="443"/>
      <c r="X45" s="443"/>
      <c r="Y45" s="443"/>
      <c r="Z45" s="443"/>
      <c r="AA45" s="443"/>
    </row>
    <row r="46" spans="1:27">
      <c r="A46" s="443"/>
      <c r="B46" s="443"/>
      <c r="C46" s="443"/>
      <c r="D46" s="443"/>
      <c r="E46" s="443"/>
      <c r="F46" s="443"/>
      <c r="G46" s="443"/>
      <c r="H46" s="443"/>
      <c r="I46" s="443"/>
      <c r="J46" s="443"/>
      <c r="K46" s="443"/>
      <c r="L46" s="443"/>
      <c r="M46" s="443"/>
      <c r="N46" s="443"/>
      <c r="O46" s="443"/>
      <c r="P46" s="443"/>
      <c r="Q46" s="443"/>
      <c r="R46" s="443"/>
      <c r="S46" s="443"/>
      <c r="T46" s="443"/>
      <c r="U46" s="443"/>
      <c r="V46" s="443"/>
      <c r="W46" s="443"/>
      <c r="X46" s="443"/>
      <c r="Y46" s="443"/>
      <c r="Z46" s="443"/>
      <c r="AA46" s="443"/>
    </row>
    <row r="47" spans="1:27">
      <c r="A47" s="443"/>
      <c r="B47" s="443"/>
      <c r="C47" s="443"/>
      <c r="D47" s="443"/>
      <c r="E47" s="443"/>
      <c r="F47" s="443"/>
      <c r="G47" s="443"/>
      <c r="H47" s="443"/>
      <c r="I47" s="443"/>
      <c r="J47" s="443"/>
      <c r="K47" s="443"/>
      <c r="L47" s="443"/>
      <c r="M47" s="443"/>
      <c r="N47" s="443"/>
      <c r="O47" s="443"/>
      <c r="P47" s="443"/>
      <c r="Q47" s="443"/>
      <c r="R47" s="443"/>
      <c r="S47" s="443"/>
      <c r="T47" s="443"/>
      <c r="U47" s="443"/>
      <c r="V47" s="443"/>
      <c r="W47" s="443"/>
      <c r="X47" s="443"/>
      <c r="Y47" s="443"/>
      <c r="Z47" s="443"/>
      <c r="AA47" s="443"/>
    </row>
    <row r="48" spans="1:27">
      <c r="A48" s="443"/>
      <c r="B48" s="443"/>
      <c r="C48" s="443"/>
      <c r="D48" s="443"/>
      <c r="E48" s="443"/>
      <c r="F48" s="443"/>
      <c r="G48" s="443"/>
      <c r="H48" s="443"/>
      <c r="I48" s="443"/>
      <c r="J48" s="443"/>
      <c r="K48" s="443"/>
      <c r="L48" s="443"/>
      <c r="M48" s="443"/>
      <c r="N48" s="443"/>
      <c r="O48" s="443"/>
      <c r="P48" s="443"/>
      <c r="Q48" s="443"/>
      <c r="R48" s="443"/>
      <c r="S48" s="443"/>
      <c r="T48" s="443"/>
      <c r="U48" s="443"/>
      <c r="V48" s="443"/>
      <c r="W48" s="443"/>
      <c r="X48" s="443"/>
      <c r="Y48" s="443"/>
      <c r="Z48" s="443"/>
      <c r="AA48" s="443"/>
    </row>
    <row r="49" spans="1:27">
      <c r="A49" s="443"/>
      <c r="B49" s="443"/>
      <c r="C49" s="443"/>
      <c r="D49" s="443"/>
      <c r="E49" s="443"/>
      <c r="F49" s="443"/>
      <c r="G49" s="443"/>
      <c r="H49" s="443"/>
      <c r="I49" s="443"/>
      <c r="J49" s="443"/>
      <c r="K49" s="443"/>
      <c r="L49" s="443"/>
      <c r="M49" s="443"/>
      <c r="N49" s="443"/>
      <c r="O49" s="443"/>
      <c r="P49" s="443"/>
      <c r="Q49" s="443"/>
      <c r="R49" s="443"/>
      <c r="S49" s="443"/>
      <c r="T49" s="443"/>
      <c r="U49" s="443"/>
      <c r="V49" s="443"/>
      <c r="W49" s="443"/>
      <c r="X49" s="443"/>
      <c r="Y49" s="443"/>
      <c r="Z49" s="443"/>
      <c r="AA49" s="443"/>
    </row>
    <row r="50" spans="1:27">
      <c r="A50" s="443"/>
      <c r="B50" s="443"/>
      <c r="C50" s="443"/>
      <c r="D50" s="443"/>
      <c r="E50" s="443"/>
      <c r="F50" s="443"/>
      <c r="G50" s="443"/>
      <c r="H50" s="443"/>
      <c r="I50" s="443"/>
      <c r="J50" s="443"/>
      <c r="K50" s="443"/>
      <c r="L50" s="443"/>
      <c r="M50" s="443"/>
      <c r="N50" s="443"/>
      <c r="O50" s="443"/>
      <c r="P50" s="443"/>
      <c r="Q50" s="443"/>
      <c r="R50" s="443"/>
      <c r="S50" s="443"/>
      <c r="T50" s="443"/>
      <c r="U50" s="443"/>
      <c r="V50" s="443"/>
      <c r="W50" s="443"/>
      <c r="X50" s="443"/>
      <c r="Y50" s="443"/>
      <c r="Z50" s="443"/>
      <c r="AA50" s="443"/>
    </row>
    <row r="51" spans="1:27">
      <c r="A51" s="443"/>
      <c r="B51" s="443"/>
      <c r="C51" s="443"/>
      <c r="D51" s="443"/>
      <c r="E51" s="443"/>
      <c r="F51" s="443"/>
      <c r="G51" s="443"/>
      <c r="H51" s="443"/>
      <c r="I51" s="443"/>
      <c r="J51" s="443"/>
      <c r="K51" s="443"/>
      <c r="L51" s="443"/>
      <c r="M51" s="443"/>
      <c r="N51" s="443"/>
      <c r="O51" s="443"/>
      <c r="P51" s="443"/>
      <c r="Q51" s="443"/>
      <c r="R51" s="443"/>
      <c r="S51" s="443"/>
      <c r="T51" s="443"/>
      <c r="U51" s="443"/>
      <c r="V51" s="443"/>
      <c r="W51" s="443"/>
      <c r="X51" s="443"/>
      <c r="Y51" s="443"/>
      <c r="Z51" s="443"/>
      <c r="AA51" s="443"/>
    </row>
    <row r="52" spans="1:27">
      <c r="A52" s="443"/>
      <c r="B52" s="443"/>
      <c r="C52" s="443"/>
      <c r="D52" s="443"/>
      <c r="E52" s="443"/>
      <c r="F52" s="443"/>
      <c r="G52" s="443"/>
      <c r="H52" s="443"/>
      <c r="I52" s="443"/>
      <c r="J52" s="443"/>
      <c r="K52" s="443"/>
      <c r="L52" s="443"/>
      <c r="M52" s="443"/>
      <c r="N52" s="443"/>
      <c r="O52" s="443"/>
      <c r="P52" s="443"/>
      <c r="Q52" s="443"/>
      <c r="R52" s="443"/>
      <c r="S52" s="443"/>
      <c r="T52" s="443"/>
      <c r="U52" s="443"/>
      <c r="V52" s="443"/>
      <c r="W52" s="443"/>
      <c r="X52" s="443"/>
      <c r="Y52" s="443"/>
      <c r="Z52" s="443"/>
      <c r="AA52" s="443"/>
    </row>
    <row r="53" spans="1:27">
      <c r="A53" s="443"/>
      <c r="B53" s="443"/>
      <c r="C53" s="443"/>
      <c r="D53" s="443"/>
      <c r="E53" s="443"/>
      <c r="F53" s="443"/>
      <c r="G53" s="443"/>
      <c r="H53" s="443"/>
      <c r="I53" s="443"/>
      <c r="J53" s="443"/>
      <c r="K53" s="443"/>
      <c r="L53" s="443"/>
      <c r="M53" s="443"/>
      <c r="N53" s="443"/>
      <c r="O53" s="443"/>
      <c r="P53" s="443"/>
      <c r="Q53" s="443"/>
      <c r="R53" s="443"/>
      <c r="S53" s="443"/>
      <c r="T53" s="443"/>
      <c r="U53" s="443"/>
      <c r="V53" s="443"/>
      <c r="W53" s="443"/>
      <c r="X53" s="443"/>
      <c r="Y53" s="443"/>
      <c r="Z53" s="443"/>
      <c r="AA53" s="443"/>
    </row>
    <row r="54" spans="1:27">
      <c r="A54" s="443"/>
      <c r="B54" s="443"/>
      <c r="C54" s="443"/>
      <c r="D54" s="443"/>
      <c r="E54" s="443"/>
      <c r="F54" s="443"/>
      <c r="G54" s="443"/>
      <c r="H54" s="443"/>
      <c r="I54" s="443"/>
      <c r="J54" s="443"/>
      <c r="K54" s="443"/>
      <c r="L54" s="443"/>
      <c r="M54" s="443"/>
      <c r="N54" s="443"/>
      <c r="O54" s="443"/>
      <c r="P54" s="443"/>
      <c r="Q54" s="443"/>
      <c r="R54" s="443"/>
      <c r="S54" s="443"/>
      <c r="T54" s="443"/>
      <c r="U54" s="443"/>
      <c r="V54" s="443"/>
      <c r="W54" s="443"/>
      <c r="X54" s="443"/>
      <c r="Y54" s="443"/>
      <c r="Z54" s="443"/>
      <c r="AA54" s="443"/>
    </row>
    <row r="55" spans="1:27">
      <c r="A55" s="443"/>
      <c r="B55" s="443"/>
      <c r="C55" s="443"/>
      <c r="D55" s="443"/>
      <c r="E55" s="443"/>
      <c r="F55" s="443"/>
      <c r="G55" s="443"/>
      <c r="H55" s="443"/>
      <c r="I55" s="443"/>
      <c r="J55" s="443"/>
      <c r="K55" s="443"/>
      <c r="L55" s="443"/>
      <c r="M55" s="443"/>
      <c r="N55" s="443"/>
      <c r="O55" s="443"/>
      <c r="P55" s="443"/>
      <c r="Q55" s="443"/>
      <c r="R55" s="443"/>
      <c r="S55" s="443"/>
      <c r="T55" s="443"/>
      <c r="U55" s="443"/>
      <c r="V55" s="443"/>
      <c r="W55" s="443"/>
      <c r="X55" s="443"/>
      <c r="Y55" s="443"/>
      <c r="Z55" s="443"/>
      <c r="AA55" s="443"/>
    </row>
    <row r="56" spans="1:27">
      <c r="A56" s="443"/>
      <c r="B56" s="443"/>
      <c r="C56" s="443"/>
      <c r="D56" s="443"/>
      <c r="E56" s="443"/>
      <c r="F56" s="443"/>
      <c r="G56" s="443"/>
      <c r="H56" s="443"/>
      <c r="I56" s="443"/>
      <c r="J56" s="443"/>
      <c r="K56" s="443"/>
      <c r="L56" s="443"/>
      <c r="M56" s="443"/>
      <c r="N56" s="443"/>
      <c r="O56" s="443"/>
      <c r="P56" s="443"/>
      <c r="Q56" s="443"/>
      <c r="R56" s="443"/>
      <c r="S56" s="443"/>
      <c r="T56" s="443"/>
      <c r="U56" s="443"/>
      <c r="V56" s="443"/>
      <c r="W56" s="443"/>
      <c r="X56" s="443"/>
      <c r="Y56" s="443"/>
      <c r="Z56" s="443"/>
      <c r="AA56" s="443"/>
    </row>
    <row r="57" spans="1:27">
      <c r="A57" s="443"/>
      <c r="B57" s="443"/>
      <c r="C57" s="443"/>
      <c r="D57" s="443"/>
      <c r="E57" s="443"/>
      <c r="F57" s="443"/>
      <c r="G57" s="443"/>
      <c r="H57" s="443"/>
      <c r="I57" s="443"/>
      <c r="J57" s="443"/>
      <c r="K57" s="443"/>
      <c r="L57" s="443"/>
      <c r="M57" s="443"/>
      <c r="N57" s="443"/>
      <c r="O57" s="443"/>
      <c r="P57" s="443"/>
      <c r="Q57" s="443"/>
      <c r="R57" s="443"/>
      <c r="S57" s="443"/>
      <c r="T57" s="443"/>
      <c r="U57" s="443"/>
      <c r="V57" s="443"/>
      <c r="W57" s="443"/>
      <c r="X57" s="443"/>
      <c r="Y57" s="443"/>
      <c r="Z57" s="443"/>
      <c r="AA57" s="443"/>
    </row>
    <row r="58" spans="1:27">
      <c r="A58" s="443"/>
      <c r="B58" s="443"/>
      <c r="C58" s="443"/>
      <c r="D58" s="443"/>
      <c r="E58" s="443"/>
      <c r="F58" s="443"/>
      <c r="G58" s="443"/>
      <c r="H58" s="443"/>
      <c r="I58" s="443"/>
      <c r="J58" s="443"/>
      <c r="K58" s="443"/>
      <c r="L58" s="443"/>
      <c r="M58" s="443"/>
      <c r="N58" s="443"/>
      <c r="O58" s="443"/>
      <c r="P58" s="443"/>
      <c r="Q58" s="443"/>
      <c r="R58" s="443"/>
      <c r="S58" s="443"/>
      <c r="T58" s="443"/>
      <c r="U58" s="443"/>
      <c r="V58" s="443"/>
      <c r="W58" s="443"/>
      <c r="X58" s="443"/>
      <c r="Y58" s="443"/>
      <c r="Z58" s="443"/>
      <c r="AA58" s="443"/>
    </row>
    <row r="59" spans="1:27">
      <c r="A59" s="443"/>
      <c r="B59" s="443"/>
      <c r="C59" s="443"/>
      <c r="D59" s="443"/>
      <c r="E59" s="443"/>
      <c r="F59" s="443"/>
      <c r="G59" s="443"/>
      <c r="H59" s="443"/>
      <c r="I59" s="443"/>
      <c r="J59" s="443"/>
      <c r="K59" s="443"/>
      <c r="L59" s="443"/>
      <c r="M59" s="443"/>
      <c r="N59" s="443"/>
      <c r="O59" s="443"/>
      <c r="P59" s="443"/>
      <c r="Q59" s="443"/>
      <c r="R59" s="443"/>
      <c r="S59" s="443"/>
      <c r="T59" s="443"/>
      <c r="U59" s="443"/>
      <c r="V59" s="443"/>
      <c r="W59" s="443"/>
      <c r="X59" s="443"/>
      <c r="Y59" s="443"/>
      <c r="Z59" s="443"/>
      <c r="AA59" s="443"/>
    </row>
    <row r="60" spans="1:27">
      <c r="A60" s="443"/>
      <c r="B60" s="443"/>
      <c r="C60" s="443"/>
      <c r="D60" s="443"/>
      <c r="E60" s="443"/>
      <c r="F60" s="443"/>
      <c r="G60" s="443"/>
      <c r="H60" s="443"/>
      <c r="I60" s="443"/>
      <c r="J60" s="443"/>
      <c r="K60" s="443"/>
      <c r="L60" s="443"/>
      <c r="M60" s="443"/>
      <c r="N60" s="443"/>
      <c r="O60" s="443"/>
      <c r="P60" s="443"/>
      <c r="Q60" s="443"/>
      <c r="R60" s="443"/>
      <c r="S60" s="443"/>
      <c r="T60" s="443"/>
      <c r="U60" s="443"/>
      <c r="V60" s="443"/>
      <c r="W60" s="443"/>
      <c r="X60" s="443"/>
      <c r="Y60" s="443"/>
      <c r="Z60" s="443"/>
      <c r="AA60" s="443"/>
    </row>
    <row r="61" spans="1:27">
      <c r="A61" s="443"/>
      <c r="B61" s="443"/>
      <c r="C61" s="443"/>
      <c r="D61" s="443"/>
      <c r="E61" s="443"/>
      <c r="F61" s="443"/>
      <c r="G61" s="443"/>
      <c r="H61" s="443"/>
      <c r="I61" s="443"/>
      <c r="J61" s="443"/>
      <c r="K61" s="443"/>
      <c r="L61" s="443"/>
      <c r="M61" s="443"/>
      <c r="N61" s="443"/>
      <c r="O61" s="443"/>
      <c r="P61" s="443"/>
      <c r="Q61" s="443"/>
      <c r="R61" s="443"/>
      <c r="S61" s="443"/>
      <c r="T61" s="443"/>
      <c r="U61" s="443"/>
      <c r="V61" s="443"/>
      <c r="W61" s="443"/>
      <c r="X61" s="443"/>
      <c r="Y61" s="443"/>
      <c r="Z61" s="443"/>
      <c r="AA61" s="443"/>
    </row>
    <row r="62" spans="1:27">
      <c r="A62" s="443"/>
      <c r="B62" s="443"/>
      <c r="C62" s="443"/>
      <c r="D62" s="443"/>
      <c r="E62" s="443"/>
      <c r="F62" s="443"/>
      <c r="G62" s="443"/>
      <c r="H62" s="443"/>
      <c r="I62" s="443"/>
      <c r="J62" s="443"/>
      <c r="K62" s="443"/>
      <c r="L62" s="443"/>
      <c r="M62" s="443"/>
      <c r="N62" s="443"/>
      <c r="O62" s="443"/>
      <c r="P62" s="443"/>
      <c r="Q62" s="443"/>
      <c r="R62" s="443"/>
      <c r="S62" s="443"/>
      <c r="T62" s="443"/>
      <c r="U62" s="443"/>
      <c r="V62" s="443"/>
      <c r="W62" s="443"/>
      <c r="X62" s="443"/>
      <c r="Y62" s="443"/>
      <c r="Z62" s="443"/>
      <c r="AA62" s="443"/>
    </row>
    <row r="63" spans="1:27">
      <c r="A63" s="443"/>
      <c r="B63" s="443"/>
      <c r="C63" s="443"/>
      <c r="D63" s="443"/>
      <c r="E63" s="443"/>
      <c r="F63" s="443"/>
      <c r="G63" s="443"/>
      <c r="H63" s="443"/>
      <c r="I63" s="443"/>
      <c r="J63" s="443"/>
      <c r="K63" s="443"/>
      <c r="L63" s="443"/>
      <c r="M63" s="443"/>
      <c r="N63" s="443"/>
      <c r="O63" s="443"/>
      <c r="P63" s="443"/>
      <c r="Q63" s="443"/>
      <c r="R63" s="443"/>
      <c r="S63" s="443"/>
      <c r="T63" s="443"/>
      <c r="U63" s="443"/>
      <c r="V63" s="443"/>
      <c r="W63" s="443"/>
      <c r="X63" s="443"/>
      <c r="Y63" s="443"/>
      <c r="Z63" s="443"/>
      <c r="AA63" s="443"/>
    </row>
    <row r="64" spans="1:27">
      <c r="A64" s="443"/>
      <c r="B64" s="443"/>
      <c r="C64" s="443"/>
      <c r="D64" s="443"/>
      <c r="E64" s="443"/>
      <c r="F64" s="443"/>
      <c r="G64" s="443"/>
      <c r="H64" s="443"/>
      <c r="I64" s="443"/>
      <c r="J64" s="443"/>
      <c r="K64" s="443"/>
      <c r="L64" s="443"/>
      <c r="M64" s="443"/>
      <c r="N64" s="443"/>
      <c r="O64" s="443"/>
      <c r="P64" s="443"/>
      <c r="Q64" s="443"/>
      <c r="R64" s="443"/>
      <c r="S64" s="443"/>
      <c r="T64" s="443"/>
      <c r="U64" s="443"/>
      <c r="V64" s="443"/>
      <c r="W64" s="443"/>
      <c r="X64" s="443"/>
      <c r="Y64" s="443"/>
      <c r="Z64" s="443"/>
      <c r="AA64" s="443"/>
    </row>
    <row r="65" spans="1:27">
      <c r="A65" s="443"/>
      <c r="B65" s="443"/>
      <c r="C65" s="443"/>
      <c r="D65" s="443"/>
      <c r="E65" s="443"/>
      <c r="F65" s="443"/>
      <c r="G65" s="443"/>
      <c r="H65" s="443"/>
      <c r="I65" s="443"/>
      <c r="J65" s="443"/>
      <c r="K65" s="443"/>
      <c r="L65" s="443"/>
      <c r="M65" s="443"/>
      <c r="N65" s="443"/>
      <c r="O65" s="443"/>
      <c r="P65" s="443"/>
      <c r="Q65" s="443"/>
      <c r="R65" s="443"/>
      <c r="S65" s="443"/>
      <c r="T65" s="443"/>
      <c r="U65" s="443"/>
      <c r="V65" s="443"/>
      <c r="W65" s="443"/>
      <c r="X65" s="443"/>
      <c r="Y65" s="443"/>
      <c r="Z65" s="443"/>
      <c r="AA65" s="443"/>
    </row>
    <row r="66" spans="1:27">
      <c r="A66" s="443"/>
      <c r="B66" s="443"/>
      <c r="C66" s="443"/>
      <c r="D66" s="443"/>
      <c r="E66" s="443"/>
      <c r="F66" s="443"/>
      <c r="G66" s="443"/>
      <c r="H66" s="443"/>
      <c r="I66" s="443"/>
      <c r="J66" s="443"/>
      <c r="K66" s="443"/>
      <c r="L66" s="443"/>
      <c r="M66" s="443"/>
      <c r="N66" s="443"/>
      <c r="O66" s="443"/>
      <c r="P66" s="443"/>
      <c r="Q66" s="443"/>
      <c r="R66" s="443"/>
      <c r="S66" s="443"/>
      <c r="T66" s="443"/>
      <c r="U66" s="443"/>
      <c r="V66" s="443"/>
      <c r="W66" s="443"/>
      <c r="X66" s="443"/>
      <c r="Y66" s="443"/>
      <c r="Z66" s="443"/>
      <c r="AA66" s="443"/>
    </row>
    <row r="67" spans="1:27">
      <c r="A67" s="443"/>
      <c r="B67" s="443"/>
      <c r="C67" s="443"/>
      <c r="D67" s="443"/>
      <c r="E67" s="443"/>
      <c r="F67" s="443"/>
      <c r="G67" s="443"/>
      <c r="H67" s="443"/>
      <c r="I67" s="443"/>
      <c r="J67" s="443"/>
      <c r="K67" s="443"/>
      <c r="L67" s="443"/>
      <c r="M67" s="443"/>
      <c r="N67" s="443"/>
      <c r="O67" s="443"/>
      <c r="P67" s="443"/>
      <c r="Q67" s="443"/>
      <c r="R67" s="443"/>
      <c r="S67" s="443"/>
      <c r="T67" s="443"/>
      <c r="U67" s="443"/>
      <c r="V67" s="443"/>
      <c r="W67" s="443"/>
      <c r="X67" s="443"/>
      <c r="Y67" s="443"/>
      <c r="Z67" s="443"/>
      <c r="AA67" s="443"/>
    </row>
    <row r="68" spans="1:27">
      <c r="A68" s="443"/>
      <c r="B68" s="443"/>
      <c r="C68" s="443"/>
      <c r="D68" s="443"/>
      <c r="E68" s="443"/>
      <c r="F68" s="443"/>
      <c r="G68" s="443"/>
      <c r="H68" s="443"/>
      <c r="I68" s="443"/>
      <c r="J68" s="443"/>
      <c r="K68" s="443"/>
      <c r="L68" s="443"/>
      <c r="M68" s="443"/>
      <c r="N68" s="443"/>
      <c r="O68" s="443"/>
      <c r="P68" s="443"/>
      <c r="Q68" s="443"/>
      <c r="R68" s="443"/>
      <c r="S68" s="443"/>
      <c r="T68" s="443"/>
      <c r="U68" s="443"/>
      <c r="V68" s="443"/>
      <c r="W68" s="443"/>
      <c r="X68" s="443"/>
      <c r="Y68" s="443"/>
      <c r="Z68" s="443"/>
      <c r="AA68" s="443"/>
    </row>
    <row r="69" spans="1:27">
      <c r="A69" s="443"/>
      <c r="B69" s="443"/>
      <c r="C69" s="443"/>
      <c r="D69" s="443"/>
      <c r="E69" s="443"/>
      <c r="F69" s="443"/>
      <c r="G69" s="443"/>
      <c r="H69" s="443"/>
      <c r="I69" s="443"/>
      <c r="J69" s="443"/>
      <c r="K69" s="443"/>
      <c r="L69" s="443"/>
      <c r="M69" s="443"/>
      <c r="N69" s="443"/>
      <c r="O69" s="443"/>
      <c r="P69" s="443"/>
      <c r="Q69" s="443"/>
      <c r="R69" s="443"/>
      <c r="S69" s="443"/>
      <c r="T69" s="443"/>
      <c r="U69" s="443"/>
      <c r="V69" s="443"/>
      <c r="W69" s="443"/>
      <c r="X69" s="443"/>
      <c r="Y69" s="443"/>
      <c r="Z69" s="443"/>
      <c r="AA69" s="443"/>
    </row>
    <row r="70" spans="1:27">
      <c r="A70" s="443"/>
      <c r="B70" s="443"/>
      <c r="C70" s="443"/>
      <c r="D70" s="443"/>
      <c r="E70" s="443"/>
      <c r="F70" s="443"/>
      <c r="G70" s="443"/>
      <c r="H70" s="443"/>
      <c r="I70" s="443"/>
      <c r="J70" s="443"/>
      <c r="K70" s="443"/>
      <c r="L70" s="443"/>
      <c r="M70" s="443"/>
      <c r="N70" s="443"/>
      <c r="O70" s="443"/>
      <c r="P70" s="443"/>
      <c r="Q70" s="443"/>
      <c r="R70" s="443"/>
      <c r="S70" s="443"/>
      <c r="T70" s="443"/>
      <c r="U70" s="443"/>
      <c r="V70" s="443"/>
      <c r="W70" s="443"/>
      <c r="X70" s="443"/>
      <c r="Y70" s="443"/>
      <c r="Z70" s="443"/>
      <c r="AA70" s="443"/>
    </row>
    <row r="71" spans="1:27">
      <c r="A71" s="443"/>
      <c r="B71" s="443"/>
      <c r="C71" s="443"/>
      <c r="D71" s="443"/>
      <c r="E71" s="443"/>
      <c r="F71" s="443"/>
      <c r="G71" s="443"/>
      <c r="H71" s="443"/>
      <c r="I71" s="443"/>
      <c r="J71" s="443"/>
      <c r="K71" s="443"/>
      <c r="L71" s="443"/>
      <c r="M71" s="443"/>
      <c r="N71" s="443"/>
      <c r="O71" s="443"/>
      <c r="P71" s="443"/>
      <c r="Q71" s="443"/>
      <c r="R71" s="443"/>
      <c r="S71" s="443"/>
      <c r="T71" s="443"/>
      <c r="U71" s="443"/>
      <c r="V71" s="443"/>
      <c r="W71" s="443"/>
      <c r="X71" s="443"/>
      <c r="Y71" s="443"/>
      <c r="Z71" s="443"/>
      <c r="AA71" s="443"/>
    </row>
    <row r="72" spans="1:27">
      <c r="A72" s="443"/>
      <c r="B72" s="443"/>
      <c r="C72" s="443"/>
      <c r="D72" s="443"/>
      <c r="E72" s="443"/>
      <c r="F72" s="443"/>
      <c r="G72" s="443"/>
      <c r="H72" s="443"/>
      <c r="I72" s="443"/>
      <c r="J72" s="443"/>
      <c r="K72" s="443"/>
      <c r="L72" s="443"/>
      <c r="M72" s="443"/>
      <c r="N72" s="443"/>
      <c r="O72" s="443"/>
      <c r="P72" s="443"/>
      <c r="Q72" s="443"/>
      <c r="R72" s="443"/>
      <c r="S72" s="443"/>
      <c r="T72" s="443"/>
      <c r="U72" s="443"/>
      <c r="V72" s="443"/>
      <c r="W72" s="443"/>
      <c r="X72" s="443"/>
      <c r="Y72" s="443"/>
      <c r="Z72" s="443"/>
      <c r="AA72" s="443"/>
    </row>
    <row r="73" spans="1:27">
      <c r="A73" s="443"/>
      <c r="B73" s="443"/>
      <c r="C73" s="443"/>
      <c r="D73" s="443"/>
      <c r="E73" s="443"/>
      <c r="F73" s="443"/>
      <c r="G73" s="443"/>
      <c r="H73" s="443"/>
      <c r="I73" s="443"/>
      <c r="J73" s="443"/>
      <c r="K73" s="443"/>
      <c r="L73" s="443"/>
      <c r="M73" s="443"/>
      <c r="N73" s="443"/>
      <c r="O73" s="443"/>
      <c r="P73" s="443"/>
      <c r="Q73" s="443"/>
      <c r="R73" s="443"/>
      <c r="S73" s="443"/>
      <c r="T73" s="443"/>
      <c r="U73" s="443"/>
      <c r="V73" s="443"/>
      <c r="W73" s="443"/>
      <c r="X73" s="443"/>
      <c r="Y73" s="443"/>
      <c r="Z73" s="443"/>
      <c r="AA73" s="443"/>
    </row>
    <row r="74" spans="1:27">
      <c r="A74" s="443"/>
      <c r="B74" s="443"/>
      <c r="C74" s="443"/>
      <c r="D74" s="443"/>
      <c r="E74" s="443"/>
      <c r="F74" s="443"/>
      <c r="G74" s="443"/>
      <c r="H74" s="443"/>
      <c r="I74" s="443"/>
      <c r="J74" s="443"/>
      <c r="K74" s="443"/>
      <c r="L74" s="443"/>
      <c r="M74" s="443"/>
      <c r="N74" s="443"/>
      <c r="O74" s="443"/>
      <c r="P74" s="443"/>
      <c r="Q74" s="443"/>
      <c r="R74" s="443"/>
      <c r="S74" s="443"/>
      <c r="T74" s="443"/>
      <c r="U74" s="443"/>
      <c r="V74" s="443"/>
      <c r="W74" s="443"/>
      <c r="X74" s="443"/>
      <c r="Y74" s="443"/>
      <c r="Z74" s="443"/>
      <c r="AA74" s="443"/>
    </row>
    <row r="75" spans="1:27">
      <c r="A75" s="443"/>
      <c r="B75" s="443"/>
      <c r="C75" s="443"/>
      <c r="D75" s="443"/>
      <c r="E75" s="443"/>
      <c r="F75" s="443"/>
      <c r="G75" s="443"/>
      <c r="H75" s="443"/>
      <c r="I75" s="443"/>
      <c r="J75" s="443"/>
      <c r="K75" s="443"/>
      <c r="L75" s="443"/>
      <c r="M75" s="443"/>
      <c r="N75" s="443"/>
      <c r="O75" s="443"/>
      <c r="P75" s="443"/>
      <c r="Q75" s="443"/>
      <c r="R75" s="443"/>
      <c r="S75" s="443"/>
      <c r="T75" s="443"/>
      <c r="U75" s="443"/>
      <c r="V75" s="443"/>
      <c r="W75" s="443"/>
      <c r="X75" s="443"/>
      <c r="Y75" s="443"/>
      <c r="Z75" s="443"/>
      <c r="AA75" s="443"/>
    </row>
    <row r="76" spans="1:27">
      <c r="A76" s="443"/>
      <c r="B76" s="443"/>
      <c r="C76" s="443"/>
      <c r="D76" s="443"/>
      <c r="E76" s="443"/>
      <c r="F76" s="443"/>
      <c r="G76" s="443"/>
      <c r="H76" s="443"/>
      <c r="I76" s="443"/>
      <c r="J76" s="443"/>
      <c r="K76" s="443"/>
      <c r="L76" s="443"/>
      <c r="M76" s="443"/>
      <c r="N76" s="443"/>
      <c r="O76" s="443"/>
      <c r="P76" s="443"/>
      <c r="Q76" s="443"/>
      <c r="R76" s="443"/>
      <c r="S76" s="443"/>
      <c r="T76" s="443"/>
      <c r="U76" s="443"/>
      <c r="V76" s="443"/>
      <c r="W76" s="443"/>
      <c r="X76" s="443"/>
      <c r="Y76" s="443"/>
      <c r="Z76" s="443"/>
      <c r="AA76" s="443"/>
    </row>
    <row r="77" spans="1:27">
      <c r="A77" s="443"/>
      <c r="B77" s="443"/>
      <c r="C77" s="443"/>
      <c r="D77" s="443"/>
      <c r="E77" s="443"/>
      <c r="F77" s="443"/>
      <c r="G77" s="443"/>
      <c r="H77" s="443"/>
      <c r="I77" s="443"/>
      <c r="J77" s="443"/>
      <c r="K77" s="443"/>
      <c r="L77" s="443"/>
      <c r="M77" s="443"/>
      <c r="N77" s="443"/>
      <c r="O77" s="443"/>
      <c r="P77" s="443"/>
      <c r="Q77" s="443"/>
      <c r="R77" s="443"/>
      <c r="S77" s="443"/>
      <c r="T77" s="443"/>
      <c r="U77" s="443"/>
      <c r="V77" s="443"/>
      <c r="W77" s="443"/>
      <c r="X77" s="443"/>
      <c r="Y77" s="443"/>
      <c r="Z77" s="443"/>
      <c r="AA77" s="443"/>
    </row>
    <row r="78" spans="1:27">
      <c r="A78" s="443"/>
      <c r="B78" s="443"/>
      <c r="C78" s="443"/>
      <c r="D78" s="443"/>
      <c r="E78" s="443"/>
      <c r="F78" s="443"/>
      <c r="G78" s="443"/>
      <c r="H78" s="443"/>
      <c r="I78" s="443"/>
      <c r="J78" s="443"/>
      <c r="K78" s="443"/>
      <c r="L78" s="443"/>
      <c r="M78" s="443"/>
      <c r="N78" s="443"/>
      <c r="O78" s="443"/>
      <c r="P78" s="443"/>
      <c r="Q78" s="443"/>
      <c r="R78" s="443"/>
      <c r="S78" s="443"/>
      <c r="T78" s="443"/>
      <c r="U78" s="443"/>
      <c r="V78" s="443"/>
      <c r="W78" s="443"/>
      <c r="X78" s="443"/>
      <c r="Y78" s="443"/>
      <c r="Z78" s="443"/>
      <c r="AA78" s="443"/>
    </row>
    <row r="79" spans="1:27">
      <c r="A79" s="443"/>
      <c r="B79" s="443"/>
      <c r="C79" s="443"/>
      <c r="D79" s="443"/>
      <c r="E79" s="443"/>
      <c r="F79" s="443"/>
      <c r="G79" s="443"/>
      <c r="H79" s="443"/>
      <c r="I79" s="443"/>
      <c r="J79" s="443"/>
      <c r="K79" s="443"/>
      <c r="L79" s="443"/>
      <c r="M79" s="443"/>
      <c r="N79" s="443"/>
      <c r="O79" s="443"/>
      <c r="P79" s="443"/>
      <c r="Q79" s="443"/>
      <c r="R79" s="443"/>
      <c r="S79" s="443"/>
      <c r="T79" s="443"/>
      <c r="U79" s="443"/>
      <c r="V79" s="443"/>
      <c r="W79" s="443"/>
      <c r="X79" s="443"/>
      <c r="Y79" s="443"/>
      <c r="Z79" s="443"/>
      <c r="AA79" s="443"/>
    </row>
    <row r="80" spans="1:27">
      <c r="A80" s="443"/>
      <c r="B80" s="443"/>
      <c r="C80" s="443"/>
      <c r="D80" s="443"/>
      <c r="E80" s="443"/>
      <c r="F80" s="443"/>
      <c r="G80" s="443"/>
      <c r="H80" s="443"/>
      <c r="I80" s="443"/>
      <c r="J80" s="443"/>
      <c r="K80" s="443"/>
      <c r="L80" s="443"/>
      <c r="M80" s="443"/>
      <c r="N80" s="443"/>
      <c r="O80" s="443"/>
      <c r="P80" s="443"/>
      <c r="Q80" s="443"/>
      <c r="R80" s="443"/>
      <c r="S80" s="443"/>
      <c r="T80" s="443"/>
      <c r="U80" s="443"/>
      <c r="V80" s="443"/>
      <c r="W80" s="443"/>
      <c r="X80" s="443"/>
      <c r="Y80" s="443"/>
      <c r="Z80" s="443"/>
      <c r="AA80" s="443"/>
    </row>
    <row r="81" spans="1:27">
      <c r="A81" s="443"/>
      <c r="B81" s="443"/>
      <c r="C81" s="443"/>
      <c r="D81" s="443"/>
      <c r="E81" s="443"/>
      <c r="F81" s="443"/>
      <c r="G81" s="443"/>
      <c r="H81" s="443"/>
      <c r="I81" s="443"/>
      <c r="J81" s="443"/>
      <c r="K81" s="443"/>
      <c r="L81" s="443"/>
      <c r="M81" s="443"/>
      <c r="N81" s="443"/>
      <c r="O81" s="443"/>
      <c r="P81" s="443"/>
      <c r="Q81" s="443"/>
      <c r="R81" s="443"/>
      <c r="S81" s="443"/>
      <c r="T81" s="443"/>
      <c r="U81" s="443"/>
      <c r="V81" s="443"/>
      <c r="W81" s="443"/>
      <c r="X81" s="443"/>
      <c r="Y81" s="443"/>
      <c r="Z81" s="443"/>
      <c r="AA81" s="443"/>
    </row>
    <row r="82" spans="1:27">
      <c r="A82" s="443"/>
      <c r="B82" s="443"/>
      <c r="C82" s="443"/>
      <c r="D82" s="443"/>
      <c r="E82" s="443"/>
      <c r="F82" s="443"/>
      <c r="G82" s="443"/>
      <c r="H82" s="443"/>
      <c r="I82" s="443"/>
      <c r="J82" s="443"/>
      <c r="K82" s="443"/>
      <c r="L82" s="443"/>
      <c r="M82" s="443"/>
      <c r="N82" s="443"/>
      <c r="O82" s="443"/>
      <c r="P82" s="443"/>
      <c r="Q82" s="443"/>
      <c r="R82" s="443"/>
      <c r="S82" s="443"/>
      <c r="T82" s="443"/>
      <c r="U82" s="443"/>
      <c r="V82" s="443"/>
      <c r="W82" s="443"/>
      <c r="X82" s="443"/>
      <c r="Y82" s="443"/>
      <c r="Z82" s="443"/>
      <c r="AA82" s="443"/>
    </row>
    <row r="83" spans="1:27">
      <c r="A83" s="443"/>
      <c r="B83" s="443"/>
      <c r="C83" s="443"/>
      <c r="D83" s="443"/>
      <c r="E83" s="443"/>
      <c r="F83" s="443"/>
      <c r="G83" s="443"/>
      <c r="H83" s="443"/>
      <c r="I83" s="443"/>
      <c r="J83" s="443"/>
      <c r="K83" s="443"/>
      <c r="L83" s="443"/>
      <c r="M83" s="443"/>
      <c r="N83" s="443"/>
      <c r="O83" s="443"/>
      <c r="P83" s="443"/>
      <c r="Q83" s="443"/>
      <c r="R83" s="443"/>
      <c r="S83" s="443"/>
      <c r="T83" s="443"/>
      <c r="U83" s="443"/>
      <c r="V83" s="443"/>
      <c r="W83" s="443"/>
      <c r="X83" s="443"/>
      <c r="Y83" s="443"/>
      <c r="Z83" s="443"/>
      <c r="AA83" s="443"/>
    </row>
    <row r="84" spans="1:27">
      <c r="A84" s="443"/>
      <c r="B84" s="443"/>
      <c r="C84" s="443"/>
      <c r="D84" s="443"/>
      <c r="E84" s="443"/>
      <c r="F84" s="443"/>
      <c r="G84" s="443"/>
      <c r="H84" s="443"/>
      <c r="I84" s="443"/>
      <c r="J84" s="443"/>
      <c r="K84" s="443"/>
      <c r="L84" s="443"/>
      <c r="M84" s="443"/>
      <c r="N84" s="443"/>
      <c r="O84" s="443"/>
      <c r="P84" s="443"/>
      <c r="Q84" s="443"/>
      <c r="R84" s="443"/>
      <c r="S84" s="443"/>
      <c r="T84" s="443"/>
      <c r="U84" s="443"/>
      <c r="V84" s="443"/>
      <c r="W84" s="443"/>
      <c r="X84" s="443"/>
      <c r="Y84" s="443"/>
      <c r="Z84" s="443"/>
      <c r="AA84" s="443"/>
    </row>
    <row r="85" spans="1:27">
      <c r="A85" s="443"/>
      <c r="B85" s="443"/>
      <c r="C85" s="443"/>
      <c r="D85" s="443"/>
      <c r="E85" s="443"/>
      <c r="F85" s="443"/>
      <c r="G85" s="443"/>
      <c r="H85" s="443"/>
      <c r="I85" s="443"/>
      <c r="J85" s="443"/>
      <c r="K85" s="443"/>
      <c r="L85" s="443"/>
      <c r="M85" s="443"/>
      <c r="N85" s="443"/>
      <c r="O85" s="443"/>
      <c r="P85" s="443"/>
      <c r="Q85" s="443"/>
      <c r="R85" s="443"/>
      <c r="S85" s="443"/>
      <c r="T85" s="443"/>
      <c r="U85" s="443"/>
      <c r="V85" s="443"/>
      <c r="W85" s="443"/>
      <c r="X85" s="443"/>
      <c r="Y85" s="443"/>
      <c r="Z85" s="443"/>
      <c r="AA85" s="443"/>
    </row>
    <row r="86" spans="1:27">
      <c r="A86" s="443"/>
      <c r="B86" s="443"/>
      <c r="C86" s="443"/>
      <c r="D86" s="443"/>
      <c r="E86" s="443"/>
      <c r="F86" s="443"/>
      <c r="G86" s="443"/>
      <c r="H86" s="443"/>
      <c r="I86" s="443"/>
      <c r="J86" s="443"/>
      <c r="K86" s="443"/>
      <c r="L86" s="443"/>
      <c r="M86" s="443"/>
      <c r="N86" s="443"/>
      <c r="O86" s="443"/>
      <c r="P86" s="443"/>
      <c r="Q86" s="443"/>
      <c r="R86" s="443"/>
      <c r="S86" s="443"/>
      <c r="T86" s="443"/>
      <c r="U86" s="443"/>
      <c r="V86" s="443"/>
      <c r="W86" s="443"/>
      <c r="X86" s="443"/>
      <c r="Y86" s="443"/>
      <c r="Z86" s="443"/>
      <c r="AA86" s="443"/>
    </row>
    <row r="87" spans="1:27">
      <c r="A87" s="443"/>
      <c r="B87" s="443"/>
      <c r="C87" s="443"/>
      <c r="D87" s="443"/>
      <c r="E87" s="443"/>
      <c r="F87" s="443"/>
      <c r="G87" s="443"/>
      <c r="H87" s="443"/>
      <c r="I87" s="443"/>
      <c r="J87" s="443"/>
      <c r="K87" s="443"/>
      <c r="L87" s="443"/>
      <c r="M87" s="443"/>
      <c r="N87" s="443"/>
      <c r="O87" s="443"/>
      <c r="P87" s="443"/>
      <c r="Q87" s="443"/>
      <c r="R87" s="443"/>
      <c r="S87" s="443"/>
      <c r="T87" s="443"/>
      <c r="U87" s="443"/>
      <c r="V87" s="443"/>
      <c r="W87" s="443"/>
      <c r="X87" s="443"/>
      <c r="Y87" s="443"/>
      <c r="Z87" s="443"/>
      <c r="AA87" s="443"/>
    </row>
    <row r="88" spans="1:27">
      <c r="A88" s="443"/>
      <c r="B88" s="443"/>
      <c r="C88" s="443"/>
      <c r="D88" s="443"/>
      <c r="E88" s="443"/>
      <c r="F88" s="443"/>
      <c r="G88" s="443"/>
      <c r="H88" s="443"/>
      <c r="I88" s="443"/>
      <c r="J88" s="443"/>
      <c r="K88" s="443"/>
      <c r="L88" s="443"/>
      <c r="M88" s="443"/>
      <c r="N88" s="443"/>
      <c r="O88" s="443"/>
      <c r="P88" s="443"/>
      <c r="Q88" s="443"/>
      <c r="R88" s="443"/>
      <c r="S88" s="443"/>
      <c r="T88" s="443"/>
      <c r="U88" s="443"/>
      <c r="V88" s="443"/>
      <c r="W88" s="443"/>
      <c r="X88" s="443"/>
      <c r="Y88" s="443"/>
      <c r="Z88" s="443"/>
      <c r="AA88" s="443"/>
    </row>
    <row r="89" spans="1:27">
      <c r="A89" s="443"/>
      <c r="B89" s="443"/>
      <c r="C89" s="443"/>
      <c r="D89" s="443"/>
      <c r="E89" s="443"/>
      <c r="F89" s="443"/>
      <c r="G89" s="443"/>
      <c r="H89" s="443"/>
      <c r="I89" s="443"/>
      <c r="J89" s="443"/>
      <c r="K89" s="443"/>
      <c r="L89" s="443"/>
      <c r="M89" s="443"/>
      <c r="N89" s="443"/>
      <c r="O89" s="443"/>
      <c r="P89" s="443"/>
      <c r="Q89" s="443"/>
      <c r="R89" s="443"/>
      <c r="S89" s="443"/>
      <c r="T89" s="443"/>
      <c r="U89" s="443"/>
      <c r="V89" s="443"/>
      <c r="W89" s="443"/>
      <c r="X89" s="443"/>
      <c r="Y89" s="443"/>
      <c r="Z89" s="443"/>
      <c r="AA89" s="443"/>
    </row>
    <row r="90" spans="1:27">
      <c r="A90" s="443"/>
      <c r="B90" s="443"/>
      <c r="C90" s="443"/>
      <c r="D90" s="443"/>
      <c r="E90" s="443"/>
      <c r="F90" s="443"/>
      <c r="G90" s="443"/>
      <c r="H90" s="443"/>
      <c r="I90" s="443"/>
      <c r="J90" s="443"/>
      <c r="K90" s="443"/>
      <c r="L90" s="443"/>
      <c r="M90" s="443"/>
      <c r="N90" s="443"/>
      <c r="O90" s="443"/>
      <c r="P90" s="443"/>
      <c r="Q90" s="443"/>
      <c r="R90" s="443"/>
      <c r="S90" s="443"/>
      <c r="T90" s="443"/>
      <c r="U90" s="443"/>
      <c r="V90" s="443"/>
      <c r="W90" s="443"/>
      <c r="X90" s="443"/>
      <c r="Y90" s="443"/>
      <c r="Z90" s="443"/>
      <c r="AA90" s="443"/>
    </row>
    <row r="91" spans="1:27">
      <c r="A91" s="443"/>
      <c r="B91" s="443"/>
      <c r="C91" s="443"/>
      <c r="D91" s="443"/>
      <c r="E91" s="443"/>
      <c r="F91" s="443"/>
      <c r="G91" s="443"/>
      <c r="H91" s="443"/>
      <c r="I91" s="443"/>
      <c r="J91" s="443"/>
      <c r="K91" s="443"/>
      <c r="L91" s="443"/>
      <c r="M91" s="443"/>
      <c r="N91" s="443"/>
      <c r="O91" s="443"/>
      <c r="P91" s="443"/>
      <c r="Q91" s="443"/>
      <c r="R91" s="443"/>
      <c r="S91" s="443"/>
      <c r="T91" s="443"/>
      <c r="U91" s="443"/>
      <c r="V91" s="443"/>
      <c r="W91" s="443"/>
      <c r="X91" s="443"/>
      <c r="Y91" s="443"/>
      <c r="Z91" s="443"/>
      <c r="AA91" s="443"/>
    </row>
  </sheetData>
  <sheetProtection formatCells="0" formatColumns="0" formatRows="0" insertColumns="0" insertRows="0" insertHyperlinks="0" deleteColumns="0" deleteRows="0" sort="0" autoFilter="0" pivotTables="0"/>
  <phoneticPr fontId="85"/>
  <pageMargins left="0.7" right="0.7" top="0.75" bottom="0.75" header="0.3" footer="0.3"/>
  <pageSetup paperSize="9" scale="2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98" zoomScaleNormal="98" zoomScaleSheetLayoutView="100" workbookViewId="0">
      <selection activeCell="H92" sqref="H92"/>
    </sheetView>
  </sheetViews>
  <sheetFormatPr defaultColWidth="9" defaultRowHeight="13.2"/>
  <cols>
    <col min="1" max="1" width="12.77734375" style="52" customWidth="1"/>
    <col min="2" max="2" width="5.109375" style="52" customWidth="1"/>
    <col min="3" max="3" width="3.77734375" style="52" customWidth="1"/>
    <col min="4" max="4" width="6.88671875" style="52" customWidth="1"/>
    <col min="5" max="5" width="13.109375" style="52" customWidth="1"/>
    <col min="6" max="6" width="13.109375" style="87" customWidth="1"/>
    <col min="7" max="7" width="11.33203125" style="52" customWidth="1"/>
    <col min="8" max="8" width="26.6640625" style="64" customWidth="1"/>
    <col min="9" max="9" width="13" style="57" customWidth="1"/>
    <col min="10" max="10" width="16.109375" style="57" customWidth="1"/>
    <col min="11" max="11" width="13.44140625" style="87" customWidth="1"/>
    <col min="12" max="12" width="22.44140625" style="87" customWidth="1"/>
    <col min="13" max="13" width="13.44140625" style="62" customWidth="1"/>
    <col min="14" max="14" width="22.44140625" style="52" customWidth="1"/>
    <col min="15" max="15" width="9" style="53"/>
    <col min="16" max="16384" width="9" style="52"/>
  </cols>
  <sheetData>
    <row r="1" spans="1:16" ht="26.25" customHeight="1" thickTop="1">
      <c r="A1" s="47" t="s">
        <v>161</v>
      </c>
      <c r="B1" s="48"/>
      <c r="C1" s="48"/>
      <c r="D1" s="49"/>
      <c r="E1" s="49"/>
      <c r="F1" s="50"/>
      <c r="G1" s="51"/>
      <c r="H1" s="310"/>
      <c r="I1" s="311" t="s">
        <v>35</v>
      </c>
      <c r="J1" s="312"/>
      <c r="K1" s="313"/>
      <c r="L1" s="314"/>
      <c r="M1" s="315"/>
    </row>
    <row r="2" spans="1:16" ht="17.399999999999999">
      <c r="A2" s="54"/>
      <c r="B2" s="171"/>
      <c r="C2" s="171"/>
      <c r="D2" s="171"/>
      <c r="E2" s="171"/>
      <c r="F2" s="171"/>
      <c r="G2" s="55"/>
      <c r="H2" s="316"/>
      <c r="I2" s="579" t="s">
        <v>169</v>
      </c>
      <c r="J2" s="579"/>
      <c r="K2" s="579"/>
      <c r="L2" s="579"/>
      <c r="M2" s="579"/>
      <c r="N2" s="148"/>
      <c r="P2" s="117"/>
    </row>
    <row r="3" spans="1:16" ht="17.399999999999999">
      <c r="A3" s="172" t="s">
        <v>26</v>
      </c>
      <c r="B3" s="173"/>
      <c r="D3" s="174"/>
      <c r="E3" s="174"/>
      <c r="F3" s="174"/>
      <c r="G3" s="56"/>
      <c r="H3" s="104"/>
      <c r="I3" s="319"/>
      <c r="J3" s="320"/>
      <c r="K3" s="321"/>
      <c r="L3" s="313"/>
      <c r="M3" s="322"/>
    </row>
    <row r="4" spans="1:16" ht="17.399999999999999">
      <c r="A4" s="58"/>
      <c r="B4" s="173"/>
      <c r="C4" s="87"/>
      <c r="D4" s="174"/>
      <c r="E4" s="174"/>
      <c r="F4" s="175"/>
      <c r="G4" s="59"/>
      <c r="H4" s="323"/>
      <c r="I4" s="323"/>
      <c r="J4" s="312"/>
      <c r="K4" s="321"/>
      <c r="L4" s="313"/>
      <c r="M4" s="322"/>
      <c r="N4" s="232"/>
    </row>
    <row r="5" spans="1:16">
      <c r="A5" s="176"/>
      <c r="D5" s="174"/>
      <c r="E5" s="60"/>
      <c r="F5" s="177"/>
      <c r="G5" s="61"/>
      <c r="H5"/>
      <c r="I5" s="324"/>
      <c r="J5" s="312"/>
      <c r="K5" s="321"/>
      <c r="L5" s="321"/>
      <c r="M5" s="322"/>
    </row>
    <row r="6" spans="1:16" ht="17.399999999999999">
      <c r="A6" s="176"/>
      <c r="D6" s="174"/>
      <c r="E6" s="177"/>
      <c r="F6" s="177"/>
      <c r="G6" s="61"/>
      <c r="H6" s="316"/>
      <c r="I6" s="325"/>
      <c r="J6" s="312"/>
      <c r="K6" s="321"/>
      <c r="L6" s="321"/>
      <c r="M6" s="322"/>
    </row>
    <row r="7" spans="1:16">
      <c r="A7" s="176"/>
      <c r="D7" s="174"/>
      <c r="E7" s="177"/>
      <c r="F7" s="177"/>
      <c r="G7" s="61"/>
      <c r="H7" s="326"/>
      <c r="I7" s="324"/>
      <c r="J7" s="312"/>
      <c r="K7" s="321"/>
      <c r="L7" s="321"/>
      <c r="M7" s="322"/>
    </row>
    <row r="8" spans="1:16">
      <c r="A8" s="176"/>
      <c r="D8" s="174"/>
      <c r="E8" s="177"/>
      <c r="F8" s="177"/>
      <c r="G8" s="61"/>
      <c r="H8" s="317"/>
      <c r="I8" s="327"/>
      <c r="J8" s="327"/>
      <c r="K8" s="327"/>
      <c r="L8" s="321"/>
      <c r="M8" s="328"/>
    </row>
    <row r="9" spans="1:16">
      <c r="A9" s="176"/>
      <c r="D9" s="174"/>
      <c r="E9" s="177"/>
      <c r="F9" s="177"/>
      <c r="G9" s="61"/>
      <c r="H9" s="327"/>
      <c r="I9" s="327"/>
      <c r="J9" s="327"/>
      <c r="K9" s="327"/>
      <c r="L9" s="321"/>
      <c r="M9" s="328"/>
      <c r="N9" s="63"/>
    </row>
    <row r="10" spans="1:16">
      <c r="A10" s="176"/>
      <c r="D10" s="174"/>
      <c r="E10" s="177"/>
      <c r="F10" s="177"/>
      <c r="G10" s="61"/>
      <c r="H10" s="327"/>
      <c r="I10" s="327"/>
      <c r="J10" s="327"/>
      <c r="K10" s="327"/>
      <c r="L10" s="321"/>
      <c r="M10" s="328"/>
      <c r="N10" s="63" t="s">
        <v>36</v>
      </c>
    </row>
    <row r="11" spans="1:16">
      <c r="A11" s="176"/>
      <c r="D11" s="174"/>
      <c r="E11" s="177"/>
      <c r="F11" s="177"/>
      <c r="G11" s="61"/>
      <c r="H11" s="327"/>
      <c r="I11" s="327"/>
      <c r="J11" s="327"/>
      <c r="K11" s="327"/>
      <c r="L11" s="321"/>
      <c r="M11" s="328"/>
    </row>
    <row r="12" spans="1:16">
      <c r="A12" s="176"/>
      <c r="D12" s="174"/>
      <c r="E12" s="177"/>
      <c r="F12" s="177"/>
      <c r="G12" s="61"/>
      <c r="H12" s="327"/>
      <c r="I12" s="327"/>
      <c r="J12" s="327"/>
      <c r="K12" s="327"/>
      <c r="L12" s="321"/>
      <c r="M12" s="328"/>
      <c r="N12" s="63" t="s">
        <v>37</v>
      </c>
      <c r="O12" s="265"/>
    </row>
    <row r="13" spans="1:16">
      <c r="A13" s="176"/>
      <c r="D13" s="174"/>
      <c r="E13" s="177"/>
      <c r="F13" s="177"/>
      <c r="G13" s="61"/>
      <c r="H13" s="327"/>
      <c r="I13" s="327"/>
      <c r="J13" s="327"/>
      <c r="K13" s="327"/>
      <c r="L13" s="321"/>
      <c r="M13" s="328"/>
    </row>
    <row r="14" spans="1:16">
      <c r="A14" s="176"/>
      <c r="D14" s="174"/>
      <c r="E14" s="177"/>
      <c r="F14" s="177"/>
      <c r="G14" s="61"/>
      <c r="H14" s="327"/>
      <c r="I14" s="327"/>
      <c r="J14" s="327"/>
      <c r="K14" s="327"/>
      <c r="L14" s="321"/>
      <c r="M14" s="328"/>
      <c r="N14" s="284" t="s">
        <v>38</v>
      </c>
    </row>
    <row r="15" spans="1:16">
      <c r="A15" s="176"/>
      <c r="D15" s="174"/>
      <c r="E15" s="174" t="s">
        <v>19</v>
      </c>
      <c r="F15" s="175"/>
      <c r="G15" s="56"/>
      <c r="H15" s="326"/>
      <c r="I15" s="324"/>
      <c r="J15" s="317"/>
      <c r="K15" s="321"/>
      <c r="L15" s="321"/>
      <c r="M15" s="328"/>
    </row>
    <row r="16" spans="1:16">
      <c r="A16" s="176"/>
      <c r="D16" s="174"/>
      <c r="E16" s="174"/>
      <c r="F16" s="175"/>
      <c r="G16" s="56"/>
      <c r="H16" s="312"/>
      <c r="I16" s="324"/>
      <c r="J16" s="312"/>
      <c r="K16" s="321"/>
      <c r="L16" s="321"/>
      <c r="M16" s="328"/>
      <c r="N16" s="233" t="s">
        <v>159</v>
      </c>
    </row>
    <row r="17" spans="1:19" ht="20.25" customHeight="1" thickBot="1">
      <c r="A17" s="639" t="s">
        <v>228</v>
      </c>
      <c r="B17" s="640"/>
      <c r="C17" s="640"/>
      <c r="D17" s="179"/>
      <c r="E17" s="180"/>
      <c r="F17" s="641" t="s">
        <v>229</v>
      </c>
      <c r="G17" s="642"/>
      <c r="H17" s="326"/>
      <c r="I17" s="324"/>
      <c r="J17" s="317"/>
      <c r="K17" s="321"/>
      <c r="L17" s="318"/>
      <c r="M17" s="322"/>
      <c r="N17" s="178" t="s">
        <v>124</v>
      </c>
    </row>
    <row r="18" spans="1:19" ht="39" customHeight="1" thickTop="1">
      <c r="A18" s="643" t="s">
        <v>39</v>
      </c>
      <c r="B18" s="644"/>
      <c r="C18" s="645"/>
      <c r="D18" s="181" t="s">
        <v>40</v>
      </c>
      <c r="E18" s="182"/>
      <c r="F18" s="646" t="s">
        <v>41</v>
      </c>
      <c r="G18" s="647"/>
      <c r="H18" s="312"/>
      <c r="I18" s="324"/>
      <c r="J18" s="312"/>
      <c r="K18" s="321"/>
      <c r="L18" s="321"/>
      <c r="M18" s="322"/>
      <c r="Q18" s="52" t="s">
        <v>26</v>
      </c>
      <c r="S18" s="52" t="s">
        <v>19</v>
      </c>
    </row>
    <row r="19" spans="1:19" ht="30" customHeight="1">
      <c r="A19" s="648" t="s">
        <v>181</v>
      </c>
      <c r="B19" s="648"/>
      <c r="C19" s="648"/>
      <c r="D19" s="648"/>
      <c r="E19" s="648"/>
      <c r="F19" s="648"/>
      <c r="G19" s="648"/>
      <c r="H19" s="329"/>
      <c r="I19" s="330" t="s">
        <v>42</v>
      </c>
      <c r="J19" s="330"/>
      <c r="K19" s="330"/>
      <c r="L19" s="318"/>
      <c r="M19" s="322"/>
    </row>
    <row r="20" spans="1:19" ht="17.399999999999999">
      <c r="E20" s="183" t="s">
        <v>43</v>
      </c>
      <c r="F20" s="184" t="s">
        <v>44</v>
      </c>
      <c r="H20" s="267" t="s">
        <v>144</v>
      </c>
      <c r="I20" s="324"/>
      <c r="J20" s="312" t="s">
        <v>19</v>
      </c>
      <c r="K20" s="331" t="s">
        <v>19</v>
      </c>
      <c r="L20" s="321"/>
      <c r="M20" s="322"/>
    </row>
    <row r="21" spans="1:19" ht="16.8" thickBot="1">
      <c r="A21" s="185"/>
      <c r="B21" s="649">
        <v>45480</v>
      </c>
      <c r="C21" s="650"/>
      <c r="D21" s="186" t="s">
        <v>45</v>
      </c>
      <c r="E21" s="651" t="s">
        <v>46</v>
      </c>
      <c r="F21" s="652"/>
      <c r="G21" s="57" t="s">
        <v>47</v>
      </c>
      <c r="H21" s="653" t="s">
        <v>304</v>
      </c>
      <c r="I21" s="654"/>
      <c r="J21" s="654"/>
      <c r="K21" s="654"/>
      <c r="L21" s="654"/>
      <c r="M21" s="332">
        <v>7</v>
      </c>
      <c r="N21" s="334"/>
    </row>
    <row r="22" spans="1:19" ht="36" customHeight="1" thickTop="1" thickBot="1">
      <c r="A22" s="187" t="s">
        <v>48</v>
      </c>
      <c r="B22" s="655" t="s">
        <v>49</v>
      </c>
      <c r="C22" s="656"/>
      <c r="D22" s="657"/>
      <c r="E22" s="65" t="s">
        <v>215</v>
      </c>
      <c r="F22" s="65" t="s">
        <v>216</v>
      </c>
      <c r="G22" s="188" t="s">
        <v>50</v>
      </c>
      <c r="H22" s="658" t="s">
        <v>170</v>
      </c>
      <c r="I22" s="659"/>
      <c r="J22" s="659"/>
      <c r="K22" s="659"/>
      <c r="L22" s="660"/>
      <c r="M22" s="333" t="s">
        <v>51</v>
      </c>
      <c r="N22" s="335" t="s">
        <v>52</v>
      </c>
      <c r="R22" s="52" t="s">
        <v>26</v>
      </c>
    </row>
    <row r="23" spans="1:19" ht="85.2" customHeight="1" thickBot="1">
      <c r="A23" s="355" t="s">
        <v>53</v>
      </c>
      <c r="B23" s="580" t="str">
        <f>IF(G23&gt;5,"☆☆☆☆",IF(AND(G23&gt;=2.39,G23&lt;5),"☆☆☆",IF(AND(G23&gt;=1.39,G23&lt;2.4),"☆☆",IF(AND(G23&gt;0,G23&lt;1.4),"☆",IF(AND(G23&gt;=-1.39,G23&lt;0),"★",IF(AND(G23&gt;=-2.39,G23&lt;-1.4),"★★",IF(AND(G23&gt;=-3.39,G23&lt;-2.4),"★★★")))))))</f>
        <v>★</v>
      </c>
      <c r="C23" s="581"/>
      <c r="D23" s="582"/>
      <c r="E23" s="119">
        <v>4.24</v>
      </c>
      <c r="F23" s="119">
        <v>4.0199999999999996</v>
      </c>
      <c r="G23" s="269">
        <f t="shared" ref="G23:G70" si="0">F23-E23</f>
        <v>-0.22000000000000064</v>
      </c>
      <c r="H23" s="661"/>
      <c r="I23" s="662"/>
      <c r="J23" s="662"/>
      <c r="K23" s="662"/>
      <c r="L23" s="663"/>
      <c r="M23" s="500"/>
      <c r="N23" s="501"/>
      <c r="O23" s="244" t="s">
        <v>155</v>
      </c>
    </row>
    <row r="24" spans="1:19" ht="76.2" customHeight="1" thickBot="1">
      <c r="A24" s="189" t="s">
        <v>54</v>
      </c>
      <c r="B24" s="580" t="str">
        <f>IF(G24&gt;5,"☆☆☆☆",IF(AND(G24&gt;=2.39,G24&lt;5),"☆☆☆",IF(AND(G24&gt;=1.39,G24&lt;2.4),"☆☆",IF(AND(G24&gt;0,G24&lt;1.4),"☆",IF(AND(G24&gt;=-1.39,G24&lt;0),"★",IF(AND(G24&gt;=-2.39,G24&lt;-1.4),"★★",IF(AND(G24&gt;=-3.39,G24&lt;-2.4),"★★★")))))))</f>
        <v>☆</v>
      </c>
      <c r="C24" s="581"/>
      <c r="D24" s="582"/>
      <c r="E24" s="302">
        <v>2.08</v>
      </c>
      <c r="F24" s="302">
        <v>2.59</v>
      </c>
      <c r="G24" s="354">
        <f t="shared" si="0"/>
        <v>0.50999999999999979</v>
      </c>
      <c r="H24" s="664"/>
      <c r="I24" s="665"/>
      <c r="J24" s="665"/>
      <c r="K24" s="665"/>
      <c r="L24" s="666"/>
      <c r="M24" s="141"/>
      <c r="N24" s="142"/>
      <c r="O24" s="244" t="s">
        <v>54</v>
      </c>
      <c r="Q24" s="52" t="s">
        <v>26</v>
      </c>
    </row>
    <row r="25" spans="1:19" ht="81" customHeight="1" thickBot="1">
      <c r="A25" s="250" t="s">
        <v>55</v>
      </c>
      <c r="B25" s="580" t="str">
        <f t="shared" ref="B25:B70" si="1">IF(G25&gt;5,"☆☆☆☆",IF(AND(G25&gt;=2.39,G25&lt;5),"☆☆☆",IF(AND(G25&gt;=1.39,G25&lt;2.4),"☆☆",IF(AND(G25&gt;0,G25&lt;1.4),"☆",IF(AND(G25&gt;=-1.39,G25&lt;0),"★",IF(AND(G25&gt;=-2.39,G25&lt;-1.4),"★★",IF(AND(G25&gt;=-3.39,G25&lt;-2.4),"★★★")))))))</f>
        <v>★</v>
      </c>
      <c r="C25" s="581"/>
      <c r="D25" s="582"/>
      <c r="E25" s="119">
        <v>3.93</v>
      </c>
      <c r="F25" s="119">
        <v>3.4</v>
      </c>
      <c r="G25" s="354">
        <f t="shared" si="0"/>
        <v>-0.53000000000000025</v>
      </c>
      <c r="H25" s="576"/>
      <c r="I25" s="577"/>
      <c r="J25" s="577"/>
      <c r="K25" s="577"/>
      <c r="L25" s="578"/>
      <c r="M25" s="502"/>
      <c r="N25" s="142"/>
      <c r="O25" s="244" t="s">
        <v>55</v>
      </c>
    </row>
    <row r="26" spans="1:19" ht="83.25" customHeight="1" thickBot="1">
      <c r="A26" s="250" t="s">
        <v>56</v>
      </c>
      <c r="B26" s="580" t="str">
        <f t="shared" si="1"/>
        <v>★</v>
      </c>
      <c r="C26" s="581"/>
      <c r="D26" s="582"/>
      <c r="E26" s="119">
        <v>3.55</v>
      </c>
      <c r="F26" s="119">
        <v>3.16</v>
      </c>
      <c r="G26" s="354">
        <f t="shared" si="0"/>
        <v>-0.38999999999999968</v>
      </c>
      <c r="H26" s="576"/>
      <c r="I26" s="577"/>
      <c r="J26" s="577"/>
      <c r="K26" s="577"/>
      <c r="L26" s="578"/>
      <c r="M26" s="141"/>
      <c r="N26" s="142"/>
      <c r="O26" s="244" t="s">
        <v>56</v>
      </c>
    </row>
    <row r="27" spans="1:19" ht="78.599999999999994" customHeight="1" thickBot="1">
      <c r="A27" s="250" t="s">
        <v>57</v>
      </c>
      <c r="B27" s="580" t="str">
        <f t="shared" si="1"/>
        <v>☆</v>
      </c>
      <c r="C27" s="581"/>
      <c r="D27" s="582"/>
      <c r="E27" s="302">
        <v>2.1800000000000002</v>
      </c>
      <c r="F27" s="302">
        <v>2.59</v>
      </c>
      <c r="G27" s="354">
        <f t="shared" si="0"/>
        <v>0.4099999999999997</v>
      </c>
      <c r="H27" s="576"/>
      <c r="I27" s="577"/>
      <c r="J27" s="577"/>
      <c r="K27" s="577"/>
      <c r="L27" s="578"/>
      <c r="M27" s="141"/>
      <c r="N27" s="503"/>
      <c r="O27" s="244" t="s">
        <v>57</v>
      </c>
    </row>
    <row r="28" spans="1:19" ht="87" customHeight="1" thickBot="1">
      <c r="A28" s="250" t="s">
        <v>58</v>
      </c>
      <c r="B28" s="580" t="str">
        <f t="shared" si="1"/>
        <v>☆</v>
      </c>
      <c r="C28" s="581"/>
      <c r="D28" s="582"/>
      <c r="E28" s="119">
        <v>4.8600000000000003</v>
      </c>
      <c r="F28" s="119">
        <v>5.54</v>
      </c>
      <c r="G28" s="354">
        <f t="shared" si="0"/>
        <v>0.67999999999999972</v>
      </c>
      <c r="H28" s="576"/>
      <c r="I28" s="577"/>
      <c r="J28" s="577"/>
      <c r="K28" s="577"/>
      <c r="L28" s="578"/>
      <c r="M28" s="141"/>
      <c r="N28" s="142"/>
      <c r="O28" s="244" t="s">
        <v>58</v>
      </c>
    </row>
    <row r="29" spans="1:19" ht="81" customHeight="1" thickBot="1">
      <c r="A29" s="250" t="s">
        <v>59</v>
      </c>
      <c r="B29" s="580" t="str">
        <f t="shared" si="1"/>
        <v>★</v>
      </c>
      <c r="C29" s="581"/>
      <c r="D29" s="582"/>
      <c r="E29" s="119">
        <v>3.84</v>
      </c>
      <c r="F29" s="119">
        <v>3.37</v>
      </c>
      <c r="G29" s="354">
        <f t="shared" si="0"/>
        <v>-0.46999999999999975</v>
      </c>
      <c r="H29" s="576"/>
      <c r="I29" s="577"/>
      <c r="J29" s="577"/>
      <c r="K29" s="577"/>
      <c r="L29" s="578"/>
      <c r="M29" s="141"/>
      <c r="N29" s="142"/>
      <c r="O29" s="244" t="s">
        <v>59</v>
      </c>
    </row>
    <row r="30" spans="1:19" ht="73.5" customHeight="1" thickBot="1">
      <c r="A30" s="250" t="s">
        <v>60</v>
      </c>
      <c r="B30" s="580" t="str">
        <f t="shared" si="1"/>
        <v>☆</v>
      </c>
      <c r="C30" s="581"/>
      <c r="D30" s="582"/>
      <c r="E30" s="119">
        <v>3.19</v>
      </c>
      <c r="F30" s="119">
        <v>3.28</v>
      </c>
      <c r="G30" s="354">
        <f t="shared" si="0"/>
        <v>8.9999999999999858E-2</v>
      </c>
      <c r="H30" s="576"/>
      <c r="I30" s="577"/>
      <c r="J30" s="577"/>
      <c r="K30" s="577"/>
      <c r="L30" s="578"/>
      <c r="M30" s="504"/>
      <c r="N30" s="142"/>
      <c r="O30" s="244" t="s">
        <v>60</v>
      </c>
    </row>
    <row r="31" spans="1:19" ht="75.75" customHeight="1" thickBot="1">
      <c r="A31" s="250" t="s">
        <v>61</v>
      </c>
      <c r="B31" s="580" t="str">
        <f t="shared" si="1"/>
        <v>☆</v>
      </c>
      <c r="C31" s="581"/>
      <c r="D31" s="582"/>
      <c r="E31" s="302">
        <v>1.96</v>
      </c>
      <c r="F31" s="302">
        <v>1.98</v>
      </c>
      <c r="G31" s="354">
        <f t="shared" si="0"/>
        <v>2.0000000000000018E-2</v>
      </c>
      <c r="H31" s="589" t="s">
        <v>230</v>
      </c>
      <c r="I31" s="590"/>
      <c r="J31" s="590"/>
      <c r="K31" s="590"/>
      <c r="L31" s="591"/>
      <c r="M31" s="522" t="s">
        <v>205</v>
      </c>
      <c r="N31" s="523">
        <v>45475</v>
      </c>
      <c r="O31" s="244" t="s">
        <v>61</v>
      </c>
    </row>
    <row r="32" spans="1:19" ht="75" customHeight="1" thickBot="1">
      <c r="A32" s="251" t="s">
        <v>62</v>
      </c>
      <c r="B32" s="580" t="str">
        <f t="shared" si="1"/>
        <v>☆</v>
      </c>
      <c r="C32" s="581"/>
      <c r="D32" s="582"/>
      <c r="E32" s="119">
        <v>4.47</v>
      </c>
      <c r="F32" s="119">
        <v>5.51</v>
      </c>
      <c r="G32" s="354">
        <f t="shared" si="0"/>
        <v>1.04</v>
      </c>
      <c r="H32" s="576"/>
      <c r="I32" s="577"/>
      <c r="J32" s="577"/>
      <c r="K32" s="577"/>
      <c r="L32" s="578"/>
      <c r="M32" s="141"/>
      <c r="N32" s="505"/>
      <c r="O32" s="244" t="s">
        <v>62</v>
      </c>
    </row>
    <row r="33" spans="1:16" ht="74.400000000000006" customHeight="1" thickBot="1">
      <c r="A33" s="252" t="s">
        <v>63</v>
      </c>
      <c r="B33" s="580" t="str">
        <f t="shared" si="1"/>
        <v>☆</v>
      </c>
      <c r="C33" s="581"/>
      <c r="D33" s="582"/>
      <c r="E33" s="119">
        <v>5.15</v>
      </c>
      <c r="F33" s="119">
        <v>5.17</v>
      </c>
      <c r="G33" s="354">
        <f t="shared" si="0"/>
        <v>1.9999999999999574E-2</v>
      </c>
      <c r="H33" s="576"/>
      <c r="I33" s="577"/>
      <c r="J33" s="577"/>
      <c r="K33" s="577"/>
      <c r="L33" s="578"/>
      <c r="M33" s="141"/>
      <c r="N33" s="142"/>
      <c r="O33" s="244" t="s">
        <v>63</v>
      </c>
    </row>
    <row r="34" spans="1:16" ht="93" customHeight="1" thickBot="1">
      <c r="A34" s="189" t="s">
        <v>64</v>
      </c>
      <c r="B34" s="580" t="str">
        <f t="shared" si="1"/>
        <v>★</v>
      </c>
      <c r="C34" s="581"/>
      <c r="D34" s="582"/>
      <c r="E34" s="119">
        <v>5.38</v>
      </c>
      <c r="F34" s="119">
        <v>4.84</v>
      </c>
      <c r="G34" s="354">
        <f t="shared" si="0"/>
        <v>-0.54</v>
      </c>
      <c r="H34" s="634" t="s">
        <v>223</v>
      </c>
      <c r="I34" s="635"/>
      <c r="J34" s="635"/>
      <c r="K34" s="635"/>
      <c r="L34" s="636"/>
      <c r="M34" s="527" t="s">
        <v>224</v>
      </c>
      <c r="N34" s="528">
        <v>45468</v>
      </c>
      <c r="O34" s="244" t="s">
        <v>64</v>
      </c>
    </row>
    <row r="35" spans="1:16" ht="78.599999999999994" customHeight="1" thickBot="1">
      <c r="A35" s="380" t="s">
        <v>65</v>
      </c>
      <c r="B35" s="580" t="str">
        <f t="shared" si="1"/>
        <v>★</v>
      </c>
      <c r="C35" s="581"/>
      <c r="D35" s="582"/>
      <c r="E35" s="119">
        <v>4.46</v>
      </c>
      <c r="F35" s="119">
        <v>4.1399999999999997</v>
      </c>
      <c r="G35" s="354">
        <f t="shared" si="0"/>
        <v>-0.32000000000000028</v>
      </c>
      <c r="H35" s="634"/>
      <c r="I35" s="635"/>
      <c r="J35" s="635"/>
      <c r="K35" s="635"/>
      <c r="L35" s="636"/>
      <c r="M35" s="506"/>
      <c r="N35" s="507"/>
      <c r="O35" s="244" t="s">
        <v>65</v>
      </c>
    </row>
    <row r="36" spans="1:16" ht="92.4" customHeight="1" thickBot="1">
      <c r="A36" s="253" t="s">
        <v>66</v>
      </c>
      <c r="B36" s="580" t="str">
        <f t="shared" si="1"/>
        <v>★</v>
      </c>
      <c r="C36" s="581"/>
      <c r="D36" s="582"/>
      <c r="E36" s="119">
        <v>3.81</v>
      </c>
      <c r="F36" s="119">
        <v>3.3</v>
      </c>
      <c r="G36" s="354">
        <f t="shared" si="0"/>
        <v>-0.51000000000000023</v>
      </c>
      <c r="H36" s="576"/>
      <c r="I36" s="577"/>
      <c r="J36" s="577"/>
      <c r="K36" s="577"/>
      <c r="L36" s="578"/>
      <c r="M36" s="506"/>
      <c r="N36" s="503"/>
      <c r="O36" s="244" t="s">
        <v>66</v>
      </c>
    </row>
    <row r="37" spans="1:16" ht="87.75" customHeight="1" thickBot="1">
      <c r="A37" s="250" t="s">
        <v>67</v>
      </c>
      <c r="B37" s="580" t="str">
        <f t="shared" si="1"/>
        <v>★</v>
      </c>
      <c r="C37" s="581"/>
      <c r="D37" s="582"/>
      <c r="E37" s="119">
        <v>3.8</v>
      </c>
      <c r="F37" s="119">
        <v>3.75</v>
      </c>
      <c r="G37" s="354">
        <f t="shared" si="0"/>
        <v>-4.9999999999999822E-2</v>
      </c>
      <c r="H37" s="576"/>
      <c r="I37" s="577"/>
      <c r="J37" s="577"/>
      <c r="K37" s="577"/>
      <c r="L37" s="578"/>
      <c r="M37" s="141"/>
      <c r="N37" s="142"/>
      <c r="O37" s="244" t="s">
        <v>67</v>
      </c>
    </row>
    <row r="38" spans="1:16" ht="75.75" customHeight="1" thickBot="1">
      <c r="A38" s="250" t="s">
        <v>68</v>
      </c>
      <c r="B38" s="580" t="str">
        <f t="shared" si="1"/>
        <v>★</v>
      </c>
      <c r="C38" s="581"/>
      <c r="D38" s="582"/>
      <c r="E38" s="119">
        <v>3.86</v>
      </c>
      <c r="F38" s="119">
        <v>3.69</v>
      </c>
      <c r="G38" s="354">
        <f t="shared" si="0"/>
        <v>-0.16999999999999993</v>
      </c>
      <c r="H38" s="576"/>
      <c r="I38" s="577"/>
      <c r="J38" s="577"/>
      <c r="K38" s="577"/>
      <c r="L38" s="578"/>
      <c r="M38" s="141"/>
      <c r="N38" s="142"/>
      <c r="O38" s="244" t="s">
        <v>68</v>
      </c>
    </row>
    <row r="39" spans="1:16" ht="78.599999999999994" customHeight="1" thickBot="1">
      <c r="A39" s="250" t="s">
        <v>69</v>
      </c>
      <c r="B39" s="580" t="str">
        <f t="shared" si="1"/>
        <v>★</v>
      </c>
      <c r="C39" s="581"/>
      <c r="D39" s="582"/>
      <c r="E39" s="119">
        <v>3.93</v>
      </c>
      <c r="F39" s="119">
        <v>3.72</v>
      </c>
      <c r="G39" s="354">
        <f t="shared" si="0"/>
        <v>-0.20999999999999996</v>
      </c>
      <c r="H39" s="576"/>
      <c r="I39" s="577"/>
      <c r="J39" s="577"/>
      <c r="K39" s="577"/>
      <c r="L39" s="578"/>
      <c r="M39" s="506"/>
      <c r="N39" s="503"/>
      <c r="O39" s="244" t="s">
        <v>69</v>
      </c>
    </row>
    <row r="40" spans="1:16" ht="78.75" customHeight="1" thickBot="1">
      <c r="A40" s="250" t="s">
        <v>70</v>
      </c>
      <c r="B40" s="580" t="str">
        <f t="shared" si="1"/>
        <v>★</v>
      </c>
      <c r="C40" s="581"/>
      <c r="D40" s="582"/>
      <c r="E40" s="119">
        <v>5.12</v>
      </c>
      <c r="F40" s="119">
        <v>4.8</v>
      </c>
      <c r="G40" s="354">
        <f t="shared" si="0"/>
        <v>-0.32000000000000028</v>
      </c>
      <c r="H40" s="576"/>
      <c r="I40" s="577"/>
      <c r="J40" s="577"/>
      <c r="K40" s="577"/>
      <c r="L40" s="578"/>
      <c r="M40" s="141"/>
      <c r="N40" s="142"/>
      <c r="O40" s="244" t="s">
        <v>70</v>
      </c>
    </row>
    <row r="41" spans="1:16" ht="66" customHeight="1" thickBot="1">
      <c r="A41" s="250" t="s">
        <v>71</v>
      </c>
      <c r="B41" s="580" t="str">
        <f t="shared" si="1"/>
        <v>☆</v>
      </c>
      <c r="C41" s="581"/>
      <c r="D41" s="582"/>
      <c r="E41" s="119">
        <v>3.29</v>
      </c>
      <c r="F41" s="119">
        <v>3.75</v>
      </c>
      <c r="G41" s="354">
        <f t="shared" si="0"/>
        <v>0.45999999999999996</v>
      </c>
      <c r="H41" s="312"/>
      <c r="I41" s="319"/>
      <c r="J41" s="319"/>
      <c r="K41" s="321"/>
      <c r="L41" s="321"/>
      <c r="M41" s="141"/>
      <c r="N41" s="142"/>
      <c r="O41" s="244" t="s">
        <v>71</v>
      </c>
    </row>
    <row r="42" spans="1:16" ht="77.25" customHeight="1" thickBot="1">
      <c r="A42" s="250" t="s">
        <v>72</v>
      </c>
      <c r="B42" s="580" t="str">
        <f t="shared" si="1"/>
        <v>☆</v>
      </c>
      <c r="C42" s="581"/>
      <c r="D42" s="582"/>
      <c r="E42" s="119">
        <v>4.7</v>
      </c>
      <c r="F42" s="119">
        <v>5.0599999999999996</v>
      </c>
      <c r="G42" s="354">
        <f t="shared" si="0"/>
        <v>0.35999999999999943</v>
      </c>
      <c r="H42" s="576"/>
      <c r="I42" s="577"/>
      <c r="J42" s="577"/>
      <c r="K42" s="577"/>
      <c r="L42" s="578"/>
      <c r="M42" s="506"/>
      <c r="N42" s="142"/>
      <c r="O42" s="244" t="s">
        <v>72</v>
      </c>
      <c r="P42" s="52" t="s">
        <v>144</v>
      </c>
    </row>
    <row r="43" spans="1:16" ht="93" customHeight="1" thickBot="1">
      <c r="A43" s="250" t="s">
        <v>73</v>
      </c>
      <c r="B43" s="580" t="str">
        <f t="shared" si="1"/>
        <v>☆</v>
      </c>
      <c r="C43" s="581"/>
      <c r="D43" s="582"/>
      <c r="E43" s="302">
        <v>2.5499999999999998</v>
      </c>
      <c r="F43" s="302">
        <v>2.66</v>
      </c>
      <c r="G43" s="354">
        <f t="shared" si="0"/>
        <v>0.11000000000000032</v>
      </c>
      <c r="H43" s="576"/>
      <c r="I43" s="577"/>
      <c r="J43" s="577"/>
      <c r="K43" s="577"/>
      <c r="L43" s="578"/>
      <c r="M43" s="409"/>
      <c r="N43" s="142"/>
      <c r="O43" s="244" t="s">
        <v>73</v>
      </c>
    </row>
    <row r="44" spans="1:16" ht="77.25" customHeight="1" thickBot="1">
      <c r="A44" s="397" t="s">
        <v>74</v>
      </c>
      <c r="B44" s="580" t="str">
        <f t="shared" si="1"/>
        <v>★</v>
      </c>
      <c r="C44" s="581"/>
      <c r="D44" s="582"/>
      <c r="E44" s="119">
        <v>3.15</v>
      </c>
      <c r="F44" s="119">
        <v>3.02</v>
      </c>
      <c r="G44" s="354">
        <f t="shared" si="0"/>
        <v>-0.12999999999999989</v>
      </c>
      <c r="H44" s="637"/>
      <c r="I44" s="638"/>
      <c r="J44" s="638"/>
      <c r="K44" s="638"/>
      <c r="L44" s="638"/>
      <c r="M44" s="508"/>
      <c r="N44" s="509"/>
      <c r="O44" s="52"/>
    </row>
    <row r="45" spans="1:16" ht="81.75" customHeight="1" thickBot="1">
      <c r="A45" s="250" t="s">
        <v>75</v>
      </c>
      <c r="B45" s="580" t="str">
        <f t="shared" si="1"/>
        <v>★</v>
      </c>
      <c r="C45" s="581"/>
      <c r="D45" s="582"/>
      <c r="E45" s="119">
        <v>3.19</v>
      </c>
      <c r="F45" s="302">
        <v>2.96</v>
      </c>
      <c r="G45" s="354">
        <f t="shared" si="0"/>
        <v>-0.22999999999999998</v>
      </c>
      <c r="H45" s="631"/>
      <c r="I45" s="632"/>
      <c r="J45" s="632"/>
      <c r="K45" s="632"/>
      <c r="L45" s="633"/>
      <c r="M45" s="141"/>
      <c r="N45" s="505"/>
      <c r="O45" s="244" t="s">
        <v>75</v>
      </c>
    </row>
    <row r="46" spans="1:16" ht="81" customHeight="1" thickBot="1">
      <c r="A46" s="250" t="s">
        <v>76</v>
      </c>
      <c r="B46" s="580" t="str">
        <f t="shared" si="1"/>
        <v>★</v>
      </c>
      <c r="C46" s="581"/>
      <c r="D46" s="582"/>
      <c r="E46" s="119">
        <v>3.87</v>
      </c>
      <c r="F46" s="119">
        <v>3.73</v>
      </c>
      <c r="G46" s="354">
        <f t="shared" si="0"/>
        <v>-0.14000000000000012</v>
      </c>
      <c r="H46" s="576"/>
      <c r="I46" s="577"/>
      <c r="J46" s="577"/>
      <c r="K46" s="577"/>
      <c r="L46" s="578"/>
      <c r="M46" s="141"/>
      <c r="N46" s="142"/>
      <c r="O46" s="244" t="s">
        <v>76</v>
      </c>
    </row>
    <row r="47" spans="1:16" ht="88.2" customHeight="1" thickBot="1">
      <c r="A47" s="250" t="s">
        <v>77</v>
      </c>
      <c r="B47" s="580" t="str">
        <f t="shared" si="1"/>
        <v>★</v>
      </c>
      <c r="C47" s="581"/>
      <c r="D47" s="582"/>
      <c r="E47" s="119">
        <v>3.86</v>
      </c>
      <c r="F47" s="119">
        <v>3.11</v>
      </c>
      <c r="G47" s="354">
        <f t="shared" si="0"/>
        <v>-0.75</v>
      </c>
      <c r="H47" s="576"/>
      <c r="I47" s="577"/>
      <c r="J47" s="577"/>
      <c r="K47" s="577"/>
      <c r="L47" s="578"/>
      <c r="M47" s="141"/>
      <c r="N47" s="142"/>
      <c r="O47" s="244" t="s">
        <v>77</v>
      </c>
    </row>
    <row r="48" spans="1:16" ht="78.75" customHeight="1" thickBot="1">
      <c r="A48" s="250" t="s">
        <v>78</v>
      </c>
      <c r="B48" s="580" t="str">
        <f t="shared" si="1"/>
        <v>★</v>
      </c>
      <c r="C48" s="581"/>
      <c r="D48" s="582"/>
      <c r="E48" s="119">
        <v>4.33</v>
      </c>
      <c r="F48" s="119">
        <v>4.13</v>
      </c>
      <c r="G48" s="354">
        <f t="shared" si="0"/>
        <v>-0.20000000000000018</v>
      </c>
      <c r="H48" s="583"/>
      <c r="I48" s="584"/>
      <c r="J48" s="584"/>
      <c r="K48" s="584"/>
      <c r="L48" s="585"/>
      <c r="M48" s="141"/>
      <c r="N48" s="142"/>
      <c r="O48" s="244" t="s">
        <v>78</v>
      </c>
    </row>
    <row r="49" spans="1:15" ht="74.25" customHeight="1" thickBot="1">
      <c r="A49" s="250" t="s">
        <v>79</v>
      </c>
      <c r="B49" s="580" t="str">
        <f t="shared" si="1"/>
        <v>★</v>
      </c>
      <c r="C49" s="581"/>
      <c r="D49" s="582"/>
      <c r="E49" s="119">
        <v>4.4000000000000004</v>
      </c>
      <c r="F49" s="119">
        <v>4.3899999999999997</v>
      </c>
      <c r="G49" s="354">
        <f t="shared" si="0"/>
        <v>-1.0000000000000675E-2</v>
      </c>
      <c r="H49" s="576"/>
      <c r="I49" s="577"/>
      <c r="J49" s="577"/>
      <c r="K49" s="577"/>
      <c r="L49" s="578"/>
      <c r="M49" s="141"/>
      <c r="N49" s="142"/>
      <c r="O49" s="244" t="s">
        <v>79</v>
      </c>
    </row>
    <row r="50" spans="1:15" ht="73.2" customHeight="1" thickBot="1">
      <c r="A50" s="250" t="s">
        <v>80</v>
      </c>
      <c r="B50" s="580" t="str">
        <f t="shared" si="1"/>
        <v>☆</v>
      </c>
      <c r="C50" s="581"/>
      <c r="D50" s="582"/>
      <c r="E50" s="119">
        <v>5.64</v>
      </c>
      <c r="F50" s="119">
        <v>5.88</v>
      </c>
      <c r="G50" s="354">
        <f t="shared" si="0"/>
        <v>0.24000000000000021</v>
      </c>
      <c r="H50" s="583"/>
      <c r="I50" s="584"/>
      <c r="J50" s="584"/>
      <c r="K50" s="584"/>
      <c r="L50" s="585"/>
      <c r="M50" s="141"/>
      <c r="N50" s="510"/>
      <c r="O50" s="244" t="s">
        <v>80</v>
      </c>
    </row>
    <row r="51" spans="1:15" ht="73.5" customHeight="1" thickBot="1">
      <c r="A51" s="250" t="s">
        <v>81</v>
      </c>
      <c r="B51" s="580" t="str">
        <f t="shared" si="1"/>
        <v>☆</v>
      </c>
      <c r="C51" s="581"/>
      <c r="D51" s="582"/>
      <c r="E51" s="119">
        <v>4.38</v>
      </c>
      <c r="F51" s="119">
        <v>4.5</v>
      </c>
      <c r="G51" s="354">
        <f t="shared" si="0"/>
        <v>0.12000000000000011</v>
      </c>
      <c r="H51" s="576"/>
      <c r="I51" s="577"/>
      <c r="J51" s="577"/>
      <c r="K51" s="577"/>
      <c r="L51" s="578"/>
      <c r="M51" s="141"/>
      <c r="N51" s="142"/>
      <c r="O51" s="244" t="s">
        <v>81</v>
      </c>
    </row>
    <row r="52" spans="1:15" ht="91.8" customHeight="1" thickBot="1">
      <c r="A52" s="250" t="s">
        <v>82</v>
      </c>
      <c r="B52" s="580" t="str">
        <f t="shared" si="1"/>
        <v>☆</v>
      </c>
      <c r="C52" s="581"/>
      <c r="D52" s="582"/>
      <c r="E52" s="302">
        <v>2.93</v>
      </c>
      <c r="F52" s="119">
        <v>3.17</v>
      </c>
      <c r="G52" s="354">
        <f t="shared" si="0"/>
        <v>0.23999999999999977</v>
      </c>
      <c r="H52" s="576"/>
      <c r="I52" s="577"/>
      <c r="J52" s="577"/>
      <c r="K52" s="577"/>
      <c r="L52" s="578"/>
      <c r="M52" s="141"/>
      <c r="N52" s="142"/>
      <c r="O52" s="244" t="s">
        <v>82</v>
      </c>
    </row>
    <row r="53" spans="1:15" ht="77.25" customHeight="1" thickBot="1">
      <c r="A53" s="250" t="s">
        <v>83</v>
      </c>
      <c r="B53" s="580" t="str">
        <f t="shared" si="1"/>
        <v>★</v>
      </c>
      <c r="C53" s="581"/>
      <c r="D53" s="582"/>
      <c r="E53" s="119">
        <v>4.32</v>
      </c>
      <c r="F53" s="119">
        <v>3.95</v>
      </c>
      <c r="G53" s="354">
        <f t="shared" si="0"/>
        <v>-0.37000000000000011</v>
      </c>
      <c r="H53" s="576"/>
      <c r="I53" s="577"/>
      <c r="J53" s="577"/>
      <c r="K53" s="577"/>
      <c r="L53" s="578"/>
      <c r="M53" s="529"/>
      <c r="N53" s="142"/>
      <c r="O53" s="244" t="s">
        <v>83</v>
      </c>
    </row>
    <row r="54" spans="1:15" ht="78" customHeight="1" thickBot="1">
      <c r="A54" s="250" t="s">
        <v>84</v>
      </c>
      <c r="B54" s="580" t="str">
        <f t="shared" si="1"/>
        <v>★</v>
      </c>
      <c r="C54" s="581"/>
      <c r="D54" s="582"/>
      <c r="E54" s="119">
        <v>3.78</v>
      </c>
      <c r="F54" s="119">
        <v>3.74</v>
      </c>
      <c r="G54" s="354">
        <f t="shared" si="0"/>
        <v>-3.9999999999999591E-2</v>
      </c>
      <c r="H54" s="576"/>
      <c r="I54" s="577"/>
      <c r="J54" s="577"/>
      <c r="K54" s="577"/>
      <c r="L54" s="578"/>
      <c r="M54" s="141"/>
      <c r="N54" s="142"/>
      <c r="O54" s="244" t="s">
        <v>84</v>
      </c>
    </row>
    <row r="55" spans="1:15" ht="69" customHeight="1" thickBot="1">
      <c r="A55" s="250" t="s">
        <v>85</v>
      </c>
      <c r="B55" s="580" t="str">
        <f t="shared" si="1"/>
        <v>★</v>
      </c>
      <c r="C55" s="581"/>
      <c r="D55" s="582"/>
      <c r="E55" s="119">
        <v>3.17</v>
      </c>
      <c r="F55" s="119">
        <v>3.15</v>
      </c>
      <c r="G55" s="354">
        <f t="shared" si="0"/>
        <v>-2.0000000000000018E-2</v>
      </c>
      <c r="H55" s="576" t="s">
        <v>221</v>
      </c>
      <c r="I55" s="577"/>
      <c r="J55" s="577"/>
      <c r="K55" s="577"/>
      <c r="L55" s="578"/>
      <c r="M55" s="141" t="s">
        <v>222</v>
      </c>
      <c r="N55" s="142">
        <v>45472</v>
      </c>
      <c r="O55" s="244" t="s">
        <v>85</v>
      </c>
    </row>
    <row r="56" spans="1:15" ht="69" customHeight="1" thickBot="1">
      <c r="A56" s="250" t="s">
        <v>86</v>
      </c>
      <c r="B56" s="580" t="str">
        <f t="shared" si="1"/>
        <v>★</v>
      </c>
      <c r="C56" s="581"/>
      <c r="D56" s="582"/>
      <c r="E56" s="119">
        <v>4.4400000000000004</v>
      </c>
      <c r="F56" s="119">
        <v>4.1500000000000004</v>
      </c>
      <c r="G56" s="354">
        <f t="shared" si="0"/>
        <v>-0.29000000000000004</v>
      </c>
      <c r="H56" s="576"/>
      <c r="I56" s="577"/>
      <c r="J56" s="577"/>
      <c r="K56" s="577"/>
      <c r="L56" s="578"/>
      <c r="M56" s="141"/>
      <c r="N56" s="142"/>
      <c r="O56" s="244" t="s">
        <v>86</v>
      </c>
    </row>
    <row r="57" spans="1:15" ht="63.75" customHeight="1" thickBot="1">
      <c r="A57" s="250" t="s">
        <v>87</v>
      </c>
      <c r="B57" s="580" t="str">
        <f t="shared" si="1"/>
        <v>★</v>
      </c>
      <c r="C57" s="581"/>
      <c r="D57" s="582"/>
      <c r="E57" s="119">
        <v>4.84</v>
      </c>
      <c r="F57" s="119">
        <v>4.42</v>
      </c>
      <c r="G57" s="354">
        <f t="shared" si="0"/>
        <v>-0.41999999999999993</v>
      </c>
      <c r="H57" s="583"/>
      <c r="I57" s="584"/>
      <c r="J57" s="584"/>
      <c r="K57" s="584"/>
      <c r="L57" s="585"/>
      <c r="M57" s="141"/>
      <c r="N57" s="142"/>
      <c r="O57" s="244" t="s">
        <v>87</v>
      </c>
    </row>
    <row r="58" spans="1:15" ht="69.75" customHeight="1" thickBot="1">
      <c r="A58" s="250" t="s">
        <v>88</v>
      </c>
      <c r="B58" s="580" t="str">
        <f t="shared" si="1"/>
        <v>★</v>
      </c>
      <c r="C58" s="581"/>
      <c r="D58" s="582"/>
      <c r="E58" s="119">
        <v>3.61</v>
      </c>
      <c r="F58" s="119">
        <v>3.35</v>
      </c>
      <c r="G58" s="354">
        <f t="shared" si="0"/>
        <v>-0.25999999999999979</v>
      </c>
      <c r="H58" s="576"/>
      <c r="I58" s="577"/>
      <c r="J58" s="577"/>
      <c r="K58" s="577"/>
      <c r="L58" s="578"/>
      <c r="M58" s="141"/>
      <c r="N58" s="142"/>
      <c r="O58" s="244" t="s">
        <v>88</v>
      </c>
    </row>
    <row r="59" spans="1:15" ht="76.2" customHeight="1" thickBot="1">
      <c r="A59" s="250" t="s">
        <v>89</v>
      </c>
      <c r="B59" s="580" t="str">
        <f t="shared" si="1"/>
        <v>☆</v>
      </c>
      <c r="C59" s="581"/>
      <c r="D59" s="582"/>
      <c r="E59" s="119">
        <v>4.43</v>
      </c>
      <c r="F59" s="119">
        <v>4.96</v>
      </c>
      <c r="G59" s="354">
        <f t="shared" si="0"/>
        <v>0.53000000000000025</v>
      </c>
      <c r="H59" s="576"/>
      <c r="I59" s="577"/>
      <c r="J59" s="577"/>
      <c r="K59" s="577"/>
      <c r="L59" s="578"/>
      <c r="M59" s="141"/>
      <c r="N59" s="142"/>
      <c r="O59" s="244" t="s">
        <v>89</v>
      </c>
    </row>
    <row r="60" spans="1:15" ht="73.8" customHeight="1" thickBot="1">
      <c r="A60" s="250" t="s">
        <v>90</v>
      </c>
      <c r="B60" s="580" t="str">
        <f t="shared" si="1"/>
        <v>☆</v>
      </c>
      <c r="C60" s="581"/>
      <c r="D60" s="582"/>
      <c r="E60" s="119">
        <v>4.62</v>
      </c>
      <c r="F60" s="119">
        <v>5.1100000000000003</v>
      </c>
      <c r="G60" s="354">
        <f t="shared" si="0"/>
        <v>0.49000000000000021</v>
      </c>
      <c r="H60" s="576"/>
      <c r="I60" s="577"/>
      <c r="J60" s="577"/>
      <c r="K60" s="577"/>
      <c r="L60" s="578"/>
      <c r="M60" s="141"/>
      <c r="N60" s="142"/>
      <c r="O60" s="244" t="s">
        <v>90</v>
      </c>
    </row>
    <row r="61" spans="1:15" ht="81" customHeight="1" thickBot="1">
      <c r="A61" s="250" t="s">
        <v>91</v>
      </c>
      <c r="B61" s="580" t="str">
        <f t="shared" si="1"/>
        <v>☆</v>
      </c>
      <c r="C61" s="581"/>
      <c r="D61" s="582"/>
      <c r="E61" s="302">
        <v>2.12</v>
      </c>
      <c r="F61" s="302">
        <v>2.6</v>
      </c>
      <c r="G61" s="354">
        <f t="shared" si="0"/>
        <v>0.48</v>
      </c>
      <c r="H61" s="576"/>
      <c r="I61" s="577"/>
      <c r="J61" s="577"/>
      <c r="K61" s="577"/>
      <c r="L61" s="578"/>
      <c r="M61" s="141"/>
      <c r="N61" s="142"/>
      <c r="O61" s="244" t="s">
        <v>91</v>
      </c>
    </row>
    <row r="62" spans="1:15" ht="78.599999999999994" customHeight="1" thickBot="1">
      <c r="A62" s="250" t="s">
        <v>92</v>
      </c>
      <c r="B62" s="580" t="str">
        <f t="shared" si="1"/>
        <v>★</v>
      </c>
      <c r="C62" s="581"/>
      <c r="D62" s="582"/>
      <c r="E62" s="119">
        <v>5.77</v>
      </c>
      <c r="F62" s="119">
        <v>4.8</v>
      </c>
      <c r="G62" s="354">
        <f t="shared" si="0"/>
        <v>-0.96999999999999975</v>
      </c>
      <c r="H62" s="589" t="s">
        <v>231</v>
      </c>
      <c r="I62" s="590"/>
      <c r="J62" s="590"/>
      <c r="K62" s="590"/>
      <c r="L62" s="591"/>
      <c r="M62" s="530" t="s">
        <v>232</v>
      </c>
      <c r="N62" s="523">
        <v>45476</v>
      </c>
      <c r="O62" s="244" t="s">
        <v>92</v>
      </c>
    </row>
    <row r="63" spans="1:15" ht="87" customHeight="1" thickBot="1">
      <c r="A63" s="250" t="s">
        <v>93</v>
      </c>
      <c r="B63" s="580" t="str">
        <f t="shared" si="1"/>
        <v>☆</v>
      </c>
      <c r="C63" s="581"/>
      <c r="D63" s="582"/>
      <c r="E63" s="302">
        <v>1.0900000000000001</v>
      </c>
      <c r="F63" s="302">
        <v>1.87</v>
      </c>
      <c r="G63" s="354">
        <f t="shared" si="0"/>
        <v>0.78</v>
      </c>
      <c r="H63" s="576"/>
      <c r="I63" s="577"/>
      <c r="J63" s="577"/>
      <c r="K63" s="577"/>
      <c r="L63" s="578"/>
      <c r="M63" s="409"/>
      <c r="N63" s="142"/>
      <c r="O63" s="244" t="s">
        <v>93</v>
      </c>
    </row>
    <row r="64" spans="1:15" ht="73.2" customHeight="1" thickBot="1">
      <c r="A64" s="250" t="s">
        <v>94</v>
      </c>
      <c r="B64" s="580" t="str">
        <f t="shared" si="1"/>
        <v>☆</v>
      </c>
      <c r="C64" s="581"/>
      <c r="D64" s="582"/>
      <c r="E64" s="302">
        <v>1.89</v>
      </c>
      <c r="F64" s="302">
        <v>2.16</v>
      </c>
      <c r="G64" s="354">
        <f t="shared" si="0"/>
        <v>0.27000000000000024</v>
      </c>
      <c r="H64" s="586"/>
      <c r="I64" s="587"/>
      <c r="J64" s="587"/>
      <c r="K64" s="587"/>
      <c r="L64" s="588"/>
      <c r="M64" s="141"/>
      <c r="N64" s="142"/>
      <c r="O64" s="244" t="s">
        <v>94</v>
      </c>
    </row>
    <row r="65" spans="1:18" ht="80.25" customHeight="1" thickBot="1">
      <c r="A65" s="250" t="s">
        <v>95</v>
      </c>
      <c r="B65" s="580" t="str">
        <f t="shared" si="1"/>
        <v>★</v>
      </c>
      <c r="C65" s="581"/>
      <c r="D65" s="582"/>
      <c r="E65" s="352">
        <v>7.1</v>
      </c>
      <c r="F65" s="352">
        <v>6.32</v>
      </c>
      <c r="G65" s="354">
        <f t="shared" si="0"/>
        <v>-0.77999999999999936</v>
      </c>
      <c r="H65" s="583"/>
      <c r="I65" s="584"/>
      <c r="J65" s="584"/>
      <c r="K65" s="584"/>
      <c r="L65" s="585"/>
      <c r="M65" s="405"/>
      <c r="N65" s="142"/>
      <c r="O65" s="244" t="s">
        <v>95</v>
      </c>
    </row>
    <row r="66" spans="1:18" ht="88.5" customHeight="1" thickBot="1">
      <c r="A66" s="250" t="s">
        <v>96</v>
      </c>
      <c r="B66" s="580" t="str">
        <f t="shared" si="1"/>
        <v>★</v>
      </c>
      <c r="C66" s="581"/>
      <c r="D66" s="582"/>
      <c r="E66" s="448">
        <v>12.83</v>
      </c>
      <c r="F66" s="352">
        <v>11.61</v>
      </c>
      <c r="G66" s="354">
        <f t="shared" si="0"/>
        <v>-1.2200000000000006</v>
      </c>
      <c r="H66" s="583"/>
      <c r="I66" s="584"/>
      <c r="J66" s="584"/>
      <c r="K66" s="584"/>
      <c r="L66" s="585"/>
      <c r="M66" s="141"/>
      <c r="N66" s="142"/>
      <c r="O66" s="244" t="s">
        <v>96</v>
      </c>
    </row>
    <row r="67" spans="1:18" ht="78.75" customHeight="1" thickBot="1">
      <c r="A67" s="250" t="s">
        <v>97</v>
      </c>
      <c r="B67" s="580" t="str">
        <f t="shared" si="1"/>
        <v>☆</v>
      </c>
      <c r="C67" s="581"/>
      <c r="D67" s="582"/>
      <c r="E67" s="119">
        <v>4.6399999999999997</v>
      </c>
      <c r="F67" s="119">
        <v>4.8600000000000003</v>
      </c>
      <c r="G67" s="354">
        <f t="shared" si="0"/>
        <v>0.22000000000000064</v>
      </c>
      <c r="H67" s="576"/>
      <c r="I67" s="577"/>
      <c r="J67" s="577"/>
      <c r="K67" s="577"/>
      <c r="L67" s="578"/>
      <c r="M67" s="141"/>
      <c r="N67" s="142"/>
      <c r="O67" s="244" t="s">
        <v>97</v>
      </c>
    </row>
    <row r="68" spans="1:18" ht="73.8" customHeight="1" thickBot="1">
      <c r="A68" s="253" t="s">
        <v>98</v>
      </c>
      <c r="B68" s="580" t="str">
        <f t="shared" si="1"/>
        <v>★</v>
      </c>
      <c r="C68" s="581"/>
      <c r="D68" s="582"/>
      <c r="E68" s="119">
        <v>5.29</v>
      </c>
      <c r="F68" s="119">
        <v>4.6100000000000003</v>
      </c>
      <c r="G68" s="354">
        <f t="shared" si="0"/>
        <v>-0.67999999999999972</v>
      </c>
      <c r="H68" s="576"/>
      <c r="I68" s="577"/>
      <c r="J68" s="577"/>
      <c r="K68" s="577"/>
      <c r="L68" s="578"/>
      <c r="M68" s="396"/>
      <c r="N68" s="142"/>
      <c r="O68" s="244" t="s">
        <v>98</v>
      </c>
    </row>
    <row r="69" spans="1:18" ht="72.75" customHeight="1" thickBot="1">
      <c r="A69" s="251" t="s">
        <v>99</v>
      </c>
      <c r="B69" s="580" t="str">
        <f t="shared" si="1"/>
        <v>☆</v>
      </c>
      <c r="C69" s="581"/>
      <c r="D69" s="582"/>
      <c r="E69" s="362">
        <v>2.0699999999999998</v>
      </c>
      <c r="F69" s="362">
        <v>2.2999999999999998</v>
      </c>
      <c r="G69" s="354">
        <f t="shared" si="0"/>
        <v>0.22999999999999998</v>
      </c>
      <c r="H69" s="583"/>
      <c r="I69" s="584"/>
      <c r="J69" s="584"/>
      <c r="K69" s="584"/>
      <c r="L69" s="585"/>
      <c r="M69" s="141"/>
      <c r="N69" s="142"/>
      <c r="O69" s="244" t="s">
        <v>99</v>
      </c>
    </row>
    <row r="70" spans="1:18" ht="58.5" customHeight="1" thickBot="1">
      <c r="A70" s="190" t="s">
        <v>100</v>
      </c>
      <c r="B70" s="580" t="str">
        <f t="shared" si="1"/>
        <v>★</v>
      </c>
      <c r="C70" s="581"/>
      <c r="D70" s="582"/>
      <c r="E70" s="119">
        <v>4.24</v>
      </c>
      <c r="F70" s="119">
        <v>4.09</v>
      </c>
      <c r="G70" s="354">
        <f t="shared" si="0"/>
        <v>-0.15000000000000036</v>
      </c>
      <c r="H70" s="576"/>
      <c r="I70" s="577"/>
      <c r="J70" s="577"/>
      <c r="K70" s="577"/>
      <c r="L70" s="578"/>
      <c r="M70" s="191"/>
      <c r="N70" s="142"/>
      <c r="O70" s="244"/>
    </row>
    <row r="71" spans="1:18" ht="42.75" customHeight="1" thickBot="1">
      <c r="A71" s="192"/>
      <c r="B71" s="192"/>
      <c r="C71" s="192"/>
      <c r="D71" s="192"/>
      <c r="E71" s="622"/>
      <c r="F71" s="622"/>
      <c r="G71" s="622"/>
      <c r="H71" s="622"/>
      <c r="I71" s="622"/>
      <c r="J71" s="622"/>
      <c r="K71" s="622"/>
      <c r="L71" s="622"/>
      <c r="M71" s="410">
        <f>COUNTIF(E24:E70,"&gt;=10")</f>
        <v>1</v>
      </c>
      <c r="N71" s="53">
        <f>COUNTIF(F24:F70,"&gt;=10")</f>
        <v>1</v>
      </c>
      <c r="O71" s="53" t="s">
        <v>26</v>
      </c>
    </row>
    <row r="72" spans="1:18" ht="36.75" customHeight="1" thickBot="1">
      <c r="A72" s="66" t="s">
        <v>19</v>
      </c>
      <c r="B72" s="67"/>
      <c r="C72" s="112"/>
      <c r="D72" s="112"/>
      <c r="E72" s="623" t="s">
        <v>18</v>
      </c>
      <c r="F72" s="623"/>
      <c r="G72" s="623"/>
      <c r="H72" s="624" t="s">
        <v>227</v>
      </c>
      <c r="I72" s="625"/>
      <c r="J72" s="67"/>
      <c r="K72" s="68"/>
      <c r="L72" s="68"/>
      <c r="M72" s="69"/>
      <c r="N72" s="70"/>
    </row>
    <row r="73" spans="1:18" ht="36.75" customHeight="1" thickBot="1">
      <c r="A73" s="71"/>
      <c r="B73" s="193"/>
      <c r="C73" s="628" t="s">
        <v>163</v>
      </c>
      <c r="D73" s="629"/>
      <c r="E73" s="629"/>
      <c r="F73" s="630"/>
      <c r="G73" s="72">
        <f>+F70</f>
        <v>4.09</v>
      </c>
      <c r="H73" s="73"/>
      <c r="I73" s="626">
        <f>+G70</f>
        <v>-0.15000000000000036</v>
      </c>
      <c r="J73" s="627"/>
      <c r="K73" s="194"/>
      <c r="L73" s="194"/>
      <c r="M73" s="195"/>
      <c r="N73" s="74"/>
    </row>
    <row r="74" spans="1:18" ht="36.75" customHeight="1" thickBot="1">
      <c r="A74" s="71"/>
      <c r="B74" s="193"/>
      <c r="C74" s="592" t="s">
        <v>102</v>
      </c>
      <c r="D74" s="593"/>
      <c r="E74" s="593"/>
      <c r="F74" s="594"/>
      <c r="G74" s="75">
        <f>+F35</f>
        <v>4.1399999999999997</v>
      </c>
      <c r="H74" s="76" t="s">
        <v>101</v>
      </c>
      <c r="I74" s="595">
        <f>+G35</f>
        <v>-0.32000000000000028</v>
      </c>
      <c r="J74" s="596"/>
      <c r="K74" s="194"/>
      <c r="L74" s="194"/>
      <c r="M74" s="195"/>
      <c r="N74" s="74"/>
      <c r="R74" s="229" t="s">
        <v>19</v>
      </c>
    </row>
    <row r="75" spans="1:18" ht="36.75" customHeight="1" thickBot="1">
      <c r="A75" s="71"/>
      <c r="B75" s="193"/>
      <c r="C75" s="597" t="s">
        <v>103</v>
      </c>
      <c r="D75" s="598"/>
      <c r="E75" s="598"/>
      <c r="F75" s="77" t="str">
        <f>VLOOKUP(G75,F:P,10,0)</f>
        <v>大分県</v>
      </c>
      <c r="G75" s="78">
        <f>MAX(F23:F70)</f>
        <v>11.61</v>
      </c>
      <c r="H75" s="599" t="s">
        <v>104</v>
      </c>
      <c r="I75" s="600"/>
      <c r="J75" s="600"/>
      <c r="K75" s="79">
        <f>+N71</f>
        <v>1</v>
      </c>
      <c r="L75" s="80" t="s">
        <v>105</v>
      </c>
      <c r="M75" s="81">
        <f>N71-M71</f>
        <v>0</v>
      </c>
      <c r="N75" s="74"/>
      <c r="R75" s="230"/>
    </row>
    <row r="76" spans="1:18" ht="36.75" customHeight="1" thickBot="1">
      <c r="A76" s="82"/>
      <c r="B76" s="83"/>
      <c r="C76" s="83"/>
      <c r="D76" s="83"/>
      <c r="E76" s="83"/>
      <c r="F76" s="83"/>
      <c r="G76" s="83"/>
      <c r="H76" s="83"/>
      <c r="I76" s="83"/>
      <c r="J76" s="83"/>
      <c r="K76" s="84"/>
      <c r="L76" s="84"/>
      <c r="M76" s="85"/>
      <c r="N76" s="86"/>
      <c r="R76" s="230"/>
    </row>
    <row r="77" spans="1:18" ht="30.75" customHeight="1">
      <c r="A77" s="108"/>
      <c r="B77" s="108"/>
      <c r="C77" s="108"/>
      <c r="D77" s="108"/>
      <c r="E77" s="108"/>
      <c r="F77" s="108"/>
      <c r="G77" s="108"/>
      <c r="H77" s="108"/>
      <c r="I77" s="108"/>
      <c r="J77" s="108"/>
      <c r="K77" s="196"/>
      <c r="L77" s="196"/>
      <c r="M77" s="197"/>
      <c r="N77" s="198"/>
      <c r="R77" s="231"/>
    </row>
    <row r="78" spans="1:18" ht="30.75" customHeight="1" thickBot="1">
      <c r="A78" s="199"/>
      <c r="B78" s="199"/>
      <c r="C78" s="199"/>
      <c r="D78" s="199"/>
      <c r="E78" s="199"/>
      <c r="F78" s="199"/>
      <c r="G78" s="199"/>
      <c r="H78" s="199"/>
      <c r="I78" s="199"/>
      <c r="J78" s="199"/>
      <c r="K78" s="200"/>
      <c r="L78" s="200"/>
      <c r="M78" s="411"/>
      <c r="N78" s="199"/>
    </row>
    <row r="79" spans="1:18" ht="24.75" customHeight="1" thickTop="1">
      <c r="A79" s="601">
        <v>1</v>
      </c>
      <c r="B79" s="604" t="s">
        <v>217</v>
      </c>
      <c r="C79" s="605"/>
      <c r="D79" s="605"/>
      <c r="E79" s="605"/>
      <c r="F79" s="606"/>
      <c r="G79" s="613" t="s">
        <v>218</v>
      </c>
      <c r="H79" s="614"/>
      <c r="I79" s="614"/>
      <c r="J79" s="614"/>
      <c r="K79" s="614"/>
      <c r="L79" s="614"/>
      <c r="M79" s="614"/>
      <c r="N79" s="615"/>
    </row>
    <row r="80" spans="1:18" ht="24.75" customHeight="1">
      <c r="A80" s="602"/>
      <c r="B80" s="607"/>
      <c r="C80" s="608"/>
      <c r="D80" s="608"/>
      <c r="E80" s="608"/>
      <c r="F80" s="609"/>
      <c r="G80" s="616"/>
      <c r="H80" s="617"/>
      <c r="I80" s="617"/>
      <c r="J80" s="617"/>
      <c r="K80" s="617"/>
      <c r="L80" s="617"/>
      <c r="M80" s="617"/>
      <c r="N80" s="618"/>
      <c r="O80" s="201" t="s">
        <v>26</v>
      </c>
      <c r="P80" s="201"/>
    </row>
    <row r="81" spans="1:16" ht="24.75" customHeight="1">
      <c r="A81" s="602"/>
      <c r="B81" s="607"/>
      <c r="C81" s="608"/>
      <c r="D81" s="608"/>
      <c r="E81" s="608"/>
      <c r="F81" s="609"/>
      <c r="G81" s="616"/>
      <c r="H81" s="617"/>
      <c r="I81" s="617"/>
      <c r="J81" s="617"/>
      <c r="K81" s="617"/>
      <c r="L81" s="617"/>
      <c r="M81" s="617"/>
      <c r="N81" s="618"/>
      <c r="O81" s="201" t="s">
        <v>19</v>
      </c>
      <c r="P81" s="201" t="s">
        <v>106</v>
      </c>
    </row>
    <row r="82" spans="1:16" ht="24.75" customHeight="1">
      <c r="A82" s="602"/>
      <c r="B82" s="607"/>
      <c r="C82" s="608"/>
      <c r="D82" s="608"/>
      <c r="E82" s="608"/>
      <c r="F82" s="609"/>
      <c r="G82" s="616"/>
      <c r="H82" s="617"/>
      <c r="I82" s="617"/>
      <c r="J82" s="617"/>
      <c r="K82" s="617"/>
      <c r="L82" s="617"/>
      <c r="M82" s="617"/>
      <c r="N82" s="618"/>
      <c r="O82" s="202"/>
      <c r="P82" s="201"/>
    </row>
    <row r="83" spans="1:16" ht="46.2" customHeight="1" thickBot="1">
      <c r="A83" s="603"/>
      <c r="B83" s="610"/>
      <c r="C83" s="611"/>
      <c r="D83" s="611"/>
      <c r="E83" s="611"/>
      <c r="F83" s="612"/>
      <c r="G83" s="619"/>
      <c r="H83" s="620"/>
      <c r="I83" s="620"/>
      <c r="J83" s="620"/>
      <c r="K83" s="620"/>
      <c r="L83" s="620"/>
      <c r="M83" s="620"/>
      <c r="N83" s="621"/>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2:L42"/>
    <mergeCell ref="B42:D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s>
  <phoneticPr fontId="85"/>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A349D-86B2-421B-9AB9-1389B45FBEF8}">
  <sheetPr>
    <pageSetUpPr fitToPage="1"/>
  </sheetPr>
  <dimension ref="A1:Q46"/>
  <sheetViews>
    <sheetView view="pageBreakPreview" zoomScale="95" zoomScaleNormal="75" zoomScaleSheetLayoutView="95" workbookViewId="0">
      <selection activeCell="V14" sqref="V14"/>
    </sheetView>
  </sheetViews>
  <sheetFormatPr defaultColWidth="9" defaultRowHeight="13.2"/>
  <cols>
    <col min="1" max="1" width="4.88671875" style="412" customWidth="1"/>
    <col min="2" max="8" width="9" style="412"/>
    <col min="9" max="10" width="14.109375" style="412" customWidth="1"/>
    <col min="11" max="11" width="18.44140625" style="412" customWidth="1"/>
    <col min="12" max="12" width="16.109375" style="412" customWidth="1"/>
    <col min="13" max="13" width="4.21875" style="412" customWidth="1"/>
    <col min="14" max="14" width="3.44140625" style="412" customWidth="1"/>
    <col min="15" max="16384" width="9" style="412"/>
  </cols>
  <sheetData>
    <row r="1" spans="1:17" ht="23.4">
      <c r="A1" s="667" t="s">
        <v>186</v>
      </c>
      <c r="B1" s="667"/>
      <c r="C1" s="667"/>
      <c r="D1" s="667"/>
      <c r="E1" s="667"/>
      <c r="F1" s="667"/>
      <c r="G1" s="667"/>
      <c r="H1" s="667"/>
      <c r="I1" s="667"/>
      <c r="J1" s="668"/>
      <c r="K1" s="668"/>
      <c r="L1" s="668"/>
      <c r="M1" s="668"/>
    </row>
    <row r="2" spans="1:17" ht="19.2">
      <c r="A2" s="775" t="s">
        <v>373</v>
      </c>
      <c r="B2" s="775"/>
      <c r="C2" s="775"/>
      <c r="D2" s="775"/>
      <c r="E2" s="775"/>
      <c r="F2" s="775"/>
      <c r="G2" s="775"/>
      <c r="H2" s="775"/>
      <c r="I2" s="775"/>
      <c r="J2" s="776"/>
      <c r="K2" s="776"/>
      <c r="L2" s="776"/>
      <c r="M2" s="776"/>
      <c r="N2" s="498"/>
      <c r="P2" s="462"/>
    </row>
    <row r="3" spans="1:17" ht="33.75" customHeight="1">
      <c r="A3" s="671" t="s">
        <v>374</v>
      </c>
      <c r="B3" s="671"/>
      <c r="C3" s="671"/>
      <c r="D3" s="671"/>
      <c r="E3" s="671"/>
      <c r="F3" s="671"/>
      <c r="G3" s="671"/>
      <c r="H3" s="671"/>
      <c r="I3" s="671"/>
      <c r="J3" s="777"/>
      <c r="K3" s="777"/>
      <c r="L3" s="777"/>
      <c r="M3" s="777"/>
      <c r="N3" s="672"/>
      <c r="O3" s="414"/>
      <c r="P3" s="414"/>
    </row>
    <row r="4" spans="1:17" ht="16.2">
      <c r="A4" s="669" t="s">
        <v>375</v>
      </c>
      <c r="B4" s="669"/>
      <c r="C4" s="669"/>
      <c r="D4" s="669"/>
      <c r="E4" s="669"/>
      <c r="F4" s="669"/>
      <c r="G4" s="669"/>
      <c r="H4" s="669"/>
      <c r="I4" s="669"/>
      <c r="J4" s="670"/>
      <c r="K4" s="670"/>
      <c r="L4" s="670"/>
      <c r="M4" s="670"/>
      <c r="N4" s="672"/>
      <c r="P4" s="1"/>
    </row>
    <row r="5" spans="1:17" ht="17.399999999999999">
      <c r="A5" s="778"/>
      <c r="B5" s="779"/>
      <c r="C5" s="779"/>
      <c r="D5" s="779"/>
      <c r="E5" s="779"/>
      <c r="F5" s="779"/>
      <c r="G5" s="779"/>
      <c r="H5" s="779"/>
      <c r="I5" s="779"/>
      <c r="J5" s="779"/>
      <c r="K5" s="779"/>
      <c r="L5" s="779"/>
      <c r="M5" s="779"/>
      <c r="N5" s="672"/>
      <c r="P5" s="1"/>
      <c r="Q5" s="414"/>
    </row>
    <row r="6" spans="1:17" ht="17.399999999999999">
      <c r="A6" s="779"/>
      <c r="B6" s="780"/>
      <c r="C6" s="781"/>
      <c r="D6" s="781"/>
      <c r="E6" s="781"/>
      <c r="F6" s="779"/>
      <c r="G6" s="779"/>
      <c r="H6" s="782" t="s">
        <v>376</v>
      </c>
      <c r="I6" s="783"/>
      <c r="J6" s="783"/>
      <c r="K6" s="783"/>
      <c r="L6" s="783"/>
      <c r="M6" s="779"/>
      <c r="N6" s="672"/>
      <c r="O6" s="414"/>
      <c r="P6" s="1"/>
      <c r="Q6" s="1"/>
    </row>
    <row r="7" spans="1:17" ht="16.2">
      <c r="A7" s="779"/>
      <c r="B7" s="781"/>
      <c r="C7" s="781"/>
      <c r="D7" s="781"/>
      <c r="E7" s="781"/>
      <c r="F7" s="779"/>
      <c r="G7" s="779"/>
      <c r="H7" s="783"/>
      <c r="I7" s="783"/>
      <c r="J7" s="783"/>
      <c r="K7" s="783"/>
      <c r="L7" s="783"/>
      <c r="M7" s="779"/>
      <c r="N7" s="672"/>
      <c r="O7" s="412" t="s">
        <v>19</v>
      </c>
      <c r="P7" s="1"/>
      <c r="Q7" s="1"/>
    </row>
    <row r="8" spans="1:17" ht="17.399999999999999">
      <c r="A8" s="779"/>
      <c r="B8" s="781"/>
      <c r="C8" s="781"/>
      <c r="D8" s="781"/>
      <c r="E8" s="781"/>
      <c r="F8" s="779"/>
      <c r="G8" s="779"/>
      <c r="H8" s="783"/>
      <c r="I8" s="783"/>
      <c r="J8" s="783"/>
      <c r="K8" s="783"/>
      <c r="L8" s="783"/>
      <c r="M8" s="779"/>
      <c r="O8" s="414"/>
      <c r="P8" s="1"/>
      <c r="Q8" s="1"/>
    </row>
    <row r="9" spans="1:17" ht="16.2">
      <c r="A9" s="779"/>
      <c r="B9" s="781"/>
      <c r="C9" s="781"/>
      <c r="D9" s="781"/>
      <c r="E9" s="781"/>
      <c r="F9" s="779"/>
      <c r="G9" s="779"/>
      <c r="H9" s="783"/>
      <c r="I9" s="783"/>
      <c r="J9" s="783"/>
      <c r="K9" s="783"/>
      <c r="L9" s="783"/>
      <c r="M9" s="779"/>
      <c r="P9" s="1"/>
      <c r="Q9" s="1"/>
    </row>
    <row r="10" spans="1:17" ht="16.2">
      <c r="A10" s="779"/>
      <c r="B10" s="781"/>
      <c r="C10" s="781"/>
      <c r="D10" s="781"/>
      <c r="E10" s="781"/>
      <c r="F10" s="779"/>
      <c r="G10" s="779"/>
      <c r="H10" s="783"/>
      <c r="I10" s="783"/>
      <c r="J10" s="783"/>
      <c r="K10" s="783"/>
      <c r="L10" s="783"/>
      <c r="M10" s="779"/>
      <c r="P10" s="1"/>
      <c r="Q10" s="1"/>
    </row>
    <row r="11" spans="1:17" ht="16.2">
      <c r="A11" s="779"/>
      <c r="B11" s="781"/>
      <c r="C11" s="781"/>
      <c r="D11" s="781"/>
      <c r="E11" s="781"/>
      <c r="F11" s="784"/>
      <c r="G11" s="784"/>
      <c r="H11" s="783"/>
      <c r="I11" s="783"/>
      <c r="J11" s="783"/>
      <c r="K11" s="783"/>
      <c r="L11" s="783"/>
      <c r="M11" s="779"/>
      <c r="P11" s="1"/>
      <c r="Q11" s="1"/>
    </row>
    <row r="12" spans="1:17" ht="16.2">
      <c r="A12" s="779"/>
      <c r="B12" s="781"/>
      <c r="C12" s="781"/>
      <c r="D12" s="781"/>
      <c r="E12" s="781"/>
      <c r="F12" s="785"/>
      <c r="G12" s="785"/>
      <c r="H12" s="783"/>
      <c r="I12" s="783"/>
      <c r="J12" s="783"/>
      <c r="K12" s="783"/>
      <c r="L12" s="783"/>
      <c r="M12" s="779"/>
      <c r="P12" s="1"/>
      <c r="Q12" s="499" t="s">
        <v>19</v>
      </c>
    </row>
    <row r="13" spans="1:17" ht="16.2">
      <c r="A13" s="779"/>
      <c r="B13" s="786"/>
      <c r="C13" s="786"/>
      <c r="D13" s="786"/>
      <c r="E13" s="786"/>
      <c r="F13" s="785"/>
      <c r="G13" s="785"/>
      <c r="H13" s="783"/>
      <c r="I13" s="783"/>
      <c r="J13" s="783"/>
      <c r="K13" s="783"/>
      <c r="L13" s="783"/>
      <c r="M13" s="779"/>
      <c r="P13" s="499" t="s">
        <v>19</v>
      </c>
      <c r="Q13" s="274"/>
    </row>
    <row r="14" spans="1:17" ht="36" customHeight="1">
      <c r="A14" s="779"/>
      <c r="B14" s="786"/>
      <c r="C14" s="786"/>
      <c r="D14" s="786"/>
      <c r="E14" s="786"/>
      <c r="F14" s="784"/>
      <c r="G14" s="784"/>
      <c r="H14" s="783"/>
      <c r="I14" s="783"/>
      <c r="J14" s="783"/>
      <c r="K14" s="783"/>
      <c r="L14" s="783"/>
      <c r="M14" s="779"/>
      <c r="P14" s="414"/>
      <c r="Q14" s="499" t="s">
        <v>19</v>
      </c>
    </row>
    <row r="15" spans="1:17" ht="16.2">
      <c r="A15" s="779"/>
      <c r="B15" s="779"/>
      <c r="C15" s="779"/>
      <c r="D15" s="779"/>
      <c r="E15" s="779"/>
      <c r="F15" s="779"/>
      <c r="G15" s="779"/>
      <c r="H15" s="779" t="s">
        <v>19</v>
      </c>
      <c r="I15" s="779"/>
      <c r="J15" s="779"/>
      <c r="K15" s="779"/>
      <c r="L15" s="779"/>
      <c r="M15" s="779"/>
      <c r="P15" s="499" t="s">
        <v>19</v>
      </c>
      <c r="Q15" s="1"/>
    </row>
    <row r="16" spans="1:17">
      <c r="A16" s="787"/>
      <c r="B16" s="788"/>
      <c r="C16" s="787"/>
      <c r="D16" s="787"/>
      <c r="E16" s="787"/>
      <c r="F16" s="787"/>
      <c r="G16" s="787"/>
      <c r="H16" s="787"/>
      <c r="I16" s="787"/>
      <c r="J16" s="787"/>
      <c r="K16" s="787"/>
      <c r="L16" s="787"/>
      <c r="M16" s="787"/>
      <c r="P16" s="1"/>
      <c r="Q16" s="1"/>
    </row>
    <row r="17" spans="1:17">
      <c r="A17" s="789"/>
      <c r="B17" s="789"/>
      <c r="C17" s="789"/>
      <c r="D17" s="789"/>
      <c r="E17" s="789"/>
      <c r="F17" s="789"/>
      <c r="G17" s="789"/>
      <c r="H17" s="789"/>
      <c r="I17" s="789"/>
      <c r="J17" s="789"/>
      <c r="K17" s="789"/>
      <c r="L17" s="787"/>
      <c r="M17" s="787"/>
      <c r="P17" s="1"/>
      <c r="Q17" s="1"/>
    </row>
    <row r="18" spans="1:17">
      <c r="A18" s="789"/>
      <c r="B18" s="789"/>
      <c r="C18" s="789"/>
      <c r="D18" s="789"/>
      <c r="E18" s="789"/>
      <c r="F18" s="789"/>
      <c r="G18" s="789"/>
      <c r="H18" s="789"/>
      <c r="I18" s="789"/>
      <c r="J18" s="789"/>
      <c r="K18" s="789"/>
      <c r="L18" s="787"/>
      <c r="M18" s="787"/>
      <c r="P18" s="1"/>
      <c r="Q18" s="1"/>
    </row>
    <row r="19" spans="1:17">
      <c r="A19" s="789"/>
      <c r="B19" s="789"/>
      <c r="C19" s="789"/>
      <c r="D19" s="789"/>
      <c r="E19" s="789"/>
      <c r="F19" s="789"/>
      <c r="G19" s="789"/>
      <c r="H19" s="789"/>
      <c r="I19" s="789"/>
      <c r="J19" s="789"/>
      <c r="K19" s="789"/>
      <c r="L19" s="787"/>
      <c r="M19" s="787"/>
      <c r="P19" s="1"/>
      <c r="Q19" s="1"/>
    </row>
    <row r="20" spans="1:17">
      <c r="A20" s="789"/>
      <c r="B20" s="789"/>
      <c r="C20" s="789"/>
      <c r="D20" s="789"/>
      <c r="E20" s="789"/>
      <c r="F20" s="789"/>
      <c r="G20" s="789"/>
      <c r="H20" s="789"/>
      <c r="I20" s="789"/>
      <c r="J20" s="789"/>
      <c r="K20" s="789"/>
      <c r="L20" s="787"/>
      <c r="M20" s="787"/>
      <c r="P20" s="1"/>
      <c r="Q20" s="1"/>
    </row>
    <row r="21" spans="1:17">
      <c r="A21" s="789"/>
      <c r="B21" s="789"/>
      <c r="C21" s="789"/>
      <c r="D21" s="789"/>
      <c r="E21" s="789"/>
      <c r="F21" s="789"/>
      <c r="G21" s="789"/>
      <c r="H21" s="789"/>
      <c r="I21" s="789"/>
      <c r="J21" s="789"/>
      <c r="K21" s="789"/>
      <c r="L21" s="787"/>
      <c r="M21" s="787"/>
    </row>
    <row r="22" spans="1:17">
      <c r="A22" s="789"/>
      <c r="B22" s="789"/>
      <c r="C22" s="789"/>
      <c r="D22" s="789"/>
      <c r="E22" s="789"/>
      <c r="F22" s="789"/>
      <c r="G22" s="789"/>
      <c r="H22" s="789"/>
      <c r="I22" s="789"/>
      <c r="J22" s="789"/>
      <c r="K22" s="789"/>
      <c r="L22" s="787"/>
      <c r="M22" s="787"/>
      <c r="P22" s="1"/>
    </row>
    <row r="23" spans="1:17">
      <c r="A23" s="789"/>
      <c r="B23" s="789"/>
      <c r="C23" s="789"/>
      <c r="D23" s="789"/>
      <c r="E23" s="789"/>
      <c r="F23" s="789"/>
      <c r="G23" s="789"/>
      <c r="H23" s="789"/>
      <c r="I23" s="789"/>
      <c r="J23" s="789"/>
      <c r="K23" s="789"/>
      <c r="L23" s="787"/>
      <c r="M23" s="787"/>
      <c r="P23" s="1"/>
    </row>
    <row r="24" spans="1:17">
      <c r="A24" s="789"/>
      <c r="B24" s="789"/>
      <c r="C24" s="789"/>
      <c r="D24" s="789"/>
      <c r="E24" s="789"/>
      <c r="F24" s="789"/>
      <c r="G24" s="789"/>
      <c r="H24" s="789"/>
      <c r="I24" s="789"/>
      <c r="J24" s="789"/>
      <c r="K24" s="789"/>
      <c r="L24" s="787"/>
      <c r="M24" s="787"/>
      <c r="P24" s="1"/>
    </row>
    <row r="25" spans="1:17">
      <c r="A25" s="789"/>
      <c r="B25" s="789"/>
      <c r="C25" s="789"/>
      <c r="D25" s="789"/>
      <c r="E25" s="789"/>
      <c r="F25" s="789"/>
      <c r="G25" s="789"/>
      <c r="H25" s="789"/>
      <c r="I25" s="789"/>
      <c r="J25" s="789"/>
      <c r="K25" s="789"/>
      <c r="L25" s="787"/>
      <c r="M25" s="787"/>
      <c r="P25" s="1"/>
    </row>
    <row r="26" spans="1:17">
      <c r="A26" s="789"/>
      <c r="B26" s="789"/>
      <c r="C26" s="789"/>
      <c r="D26" s="789"/>
      <c r="E26" s="789"/>
      <c r="F26" s="789"/>
      <c r="G26" s="789"/>
      <c r="H26" s="789"/>
      <c r="I26" s="789"/>
      <c r="J26" s="789"/>
      <c r="K26" s="789"/>
      <c r="L26" s="787"/>
      <c r="M26" s="787"/>
      <c r="P26" s="1"/>
    </row>
    <row r="27" spans="1:17">
      <c r="A27" s="789"/>
      <c r="B27" s="789"/>
      <c r="C27" s="789"/>
      <c r="D27" s="789"/>
      <c r="E27" s="789"/>
      <c r="F27" s="789"/>
      <c r="G27" s="789"/>
      <c r="H27" s="789"/>
      <c r="I27" s="789"/>
      <c r="J27" s="789"/>
      <c r="K27" s="789"/>
      <c r="L27" s="787"/>
      <c r="M27" s="787"/>
      <c r="P27" s="1"/>
    </row>
    <row r="28" spans="1:17" ht="14.25" customHeight="1">
      <c r="A28" s="787"/>
      <c r="B28" s="787"/>
      <c r="C28" s="787"/>
      <c r="D28" s="787"/>
      <c r="E28" s="787"/>
      <c r="F28" s="787"/>
      <c r="G28" s="787"/>
      <c r="H28" s="787"/>
      <c r="I28" s="787"/>
      <c r="J28" s="787"/>
      <c r="K28" s="787"/>
      <c r="L28" s="787"/>
      <c r="M28" s="787"/>
      <c r="P28" s="1"/>
    </row>
    <row r="29" spans="1:17" ht="13.5" customHeight="1">
      <c r="A29" s="787"/>
      <c r="B29" s="787"/>
      <c r="C29" s="787"/>
      <c r="D29" s="787"/>
      <c r="E29" s="787"/>
      <c r="F29" s="787"/>
      <c r="G29" s="787"/>
      <c r="H29" s="787"/>
      <c r="I29" s="787"/>
      <c r="J29" s="787"/>
      <c r="K29" s="787"/>
      <c r="L29" s="787"/>
      <c r="M29" s="787"/>
      <c r="P29" s="1"/>
    </row>
    <row r="30" spans="1:17" ht="13.5" customHeight="1">
      <c r="A30" s="787"/>
      <c r="B30" s="787"/>
      <c r="C30" s="787"/>
      <c r="D30" s="787"/>
      <c r="E30" s="787"/>
      <c r="F30" s="787"/>
      <c r="G30" s="787"/>
      <c r="H30" s="787"/>
      <c r="I30" s="787"/>
      <c r="J30" s="787"/>
      <c r="K30" s="787"/>
      <c r="L30" s="787"/>
      <c r="M30" s="787"/>
      <c r="P30" s="1"/>
    </row>
    <row r="31" spans="1:17" ht="13.5" customHeight="1">
      <c r="A31" s="787"/>
      <c r="B31" s="790"/>
      <c r="C31" s="787"/>
      <c r="D31" s="787"/>
      <c r="E31" s="787"/>
      <c r="F31" s="787"/>
      <c r="G31" s="787"/>
      <c r="H31" s="787"/>
      <c r="I31" s="787"/>
      <c r="J31" s="787"/>
      <c r="K31" s="787"/>
      <c r="L31" s="787"/>
      <c r="M31" s="787"/>
      <c r="P31" s="1"/>
    </row>
    <row r="32" spans="1:17" ht="13.5" customHeight="1">
      <c r="A32" s="787"/>
      <c r="B32" s="787"/>
      <c r="C32" s="787"/>
      <c r="D32" s="787"/>
      <c r="E32" s="787"/>
      <c r="F32" s="787"/>
      <c r="G32" s="787"/>
      <c r="H32" s="787"/>
      <c r="I32" s="787"/>
      <c r="J32" s="787"/>
      <c r="K32" s="787"/>
      <c r="L32" s="787"/>
      <c r="M32" s="787"/>
      <c r="P32" s="1"/>
    </row>
    <row r="33" spans="1:16" ht="13.5" customHeight="1">
      <c r="A33" s="787"/>
      <c r="B33" s="787"/>
      <c r="C33" s="787"/>
      <c r="D33" s="787"/>
      <c r="E33" s="787"/>
      <c r="F33" s="787"/>
      <c r="G33" s="787"/>
      <c r="H33" s="787"/>
      <c r="I33" s="787"/>
      <c r="J33" s="787"/>
      <c r="K33" s="787"/>
      <c r="L33" s="787"/>
      <c r="M33" s="787"/>
      <c r="P33" s="1"/>
    </row>
    <row r="34" spans="1:16" ht="13.5" customHeight="1">
      <c r="P34" s="1"/>
    </row>
    <row r="35" spans="1:16" ht="13.5" customHeight="1">
      <c r="P35" s="1"/>
    </row>
    <row r="36" spans="1:16" ht="13.5" customHeight="1">
      <c r="P36" s="1"/>
    </row>
    <row r="37" spans="1:16" ht="13.5" customHeight="1">
      <c r="P37" s="1"/>
    </row>
    <row r="46" spans="1:16" ht="17.399999999999999">
      <c r="P46" s="414"/>
    </row>
  </sheetData>
  <mergeCells count="8">
    <mergeCell ref="A17:K27"/>
    <mergeCell ref="A1:M1"/>
    <mergeCell ref="A2:M2"/>
    <mergeCell ref="A3:M3"/>
    <mergeCell ref="N3:N7"/>
    <mergeCell ref="A4:M4"/>
    <mergeCell ref="B6:E14"/>
    <mergeCell ref="H6:L14"/>
  </mergeCells>
  <phoneticPr fontId="85"/>
  <pageMargins left="0.75" right="0.75" top="1" bottom="1" header="0.51200000000000001" footer="0.51200000000000001"/>
  <pageSetup paperSize="9" scale="95"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4"/>
  <sheetViews>
    <sheetView showGridLines="0" zoomScale="98" zoomScaleNormal="98" zoomScaleSheetLayoutView="79" workbookViewId="0">
      <selection activeCell="A32" sqref="A32"/>
    </sheetView>
  </sheetViews>
  <sheetFormatPr defaultColWidth="9" defaultRowHeight="31.2" customHeight="1"/>
  <cols>
    <col min="1" max="1" width="163.88671875" style="264" customWidth="1"/>
    <col min="2" max="2" width="11.21875" style="262" customWidth="1"/>
    <col min="3" max="3" width="22" style="262" customWidth="1"/>
    <col min="4" max="4" width="20.109375" style="263" customWidth="1"/>
    <col min="5" max="16384" width="9" style="1"/>
  </cols>
  <sheetData>
    <row r="1" spans="1:19" s="40" customFormat="1" ht="31.2" customHeight="1" thickBot="1">
      <c r="A1" s="152" t="s">
        <v>303</v>
      </c>
      <c r="B1" s="153" t="s">
        <v>0</v>
      </c>
      <c r="C1" s="154" t="s">
        <v>1</v>
      </c>
      <c r="D1" s="261" t="s">
        <v>2</v>
      </c>
    </row>
    <row r="2" spans="1:19" s="40" customFormat="1" ht="42" customHeight="1" thickTop="1">
      <c r="A2" s="495" t="s">
        <v>320</v>
      </c>
      <c r="B2" s="271"/>
      <c r="C2" s="673" t="s">
        <v>324</v>
      </c>
      <c r="D2" s="273"/>
    </row>
    <row r="3" spans="1:19" s="40" customFormat="1" ht="67.2" customHeight="1">
      <c r="A3" s="361" t="s">
        <v>321</v>
      </c>
      <c r="B3" s="360" t="s">
        <v>322</v>
      </c>
      <c r="C3" s="674"/>
      <c r="D3" s="377">
        <v>45478</v>
      </c>
    </row>
    <row r="4" spans="1:19" s="40" customFormat="1" ht="32.4" customHeight="1" thickBot="1">
      <c r="A4" s="521" t="s">
        <v>323</v>
      </c>
      <c r="B4" s="270"/>
      <c r="C4" s="675"/>
      <c r="D4" s="272"/>
    </row>
    <row r="5" spans="1:19" s="40" customFormat="1" ht="37.799999999999997" customHeight="1" thickTop="1">
      <c r="A5" s="415" t="s">
        <v>325</v>
      </c>
      <c r="B5" s="366"/>
      <c r="C5" s="341"/>
      <c r="D5" s="273"/>
    </row>
    <row r="6" spans="1:19" s="40" customFormat="1" ht="159.6" customHeight="1">
      <c r="A6" s="353" t="s">
        <v>326</v>
      </c>
      <c r="B6" s="561" t="s">
        <v>328</v>
      </c>
      <c r="C6" s="342" t="s">
        <v>329</v>
      </c>
      <c r="D6" s="377">
        <v>45479</v>
      </c>
    </row>
    <row r="7" spans="1:19" s="40" customFormat="1" ht="31.2" customHeight="1" thickBot="1">
      <c r="A7" s="524" t="s">
        <v>327</v>
      </c>
      <c r="B7" s="365"/>
      <c r="C7" s="342"/>
      <c r="D7" s="272"/>
    </row>
    <row r="8" spans="1:19" s="40" customFormat="1" ht="43.8" customHeight="1" thickTop="1">
      <c r="A8" s="346" t="s">
        <v>334</v>
      </c>
      <c r="B8" s="271"/>
      <c r="C8" s="673" t="s">
        <v>336</v>
      </c>
      <c r="D8" s="273"/>
    </row>
    <row r="9" spans="1:19" s="40" customFormat="1" ht="178.2" customHeight="1">
      <c r="A9" s="361" t="s">
        <v>347</v>
      </c>
      <c r="B9" s="360" t="s">
        <v>335</v>
      </c>
      <c r="C9" s="674"/>
      <c r="D9" s="377">
        <v>45478</v>
      </c>
    </row>
    <row r="10" spans="1:19" s="40" customFormat="1" ht="31.2" customHeight="1" thickBot="1">
      <c r="A10" s="151" t="s">
        <v>337</v>
      </c>
      <c r="B10" s="270"/>
      <c r="C10" s="675"/>
      <c r="D10" s="272"/>
    </row>
    <row r="11" spans="1:19" s="40" customFormat="1" ht="40.799999999999997" customHeight="1" thickTop="1">
      <c r="A11" s="346" t="s">
        <v>338</v>
      </c>
      <c r="B11" s="271"/>
      <c r="C11" s="673" t="s">
        <v>342</v>
      </c>
      <c r="D11" s="273"/>
    </row>
    <row r="12" spans="1:19" s="40" customFormat="1" ht="75" customHeight="1">
      <c r="A12" s="361" t="s">
        <v>340</v>
      </c>
      <c r="B12" s="360" t="s">
        <v>339</v>
      </c>
      <c r="C12" s="674"/>
      <c r="D12" s="377">
        <v>45478</v>
      </c>
    </row>
    <row r="13" spans="1:19" s="40" customFormat="1" ht="31.2" customHeight="1" thickBot="1">
      <c r="A13" s="151" t="s">
        <v>341</v>
      </c>
      <c r="B13" s="270"/>
      <c r="C13" s="675"/>
      <c r="D13" s="272"/>
    </row>
    <row r="14" spans="1:19" s="40" customFormat="1" ht="42" customHeight="1" thickTop="1">
      <c r="A14" s="415" t="s">
        <v>343</v>
      </c>
      <c r="B14" s="379"/>
      <c r="C14" s="680" t="s">
        <v>344</v>
      </c>
      <c r="D14" s="677">
        <v>45478</v>
      </c>
    </row>
    <row r="15" spans="1:19" s="40" customFormat="1" ht="229.2" customHeight="1">
      <c r="A15" s="404" t="s">
        <v>345</v>
      </c>
      <c r="B15" s="360" t="s">
        <v>328</v>
      </c>
      <c r="C15" s="681"/>
      <c r="D15" s="678"/>
      <c r="S15" s="370"/>
    </row>
    <row r="16" spans="1:19" s="40" customFormat="1" ht="28.2" customHeight="1" thickBot="1">
      <c r="A16" s="151" t="s">
        <v>346</v>
      </c>
      <c r="B16" s="150"/>
      <c r="C16" s="682"/>
      <c r="D16" s="679"/>
    </row>
    <row r="17" spans="1:4" s="40" customFormat="1" ht="40.799999999999997" customHeight="1" thickTop="1">
      <c r="A17" s="346" t="s">
        <v>348</v>
      </c>
      <c r="B17" s="271"/>
      <c r="C17" s="676" t="s">
        <v>351</v>
      </c>
      <c r="D17" s="273"/>
    </row>
    <row r="18" spans="1:4" s="40" customFormat="1" ht="118.2" customHeight="1">
      <c r="A18" s="398" t="s">
        <v>349</v>
      </c>
      <c r="B18" s="360" t="s">
        <v>350</v>
      </c>
      <c r="C18" s="674"/>
      <c r="D18" s="377">
        <v>45478</v>
      </c>
    </row>
    <row r="19" spans="1:4" s="40" customFormat="1" ht="31.2" customHeight="1" thickBot="1">
      <c r="A19" s="392" t="s">
        <v>352</v>
      </c>
      <c r="B19" s="270"/>
      <c r="C19" s="675"/>
      <c r="D19" s="272"/>
    </row>
    <row r="20" spans="1:4" ht="42.6" customHeight="1" thickTop="1">
      <c r="A20" s="417" t="s">
        <v>353</v>
      </c>
      <c r="B20" s="271"/>
      <c r="C20" s="673" t="s">
        <v>355</v>
      </c>
      <c r="D20" s="273"/>
    </row>
    <row r="21" spans="1:4" ht="117.6" customHeight="1">
      <c r="A21" s="369" t="s">
        <v>354</v>
      </c>
      <c r="B21" s="496" t="s">
        <v>356</v>
      </c>
      <c r="C21" s="683"/>
      <c r="D21" s="377">
        <v>45477</v>
      </c>
    </row>
    <row r="22" spans="1:4" ht="31.2" customHeight="1" thickBot="1">
      <c r="A22" s="418" t="s">
        <v>357</v>
      </c>
      <c r="B22" s="419"/>
      <c r="C22" s="416"/>
      <c r="D22" s="272"/>
    </row>
    <row r="23" spans="1:4" ht="36.6" customHeight="1" thickTop="1">
      <c r="A23" s="526" t="s">
        <v>358</v>
      </c>
      <c r="B23" s="271"/>
      <c r="C23" s="673" t="s">
        <v>361</v>
      </c>
      <c r="D23" s="273"/>
    </row>
    <row r="24" spans="1:4" ht="161.4" customHeight="1">
      <c r="A24" s="369" t="s">
        <v>360</v>
      </c>
      <c r="B24" s="408" t="s">
        <v>359</v>
      </c>
      <c r="C24" s="683"/>
      <c r="D24" s="377">
        <v>45476</v>
      </c>
    </row>
    <row r="25" spans="1:4" ht="31.2" customHeight="1" thickBot="1">
      <c r="A25" s="418" t="s">
        <v>362</v>
      </c>
      <c r="B25" s="419"/>
      <c r="C25" s="416"/>
      <c r="D25" s="272"/>
    </row>
    <row r="26" spans="1:4" ht="44.4" customHeight="1" thickTop="1">
      <c r="A26" s="417" t="s">
        <v>363</v>
      </c>
      <c r="B26" s="271"/>
      <c r="C26" s="673" t="s">
        <v>364</v>
      </c>
      <c r="D26" s="273"/>
    </row>
    <row r="27" spans="1:4" ht="44.4" customHeight="1">
      <c r="A27" s="774" t="s">
        <v>365</v>
      </c>
      <c r="B27" s="408" t="s">
        <v>369</v>
      </c>
      <c r="C27" s="683"/>
      <c r="D27" s="377">
        <v>45474</v>
      </c>
    </row>
    <row r="28" spans="1:4" ht="37.200000000000003" customHeight="1" thickBot="1">
      <c r="A28" s="418" t="s">
        <v>366</v>
      </c>
      <c r="B28" s="419"/>
      <c r="C28" s="416"/>
      <c r="D28" s="272"/>
    </row>
    <row r="29" spans="1:4" ht="42" customHeight="1" thickTop="1">
      <c r="A29" s="417" t="s">
        <v>367</v>
      </c>
      <c r="B29" s="271"/>
      <c r="C29" s="673" t="s">
        <v>371</v>
      </c>
      <c r="D29" s="273" t="s">
        <v>372</v>
      </c>
    </row>
    <row r="30" spans="1:4" ht="160.19999999999999" customHeight="1">
      <c r="A30" s="369" t="s">
        <v>368</v>
      </c>
      <c r="B30" s="408" t="s">
        <v>369</v>
      </c>
      <c r="C30" s="683"/>
      <c r="D30" s="377">
        <v>45474</v>
      </c>
    </row>
    <row r="31" spans="1:4" ht="31.2" customHeight="1" thickBot="1">
      <c r="A31" s="418" t="s">
        <v>370</v>
      </c>
      <c r="B31" s="419"/>
      <c r="C31" s="416"/>
      <c r="D31" s="272"/>
    </row>
    <row r="32" spans="1:4" ht="40.200000000000003" customHeight="1" thickTop="1">
      <c r="A32" s="417"/>
      <c r="B32" s="271"/>
      <c r="C32" s="673"/>
      <c r="D32" s="273"/>
    </row>
    <row r="33" spans="1:4" ht="106.8" customHeight="1">
      <c r="A33" s="369"/>
      <c r="B33" s="408"/>
      <c r="C33" s="683"/>
      <c r="D33" s="377"/>
    </row>
    <row r="34" spans="1:4" ht="31.2" customHeight="1" thickBot="1">
      <c r="A34" s="418"/>
      <c r="B34" s="419"/>
      <c r="C34" s="416"/>
      <c r="D34" s="272"/>
    </row>
    <row r="35" spans="1:4" ht="58.2" customHeight="1" thickTop="1">
      <c r="A35" s="417"/>
      <c r="B35" s="271"/>
      <c r="C35" s="673"/>
      <c r="D35" s="273"/>
    </row>
    <row r="36" spans="1:4" ht="249.6" customHeight="1">
      <c r="A36" s="369"/>
      <c r="B36" s="496"/>
      <c r="C36" s="683"/>
      <c r="D36" s="377"/>
    </row>
    <row r="37" spans="1:4" ht="34.200000000000003" customHeight="1" thickBot="1">
      <c r="A37" s="418"/>
      <c r="B37" s="419"/>
      <c r="C37" s="416"/>
      <c r="D37" s="272"/>
    </row>
    <row r="38" spans="1:4" ht="31.2" customHeight="1" thickTop="1">
      <c r="A38" s="417"/>
      <c r="B38" s="271"/>
      <c r="C38" s="673"/>
      <c r="D38" s="273"/>
    </row>
    <row r="39" spans="1:4" ht="144" customHeight="1">
      <c r="A39" s="369"/>
      <c r="B39" s="496"/>
      <c r="C39" s="683"/>
      <c r="D39" s="377"/>
    </row>
    <row r="40" spans="1:4" ht="31.2" customHeight="1" thickBot="1">
      <c r="A40" s="418"/>
      <c r="B40" s="419"/>
      <c r="C40" s="416"/>
      <c r="D40" s="272"/>
    </row>
    <row r="41" spans="1:4" ht="31.2" customHeight="1" thickTop="1">
      <c r="A41" s="417"/>
      <c r="B41" s="271"/>
      <c r="C41" s="673"/>
      <c r="D41" s="273"/>
    </row>
    <row r="42" spans="1:4" ht="76.8" customHeight="1">
      <c r="A42" s="369"/>
      <c r="B42" s="496"/>
      <c r="C42" s="683"/>
      <c r="D42" s="377"/>
    </row>
    <row r="43" spans="1:4" ht="31.2" customHeight="1" thickBot="1">
      <c r="A43" s="418"/>
      <c r="B43" s="419"/>
      <c r="C43" s="416"/>
      <c r="D43" s="272"/>
    </row>
    <row r="44" spans="1:4" ht="31.2" customHeight="1" thickTop="1"/>
  </sheetData>
  <mergeCells count="14">
    <mergeCell ref="C35:C36"/>
    <mergeCell ref="C38:C39"/>
    <mergeCell ref="C41:C42"/>
    <mergeCell ref="C20:C21"/>
    <mergeCell ref="C23:C24"/>
    <mergeCell ref="C26:C27"/>
    <mergeCell ref="C29:C30"/>
    <mergeCell ref="C32:C33"/>
    <mergeCell ref="C2:C4"/>
    <mergeCell ref="C17:C19"/>
    <mergeCell ref="C11:C13"/>
    <mergeCell ref="C8:C10"/>
    <mergeCell ref="D14:D16"/>
    <mergeCell ref="C14:C16"/>
  </mergeCells>
  <phoneticPr fontId="15"/>
  <hyperlinks>
    <hyperlink ref="A4" r:id="rId1" location=":~:text=%E5%B2%90%E9%98%9C%E7%9C%8C%E3%81%AF5%E6%97%A5,%E3%81%AB%E5%A0%B1%E5%91%8A%E3%81%8C%E3%81%82%E3%81%A3%E3%81%9F%E3%80%82" xr:uid="{02C326FF-0F7E-479F-B78D-89C77062C544}"/>
    <hyperlink ref="A7" r:id="rId2" xr:uid="{9160BBDC-5565-43E7-A24B-07BA367E72A0}"/>
    <hyperlink ref="A10" r:id="rId3" xr:uid="{9A8EAF47-75DB-4EA5-B4A4-918B44614751}"/>
    <hyperlink ref="A13" r:id="rId4" xr:uid="{9C8C4EAC-3484-480B-BAEB-04D9B5B9A602}"/>
    <hyperlink ref="A16" r:id="rId5" xr:uid="{2D621F27-A44D-476E-96C4-0A90479CAD17}"/>
    <hyperlink ref="A19" r:id="rId6" xr:uid="{FCEF960D-F8B4-4454-BBA8-9F8AEEBDB637}"/>
    <hyperlink ref="A22" r:id="rId7" xr:uid="{A9DAA3D7-6046-4034-8961-5554CE207E49}"/>
    <hyperlink ref="A25" r:id="rId8" xr:uid="{5A4A714E-D5CD-47B7-B919-6D617570C848}"/>
    <hyperlink ref="A28" r:id="rId9" xr:uid="{215152C3-3667-4F78-844A-D48E2BF12DA6}"/>
    <hyperlink ref="A31" r:id="rId10" xr:uid="{778FB0C7-3546-408B-9CD0-DFEF6701F8F3}"/>
  </hyperlinks>
  <pageMargins left="0" right="0" top="0.19685039370078741" bottom="0.39370078740157483" header="0" footer="0.19685039370078741"/>
  <pageSetup paperSize="8" scale="28" orientation="portrait" horizontalDpi="300" verticalDpi="300" r:id="rId1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W46"/>
  <sheetViews>
    <sheetView defaultGridColor="0" view="pageBreakPreview" colorId="56" zoomScale="90" zoomScaleNormal="66" zoomScaleSheetLayoutView="90" workbookViewId="0">
      <selection activeCell="A6" sqref="A6"/>
    </sheetView>
  </sheetViews>
  <sheetFormatPr defaultColWidth="9" defaultRowHeight="40.200000000000003" customHeight="1"/>
  <cols>
    <col min="1" max="1" width="193.5546875" style="268" customWidth="1"/>
    <col min="2" max="2" width="18" style="125" customWidth="1"/>
    <col min="3" max="3" width="20.109375" style="126" customWidth="1"/>
    <col min="4" max="16384" width="9" style="36"/>
  </cols>
  <sheetData>
    <row r="1" spans="1:23" ht="40.200000000000003" customHeight="1" thickBot="1">
      <c r="A1" s="35" t="s">
        <v>302</v>
      </c>
      <c r="B1" s="259" t="s">
        <v>22</v>
      </c>
      <c r="C1" s="260" t="s">
        <v>2</v>
      </c>
    </row>
    <row r="2" spans="1:23" ht="40.200000000000003" customHeight="1">
      <c r="A2" s="791" t="s">
        <v>330</v>
      </c>
      <c r="B2" s="366"/>
      <c r="C2" s="341"/>
    </row>
    <row r="3" spans="1:23" ht="164.4" customHeight="1">
      <c r="A3" s="404" t="s">
        <v>331</v>
      </c>
      <c r="B3" s="364" t="s">
        <v>333</v>
      </c>
      <c r="C3" s="342">
        <v>45479</v>
      </c>
    </row>
    <row r="4" spans="1:23" ht="31.8" customHeight="1" thickBot="1">
      <c r="A4" s="525" t="s">
        <v>332</v>
      </c>
      <c r="B4" s="364"/>
      <c r="C4" s="342"/>
    </row>
    <row r="5" spans="1:23" ht="40.200000000000003" customHeight="1">
      <c r="A5" s="791" t="s">
        <v>386</v>
      </c>
      <c r="B5" s="366"/>
      <c r="C5" s="341"/>
    </row>
    <row r="6" spans="1:23" ht="409.2" customHeight="1">
      <c r="A6" s="353" t="s">
        <v>387</v>
      </c>
      <c r="B6" s="364" t="s">
        <v>417</v>
      </c>
      <c r="C6" s="342">
        <v>45479</v>
      </c>
    </row>
    <row r="7" spans="1:23" ht="34.200000000000003" customHeight="1" thickBot="1">
      <c r="A7" s="400" t="s">
        <v>390</v>
      </c>
      <c r="B7" s="365"/>
      <c r="C7" s="342"/>
    </row>
    <row r="8" spans="1:23" ht="46.8" customHeight="1">
      <c r="A8" s="399" t="s">
        <v>388</v>
      </c>
      <c r="B8" s="366"/>
      <c r="C8" s="341"/>
    </row>
    <row r="9" spans="1:23" ht="377.4" customHeight="1">
      <c r="A9" s="404" t="s">
        <v>391</v>
      </c>
      <c r="B9" s="364" t="s">
        <v>418</v>
      </c>
      <c r="C9" s="342">
        <v>45477</v>
      </c>
    </row>
    <row r="10" spans="1:23" ht="31.8" customHeight="1" thickBot="1">
      <c r="A10" s="406" t="s">
        <v>389</v>
      </c>
      <c r="B10" s="367"/>
      <c r="C10" s="343"/>
      <c r="W10" s="36">
        <v>0</v>
      </c>
    </row>
    <row r="11" spans="1:23" ht="268.8" hidden="1" customHeight="1">
      <c r="A11" s="345" t="s">
        <v>378</v>
      </c>
      <c r="B11" s="366"/>
      <c r="C11" s="341"/>
    </row>
    <row r="12" spans="1:23" ht="268.8" hidden="1" customHeight="1">
      <c r="A12" s="353"/>
      <c r="B12" s="365"/>
      <c r="C12" s="342"/>
    </row>
    <row r="13" spans="1:23" ht="268.8" hidden="1" customHeight="1" thickBot="1">
      <c r="A13" s="344" t="s">
        <v>377</v>
      </c>
      <c r="B13" s="367"/>
      <c r="C13" s="343"/>
    </row>
    <row r="14" spans="1:23" ht="40.200000000000003" customHeight="1" thickTop="1">
      <c r="A14" s="497" t="s">
        <v>379</v>
      </c>
      <c r="B14" s="271"/>
      <c r="C14" s="673">
        <v>45478</v>
      </c>
      <c r="E14" s="413"/>
      <c r="F14" s="413"/>
      <c r="G14" s="413"/>
    </row>
    <row r="15" spans="1:23" ht="260.39999999999998" customHeight="1">
      <c r="A15" s="369" t="s">
        <v>393</v>
      </c>
      <c r="B15" s="496" t="s">
        <v>417</v>
      </c>
      <c r="C15" s="683"/>
      <c r="E15" s="413"/>
      <c r="F15" s="413"/>
      <c r="G15" s="413"/>
    </row>
    <row r="16" spans="1:23" ht="29.4" customHeight="1" thickBot="1">
      <c r="A16" s="418" t="s">
        <v>392</v>
      </c>
      <c r="B16" s="419"/>
      <c r="C16" s="416"/>
    </row>
    <row r="17" spans="1:3" ht="49.8" customHeight="1" thickTop="1">
      <c r="A17" s="791" t="s">
        <v>380</v>
      </c>
      <c r="B17" s="366"/>
      <c r="C17" s="341"/>
    </row>
    <row r="18" spans="1:3" ht="167.4" customHeight="1">
      <c r="A18" s="404" t="s">
        <v>395</v>
      </c>
      <c r="B18" s="364" t="s">
        <v>419</v>
      </c>
      <c r="C18" s="342">
        <v>45477</v>
      </c>
    </row>
    <row r="19" spans="1:3" ht="34.200000000000003" customHeight="1" thickBot="1">
      <c r="A19" s="400" t="s">
        <v>394</v>
      </c>
      <c r="B19" s="364"/>
      <c r="C19" s="342"/>
    </row>
    <row r="20" spans="1:3" ht="40.200000000000003" customHeight="1">
      <c r="A20" s="791" t="s">
        <v>396</v>
      </c>
      <c r="B20" s="366"/>
      <c r="C20" s="341"/>
    </row>
    <row r="21" spans="1:3" ht="135.6" customHeight="1">
      <c r="A21" s="353" t="s">
        <v>397</v>
      </c>
      <c r="B21" s="364" t="s">
        <v>420</v>
      </c>
      <c r="C21" s="342">
        <v>45477</v>
      </c>
    </row>
    <row r="22" spans="1:3" ht="31.8" customHeight="1" thickBot="1">
      <c r="A22" s="400" t="s">
        <v>398</v>
      </c>
      <c r="B22" s="364"/>
      <c r="C22" s="342"/>
    </row>
    <row r="23" spans="1:3" ht="40.200000000000003" customHeight="1">
      <c r="A23" s="792" t="s">
        <v>399</v>
      </c>
      <c r="B23" s="366"/>
      <c r="C23" s="341"/>
    </row>
    <row r="24" spans="1:3" ht="222" customHeight="1">
      <c r="A24" s="353" t="s">
        <v>400</v>
      </c>
      <c r="B24" s="364" t="s">
        <v>419</v>
      </c>
      <c r="C24" s="342">
        <v>45476</v>
      </c>
    </row>
    <row r="25" spans="1:3" ht="40.799999999999997" customHeight="1" thickBot="1">
      <c r="A25" s="400" t="s">
        <v>401</v>
      </c>
      <c r="B25" s="364"/>
      <c r="C25" s="342"/>
    </row>
    <row r="26" spans="1:3" ht="40.799999999999997" customHeight="1">
      <c r="A26" s="791" t="s">
        <v>408</v>
      </c>
      <c r="B26" s="366"/>
      <c r="C26" s="341"/>
    </row>
    <row r="27" spans="1:3" ht="166.8" customHeight="1">
      <c r="A27" s="353" t="s">
        <v>403</v>
      </c>
      <c r="B27" s="364" t="s">
        <v>421</v>
      </c>
      <c r="C27" s="342">
        <v>45476</v>
      </c>
    </row>
    <row r="28" spans="1:3" ht="32.4" customHeight="1" thickBot="1">
      <c r="A28" s="400" t="s">
        <v>402</v>
      </c>
      <c r="B28" s="365"/>
      <c r="C28" s="342"/>
    </row>
    <row r="29" spans="1:3" ht="40.799999999999997" customHeight="1">
      <c r="A29" s="791" t="s">
        <v>381</v>
      </c>
      <c r="B29" s="366"/>
      <c r="C29" s="341"/>
    </row>
    <row r="30" spans="1:3" ht="360" customHeight="1">
      <c r="A30" s="353" t="s">
        <v>405</v>
      </c>
      <c r="B30" s="365" t="s">
        <v>418</v>
      </c>
      <c r="C30" s="342">
        <v>45475</v>
      </c>
    </row>
    <row r="31" spans="1:3" ht="40.799999999999997" customHeight="1" thickBot="1">
      <c r="A31" s="400" t="s">
        <v>404</v>
      </c>
      <c r="B31" s="365"/>
      <c r="C31" s="342"/>
    </row>
    <row r="32" spans="1:3" ht="40.799999999999997" customHeight="1">
      <c r="A32" s="791" t="s">
        <v>409</v>
      </c>
      <c r="B32" s="366"/>
      <c r="C32" s="341"/>
    </row>
    <row r="33" spans="1:3" ht="276.60000000000002" customHeight="1">
      <c r="A33" s="353" t="s">
        <v>407</v>
      </c>
      <c r="B33" s="365" t="s">
        <v>422</v>
      </c>
      <c r="C33" s="342">
        <v>45476</v>
      </c>
    </row>
    <row r="34" spans="1:3" ht="40.799999999999997" customHeight="1" thickBot="1">
      <c r="A34" s="400" t="s">
        <v>406</v>
      </c>
      <c r="B34" s="365"/>
      <c r="C34" s="342"/>
    </row>
    <row r="35" spans="1:3" ht="40.200000000000003" customHeight="1">
      <c r="A35" s="791" t="s">
        <v>382</v>
      </c>
      <c r="B35" s="366"/>
      <c r="C35" s="341"/>
    </row>
    <row r="36" spans="1:3" ht="312.60000000000002" customHeight="1">
      <c r="A36" s="353" t="s">
        <v>411</v>
      </c>
      <c r="B36" s="365" t="s">
        <v>417</v>
      </c>
      <c r="C36" s="342">
        <v>45475</v>
      </c>
    </row>
    <row r="37" spans="1:3" ht="40.200000000000003" customHeight="1" thickBot="1">
      <c r="A37" s="400" t="s">
        <v>410</v>
      </c>
      <c r="B37" s="365"/>
      <c r="C37" s="342"/>
    </row>
    <row r="38" spans="1:3" ht="40.200000000000003" customHeight="1">
      <c r="A38" s="791" t="s">
        <v>383</v>
      </c>
      <c r="B38" s="366"/>
      <c r="C38" s="341"/>
    </row>
    <row r="39" spans="1:3" ht="205.8" customHeight="1">
      <c r="A39" s="545" t="s">
        <v>412</v>
      </c>
      <c r="B39" s="365" t="s">
        <v>423</v>
      </c>
      <c r="C39" s="467">
        <v>45475</v>
      </c>
    </row>
    <row r="40" spans="1:3" ht="31.2" customHeight="1" thickBot="1">
      <c r="A40" s="546"/>
      <c r="B40" s="365"/>
      <c r="C40" s="342"/>
    </row>
    <row r="41" spans="1:3" ht="31.2" customHeight="1">
      <c r="A41" s="791" t="s">
        <v>384</v>
      </c>
      <c r="B41" s="366"/>
      <c r="C41" s="341"/>
    </row>
    <row r="42" spans="1:3" ht="180" customHeight="1">
      <c r="A42" s="353" t="s">
        <v>414</v>
      </c>
      <c r="B42" s="364" t="s">
        <v>424</v>
      </c>
      <c r="C42" s="342">
        <v>45474</v>
      </c>
    </row>
    <row r="43" spans="1:3" ht="31.8" customHeight="1" thickBot="1">
      <c r="A43" s="400" t="s">
        <v>413</v>
      </c>
      <c r="B43" s="364"/>
      <c r="C43" s="342"/>
    </row>
    <row r="44" spans="1:3" ht="40.200000000000003" customHeight="1">
      <c r="A44" s="792" t="s">
        <v>385</v>
      </c>
      <c r="B44" s="366"/>
      <c r="C44" s="341"/>
    </row>
    <row r="45" spans="1:3" ht="313.8" customHeight="1">
      <c r="A45" s="353" t="s">
        <v>416</v>
      </c>
      <c r="B45" s="364" t="s">
        <v>333</v>
      </c>
      <c r="C45" s="342">
        <v>45474</v>
      </c>
    </row>
    <row r="46" spans="1:3" ht="40.799999999999997" customHeight="1">
      <c r="A46" s="400" t="s">
        <v>415</v>
      </c>
      <c r="B46" s="364"/>
      <c r="C46" s="342"/>
    </row>
  </sheetData>
  <mergeCells count="1">
    <mergeCell ref="C14:C15"/>
  </mergeCells>
  <phoneticPr fontId="85"/>
  <hyperlinks>
    <hyperlink ref="A4" r:id="rId1" xr:uid="{AC55D18D-4917-40CF-80DD-27063307BBA2}"/>
    <hyperlink ref="A10" r:id="rId2" xr:uid="{2C8A8BC5-B8C1-4B14-BE3E-5BEF26DAC8C9}"/>
    <hyperlink ref="A7" r:id="rId3" xr:uid="{DF6B6331-7E27-4F20-BD11-340BF3C51909}"/>
    <hyperlink ref="A16" r:id="rId4" xr:uid="{63320665-4090-429F-A326-EBAFD4FBD23F}"/>
    <hyperlink ref="A19" r:id="rId5" xr:uid="{0E0D2512-1C20-422B-B426-99D6AB980B2F}"/>
    <hyperlink ref="A22" r:id="rId6" xr:uid="{164F59F6-325A-456C-A0DA-38280CBCBC36}"/>
    <hyperlink ref="A28" r:id="rId7" xr:uid="{34A3D740-69A1-4747-8DC7-92BE834786E7}"/>
    <hyperlink ref="A31" r:id="rId8" xr:uid="{11F3467D-488C-4FE2-8907-2338E0314126}"/>
    <hyperlink ref="A34" r:id="rId9" xr:uid="{7701DF84-6BF0-4C0E-B835-7D1DFE48E474}"/>
    <hyperlink ref="A37" r:id="rId10" xr:uid="{C3012874-549E-4A53-957A-14383C9472A7}"/>
    <hyperlink ref="A43" r:id="rId11" xr:uid="{624613C6-70BB-4D4F-AF9E-568EA66CA6CE}"/>
    <hyperlink ref="A46" r:id="rId12" xr:uid="{8C037C41-821D-4C68-B4A1-FDF9B17DEFCE}"/>
  </hyperlinks>
  <pageMargins left="0.74803149606299213" right="0.74803149606299213" top="0.98425196850393704" bottom="0.98425196850393704" header="0.51181102362204722" footer="0.51181102362204722"/>
  <pageSetup paperSize="9" scale="16" fitToHeight="3" orientation="portrait" r:id="rId1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D36" sqref="D36"/>
    </sheetView>
  </sheetViews>
  <sheetFormatPr defaultColWidth="9" defaultRowHeight="13.2"/>
  <cols>
    <col min="1" max="1" width="5" style="1" customWidth="1"/>
    <col min="2" max="2" width="25.77734375" style="88" customWidth="1"/>
    <col min="3" max="3" width="69.109375" style="1" customWidth="1"/>
    <col min="4" max="4" width="109.88671875" style="1" customWidth="1"/>
    <col min="5" max="5" width="3.88671875" style="1" customWidth="1"/>
    <col min="6" max="16384" width="9" style="1"/>
  </cols>
  <sheetData>
    <row r="1" spans="1:7" ht="18.75" customHeight="1">
      <c r="B1" s="88" t="s">
        <v>107</v>
      </c>
    </row>
    <row r="2" spans="1:7" ht="17.25" customHeight="1" thickBot="1">
      <c r="B2" t="s">
        <v>234</v>
      </c>
      <c r="D2" s="689"/>
      <c r="E2" s="668"/>
    </row>
    <row r="3" spans="1:7" ht="16.5" customHeight="1" thickBot="1">
      <c r="B3" s="89" t="s">
        <v>108</v>
      </c>
      <c r="C3" s="168" t="s">
        <v>109</v>
      </c>
      <c r="D3" s="129" t="s">
        <v>148</v>
      </c>
    </row>
    <row r="4" spans="1:7" ht="17.25" customHeight="1" thickBot="1">
      <c r="B4" s="90" t="s">
        <v>110</v>
      </c>
      <c r="C4" s="111" t="s">
        <v>235</v>
      </c>
      <c r="D4" s="91"/>
    </row>
    <row r="5" spans="1:7" ht="17.25" customHeight="1">
      <c r="B5" s="690" t="s">
        <v>142</v>
      </c>
      <c r="C5" s="693" t="s">
        <v>145</v>
      </c>
      <c r="D5" s="694"/>
    </row>
    <row r="6" spans="1:7" ht="19.2" customHeight="1">
      <c r="B6" s="691"/>
      <c r="C6" s="695" t="s">
        <v>146</v>
      </c>
      <c r="D6" s="696"/>
      <c r="G6" s="143"/>
    </row>
    <row r="7" spans="1:7" ht="19.95" customHeight="1">
      <c r="B7" s="691"/>
      <c r="C7" s="169" t="s">
        <v>147</v>
      </c>
      <c r="D7" s="170"/>
      <c r="G7" s="143"/>
    </row>
    <row r="8" spans="1:7" ht="25.2" customHeight="1" thickBot="1">
      <c r="B8" s="692"/>
      <c r="C8" s="145" t="s">
        <v>149</v>
      </c>
      <c r="D8" s="144"/>
      <c r="G8" s="143"/>
    </row>
    <row r="9" spans="1:7" ht="46.2" customHeight="1" thickBot="1">
      <c r="B9" s="92" t="s">
        <v>203</v>
      </c>
      <c r="C9" s="697" t="s">
        <v>214</v>
      </c>
      <c r="D9" s="698"/>
    </row>
    <row r="10" spans="1:7" ht="63" customHeight="1" thickBot="1">
      <c r="B10" s="93" t="s">
        <v>111</v>
      </c>
      <c r="C10" s="699" t="s">
        <v>239</v>
      </c>
      <c r="D10" s="700"/>
    </row>
    <row r="11" spans="1:7" ht="78" customHeight="1" thickBot="1">
      <c r="B11" s="94"/>
      <c r="C11" s="95" t="s">
        <v>238</v>
      </c>
      <c r="D11" s="149" t="s">
        <v>236</v>
      </c>
      <c r="F11" s="1" t="s">
        <v>19</v>
      </c>
    </row>
    <row r="12" spans="1:7" ht="37.799999999999997" customHeight="1" thickBot="1">
      <c r="B12" s="92" t="s">
        <v>204</v>
      </c>
      <c r="C12" s="699" t="s">
        <v>237</v>
      </c>
      <c r="D12" s="700"/>
    </row>
    <row r="13" spans="1:7" ht="88.2" customHeight="1" thickBot="1">
      <c r="B13" s="96" t="s">
        <v>182</v>
      </c>
      <c r="C13" s="97" t="s">
        <v>240</v>
      </c>
      <c r="D13" s="363" t="s">
        <v>241</v>
      </c>
      <c r="F13" t="s">
        <v>26</v>
      </c>
    </row>
    <row r="14" spans="1:7" ht="66.599999999999994" customHeight="1" thickBot="1">
      <c r="A14" t="s">
        <v>144</v>
      </c>
      <c r="B14" s="98" t="s">
        <v>112</v>
      </c>
      <c r="C14" s="687" t="s">
        <v>242</v>
      </c>
      <c r="D14" s="688"/>
    </row>
    <row r="15" spans="1:7" ht="17.25" customHeight="1"/>
    <row r="16" spans="1:7" ht="17.25" customHeight="1">
      <c r="B16" s="684" t="s">
        <v>172</v>
      </c>
      <c r="C16" s="275"/>
      <c r="D16" s="1" t="s">
        <v>144</v>
      </c>
    </row>
    <row r="17" spans="2:5">
      <c r="B17" s="684"/>
      <c r="C17"/>
    </row>
    <row r="18" spans="2:5">
      <c r="B18" s="684"/>
      <c r="E18" s="1" t="s">
        <v>19</v>
      </c>
    </row>
    <row r="19" spans="2:5">
      <c r="B19" s="684"/>
    </row>
    <row r="20" spans="2:5">
      <c r="B20" s="684"/>
    </row>
    <row r="21" spans="2:5" ht="16.2">
      <c r="B21" s="684"/>
      <c r="D21" s="368" t="s">
        <v>174</v>
      </c>
    </row>
    <row r="22" spans="2:5">
      <c r="B22" s="684"/>
    </row>
    <row r="23" spans="2:5">
      <c r="B23" s="684"/>
      <c r="D23" s="685" t="s">
        <v>244</v>
      </c>
    </row>
    <row r="24" spans="2:5">
      <c r="B24" s="684"/>
      <c r="D24" s="686"/>
    </row>
    <row r="25" spans="2:5">
      <c r="B25" s="684"/>
      <c r="D25" s="686"/>
    </row>
    <row r="26" spans="2:5">
      <c r="B26" s="684"/>
      <c r="D26" s="686"/>
    </row>
    <row r="27" spans="2:5">
      <c r="B27" s="684"/>
      <c r="D27" s="686"/>
    </row>
    <row r="28" spans="2:5">
      <c r="B28" s="684"/>
    </row>
    <row r="29" spans="2:5">
      <c r="B29" s="684"/>
      <c r="D29" s="1" t="s">
        <v>144</v>
      </c>
    </row>
    <row r="30" spans="2:5">
      <c r="B30" s="684"/>
      <c r="D30" s="1" t="s">
        <v>144</v>
      </c>
    </row>
    <row r="31" spans="2:5">
      <c r="B31" s="684"/>
    </row>
    <row r="32" spans="2:5">
      <c r="B32" s="684"/>
    </row>
    <row r="33" spans="2:2">
      <c r="B33" s="684"/>
    </row>
  </sheetData>
  <mergeCells count="10">
    <mergeCell ref="B16:B33"/>
    <mergeCell ref="D23:D27"/>
    <mergeCell ref="C14:D14"/>
    <mergeCell ref="D2:E2"/>
    <mergeCell ref="B5:B8"/>
    <mergeCell ref="C5:D5"/>
    <mergeCell ref="C6:D6"/>
    <mergeCell ref="C9:D9"/>
    <mergeCell ref="C10:D10"/>
    <mergeCell ref="C12:D12"/>
  </mergeCells>
  <phoneticPr fontId="85"/>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topLeftCell="A13" zoomScale="89" zoomScaleNormal="89" zoomScaleSheetLayoutView="100" workbookViewId="0">
      <selection activeCell="AE28" sqref="AE28"/>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29" ht="15" customHeight="1">
      <c r="A1" s="704" t="s">
        <v>206</v>
      </c>
      <c r="B1" s="705"/>
      <c r="C1" s="705"/>
      <c r="D1" s="705"/>
      <c r="E1" s="705"/>
      <c r="F1" s="705"/>
      <c r="G1" s="705"/>
      <c r="H1" s="705"/>
      <c r="I1" s="705"/>
      <c r="J1" s="705"/>
      <c r="K1" s="705"/>
      <c r="L1" s="705"/>
      <c r="M1" s="705"/>
      <c r="N1" s="706"/>
      <c r="P1" s="707" t="s">
        <v>3</v>
      </c>
      <c r="Q1" s="708"/>
      <c r="R1" s="708"/>
      <c r="S1" s="708"/>
      <c r="T1" s="708"/>
      <c r="U1" s="708"/>
      <c r="V1" s="708"/>
      <c r="W1" s="708"/>
      <c r="X1" s="708"/>
      <c r="Y1" s="708"/>
      <c r="Z1" s="708"/>
      <c r="AA1" s="708"/>
      <c r="AB1" s="708"/>
      <c r="AC1" s="709"/>
    </row>
    <row r="2" spans="1:29" ht="18" customHeight="1" thickBot="1">
      <c r="A2" s="710" t="s">
        <v>176</v>
      </c>
      <c r="B2" s="711"/>
      <c r="C2" s="711"/>
      <c r="D2" s="711"/>
      <c r="E2" s="711"/>
      <c r="F2" s="711"/>
      <c r="G2" s="711"/>
      <c r="H2" s="711"/>
      <c r="I2" s="711"/>
      <c r="J2" s="711"/>
      <c r="K2" s="711"/>
      <c r="L2" s="711"/>
      <c r="M2" s="711"/>
      <c r="N2" s="712"/>
      <c r="P2" s="713" t="s">
        <v>4</v>
      </c>
      <c r="Q2" s="711"/>
      <c r="R2" s="711"/>
      <c r="S2" s="711"/>
      <c r="T2" s="711"/>
      <c r="U2" s="711"/>
      <c r="V2" s="711"/>
      <c r="W2" s="711"/>
      <c r="X2" s="711"/>
      <c r="Y2" s="711"/>
      <c r="Z2" s="711"/>
      <c r="AA2" s="711"/>
      <c r="AB2" s="711"/>
      <c r="AC2" s="714"/>
    </row>
    <row r="3" spans="1:29" ht="13.8" thickBot="1">
      <c r="A3" s="6" t="s">
        <v>176</v>
      </c>
      <c r="B3" s="8" t="s">
        <v>184</v>
      </c>
      <c r="C3" s="8" t="s">
        <v>5</v>
      </c>
      <c r="D3" s="8" t="s">
        <v>6</v>
      </c>
      <c r="E3" s="8" t="s">
        <v>7</v>
      </c>
      <c r="F3" s="8" t="s">
        <v>8</v>
      </c>
      <c r="G3" s="127" t="s">
        <v>9</v>
      </c>
      <c r="H3" s="130" t="s">
        <v>10</v>
      </c>
      <c r="I3" s="130" t="s">
        <v>11</v>
      </c>
      <c r="J3" s="130" t="s">
        <v>12</v>
      </c>
      <c r="K3" s="130" t="s">
        <v>13</v>
      </c>
      <c r="L3" s="130" t="s">
        <v>14</v>
      </c>
      <c r="M3" s="130" t="s">
        <v>15</v>
      </c>
      <c r="N3" s="7" t="s">
        <v>16</v>
      </c>
      <c r="P3" s="8"/>
      <c r="Q3" s="8" t="s">
        <v>184</v>
      </c>
      <c r="R3" s="8" t="s">
        <v>5</v>
      </c>
      <c r="S3" s="8" t="s">
        <v>6</v>
      </c>
      <c r="T3" s="8" t="s">
        <v>7</v>
      </c>
      <c r="U3" s="8" t="s">
        <v>8</v>
      </c>
      <c r="V3" s="127" t="s">
        <v>9</v>
      </c>
      <c r="W3" s="130" t="s">
        <v>10</v>
      </c>
      <c r="X3" s="130" t="s">
        <v>11</v>
      </c>
      <c r="Y3" s="130" t="s">
        <v>12</v>
      </c>
      <c r="Z3" s="130" t="s">
        <v>13</v>
      </c>
      <c r="AA3" s="130" t="s">
        <v>14</v>
      </c>
      <c r="AB3" s="130" t="s">
        <v>15</v>
      </c>
      <c r="AC3" s="9" t="s">
        <v>17</v>
      </c>
    </row>
    <row r="4" spans="1:29" ht="13.8" thickBot="1">
      <c r="A4" s="298" t="s">
        <v>176</v>
      </c>
      <c r="B4" s="299">
        <f t="shared" ref="B4:M4" si="0">AVERAGE(B8:B19)</f>
        <v>68.083333333333329</v>
      </c>
      <c r="C4" s="299">
        <f t="shared" si="0"/>
        <v>56.083333333333336</v>
      </c>
      <c r="D4" s="299">
        <f t="shared" si="0"/>
        <v>67.333333333333329</v>
      </c>
      <c r="E4" s="299">
        <f t="shared" si="0"/>
        <v>103.25</v>
      </c>
      <c r="F4" s="299">
        <f t="shared" si="0"/>
        <v>188.08333333333334</v>
      </c>
      <c r="G4" s="299">
        <f t="shared" si="0"/>
        <v>415.33333333333331</v>
      </c>
      <c r="H4" s="299">
        <f t="shared" si="0"/>
        <v>607.08333333333337</v>
      </c>
      <c r="I4" s="299">
        <f t="shared" si="0"/>
        <v>866.25</v>
      </c>
      <c r="J4" s="299">
        <f t="shared" si="0"/>
        <v>555.5</v>
      </c>
      <c r="K4" s="299">
        <f>AVERAGE(K8:K19)</f>
        <v>365.91666666666669</v>
      </c>
      <c r="L4" s="299">
        <f t="shared" si="0"/>
        <v>224.41666666666666</v>
      </c>
      <c r="M4" s="299">
        <f t="shared" si="0"/>
        <v>136.41666666666666</v>
      </c>
      <c r="N4" s="299">
        <f>AVERAGE(N8:N19)</f>
        <v>3653.75</v>
      </c>
      <c r="O4" s="10"/>
      <c r="P4" s="300" t="str">
        <f>+A4</f>
        <v xml:space="preserve"> </v>
      </c>
      <c r="Q4" s="299">
        <f t="shared" ref="Q4:AC4" si="1">AVERAGE(Q8:Q19)</f>
        <v>8.1666666666666661</v>
      </c>
      <c r="R4" s="299">
        <f t="shared" si="1"/>
        <v>8.75</v>
      </c>
      <c r="S4" s="299">
        <f t="shared" si="1"/>
        <v>13.25</v>
      </c>
      <c r="T4" s="299">
        <f>AVERAGE(T8:T19)</f>
        <v>6.5</v>
      </c>
      <c r="U4" s="299">
        <f>AVERAGE(U8:U19)</f>
        <v>9.1666666666666661</v>
      </c>
      <c r="V4" s="299">
        <f>AVERAGE(V8:V19)</f>
        <v>8.9166666666666661</v>
      </c>
      <c r="W4" s="299">
        <f t="shared" si="1"/>
        <v>8.0833333333333339</v>
      </c>
      <c r="X4" s="299">
        <f t="shared" si="1"/>
        <v>10.833333333333334</v>
      </c>
      <c r="Y4" s="299">
        <f>AVERAGE(Y8:Y19)</f>
        <v>9.1666666666666661</v>
      </c>
      <c r="Z4" s="299">
        <f>AVERAGE(Z8:Z19)</f>
        <v>18.75</v>
      </c>
      <c r="AA4" s="299">
        <f t="shared" si="1"/>
        <v>11.25</v>
      </c>
      <c r="AB4" s="299">
        <f t="shared" si="1"/>
        <v>11.583333333333334</v>
      </c>
      <c r="AC4" s="299">
        <f t="shared" si="1"/>
        <v>124.41666666666667</v>
      </c>
    </row>
    <row r="5" spans="1:29" ht="19.8" customHeight="1" thickBot="1">
      <c r="A5" s="235" t="s">
        <v>176</v>
      </c>
      <c r="B5" s="235" t="s">
        <v>176</v>
      </c>
      <c r="C5" s="235" t="s">
        <v>176</v>
      </c>
      <c r="D5" s="235" t="s">
        <v>176</v>
      </c>
      <c r="E5" s="235" t="s">
        <v>176</v>
      </c>
      <c r="F5" s="235" t="s">
        <v>176</v>
      </c>
      <c r="G5" s="290" t="s">
        <v>180</v>
      </c>
      <c r="H5" s="235"/>
      <c r="I5" s="235"/>
      <c r="J5" s="235"/>
      <c r="K5" s="235"/>
      <c r="L5" s="235"/>
      <c r="M5" s="235"/>
      <c r="N5" s="204"/>
      <c r="O5" s="103"/>
      <c r="P5" s="128"/>
      <c r="Q5" s="128"/>
      <c r="R5" s="128"/>
      <c r="S5" s="128"/>
      <c r="T5" s="128"/>
      <c r="U5" s="128"/>
      <c r="V5" s="290" t="s">
        <v>180</v>
      </c>
      <c r="W5" s="235"/>
      <c r="X5" s="235"/>
      <c r="Y5" s="235"/>
      <c r="Z5" s="235"/>
      <c r="AA5" s="235"/>
      <c r="AB5" s="235"/>
      <c r="AC5" s="204"/>
    </row>
    <row r="6" spans="1:29" ht="19.8" customHeight="1" thickBot="1">
      <c r="A6" s="235" t="s">
        <v>176</v>
      </c>
      <c r="B6" s="235" t="s">
        <v>176</v>
      </c>
      <c r="C6" s="235" t="s">
        <v>176</v>
      </c>
      <c r="D6" s="235" t="s">
        <v>176</v>
      </c>
      <c r="E6" s="235" t="s">
        <v>176</v>
      </c>
      <c r="F6" s="235" t="s">
        <v>176</v>
      </c>
      <c r="G6" s="290">
        <v>93</v>
      </c>
      <c r="H6" s="235"/>
      <c r="I6" s="235"/>
      <c r="J6" s="235"/>
      <c r="K6" s="235"/>
      <c r="L6" s="235"/>
      <c r="M6" s="235"/>
      <c r="N6" s="285"/>
      <c r="O6" s="103"/>
      <c r="P6" s="383"/>
      <c r="Q6" s="383"/>
      <c r="R6" s="383"/>
      <c r="S6" s="383"/>
      <c r="T6" s="383"/>
      <c r="U6" s="383"/>
      <c r="V6" s="290">
        <v>2</v>
      </c>
      <c r="W6" s="235"/>
      <c r="X6" s="235"/>
      <c r="Y6" s="235"/>
      <c r="Z6" s="235"/>
      <c r="AA6" s="235"/>
      <c r="AB6" s="235"/>
      <c r="AC6" s="285"/>
    </row>
    <row r="7" spans="1:29" ht="19.8" customHeight="1" thickBot="1">
      <c r="A7" s="382" t="s">
        <v>179</v>
      </c>
      <c r="B7" s="389">
        <v>102</v>
      </c>
      <c r="C7" s="389">
        <v>102</v>
      </c>
      <c r="D7" s="389">
        <v>115</v>
      </c>
      <c r="E7" s="389">
        <v>122</v>
      </c>
      <c r="F7" s="389">
        <v>255</v>
      </c>
      <c r="G7" s="389">
        <v>293</v>
      </c>
      <c r="H7" s="386"/>
      <c r="I7" s="386"/>
      <c r="J7" s="386"/>
      <c r="K7" s="386"/>
      <c r="L7" s="386"/>
      <c r="M7" s="381"/>
      <c r="N7" s="387"/>
      <c r="O7" s="103"/>
      <c r="P7" s="385" t="s">
        <v>179</v>
      </c>
      <c r="Q7" s="390">
        <v>4</v>
      </c>
      <c r="R7" s="385">
        <v>4</v>
      </c>
      <c r="S7" s="385">
        <v>4</v>
      </c>
      <c r="T7" s="420">
        <v>8</v>
      </c>
      <c r="U7" s="385">
        <v>1</v>
      </c>
      <c r="V7" s="385">
        <v>2</v>
      </c>
      <c r="W7" s="235"/>
      <c r="X7" s="235"/>
      <c r="Y7" s="235"/>
      <c r="Z7" s="235"/>
      <c r="AA7" s="235"/>
      <c r="AB7" s="235"/>
      <c r="AC7" s="387"/>
    </row>
    <row r="8" spans="1:29" ht="18" customHeight="1" thickBot="1">
      <c r="A8" s="289" t="s">
        <v>160</v>
      </c>
      <c r="B8" s="297">
        <v>82</v>
      </c>
      <c r="C8" s="295">
        <v>62</v>
      </c>
      <c r="D8" s="295">
        <v>99</v>
      </c>
      <c r="E8" s="295">
        <v>112</v>
      </c>
      <c r="F8" s="422">
        <v>224</v>
      </c>
      <c r="G8" s="422">
        <v>526</v>
      </c>
      <c r="H8" s="422">
        <v>521</v>
      </c>
      <c r="I8" s="424">
        <v>768</v>
      </c>
      <c r="J8" s="295">
        <v>454</v>
      </c>
      <c r="K8" s="295">
        <v>390</v>
      </c>
      <c r="L8" s="295">
        <v>416</v>
      </c>
      <c r="M8" s="376">
        <v>154</v>
      </c>
      <c r="N8" s="388">
        <f>SUM(B8:M8)</f>
        <v>3808</v>
      </c>
      <c r="O8" s="10"/>
      <c r="P8" s="384" t="s">
        <v>160</v>
      </c>
      <c r="Q8" s="349">
        <v>1</v>
      </c>
      <c r="R8" s="350">
        <v>1</v>
      </c>
      <c r="S8" s="350">
        <v>4</v>
      </c>
      <c r="T8" s="350">
        <v>2</v>
      </c>
      <c r="U8" s="350">
        <v>2</v>
      </c>
      <c r="V8" s="295">
        <v>7</v>
      </c>
      <c r="W8" s="295">
        <v>7</v>
      </c>
      <c r="X8" s="295">
        <v>3</v>
      </c>
      <c r="Y8" s="295">
        <v>1</v>
      </c>
      <c r="Z8" s="336">
        <v>7</v>
      </c>
      <c r="AA8" s="336">
        <v>7</v>
      </c>
      <c r="AB8" s="421">
        <v>5</v>
      </c>
      <c r="AC8" s="296">
        <f>SUM(Q8:AB8)</f>
        <v>47</v>
      </c>
    </row>
    <row r="9" spans="1:29" ht="18" customHeight="1" thickBot="1">
      <c r="A9" s="286" t="s">
        <v>157</v>
      </c>
      <c r="B9" s="291">
        <v>81</v>
      </c>
      <c r="C9" s="292">
        <v>39</v>
      </c>
      <c r="D9" s="292">
        <v>72</v>
      </c>
      <c r="E9" s="293">
        <v>89</v>
      </c>
      <c r="F9" s="293">
        <v>258</v>
      </c>
      <c r="G9" s="293">
        <v>416</v>
      </c>
      <c r="H9" s="425">
        <v>554</v>
      </c>
      <c r="I9" s="425">
        <v>568</v>
      </c>
      <c r="J9" s="423">
        <v>578</v>
      </c>
      <c r="K9" s="293">
        <v>337</v>
      </c>
      <c r="L9" s="293">
        <v>169</v>
      </c>
      <c r="M9" s="293">
        <v>168</v>
      </c>
      <c r="N9" s="294">
        <f t="shared" ref="N9:N20" si="2">SUM(B9:M9)</f>
        <v>3329</v>
      </c>
      <c r="O9" s="108" t="s">
        <v>19</v>
      </c>
      <c r="P9" s="347" t="s">
        <v>157</v>
      </c>
      <c r="Q9" s="358">
        <v>0</v>
      </c>
      <c r="R9" s="359">
        <v>5</v>
      </c>
      <c r="S9" s="359">
        <v>4</v>
      </c>
      <c r="T9" s="359">
        <v>1</v>
      </c>
      <c r="U9" s="359">
        <v>1</v>
      </c>
      <c r="V9" s="359">
        <v>1</v>
      </c>
      <c r="W9" s="359">
        <v>1</v>
      </c>
      <c r="X9" s="359">
        <v>1</v>
      </c>
      <c r="Y9" s="358">
        <v>0</v>
      </c>
      <c r="Z9" s="358">
        <v>0</v>
      </c>
      <c r="AA9" s="358">
        <v>0</v>
      </c>
      <c r="AB9" s="358">
        <v>2</v>
      </c>
      <c r="AC9" s="348">
        <f t="shared" ref="AC9:AC20" si="3">SUM(Q9:AB9)</f>
        <v>16</v>
      </c>
    </row>
    <row r="10" spans="1:29" ht="18" customHeight="1" thickBot="1">
      <c r="A10" s="286" t="s">
        <v>143</v>
      </c>
      <c r="B10" s="254">
        <v>81</v>
      </c>
      <c r="C10" s="254">
        <v>48</v>
      </c>
      <c r="D10" s="255">
        <v>71</v>
      </c>
      <c r="E10" s="254">
        <v>128</v>
      </c>
      <c r="F10" s="254">
        <v>171</v>
      </c>
      <c r="G10" s="254">
        <v>350</v>
      </c>
      <c r="H10" s="426">
        <v>569</v>
      </c>
      <c r="I10" s="254">
        <v>553</v>
      </c>
      <c r="J10" s="254">
        <v>458</v>
      </c>
      <c r="K10" s="254">
        <v>306</v>
      </c>
      <c r="L10" s="254">
        <v>220</v>
      </c>
      <c r="M10" s="255">
        <v>229</v>
      </c>
      <c r="N10" s="279">
        <f t="shared" si="2"/>
        <v>3184</v>
      </c>
      <c r="O10" s="234"/>
      <c r="P10" s="347" t="s">
        <v>143</v>
      </c>
      <c r="Q10" s="356">
        <v>1</v>
      </c>
      <c r="R10" s="356">
        <v>2</v>
      </c>
      <c r="S10" s="356">
        <v>1</v>
      </c>
      <c r="T10" s="356">
        <v>0</v>
      </c>
      <c r="U10" s="356">
        <v>0</v>
      </c>
      <c r="V10" s="356">
        <v>0</v>
      </c>
      <c r="W10" s="356">
        <v>1</v>
      </c>
      <c r="X10" s="356">
        <v>1</v>
      </c>
      <c r="Y10" s="356">
        <v>0</v>
      </c>
      <c r="Z10" s="356">
        <v>1</v>
      </c>
      <c r="AA10" s="356">
        <v>0</v>
      </c>
      <c r="AB10" s="356">
        <v>0</v>
      </c>
      <c r="AC10" s="357">
        <f t="shared" si="3"/>
        <v>7</v>
      </c>
    </row>
    <row r="11" spans="1:29" ht="18" customHeight="1" thickBot="1">
      <c r="A11" s="236" t="s">
        <v>125</v>
      </c>
      <c r="B11" s="155">
        <v>112</v>
      </c>
      <c r="C11" s="155">
        <v>85</v>
      </c>
      <c r="D11" s="155">
        <v>60</v>
      </c>
      <c r="E11" s="155">
        <v>97</v>
      </c>
      <c r="F11" s="155">
        <v>95</v>
      </c>
      <c r="G11" s="155">
        <v>305</v>
      </c>
      <c r="H11" s="427">
        <v>544</v>
      </c>
      <c r="I11" s="155">
        <v>449</v>
      </c>
      <c r="J11" s="155">
        <v>475</v>
      </c>
      <c r="K11" s="155">
        <v>505</v>
      </c>
      <c r="L11" s="155">
        <v>219</v>
      </c>
      <c r="M11" s="156">
        <v>98</v>
      </c>
      <c r="N11" s="249">
        <f t="shared" si="2"/>
        <v>3044</v>
      </c>
      <c r="O11" s="108"/>
      <c r="P11" s="286" t="s">
        <v>125</v>
      </c>
      <c r="Q11" s="203">
        <v>16</v>
      </c>
      <c r="R11" s="203">
        <v>1</v>
      </c>
      <c r="S11" s="203">
        <v>19</v>
      </c>
      <c r="T11" s="203">
        <v>3</v>
      </c>
      <c r="U11" s="203">
        <v>13</v>
      </c>
      <c r="V11" s="203">
        <v>1</v>
      </c>
      <c r="W11" s="203">
        <v>2</v>
      </c>
      <c r="X11" s="203">
        <v>2</v>
      </c>
      <c r="Y11" s="203">
        <v>0</v>
      </c>
      <c r="Z11" s="429">
        <v>24</v>
      </c>
      <c r="AA11" s="203">
        <v>4</v>
      </c>
      <c r="AB11" s="203">
        <v>2</v>
      </c>
      <c r="AC11" s="248">
        <f t="shared" si="3"/>
        <v>87</v>
      </c>
    </row>
    <row r="12" spans="1:29" ht="18" customHeight="1" thickBot="1">
      <c r="A12" s="237" t="s">
        <v>27</v>
      </c>
      <c r="B12" s="205">
        <v>84</v>
      </c>
      <c r="C12" s="205">
        <v>100</v>
      </c>
      <c r="D12" s="206">
        <v>77</v>
      </c>
      <c r="E12" s="206">
        <v>80</v>
      </c>
      <c r="F12" s="122">
        <v>236</v>
      </c>
      <c r="G12" s="122">
        <v>438</v>
      </c>
      <c r="H12" s="123">
        <v>631</v>
      </c>
      <c r="I12" s="428">
        <v>752</v>
      </c>
      <c r="J12" s="121">
        <v>523</v>
      </c>
      <c r="K12" s="122">
        <v>427</v>
      </c>
      <c r="L12" s="121">
        <v>253</v>
      </c>
      <c r="M12" s="207">
        <v>136</v>
      </c>
      <c r="N12" s="239">
        <f t="shared" si="2"/>
        <v>3737</v>
      </c>
      <c r="O12" s="108"/>
      <c r="P12" s="287" t="s">
        <v>20</v>
      </c>
      <c r="Q12" s="208">
        <v>7</v>
      </c>
      <c r="R12" s="208">
        <v>7</v>
      </c>
      <c r="S12" s="209">
        <v>13</v>
      </c>
      <c r="T12" s="209">
        <v>3</v>
      </c>
      <c r="U12" s="209">
        <v>8</v>
      </c>
      <c r="V12" s="209">
        <v>11</v>
      </c>
      <c r="W12" s="208">
        <v>5</v>
      </c>
      <c r="X12" s="209">
        <v>11</v>
      </c>
      <c r="Y12" s="209">
        <v>9</v>
      </c>
      <c r="Z12" s="209">
        <v>9</v>
      </c>
      <c r="AA12" s="210">
        <v>20</v>
      </c>
      <c r="AB12" s="210">
        <v>37</v>
      </c>
      <c r="AC12" s="246">
        <f t="shared" si="3"/>
        <v>140</v>
      </c>
    </row>
    <row r="13" spans="1:29" ht="18" customHeight="1" thickBot="1">
      <c r="A13" s="237" t="s">
        <v>28</v>
      </c>
      <c r="B13" s="209">
        <v>41</v>
      </c>
      <c r="C13" s="209">
        <v>44</v>
      </c>
      <c r="D13" s="209">
        <v>67</v>
      </c>
      <c r="E13" s="209">
        <v>103</v>
      </c>
      <c r="F13" s="203">
        <v>311</v>
      </c>
      <c r="G13" s="209">
        <v>415</v>
      </c>
      <c r="H13" s="209">
        <v>539</v>
      </c>
      <c r="I13" s="429">
        <v>1165</v>
      </c>
      <c r="J13" s="209">
        <v>534</v>
      </c>
      <c r="K13" s="209">
        <v>297</v>
      </c>
      <c r="L13" s="208">
        <v>205</v>
      </c>
      <c r="M13" s="211">
        <v>92</v>
      </c>
      <c r="N13" s="240">
        <f t="shared" si="2"/>
        <v>3813</v>
      </c>
      <c r="O13" s="108"/>
      <c r="P13" s="288" t="s">
        <v>28</v>
      </c>
      <c r="Q13" s="209">
        <v>9</v>
      </c>
      <c r="R13" s="209">
        <v>22</v>
      </c>
      <c r="S13" s="208">
        <v>18</v>
      </c>
      <c r="T13" s="209">
        <v>9</v>
      </c>
      <c r="U13" s="212">
        <v>21</v>
      </c>
      <c r="V13" s="209">
        <v>14</v>
      </c>
      <c r="W13" s="209">
        <v>6</v>
      </c>
      <c r="X13" s="209">
        <v>13</v>
      </c>
      <c r="Y13" s="209">
        <v>7</v>
      </c>
      <c r="Z13" s="213">
        <v>81</v>
      </c>
      <c r="AA13" s="212">
        <v>31</v>
      </c>
      <c r="AB13" s="213">
        <v>37</v>
      </c>
      <c r="AC13" s="247">
        <f t="shared" si="3"/>
        <v>268</v>
      </c>
    </row>
    <row r="14" spans="1:29" ht="18" customHeight="1" thickBot="1">
      <c r="A14" s="237" t="s">
        <v>29</v>
      </c>
      <c r="B14" s="209">
        <v>57</v>
      </c>
      <c r="C14" s="208">
        <v>35</v>
      </c>
      <c r="D14" s="209">
        <v>95</v>
      </c>
      <c r="E14" s="208">
        <v>112</v>
      </c>
      <c r="F14" s="209">
        <v>131</v>
      </c>
      <c r="G14" s="13">
        <v>340</v>
      </c>
      <c r="H14" s="13">
        <v>483</v>
      </c>
      <c r="I14" s="14">
        <v>1339</v>
      </c>
      <c r="J14" s="13">
        <v>614</v>
      </c>
      <c r="K14" s="13">
        <v>349</v>
      </c>
      <c r="L14" s="13">
        <v>236</v>
      </c>
      <c r="M14" s="214">
        <v>68</v>
      </c>
      <c r="N14" s="239">
        <f t="shared" si="2"/>
        <v>3859</v>
      </c>
      <c r="O14" s="108"/>
      <c r="P14" s="288" t="s">
        <v>29</v>
      </c>
      <c r="Q14" s="209">
        <v>19</v>
      </c>
      <c r="R14" s="209">
        <v>12</v>
      </c>
      <c r="S14" s="209">
        <v>8</v>
      </c>
      <c r="T14" s="208">
        <v>12</v>
      </c>
      <c r="U14" s="209">
        <v>7</v>
      </c>
      <c r="V14" s="209">
        <v>15</v>
      </c>
      <c r="W14" s="13">
        <v>16</v>
      </c>
      <c r="X14" s="214">
        <v>12</v>
      </c>
      <c r="Y14" s="208">
        <v>16</v>
      </c>
      <c r="Z14" s="209">
        <v>6</v>
      </c>
      <c r="AA14" s="208">
        <v>12</v>
      </c>
      <c r="AB14" s="208">
        <v>6</v>
      </c>
      <c r="AC14" s="246">
        <f t="shared" si="3"/>
        <v>141</v>
      </c>
    </row>
    <row r="15" spans="1:29" ht="18" hidden="1" customHeight="1" thickBot="1">
      <c r="A15" s="237" t="s">
        <v>30</v>
      </c>
      <c r="B15" s="215">
        <v>68</v>
      </c>
      <c r="C15" s="209">
        <v>42</v>
      </c>
      <c r="D15" s="209">
        <v>44</v>
      </c>
      <c r="E15" s="208">
        <v>75</v>
      </c>
      <c r="F15" s="208">
        <v>135</v>
      </c>
      <c r="G15" s="208">
        <v>448</v>
      </c>
      <c r="H15" s="209">
        <v>507</v>
      </c>
      <c r="I15" s="209">
        <v>808</v>
      </c>
      <c r="J15" s="212">
        <v>795</v>
      </c>
      <c r="K15" s="208">
        <v>313</v>
      </c>
      <c r="L15" s="208">
        <v>246</v>
      </c>
      <c r="M15" s="208">
        <v>143</v>
      </c>
      <c r="N15" s="239">
        <f t="shared" si="2"/>
        <v>3624</v>
      </c>
      <c r="O15" s="108"/>
      <c r="P15" s="288" t="s">
        <v>30</v>
      </c>
      <c r="Q15" s="217">
        <v>9</v>
      </c>
      <c r="R15" s="209">
        <v>16</v>
      </c>
      <c r="S15" s="209">
        <v>12</v>
      </c>
      <c r="T15" s="208">
        <v>6</v>
      </c>
      <c r="U15" s="218">
        <v>7</v>
      </c>
      <c r="V15" s="218">
        <v>14</v>
      </c>
      <c r="W15" s="209">
        <v>9</v>
      </c>
      <c r="X15" s="209">
        <v>14</v>
      </c>
      <c r="Y15" s="209">
        <v>9</v>
      </c>
      <c r="Z15" s="209">
        <v>9</v>
      </c>
      <c r="AA15" s="218">
        <v>8</v>
      </c>
      <c r="AB15" s="218">
        <v>7</v>
      </c>
      <c r="AC15" s="246">
        <f t="shared" si="3"/>
        <v>120</v>
      </c>
    </row>
    <row r="16" spans="1:29" ht="18" hidden="1" customHeight="1" thickBot="1">
      <c r="A16" s="12" t="s">
        <v>31</v>
      </c>
      <c r="B16" s="219">
        <v>71</v>
      </c>
      <c r="C16" s="219">
        <v>97</v>
      </c>
      <c r="D16" s="219">
        <v>61</v>
      </c>
      <c r="E16" s="220">
        <v>105</v>
      </c>
      <c r="F16" s="220">
        <v>198</v>
      </c>
      <c r="G16" s="220">
        <v>442</v>
      </c>
      <c r="H16" s="221">
        <v>790</v>
      </c>
      <c r="I16" s="15">
        <v>674</v>
      </c>
      <c r="J16" s="15">
        <v>594</v>
      </c>
      <c r="K16" s="220">
        <v>275</v>
      </c>
      <c r="L16" s="220">
        <v>133</v>
      </c>
      <c r="M16" s="220">
        <v>108</v>
      </c>
      <c r="N16" s="239">
        <f t="shared" si="2"/>
        <v>3548</v>
      </c>
      <c r="O16" s="10"/>
      <c r="P16" s="238" t="s">
        <v>31</v>
      </c>
      <c r="Q16" s="219">
        <v>7</v>
      </c>
      <c r="R16" s="219">
        <v>13</v>
      </c>
      <c r="S16" s="219">
        <v>12</v>
      </c>
      <c r="T16" s="220">
        <v>11</v>
      </c>
      <c r="U16" s="220">
        <v>12</v>
      </c>
      <c r="V16" s="220">
        <v>15</v>
      </c>
      <c r="W16" s="220">
        <v>20</v>
      </c>
      <c r="X16" s="220">
        <v>15</v>
      </c>
      <c r="Y16" s="220">
        <v>15</v>
      </c>
      <c r="Z16" s="220">
        <v>20</v>
      </c>
      <c r="AA16" s="220">
        <v>9</v>
      </c>
      <c r="AB16" s="220">
        <v>7</v>
      </c>
      <c r="AC16" s="245">
        <f t="shared" si="3"/>
        <v>156</v>
      </c>
    </row>
    <row r="17" spans="1:31" ht="13.8" hidden="1" thickBot="1">
      <c r="A17" s="17" t="s">
        <v>32</v>
      </c>
      <c r="B17" s="217">
        <v>38</v>
      </c>
      <c r="C17" s="220">
        <v>19</v>
      </c>
      <c r="D17" s="220">
        <v>38</v>
      </c>
      <c r="E17" s="220">
        <v>203</v>
      </c>
      <c r="F17" s="220">
        <v>146</v>
      </c>
      <c r="G17" s="220">
        <v>439</v>
      </c>
      <c r="H17" s="221">
        <v>964</v>
      </c>
      <c r="I17" s="221">
        <v>1154</v>
      </c>
      <c r="J17" s="220">
        <v>423</v>
      </c>
      <c r="K17" s="220">
        <v>388</v>
      </c>
      <c r="L17" s="220">
        <v>176</v>
      </c>
      <c r="M17" s="220">
        <v>143</v>
      </c>
      <c r="N17" s="222">
        <f t="shared" si="2"/>
        <v>4131</v>
      </c>
      <c r="O17" s="10"/>
      <c r="P17" s="16" t="s">
        <v>32</v>
      </c>
      <c r="Q17" s="220">
        <v>7</v>
      </c>
      <c r="R17" s="220">
        <v>7</v>
      </c>
      <c r="S17" s="220">
        <v>8</v>
      </c>
      <c r="T17" s="220">
        <v>12</v>
      </c>
      <c r="U17" s="220">
        <v>9</v>
      </c>
      <c r="V17" s="220">
        <v>6</v>
      </c>
      <c r="W17" s="220">
        <v>11</v>
      </c>
      <c r="X17" s="220">
        <v>8</v>
      </c>
      <c r="Y17" s="220">
        <v>16</v>
      </c>
      <c r="Z17" s="220">
        <v>40</v>
      </c>
      <c r="AA17" s="220">
        <v>17</v>
      </c>
      <c r="AB17" s="220">
        <v>16</v>
      </c>
      <c r="AC17" s="220">
        <f t="shared" si="3"/>
        <v>157</v>
      </c>
    </row>
    <row r="18" spans="1:31" ht="13.8" hidden="1" thickBot="1">
      <c r="A18" s="223" t="s">
        <v>33</v>
      </c>
      <c r="B18" s="15">
        <v>49</v>
      </c>
      <c r="C18" s="15">
        <v>63</v>
      </c>
      <c r="D18" s="15">
        <v>50</v>
      </c>
      <c r="E18" s="15">
        <v>71</v>
      </c>
      <c r="F18" s="15">
        <v>144</v>
      </c>
      <c r="G18" s="15">
        <v>374</v>
      </c>
      <c r="H18" s="105">
        <v>729</v>
      </c>
      <c r="I18" s="105">
        <v>1097</v>
      </c>
      <c r="J18" s="105">
        <v>650</v>
      </c>
      <c r="K18" s="15">
        <v>397</v>
      </c>
      <c r="L18" s="15">
        <v>192</v>
      </c>
      <c r="M18" s="15">
        <v>217</v>
      </c>
      <c r="N18" s="222">
        <f t="shared" si="2"/>
        <v>4033</v>
      </c>
      <c r="O18" s="10"/>
      <c r="P18" s="18" t="s">
        <v>33</v>
      </c>
      <c r="Q18" s="15">
        <v>10</v>
      </c>
      <c r="R18" s="15">
        <v>6</v>
      </c>
      <c r="S18" s="15">
        <v>14</v>
      </c>
      <c r="T18" s="15">
        <v>10</v>
      </c>
      <c r="U18" s="15">
        <v>10</v>
      </c>
      <c r="V18" s="15">
        <v>19</v>
      </c>
      <c r="W18" s="15">
        <v>11</v>
      </c>
      <c r="X18" s="15">
        <v>20</v>
      </c>
      <c r="Y18" s="15">
        <v>15</v>
      </c>
      <c r="Z18" s="15">
        <v>8</v>
      </c>
      <c r="AA18" s="15">
        <v>11</v>
      </c>
      <c r="AB18" s="15">
        <v>8</v>
      </c>
      <c r="AC18" s="220">
        <f t="shared" si="3"/>
        <v>142</v>
      </c>
    </row>
    <row r="19" spans="1:31" ht="13.8" hidden="1" thickBot="1">
      <c r="A19" s="17" t="s">
        <v>34</v>
      </c>
      <c r="B19" s="15">
        <v>53</v>
      </c>
      <c r="C19" s="15">
        <v>39</v>
      </c>
      <c r="D19" s="15">
        <v>74</v>
      </c>
      <c r="E19" s="15">
        <v>64</v>
      </c>
      <c r="F19" s="15">
        <v>208</v>
      </c>
      <c r="G19" s="15">
        <v>491</v>
      </c>
      <c r="H19" s="15">
        <v>454</v>
      </c>
      <c r="I19" s="105">
        <v>1068</v>
      </c>
      <c r="J19" s="15">
        <v>568</v>
      </c>
      <c r="K19" s="15">
        <v>407</v>
      </c>
      <c r="L19" s="15">
        <v>228</v>
      </c>
      <c r="M19" s="15">
        <v>81</v>
      </c>
      <c r="N19" s="216">
        <f t="shared" si="2"/>
        <v>3735</v>
      </c>
      <c r="O19" s="10"/>
      <c r="P19" s="16" t="s">
        <v>34</v>
      </c>
      <c r="Q19" s="15">
        <v>12</v>
      </c>
      <c r="R19" s="15">
        <v>13</v>
      </c>
      <c r="S19" s="15">
        <v>46</v>
      </c>
      <c r="T19" s="15">
        <v>9</v>
      </c>
      <c r="U19" s="15">
        <v>20</v>
      </c>
      <c r="V19" s="15">
        <v>4</v>
      </c>
      <c r="W19" s="15">
        <v>8</v>
      </c>
      <c r="X19" s="15">
        <v>30</v>
      </c>
      <c r="Y19" s="15">
        <v>22</v>
      </c>
      <c r="Z19" s="15">
        <v>20</v>
      </c>
      <c r="AA19" s="15">
        <v>16</v>
      </c>
      <c r="AB19" s="15">
        <v>12</v>
      </c>
      <c r="AC19" s="224">
        <f t="shared" si="3"/>
        <v>212</v>
      </c>
    </row>
    <row r="20" spans="1:31" ht="13.8" hidden="1" thickBot="1">
      <c r="A20" s="17" t="s">
        <v>21</v>
      </c>
      <c r="B20" s="106">
        <v>67</v>
      </c>
      <c r="C20" s="106">
        <v>62</v>
      </c>
      <c r="D20" s="106">
        <v>57</v>
      </c>
      <c r="E20" s="106">
        <v>77</v>
      </c>
      <c r="F20" s="106">
        <v>473</v>
      </c>
      <c r="G20" s="106">
        <v>468</v>
      </c>
      <c r="H20" s="107">
        <v>659</v>
      </c>
      <c r="I20" s="106">
        <v>851</v>
      </c>
      <c r="J20" s="106">
        <v>542</v>
      </c>
      <c r="K20" s="106">
        <v>270</v>
      </c>
      <c r="L20" s="106">
        <v>208</v>
      </c>
      <c r="M20" s="106">
        <v>174</v>
      </c>
      <c r="N20" s="225">
        <f t="shared" si="2"/>
        <v>3908</v>
      </c>
      <c r="O20" s="10" t="s">
        <v>26</v>
      </c>
      <c r="P20" s="18" t="s">
        <v>21</v>
      </c>
      <c r="Q20" s="15">
        <v>6</v>
      </c>
      <c r="R20" s="15">
        <v>25</v>
      </c>
      <c r="S20" s="15">
        <v>29</v>
      </c>
      <c r="T20" s="15">
        <v>4</v>
      </c>
      <c r="U20" s="15">
        <v>17</v>
      </c>
      <c r="V20" s="15">
        <v>19</v>
      </c>
      <c r="W20" s="15">
        <v>14</v>
      </c>
      <c r="X20" s="15">
        <v>37</v>
      </c>
      <c r="Y20" s="19">
        <v>76</v>
      </c>
      <c r="Z20" s="15">
        <v>34</v>
      </c>
      <c r="AA20" s="15">
        <v>17</v>
      </c>
      <c r="AB20" s="15">
        <v>18</v>
      </c>
      <c r="AC20" s="224">
        <f t="shared" si="3"/>
        <v>296</v>
      </c>
    </row>
    <row r="21" spans="1:31">
      <c r="A21" s="20"/>
      <c r="B21" s="226"/>
      <c r="C21" s="226"/>
      <c r="D21" s="226"/>
      <c r="E21" s="226"/>
      <c r="F21" s="226"/>
      <c r="G21" s="226"/>
      <c r="H21" s="226"/>
      <c r="I21" s="226"/>
      <c r="J21" s="226"/>
      <c r="K21" s="226"/>
      <c r="L21" s="226"/>
      <c r="M21" s="226"/>
      <c r="N21" s="21"/>
      <c r="O21" s="10"/>
      <c r="P21" s="22"/>
      <c r="Q21" s="227"/>
      <c r="R21" s="227"/>
      <c r="S21" s="227"/>
      <c r="T21" s="227"/>
      <c r="U21" s="227"/>
      <c r="V21" s="227"/>
      <c r="W21" s="227"/>
      <c r="X21" s="227"/>
      <c r="Y21" s="227"/>
      <c r="Z21" s="227"/>
      <c r="AA21" s="227"/>
      <c r="AB21" s="227"/>
      <c r="AC21" s="226"/>
    </row>
    <row r="22" spans="1:31" ht="13.5" customHeight="1">
      <c r="A22" s="715" t="s">
        <v>245</v>
      </c>
      <c r="B22" s="716"/>
      <c r="C22" s="716"/>
      <c r="D22" s="716"/>
      <c r="E22" s="716"/>
      <c r="F22" s="716"/>
      <c r="G22" s="716"/>
      <c r="H22" s="716"/>
      <c r="I22" s="716"/>
      <c r="J22" s="716"/>
      <c r="K22" s="716"/>
      <c r="L22" s="716"/>
      <c r="M22" s="716"/>
      <c r="N22" s="717"/>
      <c r="O22" s="10"/>
      <c r="P22" s="715" t="str">
        <f>+A22</f>
        <v>※2024年 第26週（6/24～6/30） 現在</v>
      </c>
      <c r="Q22" s="716"/>
      <c r="R22" s="716"/>
      <c r="S22" s="716"/>
      <c r="T22" s="716"/>
      <c r="U22" s="716"/>
      <c r="V22" s="716"/>
      <c r="W22" s="716"/>
      <c r="X22" s="716"/>
      <c r="Y22" s="716"/>
      <c r="Z22" s="716"/>
      <c r="AA22" s="716"/>
      <c r="AB22" s="716"/>
      <c r="AC22" s="717"/>
    </row>
    <row r="23" spans="1:31" ht="13.8" thickBot="1">
      <c r="A23" s="276" t="s">
        <v>144</v>
      </c>
      <c r="B23" s="10"/>
      <c r="C23" s="10"/>
      <c r="D23" s="10"/>
      <c r="E23" s="10"/>
      <c r="F23" s="10"/>
      <c r="G23" s="10" t="s">
        <v>19</v>
      </c>
      <c r="H23" s="10"/>
      <c r="I23" s="10"/>
      <c r="J23" s="10"/>
      <c r="K23" s="10"/>
      <c r="L23" s="10"/>
      <c r="M23" s="10"/>
      <c r="N23" s="24"/>
      <c r="O23" s="10"/>
      <c r="P23" s="277"/>
      <c r="Q23" s="10"/>
      <c r="R23" s="10"/>
      <c r="S23" s="10"/>
      <c r="T23" s="10"/>
      <c r="U23" s="10"/>
      <c r="V23" s="10"/>
      <c r="W23" s="10"/>
      <c r="X23" s="10"/>
      <c r="Y23" s="10"/>
      <c r="Z23" s="10"/>
      <c r="AA23" s="10"/>
      <c r="AB23" s="10"/>
      <c r="AC23" s="26"/>
    </row>
    <row r="24" spans="1:31" ht="33" customHeight="1" thickBot="1">
      <c r="A24" s="720" t="s">
        <v>151</v>
      </c>
      <c r="B24" s="721"/>
      <c r="C24" s="722"/>
      <c r="D24" s="718" t="s">
        <v>233</v>
      </c>
      <c r="E24" s="719"/>
      <c r="F24" s="10"/>
      <c r="G24" s="10" t="s">
        <v>19</v>
      </c>
      <c r="H24" s="10"/>
      <c r="I24" s="10"/>
      <c r="J24" s="10"/>
      <c r="K24" s="10"/>
      <c r="L24" s="10"/>
      <c r="M24" s="10"/>
      <c r="N24" s="24"/>
      <c r="O24" s="108" t="s">
        <v>19</v>
      </c>
      <c r="P24" s="140"/>
      <c r="Q24" s="468" t="s">
        <v>152</v>
      </c>
      <c r="R24" s="701" t="s">
        <v>219</v>
      </c>
      <c r="S24" s="702"/>
      <c r="T24" s="703"/>
      <c r="U24" s="10"/>
      <c r="V24" s="10"/>
      <c r="W24" s="10"/>
      <c r="X24" s="10"/>
      <c r="Y24" s="10"/>
      <c r="Z24" s="10"/>
      <c r="AA24" s="10"/>
      <c r="AB24" s="10"/>
      <c r="AC24" s="26"/>
    </row>
    <row r="25" spans="1:31" ht="15" customHeight="1">
      <c r="A25" s="23"/>
      <c r="B25" s="10"/>
      <c r="C25" s="10"/>
      <c r="D25" s="10" t="s">
        <v>26</v>
      </c>
      <c r="E25" s="10"/>
      <c r="F25" s="10"/>
      <c r="G25" s="10"/>
      <c r="H25" s="10"/>
      <c r="I25" s="10"/>
      <c r="J25" s="10"/>
      <c r="K25" s="10"/>
      <c r="L25" s="10"/>
      <c r="M25" s="10"/>
      <c r="N25" s="24"/>
      <c r="O25" s="108" t="s">
        <v>19</v>
      </c>
      <c r="P25" s="139"/>
      <c r="Q25" s="10"/>
      <c r="R25" s="10"/>
      <c r="S25" s="10"/>
      <c r="T25" s="10"/>
      <c r="U25" s="10"/>
      <c r="V25" s="10"/>
      <c r="W25" s="10"/>
      <c r="X25" s="10"/>
      <c r="Y25" s="10"/>
      <c r="Z25" s="10"/>
      <c r="AA25" s="10"/>
      <c r="AB25" s="10"/>
      <c r="AC25" s="26"/>
    </row>
    <row r="26" spans="1:31" ht="9" customHeight="1">
      <c r="A26" s="23"/>
      <c r="B26" s="10"/>
      <c r="C26" s="10"/>
      <c r="D26" s="10"/>
      <c r="E26" s="10"/>
      <c r="F26" s="10"/>
      <c r="G26" s="10"/>
      <c r="H26" s="10"/>
      <c r="I26" s="10"/>
      <c r="J26" s="10"/>
      <c r="K26" s="10"/>
      <c r="L26" s="10"/>
      <c r="M26" s="10"/>
      <c r="N26" s="24"/>
      <c r="O26" s="108" t="s">
        <v>19</v>
      </c>
      <c r="P26" s="25"/>
      <c r="Q26" s="10"/>
      <c r="R26" s="10"/>
      <c r="S26" s="10"/>
      <c r="T26" s="10"/>
      <c r="U26" s="10"/>
      <c r="V26" s="10"/>
      <c r="W26" s="10"/>
      <c r="X26" s="10"/>
      <c r="Y26" s="10"/>
      <c r="Z26" s="10"/>
      <c r="AA26" s="10"/>
      <c r="AB26" s="10"/>
      <c r="AC26" s="26"/>
      <c r="AE26" s="1" t="s">
        <v>144</v>
      </c>
    </row>
    <row r="27" spans="1:31">
      <c r="A27" s="23"/>
      <c r="B27" s="10"/>
      <c r="C27" s="10"/>
      <c r="D27" s="10"/>
      <c r="E27" s="10"/>
      <c r="F27" s="10"/>
      <c r="G27" s="10"/>
      <c r="H27" s="10"/>
      <c r="I27" s="10"/>
      <c r="J27" s="10"/>
      <c r="K27" s="10"/>
      <c r="L27" s="10"/>
      <c r="M27" s="10"/>
      <c r="N27" s="24"/>
      <c r="O27" s="10" t="s">
        <v>19</v>
      </c>
      <c r="P27" s="11"/>
      <c r="AC27" s="27"/>
    </row>
    <row r="28" spans="1:31">
      <c r="A28" s="23"/>
      <c r="B28" s="10"/>
      <c r="C28" s="10"/>
      <c r="D28" s="10"/>
      <c r="E28" s="10"/>
      <c r="F28" s="10"/>
      <c r="G28" s="10"/>
      <c r="H28" s="10"/>
      <c r="I28" s="10"/>
      <c r="J28" s="10"/>
      <c r="K28" s="10"/>
      <c r="L28" s="10"/>
      <c r="M28" s="10"/>
      <c r="N28" s="24"/>
      <c r="O28" s="10" t="s">
        <v>19</v>
      </c>
      <c r="P28" s="11"/>
      <c r="AC28" s="27"/>
    </row>
    <row r="29" spans="1:31">
      <c r="A29" s="23"/>
      <c r="B29" s="10"/>
      <c r="C29" s="10"/>
      <c r="D29" s="10"/>
      <c r="E29" s="10"/>
      <c r="F29" s="10"/>
      <c r="G29" s="10"/>
      <c r="H29" s="10"/>
      <c r="I29" s="10"/>
      <c r="J29" s="10"/>
      <c r="K29" s="10"/>
      <c r="L29" s="10"/>
      <c r="M29" s="10"/>
      <c r="N29" s="24"/>
      <c r="O29" s="10" t="s">
        <v>19</v>
      </c>
      <c r="P29" s="11"/>
      <c r="AC29" s="27"/>
      <c r="AD29" s="157"/>
    </row>
    <row r="30" spans="1:31">
      <c r="A30" s="23"/>
      <c r="B30" s="10"/>
      <c r="C30" s="10"/>
      <c r="D30" s="10"/>
      <c r="E30" s="10"/>
      <c r="F30" s="10"/>
      <c r="G30" s="10"/>
      <c r="H30" s="10"/>
      <c r="I30" s="10"/>
      <c r="J30" s="10"/>
      <c r="K30" s="10"/>
      <c r="L30" s="10"/>
      <c r="M30" s="10"/>
      <c r="N30" s="24"/>
      <c r="O30" s="10"/>
      <c r="P30" s="11"/>
      <c r="AC30" s="27"/>
    </row>
    <row r="31" spans="1:31" ht="21.6">
      <c r="A31" s="303" t="s">
        <v>165</v>
      </c>
      <c r="B31" s="10"/>
      <c r="C31" s="10"/>
      <c r="D31" s="10"/>
      <c r="E31" s="10"/>
      <c r="F31" s="10"/>
      <c r="G31" s="10"/>
      <c r="H31" s="10"/>
      <c r="I31" s="10"/>
      <c r="J31" s="10"/>
      <c r="K31" s="10"/>
      <c r="L31" s="10"/>
      <c r="M31" s="10"/>
      <c r="N31" s="24"/>
      <c r="O31" s="10"/>
      <c r="P31" s="11"/>
      <c r="AC31" s="27"/>
    </row>
    <row r="32" spans="1:31" ht="13.8" thickBot="1">
      <c r="A32" s="28"/>
      <c r="B32" s="29"/>
      <c r="C32" s="29"/>
      <c r="D32" s="29"/>
      <c r="E32" s="29"/>
      <c r="F32" s="29"/>
      <c r="G32" s="29"/>
      <c r="H32" s="29"/>
      <c r="I32" s="29"/>
      <c r="J32" s="29"/>
      <c r="K32" s="29"/>
      <c r="L32" s="29"/>
      <c r="M32" s="29"/>
      <c r="N32" s="30"/>
      <c r="O32" s="10"/>
      <c r="P32" s="31"/>
      <c r="Q32" s="32"/>
      <c r="R32" s="32"/>
      <c r="S32" s="32"/>
      <c r="T32" s="32"/>
      <c r="U32" s="32"/>
      <c r="V32" s="32"/>
      <c r="W32" s="32"/>
      <c r="X32" s="32"/>
      <c r="Y32" s="32"/>
      <c r="Z32" s="32"/>
      <c r="AA32" s="32"/>
      <c r="AB32" s="32"/>
      <c r="AC32" s="33"/>
    </row>
    <row r="33" spans="1:29">
      <c r="A33" s="34"/>
      <c r="C33" s="10"/>
      <c r="D33" s="10"/>
      <c r="E33" s="10"/>
      <c r="F33" s="10"/>
      <c r="G33" s="10"/>
      <c r="H33" s="10"/>
      <c r="I33" s="10"/>
      <c r="J33" s="10"/>
      <c r="K33" s="10"/>
      <c r="L33" s="10"/>
      <c r="M33" s="10"/>
      <c r="N33" s="10"/>
      <c r="O33" s="10"/>
    </row>
    <row r="34" spans="1:29">
      <c r="O34" s="10"/>
    </row>
    <row r="35" spans="1:29">
      <c r="K35" s="228" t="s">
        <v>26</v>
      </c>
      <c r="O35" s="10"/>
    </row>
    <row r="36" spans="1:29">
      <c r="O36" s="10"/>
    </row>
    <row r="37" spans="1:29">
      <c r="O37" s="10"/>
    </row>
    <row r="38" spans="1:29">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c r="Q39" s="118" t="s">
        <v>153</v>
      </c>
      <c r="R39" s="118"/>
      <c r="S39" s="118"/>
      <c r="T39" s="118"/>
      <c r="U39" s="118"/>
      <c r="V39" s="118"/>
      <c r="W39" s="118"/>
      <c r="X39" s="118"/>
    </row>
    <row r="40" spans="1:29">
      <c r="Q40" s="118" t="s">
        <v>154</v>
      </c>
      <c r="R40" s="118"/>
      <c r="S40" s="118"/>
      <c r="T40" s="118"/>
      <c r="U40" s="118"/>
      <c r="V40" s="118"/>
      <c r="W40" s="118"/>
      <c r="X40" s="118"/>
    </row>
  </sheetData>
  <mergeCells count="9">
    <mergeCell ref="R24:T24"/>
    <mergeCell ref="A1:N1"/>
    <mergeCell ref="P1:AC1"/>
    <mergeCell ref="A2:N2"/>
    <mergeCell ref="P2:AC2"/>
    <mergeCell ref="A22:N22"/>
    <mergeCell ref="P22:AC22"/>
    <mergeCell ref="D24:E24"/>
    <mergeCell ref="A24:C24"/>
  </mergeCells>
  <phoneticPr fontId="85"/>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6"/>
  <sheetViews>
    <sheetView view="pageBreakPreview" zoomScale="110" zoomScaleNormal="100" zoomScaleSheetLayoutView="110" workbookViewId="0">
      <selection activeCell="C2" sqref="C2"/>
    </sheetView>
  </sheetViews>
  <sheetFormatPr defaultColWidth="9" defaultRowHeight="13.2"/>
  <cols>
    <col min="1" max="1" width="21.33203125" style="40" customWidth="1"/>
    <col min="2" max="2" width="19.77734375" style="40" customWidth="1"/>
    <col min="3" max="3" width="91.6640625" style="243" customWidth="1"/>
    <col min="4" max="4" width="14.44140625" style="41" customWidth="1"/>
    <col min="5" max="5" width="13.6640625" style="41" customWidth="1"/>
    <col min="6" max="6" width="13.88671875" style="1" customWidth="1"/>
    <col min="7" max="7" width="58.6640625" style="1" customWidth="1"/>
    <col min="8" max="10" width="9" style="1"/>
    <col min="11" max="11" width="14.109375" style="1" customWidth="1"/>
    <col min="12" max="16384" width="9" style="1"/>
  </cols>
  <sheetData>
    <row r="1" spans="1:7" ht="44.25" customHeight="1">
      <c r="A1" s="256" t="s">
        <v>301</v>
      </c>
      <c r="B1" s="435" t="s">
        <v>150</v>
      </c>
      <c r="C1" s="301" t="s">
        <v>319</v>
      </c>
      <c r="D1" s="257" t="s">
        <v>23</v>
      </c>
      <c r="E1" s="258" t="s">
        <v>24</v>
      </c>
    </row>
    <row r="2" spans="1:7" ht="23.4" customHeight="1">
      <c r="A2" s="469" t="s">
        <v>209</v>
      </c>
      <c r="B2" s="470" t="s">
        <v>271</v>
      </c>
      <c r="C2" s="471" t="s">
        <v>280</v>
      </c>
      <c r="D2" s="472">
        <v>45478</v>
      </c>
      <c r="E2" s="473">
        <v>45478</v>
      </c>
    </row>
    <row r="3" spans="1:7" ht="23.4" customHeight="1">
      <c r="A3" s="478" t="s">
        <v>207</v>
      </c>
      <c r="B3" s="479" t="s">
        <v>272</v>
      </c>
      <c r="C3" s="480" t="s">
        <v>281</v>
      </c>
      <c r="D3" s="481">
        <v>45477</v>
      </c>
      <c r="E3" s="482">
        <v>45478</v>
      </c>
    </row>
    <row r="4" spans="1:7" ht="23.4" customHeight="1">
      <c r="A4" s="483" t="s">
        <v>211</v>
      </c>
      <c r="B4" s="484" t="s">
        <v>273</v>
      </c>
      <c r="C4" s="485" t="s">
        <v>282</v>
      </c>
      <c r="D4" s="486">
        <v>45474</v>
      </c>
      <c r="E4" s="487">
        <v>45478</v>
      </c>
    </row>
    <row r="5" spans="1:7" ht="23.4" customHeight="1">
      <c r="A5" s="478" t="s">
        <v>207</v>
      </c>
      <c r="B5" s="479" t="s">
        <v>272</v>
      </c>
      <c r="C5" s="480" t="s">
        <v>283</v>
      </c>
      <c r="D5" s="481">
        <v>45476</v>
      </c>
      <c r="E5" s="482">
        <v>45477</v>
      </c>
    </row>
    <row r="6" spans="1:7" ht="23.4" customHeight="1">
      <c r="A6" s="488" t="s">
        <v>207</v>
      </c>
      <c r="B6" s="489" t="s">
        <v>274</v>
      </c>
      <c r="C6" s="490" t="s">
        <v>284</v>
      </c>
      <c r="D6" s="491">
        <v>45476</v>
      </c>
      <c r="E6" s="492">
        <v>45477</v>
      </c>
    </row>
    <row r="7" spans="1:7" ht="23.4" customHeight="1">
      <c r="A7" s="469" t="s">
        <v>208</v>
      </c>
      <c r="B7" s="470" t="s">
        <v>275</v>
      </c>
      <c r="C7" s="471" t="s">
        <v>285</v>
      </c>
      <c r="D7" s="472">
        <v>45476</v>
      </c>
      <c r="E7" s="473">
        <v>45477</v>
      </c>
    </row>
    <row r="8" spans="1:7" ht="23.4" customHeight="1">
      <c r="A8" s="478" t="s">
        <v>207</v>
      </c>
      <c r="B8" s="479" t="s">
        <v>276</v>
      </c>
      <c r="C8" s="480" t="s">
        <v>286</v>
      </c>
      <c r="D8" s="481">
        <v>45476</v>
      </c>
      <c r="E8" s="482">
        <v>45477</v>
      </c>
    </row>
    <row r="9" spans="1:7" ht="23.4" customHeight="1">
      <c r="A9" s="469" t="s">
        <v>207</v>
      </c>
      <c r="B9" s="470" t="s">
        <v>277</v>
      </c>
      <c r="C9" s="471" t="s">
        <v>287</v>
      </c>
      <c r="D9" s="472">
        <v>45476</v>
      </c>
      <c r="E9" s="473">
        <v>45477</v>
      </c>
    </row>
    <row r="10" spans="1:7" ht="23.4" customHeight="1">
      <c r="A10" s="478" t="s">
        <v>207</v>
      </c>
      <c r="B10" s="479" t="s">
        <v>278</v>
      </c>
      <c r="C10" s="480" t="s">
        <v>288</v>
      </c>
      <c r="D10" s="481">
        <v>45476</v>
      </c>
      <c r="E10" s="482">
        <v>45477</v>
      </c>
    </row>
    <row r="11" spans="1:7" ht="23.4" customHeight="1">
      <c r="A11" s="469" t="s">
        <v>209</v>
      </c>
      <c r="B11" s="470" t="s">
        <v>279</v>
      </c>
      <c r="C11" s="471" t="s">
        <v>289</v>
      </c>
      <c r="D11" s="472">
        <v>45476</v>
      </c>
      <c r="E11" s="473">
        <v>45477</v>
      </c>
    </row>
    <row r="12" spans="1:7" ht="23.4" customHeight="1">
      <c r="A12" s="540" t="s">
        <v>207</v>
      </c>
      <c r="B12" s="541" t="s">
        <v>262</v>
      </c>
      <c r="C12" s="542" t="s">
        <v>298</v>
      </c>
      <c r="D12" s="543">
        <v>45476</v>
      </c>
      <c r="E12" s="544">
        <v>45477</v>
      </c>
    </row>
    <row r="13" spans="1:7" ht="23.4" customHeight="1">
      <c r="A13" s="535" t="s">
        <v>209</v>
      </c>
      <c r="B13" s="536" t="s">
        <v>263</v>
      </c>
      <c r="C13" s="537" t="s">
        <v>290</v>
      </c>
      <c r="D13" s="538">
        <v>45475</v>
      </c>
      <c r="E13" s="539">
        <v>45476</v>
      </c>
    </row>
    <row r="14" spans="1:7" ht="23.4" customHeight="1">
      <c r="A14" s="469" t="s">
        <v>207</v>
      </c>
      <c r="B14" s="470" t="s">
        <v>264</v>
      </c>
      <c r="C14" s="471" t="s">
        <v>291</v>
      </c>
      <c r="D14" s="472">
        <v>45475</v>
      </c>
      <c r="E14" s="473">
        <v>45476</v>
      </c>
      <c r="G14" s="1" t="s">
        <v>213</v>
      </c>
    </row>
    <row r="15" spans="1:7" ht="23.4" customHeight="1">
      <c r="A15" s="478" t="s">
        <v>207</v>
      </c>
      <c r="B15" s="479" t="s">
        <v>265</v>
      </c>
      <c r="C15" s="480" t="s">
        <v>292</v>
      </c>
      <c r="D15" s="481">
        <v>45475</v>
      </c>
      <c r="E15" s="482">
        <v>45476</v>
      </c>
    </row>
    <row r="16" spans="1:7" ht="23.4" customHeight="1">
      <c r="A16" s="478" t="s">
        <v>207</v>
      </c>
      <c r="B16" s="479" t="s">
        <v>266</v>
      </c>
      <c r="C16" s="480" t="s">
        <v>293</v>
      </c>
      <c r="D16" s="481">
        <v>45475</v>
      </c>
      <c r="E16" s="482">
        <v>45476</v>
      </c>
    </row>
    <row r="17" spans="1:5" ht="23.4" customHeight="1">
      <c r="A17" s="469" t="s">
        <v>207</v>
      </c>
      <c r="B17" s="470" t="s">
        <v>267</v>
      </c>
      <c r="C17" s="471" t="s">
        <v>294</v>
      </c>
      <c r="D17" s="472">
        <v>45475</v>
      </c>
      <c r="E17" s="473">
        <v>45476</v>
      </c>
    </row>
    <row r="18" spans="1:5" ht="23.4" customHeight="1">
      <c r="A18" s="478" t="s">
        <v>207</v>
      </c>
      <c r="B18" s="479" t="s">
        <v>268</v>
      </c>
      <c r="C18" s="480" t="s">
        <v>295</v>
      </c>
      <c r="D18" s="481">
        <v>45475</v>
      </c>
      <c r="E18" s="482">
        <v>45476</v>
      </c>
    </row>
    <row r="19" spans="1:5" ht="23.4" customHeight="1">
      <c r="A19" s="478" t="s">
        <v>207</v>
      </c>
      <c r="B19" s="479" t="s">
        <v>265</v>
      </c>
      <c r="C19" s="480" t="s">
        <v>296</v>
      </c>
      <c r="D19" s="481">
        <v>45475</v>
      </c>
      <c r="E19" s="482">
        <v>45476</v>
      </c>
    </row>
    <row r="20" spans="1:5" ht="23.4" customHeight="1">
      <c r="A20" s="478" t="s">
        <v>207</v>
      </c>
      <c r="B20" s="479" t="s">
        <v>220</v>
      </c>
      <c r="C20" s="480" t="s">
        <v>297</v>
      </c>
      <c r="D20" s="481">
        <v>45475</v>
      </c>
      <c r="E20" s="482">
        <v>45476</v>
      </c>
    </row>
    <row r="21" spans="1:5" ht="23.4" customHeight="1">
      <c r="A21" s="511" t="s">
        <v>207</v>
      </c>
      <c r="B21" s="512" t="s">
        <v>269</v>
      </c>
      <c r="C21" s="513" t="s">
        <v>270</v>
      </c>
      <c r="D21" s="514">
        <v>45475</v>
      </c>
      <c r="E21" s="515">
        <v>45475</v>
      </c>
    </row>
    <row r="22" spans="1:5" ht="23.4" customHeight="1">
      <c r="A22" s="469" t="s">
        <v>207</v>
      </c>
      <c r="B22" s="470" t="s">
        <v>246</v>
      </c>
      <c r="C22" s="471" t="s">
        <v>247</v>
      </c>
      <c r="D22" s="472">
        <v>45475</v>
      </c>
      <c r="E22" s="473">
        <v>45475</v>
      </c>
    </row>
    <row r="23" spans="1:5" s="103" customFormat="1" ht="24" customHeight="1">
      <c r="A23" s="474" t="s">
        <v>207</v>
      </c>
      <c r="B23" s="534" t="s">
        <v>248</v>
      </c>
      <c r="C23" s="475" t="s">
        <v>249</v>
      </c>
      <c r="D23" s="476">
        <v>45474</v>
      </c>
      <c r="E23" s="477">
        <v>45475</v>
      </c>
    </row>
    <row r="24" spans="1:5" s="103" customFormat="1" ht="24" customHeight="1">
      <c r="A24" s="474" t="s">
        <v>207</v>
      </c>
      <c r="B24" s="534" t="s">
        <v>248</v>
      </c>
      <c r="C24" s="475" t="s">
        <v>250</v>
      </c>
      <c r="D24" s="476">
        <v>45474</v>
      </c>
      <c r="E24" s="477">
        <v>45475</v>
      </c>
    </row>
    <row r="25" spans="1:5" s="103" customFormat="1" ht="24" customHeight="1">
      <c r="A25" s="517" t="s">
        <v>207</v>
      </c>
      <c r="B25" s="532" t="s">
        <v>251</v>
      </c>
      <c r="C25" s="518" t="s">
        <v>252</v>
      </c>
      <c r="D25" s="519">
        <v>45474</v>
      </c>
      <c r="E25" s="520">
        <v>45475</v>
      </c>
    </row>
    <row r="26" spans="1:5" s="103" customFormat="1" ht="24" customHeight="1">
      <c r="A26" s="474" t="s">
        <v>207</v>
      </c>
      <c r="B26" s="534" t="s">
        <v>253</v>
      </c>
      <c r="C26" s="475" t="s">
        <v>254</v>
      </c>
      <c r="D26" s="476">
        <v>45474</v>
      </c>
      <c r="E26" s="477">
        <v>45475</v>
      </c>
    </row>
    <row r="27" spans="1:5" s="103" customFormat="1" ht="24" customHeight="1">
      <c r="A27" s="517" t="s">
        <v>207</v>
      </c>
      <c r="B27" s="532" t="s">
        <v>255</v>
      </c>
      <c r="C27" s="518" t="s">
        <v>256</v>
      </c>
      <c r="D27" s="519">
        <v>45474</v>
      </c>
      <c r="E27" s="520">
        <v>45475</v>
      </c>
    </row>
    <row r="28" spans="1:5" s="103" customFormat="1" ht="24" customHeight="1">
      <c r="A28" s="474" t="s">
        <v>207</v>
      </c>
      <c r="B28" s="534" t="s">
        <v>212</v>
      </c>
      <c r="C28" s="475" t="s">
        <v>257</v>
      </c>
      <c r="D28" s="476">
        <v>45474</v>
      </c>
      <c r="E28" s="477">
        <v>45475</v>
      </c>
    </row>
    <row r="29" spans="1:5" s="103" customFormat="1" ht="24" customHeight="1">
      <c r="A29" s="474" t="s">
        <v>207</v>
      </c>
      <c r="B29" s="534" t="s">
        <v>212</v>
      </c>
      <c r="C29" s="475" t="s">
        <v>258</v>
      </c>
      <c r="D29" s="476">
        <v>45474</v>
      </c>
      <c r="E29" s="477">
        <v>45475</v>
      </c>
    </row>
    <row r="30" spans="1:5" s="103" customFormat="1" ht="24" customHeight="1">
      <c r="A30" s="517" t="s">
        <v>208</v>
      </c>
      <c r="B30" s="532" t="s">
        <v>210</v>
      </c>
      <c r="C30" s="518" t="s">
        <v>259</v>
      </c>
      <c r="D30" s="519">
        <v>45474</v>
      </c>
      <c r="E30" s="520">
        <v>45475</v>
      </c>
    </row>
    <row r="31" spans="1:5" s="103" customFormat="1" ht="24" customHeight="1">
      <c r="A31" s="516" t="s">
        <v>211</v>
      </c>
      <c r="B31" s="531" t="s">
        <v>260</v>
      </c>
      <c r="C31" s="393" t="s">
        <v>261</v>
      </c>
      <c r="D31" s="394">
        <v>45474</v>
      </c>
      <c r="E31" s="395">
        <v>45475</v>
      </c>
    </row>
    <row r="32" spans="1:5" s="103" customFormat="1" ht="24" customHeight="1">
      <c r="A32" s="555" t="s">
        <v>207</v>
      </c>
      <c r="B32" s="555" t="s">
        <v>305</v>
      </c>
      <c r="C32" s="556" t="s">
        <v>306</v>
      </c>
      <c r="D32" s="557">
        <v>45471</v>
      </c>
      <c r="E32" s="557">
        <v>45474</v>
      </c>
    </row>
    <row r="33" spans="1:11" s="103" customFormat="1" ht="24" customHeight="1">
      <c r="A33" s="551" t="s">
        <v>207</v>
      </c>
      <c r="B33" s="551" t="s">
        <v>307</v>
      </c>
      <c r="C33" s="554" t="s">
        <v>308</v>
      </c>
      <c r="D33" s="553">
        <v>45471</v>
      </c>
      <c r="E33" s="553">
        <v>45474</v>
      </c>
    </row>
    <row r="34" spans="1:11" s="103" customFormat="1" ht="24" customHeight="1">
      <c r="A34" s="558" t="s">
        <v>208</v>
      </c>
      <c r="B34" s="558" t="s">
        <v>309</v>
      </c>
      <c r="C34" s="559" t="s">
        <v>310</v>
      </c>
      <c r="D34" s="553">
        <v>45471</v>
      </c>
      <c r="E34" s="553">
        <v>45474</v>
      </c>
    </row>
    <row r="35" spans="1:11" s="103" customFormat="1" ht="24" customHeight="1">
      <c r="A35" s="551" t="s">
        <v>209</v>
      </c>
      <c r="B35" s="551" t="s">
        <v>311</v>
      </c>
      <c r="C35" s="552" t="s">
        <v>312</v>
      </c>
      <c r="D35" s="553">
        <v>45471</v>
      </c>
      <c r="E35" s="553">
        <v>45474</v>
      </c>
    </row>
    <row r="36" spans="1:11" s="103" customFormat="1" ht="24" customHeight="1">
      <c r="A36" s="558" t="s">
        <v>207</v>
      </c>
      <c r="B36" s="558" t="s">
        <v>313</v>
      </c>
      <c r="C36" s="559" t="s">
        <v>314</v>
      </c>
      <c r="D36" s="560">
        <v>45471</v>
      </c>
      <c r="E36" s="560">
        <v>45474</v>
      </c>
    </row>
    <row r="37" spans="1:11" s="103" customFormat="1" ht="24" customHeight="1">
      <c r="A37" s="555" t="s">
        <v>207</v>
      </c>
      <c r="B37" s="555" t="s">
        <v>315</v>
      </c>
      <c r="C37" s="556" t="s">
        <v>316</v>
      </c>
      <c r="D37" s="557">
        <v>45471</v>
      </c>
      <c r="E37" s="557">
        <v>45474</v>
      </c>
    </row>
    <row r="38" spans="1:11" s="103" customFormat="1" ht="24" customHeight="1">
      <c r="A38" s="555" t="s">
        <v>207</v>
      </c>
      <c r="B38" s="555" t="s">
        <v>317</v>
      </c>
      <c r="C38" s="556" t="s">
        <v>318</v>
      </c>
      <c r="D38" s="557">
        <v>45471</v>
      </c>
      <c r="E38" s="557">
        <v>45474</v>
      </c>
    </row>
    <row r="39" spans="1:11" s="103" customFormat="1" ht="24" customHeight="1">
      <c r="A39" s="547"/>
      <c r="B39" s="548"/>
      <c r="C39" s="432" t="s">
        <v>202</v>
      </c>
      <c r="D39" s="549"/>
      <c r="E39" s="550"/>
    </row>
    <row r="40" spans="1:11" ht="20.25" customHeight="1">
      <c r="A40" s="37"/>
      <c r="B40" s="38"/>
      <c r="C40" s="438" t="s">
        <v>195</v>
      </c>
      <c r="D40" s="39"/>
      <c r="E40" s="39"/>
      <c r="J40" s="120"/>
      <c r="K40" s="120"/>
    </row>
    <row r="41" spans="1:11" ht="20.25" customHeight="1">
      <c r="A41" s="465" t="s">
        <v>187</v>
      </c>
      <c r="B41" s="466">
        <v>38</v>
      </c>
      <c r="C41" s="241"/>
      <c r="D41" s="39"/>
      <c r="E41" s="39"/>
      <c r="J41" s="120"/>
      <c r="K41" s="120"/>
    </row>
    <row r="42" spans="1:11" ht="20.25" customHeight="1">
      <c r="A42" s="280"/>
      <c r="B42" s="430"/>
      <c r="C42" s="241"/>
      <c r="D42" s="39"/>
      <c r="E42" s="39"/>
      <c r="J42" s="120"/>
      <c r="K42" s="120"/>
    </row>
    <row r="43" spans="1:11" ht="20.25" customHeight="1">
      <c r="A43" s="1"/>
      <c r="B43" s="1"/>
      <c r="C43" s="431"/>
      <c r="D43" s="281"/>
      <c r="E43" s="281"/>
      <c r="J43" s="120"/>
      <c r="K43" s="120"/>
    </row>
    <row r="44" spans="1:11">
      <c r="A44" s="242" t="s">
        <v>141</v>
      </c>
      <c r="B44" s="242"/>
      <c r="C44" s="533"/>
      <c r="D44" s="282"/>
      <c r="E44" s="282"/>
    </row>
    <row r="45" spans="1:11">
      <c r="A45" s="723" t="s">
        <v>25</v>
      </c>
      <c r="B45" s="723"/>
      <c r="C45" s="724"/>
      <c r="D45" s="283"/>
      <c r="E45" s="283"/>
    </row>
    <row r="50" s="1" customFormat="1"/>
    <row r="51" s="1" customFormat="1"/>
    <row r="52" s="1" customFormat="1"/>
    <row r="53" s="1" customFormat="1"/>
    <row r="54" s="1" customFormat="1"/>
    <row r="55" s="1" customFormat="1"/>
    <row r="56" s="1" customFormat="1"/>
  </sheetData>
  <autoFilter ref="A1:E31" xr:uid="{00000000-0001-0000-0800-000000000000}"/>
  <mergeCells count="1">
    <mergeCell ref="A45:C45"/>
  </mergeCells>
  <phoneticPr fontId="29"/>
  <printOptions horizontalCentered="1" verticalCentered="1"/>
  <pageMargins left="0.64" right="0.39" top="0.98425196850393704" bottom="0.7" header="0.51181102362204722" footer="0.51181102362204722"/>
  <pageSetup paperSize="9" scale="32" orientation="landscape" horizontalDpi="300" verticalDpi="300" r:id="rId1"/>
  <headerFooter alignWithMargins="0"/>
  <colBreaks count="1" manualBreakCount="1">
    <brk id="5" max="29"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ヘッドライン</vt:lpstr>
      <vt:lpstr>スポンサー公告</vt:lpstr>
      <vt:lpstr>26　ノロウイルス関連情報 </vt:lpstr>
      <vt:lpstr>26  衛生訓話</vt:lpstr>
      <vt:lpstr>26　食中毒記事等 </vt:lpstr>
      <vt:lpstr>26 海外情報</vt:lpstr>
      <vt:lpstr>25　感染症情報</vt:lpstr>
      <vt:lpstr>26　感染症統計</vt:lpstr>
      <vt:lpstr>26　食品回収</vt:lpstr>
      <vt:lpstr>Sheet1</vt:lpstr>
      <vt:lpstr>26　食品表示</vt:lpstr>
      <vt:lpstr>26　残留農薬　等 </vt:lpstr>
      <vt:lpstr>'25　感染症情報'!Print_Area</vt:lpstr>
      <vt:lpstr>'26  衛生訓話'!Print_Area</vt:lpstr>
      <vt:lpstr>'26　ノロウイルス関連情報 '!Print_Area</vt:lpstr>
      <vt:lpstr>'26　感染症統計'!Print_Area</vt:lpstr>
      <vt:lpstr>'26　残留農薬　等 '!Print_Area</vt:lpstr>
      <vt:lpstr>'26　食中毒記事等 '!Print_Area</vt:lpstr>
      <vt:lpstr>'26　食品回収'!Print_Area</vt:lpstr>
      <vt:lpstr>'26　食品表示'!Print_Area</vt:lpstr>
      <vt:lpstr>スポンサー公告!Print_Area</vt:lpstr>
      <vt:lpstr>'26　残留農薬　等 '!Print_Titles</vt:lpstr>
      <vt:lpstr>'26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2024-07-07T02:44:10Z</dcterms:modified>
</cp:coreProperties>
</file>