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hidePivotFieldList="1"/>
  <xr:revisionPtr revIDLastSave="0" documentId="13_ncr:1_{CB54D5B3-35EF-4F51-9082-B907A36115E2}"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25　ノロウイルス関連情報 " sheetId="101" r:id="rId3"/>
    <sheet name="25  衛生訓話" sheetId="177" r:id="rId4"/>
    <sheet name="25　食中毒記事等 " sheetId="29" r:id="rId5"/>
    <sheet name="25 海外情報" sheetId="123" r:id="rId6"/>
    <sheet name="24　感染症情報" sheetId="124" r:id="rId7"/>
    <sheet name="25　感染症統計" sheetId="125" r:id="rId8"/>
    <sheet name="25　食品回収" sheetId="60" r:id="rId9"/>
    <sheet name="Sheet1" sheetId="170" state="hidden" r:id="rId10"/>
    <sheet name="25　食品表示" sheetId="34" r:id="rId11"/>
    <sheet name="25　残留農薬　等 " sheetId="156" r:id="rId12"/>
  </sheets>
  <definedNames>
    <definedName name="_xlnm._FilterDatabase" localSheetId="2" hidden="1">'25　ノロウイルス関連情報 '!$A$22:$G$75</definedName>
    <definedName name="_xlnm._FilterDatabase" localSheetId="11" hidden="1">'25　残留農薬　等 '!$A$1:$C$1</definedName>
    <definedName name="_xlnm._FilterDatabase" localSheetId="4" hidden="1">'25　食中毒記事等 '!$A$1:$D$1</definedName>
    <definedName name="_xlnm._FilterDatabase" localSheetId="8" hidden="1">'25　食品回収'!$A$1:$E$30</definedName>
    <definedName name="_xlnm.Print_Area" localSheetId="6">'24　感染症情報'!$A$1:$D$33</definedName>
    <definedName name="_xlnm.Print_Area" localSheetId="3">'25  衛生訓話'!$A$1:$M$28</definedName>
    <definedName name="_xlnm.Print_Area" localSheetId="2">'25　ノロウイルス関連情報 '!$A$1:$N$84</definedName>
    <definedName name="_xlnm.Print_Area" localSheetId="5">'25 海外情報'!$A$1:$C$43</definedName>
    <definedName name="_xlnm.Print_Area" localSheetId="7">'25　感染症統計'!$A$1:$AC$38</definedName>
    <definedName name="_xlnm.Print_Area" localSheetId="11">'25　残留農薬　等 '!$A$1:$C$25</definedName>
    <definedName name="_xlnm.Print_Area" localSheetId="4">'25　食中毒記事等 '!$A$1:$D$19</definedName>
    <definedName name="_xlnm.Print_Area" localSheetId="8">'25　食品回収'!$A$1:$E$37</definedName>
    <definedName name="_xlnm.Print_Area" localSheetId="10">'25　食品表示'!$A$1:$N$17</definedName>
    <definedName name="_xlnm.Print_Area" localSheetId="1">スポンサー公告!$A$1:$AA$91</definedName>
    <definedName name="_xlnm.Print_Titles" localSheetId="11">'25　残留農薬　等 '!$1:$1</definedName>
    <definedName name="_xlnm.Print_Titles" localSheetId="4">'25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U4" i="125" l="1"/>
  <c r="V4" i="125"/>
  <c r="O19" i="170" l="1"/>
  <c r="P19" i="170"/>
  <c r="Q19" i="170"/>
  <c r="R19" i="170"/>
  <c r="S19" i="170"/>
  <c r="N19" i="170"/>
  <c r="O12" i="170"/>
  <c r="P12" i="170"/>
  <c r="Q12" i="170"/>
  <c r="R12" i="170"/>
  <c r="S12" i="170"/>
  <c r="N12" i="170"/>
  <c r="R24" i="170" l="1"/>
  <c r="P24" i="170"/>
  <c r="O24" i="170"/>
  <c r="S24" i="170"/>
  <c r="Q24" i="170"/>
  <c r="N24" i="170"/>
  <c r="B15" i="78"/>
  <c r="B14" i="78"/>
  <c r="M3" i="170"/>
  <c r="B12" i="78"/>
  <c r="G4" i="170" l="1"/>
  <c r="E4" i="170"/>
  <c r="J4" i="170"/>
  <c r="F4" i="170"/>
  <c r="D4" i="170"/>
  <c r="I4" i="170"/>
  <c r="H4" i="170"/>
  <c r="T4" i="125"/>
  <c r="B10" i="78" l="1"/>
  <c r="D4" i="125" l="1"/>
  <c r="G44" i="101" l="1"/>
  <c r="G73" i="101"/>
  <c r="G25" i="10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G23" i="101" l="1"/>
  <c r="G24" i="101"/>
  <c r="N9" i="125" l="1"/>
  <c r="N10" i="125"/>
  <c r="Y4" i="125" l="1"/>
  <c r="Z4" i="125"/>
  <c r="K4" i="125"/>
  <c r="B13" i="78" l="1"/>
  <c r="G11" i="78" l="1"/>
  <c r="F4" i="125" l="1"/>
  <c r="E4" i="125"/>
  <c r="N71" i="101" l="1"/>
  <c r="M71" i="101"/>
  <c r="G74" i="101" l="1"/>
  <c r="B24" i="101" l="1"/>
  <c r="B16" i="78" l="1"/>
  <c r="R4" i="125"/>
  <c r="S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<sst xmlns="http://schemas.openxmlformats.org/spreadsheetml/2006/main" count="627" uniqueCount="431">
  <si>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</si>
  <si>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</si>
  <si>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</si>
  <si>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</si>
  <si>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</si>
  <si>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</si>
  <si>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</si>
  <si>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</si>
  <si>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</si>
  <si>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</si>
  <si>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</si>
  <si>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</si>
  <si>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</si>
  <si>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</si>
  <si>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</si>
  <si>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</si>
  <si>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</si>
  <si>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</si>
  <si>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</si>
  <si>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</si>
  <si>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</si>
  <si>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</si>
  <si>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</si>
  <si>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</si>
  <si>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</si>
  <si>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</si>
  <si>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</si>
  <si>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</si>
  <si>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</si>
  <si>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</si>
  <si>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</si>
  <si>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</si>
  <si>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</si>
  <si>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</si>
  <si>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</si>
  <si>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</si>
  <si>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</si>
  <si>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</si>
  <si>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</si>
  <si>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</si>
  <si>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</si>
  <si>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</si>
  <si>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</si>
  <si>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</si>
  <si>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</si>
  <si>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</si>
  <si>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</si>
  <si>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</si>
  <si>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</si>
  <si>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</si>
  <si>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</si>
  <si>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</si>
  <si>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</si>
  <si>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</si>
  <si>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</si>
  <si>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</si>
  <si>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</si>
  <si>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</si>
  <si>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</si>
  <si>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</si>
  <si>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</si>
  <si>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</si>
  <si>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</si>
  <si>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</si>
  <si>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</si>
  <si>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</si>
  <si>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</si>
  <si>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</si>
  <si>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</si>
  <si>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</si>
  <si>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</si>
  <si>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</si>
  <si>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</si>
  <si>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</si>
  <si>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</si>
  <si>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</si>
  <si>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</si>
  <si>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</si>
  <si>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</si>
  <si>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</si>
  <si>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</si>
  <si>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</si>
  <si>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</si>
  <si>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</si>
  <si>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</si>
  <si>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</si>
  <si>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</si>
  <si>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</si>
  <si>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</si>
  <si>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</si>
  <si>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</si>
  <si>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</si>
  <si>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</si>
  <si>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</si>
  <si>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</si>
  <si>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</si>
  <si>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</si>
  <si>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</si>
  <si>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</si>
  <si>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</si>
  <si>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</si>
  <si>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</si>
  <si>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</si>
  <si>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</si>
  <si>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</si>
  <si>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</si>
  <si>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</si>
  <si>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</si>
  <si>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</si>
  <si>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</si>
  <si>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</si>
  <si>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</si>
  <si>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</si>
  <si>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</si>
  <si>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</si>
  <si>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</si>
  <si>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</si>
  <si>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</si>
  <si>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</si>
  <si>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</si>
  <si>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</si>
  <si>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</si>
  <si>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</si>
  <si>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</si>
  <si>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</si>
  <si>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</si>
  <si>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</si>
  <si>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</si>
  <si>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</si>
  <si>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</si>
  <si>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</si>
  <si>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</si>
  <si>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</si>
  <si>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</si>
  <si>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</si>
  <si>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</si>
  <si>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</si>
  <si>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</si>
  <si>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</si>
  <si>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</si>
  <si>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</si>
  <si>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</si>
  <si>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</si>
  <si>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</si>
  <si>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</si>
  <si>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</si>
  <si>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</si>
  <si>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</si>
  <si>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</si>
  <si>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</si>
  <si>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</si>
  <si>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</si>
  <si>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</si>
  <si>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</si>
  <si>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</si>
  <si>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</si>
  <si>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</si>
  <si>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</si>
  <si>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</si>
  <si>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</si>
  <si>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</si>
  <si>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</si>
  <si>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</si>
  <si>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</si>
  <si>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</si>
  <si>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</si>
  <si>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</si>
  <si>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</si>
  <si>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</si>
  <si>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</si>
  <si>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</si>
  <si>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</si>
  <si>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</si>
  <si>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</si>
  <si>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注意</t>
    <rPh sb="0" eb="2">
      <t>チュウイ</t>
    </rPh>
    <phoneticPr fontId="85"/>
  </si>
  <si>
    <t>　　　　フード・セーフティー　http://www7b.biglobe.ne.jp/~food-safty/　　更新2023/12/10</t>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</si>
  <si>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</si>
  <si>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</si>
  <si>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</si>
  <si>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</si>
  <si>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</si>
  <si>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</si>
  <si>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</si>
  <si>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</si>
  <si>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</si>
  <si>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皆様  週刊情報2024-10(9)を配信いたします</t>
    <phoneticPr fontId="5"/>
  </si>
  <si>
    <t>毎週　　ひとつ　　覚えていきましょう</t>
    <phoneticPr fontId="5"/>
  </si>
  <si>
    <t>計</t>
    <rPh sb="0" eb="1">
      <t>ケイ</t>
    </rPh>
    <phoneticPr fontId="29"/>
  </si>
  <si>
    <t>異物</t>
    <rPh sb="0" eb="2">
      <t>イブツ</t>
    </rPh>
    <phoneticPr fontId="85"/>
  </si>
  <si>
    <t>表示</t>
    <rPh sb="0" eb="2">
      <t>ヒョウジ</t>
    </rPh>
    <phoneticPr fontId="85"/>
  </si>
  <si>
    <t>賞味</t>
    <rPh sb="0" eb="2">
      <t>ショウミ</t>
    </rPh>
    <phoneticPr fontId="85"/>
  </si>
  <si>
    <t>アレルゲン</t>
    <phoneticPr fontId="85"/>
  </si>
  <si>
    <t>残留</t>
    <rPh sb="0" eb="2">
      <t>ザンリュウ</t>
    </rPh>
    <phoneticPr fontId="85"/>
  </si>
  <si>
    <t>細菌</t>
    <rPh sb="0" eb="2">
      <t>サイキン</t>
    </rPh>
    <phoneticPr fontId="85"/>
  </si>
  <si>
    <t>その他</t>
    <rPh sb="2" eb="3">
      <t>タ</t>
    </rPh>
    <phoneticPr fontId="8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</si>
  <si>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</si>
  <si>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インフルエンザ新型</t>
    <rPh sb="7" eb="9">
      <t>シンガタ</t>
    </rPh>
    <phoneticPr fontId="85"/>
  </si>
  <si>
    <t>コロナウイルス感染症</t>
    <rPh sb="7" eb="10">
      <t>カンセンショウ</t>
    </rPh>
    <phoneticPr fontId="85"/>
  </si>
  <si>
    <t>報告数</t>
    <rPh sb="0" eb="3">
      <t>ホウコクスウ</t>
    </rPh>
    <phoneticPr fontId="85"/>
  </si>
  <si>
    <t>総数</t>
    <rPh sb="0" eb="2">
      <t>ソウスウ</t>
    </rPh>
    <phoneticPr fontId="85"/>
  </si>
  <si>
    <t>男性</t>
    <rPh sb="0" eb="2">
      <t>ダンセイ</t>
    </rPh>
    <phoneticPr fontId="85"/>
  </si>
  <si>
    <t>女性</t>
    <rPh sb="0" eb="2">
      <t>ジョセイ</t>
    </rPh>
    <phoneticPr fontId="85"/>
  </si>
  <si>
    <t>　</t>
    <phoneticPr fontId="29"/>
  </si>
  <si>
    <t>3類感染症</t>
    <phoneticPr fontId="5"/>
  </si>
  <si>
    <t xml:space="preserve">腸チフス　
</t>
    <rPh sb="0" eb="1">
      <t>チョウ</t>
    </rPh>
    <phoneticPr fontId="5"/>
  </si>
  <si>
    <t>県保健福祉部は18日、県北健康福祉センター管内の認定こども園で、ノロウイルスを原因とする感染性胃腸炎が集団発生し、園児ら計30人が感染したと発表した。重症者はおらず、全員快方に向かっているという。</t>
    <phoneticPr fontId="85"/>
  </si>
  <si>
    <t>下野新聞</t>
    <rPh sb="0" eb="2">
      <t>シモノ</t>
    </rPh>
    <rPh sb="2" eb="4">
      <t>シンブン</t>
    </rPh>
    <phoneticPr fontId="85"/>
  </si>
  <si>
    <t xml:space="preserve">その後の調査の結果、入寮者のうち22名が食中毒様症状を呈しており、患者らは当該施設の委託給食業者が調理した食事を喫食していることが判明しました。患者らの共通食は当該施設で提供された食事のみであること、患者及び調理従事者の検便からノロウイルスが検出されたこと、本日、患者を診察した医師から食中毒の届出があったことなどから、名古屋市保健所（千種保健センター）は当該施設で提供された食事を原因とする食中毒事件と判断しました。
</t>
    <phoneticPr fontId="85"/>
  </si>
  <si>
    <t>名古屋市公表</t>
    <rPh sb="0" eb="4">
      <t>ナゴヤシ</t>
    </rPh>
    <rPh sb="4" eb="6">
      <t>コウヒョウ</t>
    </rPh>
    <phoneticPr fontId="85"/>
  </si>
  <si>
    <t>兵庫県加東健康福祉事務所は１７日、西脇市黒田庄町大門の飲食店「けんしん亭」の弁当を食べた１６人が下痢、嘔吐などを訴え、うち６人と調理従事者１人からノロウイルスが検出されたと発表した。同事務所は食中毒と断定し、同店を１９日まで３日間の営業停止とした。
　同事務所によると、１６人は西脇、小野、加西、加東市と多可町、稲美町、大阪府、静岡県に住む１４～９３歳の男女。</t>
    <phoneticPr fontId="85"/>
  </si>
  <si>
    <t>神戸新聞</t>
    <rPh sb="0" eb="4">
      <t>コウベシンブン</t>
    </rPh>
    <phoneticPr fontId="85"/>
  </si>
  <si>
    <t>学校によりますと、富士見中学・高校では、2日に文化祭が行われました。3日の登校日に異常はみられず、4日の振り替え休日の後の5日に、生徒40人が下痢や嘔吐などの症状を訴えて欠席し、登校した生徒のうち50人も同じような症状を訴えたということです。
県富士保健所によりますと、症状のあった生徒の検査からノロウイルスGⅡが検出</t>
    <phoneticPr fontId="85"/>
  </si>
  <si>
    <t>第一テレビ</t>
    <rPh sb="0" eb="2">
      <t>ダイイチ</t>
    </rPh>
    <phoneticPr fontId="85"/>
  </si>
  <si>
    <t>※2024年 第24週（6/10～6/16） 現在</t>
    <rPh sb="5" eb="6">
      <t>ネン</t>
    </rPh>
    <rPh sb="7" eb="8">
      <t>ダイ</t>
    </rPh>
    <rPh sb="10" eb="11">
      <t>シュウ</t>
    </rPh>
    <rPh sb="23" eb="25">
      <t>ゲンザイ</t>
    </rPh>
    <phoneticPr fontId="5"/>
  </si>
  <si>
    <t>回収＆返金</t>
  </si>
  <si>
    <t>生活協同組合コー...</t>
  </si>
  <si>
    <t>回収＆返金/交換</t>
  </si>
  <si>
    <t>回収</t>
  </si>
  <si>
    <t>神戸物産</t>
  </si>
  <si>
    <t>イオンリテール</t>
  </si>
  <si>
    <t>高島屋</t>
  </si>
  <si>
    <t>回収＆交換</t>
  </si>
  <si>
    <t>デリシア</t>
  </si>
  <si>
    <t>ユニバース</t>
  </si>
  <si>
    <t>ふふふふふふふふふふふふ</t>
    <phoneticPr fontId="29"/>
  </si>
  <si>
    <t>赤痢菌　なし</t>
    <rPh sb="0" eb="3">
      <t>セキリキン</t>
    </rPh>
    <phoneticPr fontId="85"/>
  </si>
  <si>
    <t>2024年第23週</t>
    <rPh sb="4" eb="5">
      <t>ネン</t>
    </rPh>
    <rPh sb="5" eb="6">
      <t>ダイ</t>
    </rPh>
    <rPh sb="8" eb="9">
      <t>シュウ</t>
    </rPh>
    <phoneticPr fontId="85"/>
  </si>
  <si>
    <t>今週のニュース（Noroｖｉｒｕｓ） (6/24-7/1)</t>
    <rPh sb="0" eb="2">
      <t>コンシュウ</t>
    </rPh>
    <phoneticPr fontId="5"/>
  </si>
  <si>
    <t>食中毒情報 (6/24-7/1)</t>
    <rPh sb="0" eb="3">
      <t>ショクチュウドク</t>
    </rPh>
    <rPh sb="3" eb="5">
      <t>ジョウホウ</t>
    </rPh>
    <phoneticPr fontId="5"/>
  </si>
  <si>
    <t>海外情報 (6/24-7/1)</t>
    <rPh sb="0" eb="4">
      <t>カイガイジョウホウ</t>
    </rPh>
    <phoneticPr fontId="5"/>
  </si>
  <si>
    <t>食品表示
 (6/24-7/1)</t>
    <rPh sb="0" eb="2">
      <t>ショクヒン</t>
    </rPh>
    <rPh sb="2" eb="4">
      <t>ヒョウジ</t>
    </rPh>
    <phoneticPr fontId="5"/>
  </si>
  <si>
    <t>食品表示 (6/24-7/1)</t>
    <rPh sb="0" eb="2">
      <t>ショクヒン</t>
    </rPh>
    <rPh sb="2" eb="4">
      <t>ヒョウジ</t>
    </rPh>
    <phoneticPr fontId="5"/>
  </si>
  <si>
    <r>
      <t>残留農薬</t>
    </r>
    <r>
      <rPr>
        <sz val="22"/>
        <rFont val="ＭＳ Ｐゴシック"/>
        <family val="3"/>
        <charset val="128"/>
      </rPr>
      <t xml:space="preserve"> (6/24-7/1)</t>
    </r>
    <phoneticPr fontId="5"/>
  </si>
  <si>
    <t>2024/24週</t>
    <phoneticPr fontId="85"/>
  </si>
  <si>
    <t>2024/25週</t>
  </si>
  <si>
    <t>県内で流行・食中毒原因が一件以上報告される
定点観測値が2.00を超える
5.00未満</t>
    <rPh sb="41" eb="43">
      <t>ミマン</t>
    </rPh>
    <phoneticPr fontId="85"/>
  </si>
  <si>
    <t>【情報共有】　週間・情報収集/情報共有は月一回以上
【体調管理】従業員の健康チェックは続ける</t>
    <phoneticPr fontId="85"/>
  </si>
  <si>
    <t>※2024年 第25週（6/17～6/23） 現在</t>
    <phoneticPr fontId="5"/>
  </si>
  <si>
    <t>やや少ない</t>
    <rPh sb="2" eb="3">
      <t>スク</t>
    </rPh>
    <phoneticPr fontId="85"/>
  </si>
  <si>
    <t>極めて少ない</t>
    <rPh sb="0" eb="1">
      <t>キワ</t>
    </rPh>
    <rPh sb="3" eb="4">
      <t>スク</t>
    </rPh>
    <phoneticPr fontId="5"/>
  </si>
  <si>
    <t xml:space="preserve"> GⅡ　24週　5例</t>
    <rPh sb="6" eb="7">
      <t>シュウ</t>
    </rPh>
    <phoneticPr fontId="5"/>
  </si>
  <si>
    <t xml:space="preserve"> GⅡ　25週　1例</t>
    <rPh sb="9" eb="10">
      <t>レイ</t>
    </rPh>
    <phoneticPr fontId="5"/>
  </si>
  <si>
    <t>たかはたファーム...</t>
  </si>
  <si>
    <t>プレミアムデザート 黒豆 一部(原材料,アレルゲン,添加物)表示間違い</t>
  </si>
  <si>
    <t>aikaフードプ...</t>
  </si>
  <si>
    <t>菓子全20種類 一部表示内容と異なる方法で販売</t>
  </si>
  <si>
    <t>イオンビッグ</t>
  </si>
  <si>
    <t>ブロッコリースプラウト 一部管理温度逸脱</t>
  </si>
  <si>
    <t>万惣</t>
  </si>
  <si>
    <t>牛・豚合挽ミンチ 一部ビニール片混入の恐れ</t>
  </si>
  <si>
    <t>島原本舗</t>
  </si>
  <si>
    <t>宇和島じゃこ天 一部賞味期限印字欠落</t>
  </si>
  <si>
    <t>ホットク 一部別商品混入でアレルゲン表示欠落コメントあり</t>
  </si>
  <si>
    <t>ビオスタイル</t>
  </si>
  <si>
    <t>米粉のグルテンフリーキャロットケーキ 一部クルミ表示欠落</t>
  </si>
  <si>
    <t>元町店 刺身用きはだまぐろ丼用 一部アレルゲン表示欠落</t>
  </si>
  <si>
    <t>三和水産</t>
  </si>
  <si>
    <t>沖縄県食鳥処理協...</t>
  </si>
  <si>
    <t>オーツクランチ(ココア味) 一部プラスチック片混入の恐れコメントあり</t>
  </si>
  <si>
    <t>ＪＲ東日本クロス...</t>
  </si>
  <si>
    <t>JR松本駅店 牛乳パン 一部消費期限表示欠落</t>
  </si>
  <si>
    <t>雄和振興公社</t>
  </si>
  <si>
    <t>柿シャーベット 一部細菌数超過</t>
  </si>
  <si>
    <t>コープデリ生活協...</t>
  </si>
  <si>
    <t>ミニカツ重＆讃岐うどんセット 一部ラベル誤貼付でアレルゲン表示欠落</t>
  </si>
  <si>
    <t>おにぎり わさび醤油サーモン 一部特定原材料表示欠落</t>
  </si>
  <si>
    <t>福助</t>
  </si>
  <si>
    <t>スヌーピーどら焼き 小豆あん 一部ラベル誤貼付でアレルゲン表示欠落</t>
  </si>
  <si>
    <t>前田菓子舗</t>
  </si>
  <si>
    <t>ロイヤルホテル</t>
  </si>
  <si>
    <t>双葉産業</t>
  </si>
  <si>
    <t>ユニー</t>
  </si>
  <si>
    <t>藤田食品</t>
  </si>
  <si>
    <t>ローヤル</t>
  </si>
  <si>
    <t>西友</t>
  </si>
  <si>
    <t>ヨークベニマル</t>
  </si>
  <si>
    <t>三晃水産商事</t>
  </si>
  <si>
    <t>ラクガンあん入り、あんいりらくがん 一部製造時に(小麦)混入の恐れ</t>
  </si>
  <si>
    <t>リーガロイヤルホテル 肉まん 一部ラベル誤貼付で(ごま)表示欠落</t>
  </si>
  <si>
    <t>津味鍋巴 醤汁牛肉味 一部使用無認可の食品添加物検出</t>
  </si>
  <si>
    <t>厚切り銀鮭とポテトのチーズ焼き他 一部アレルゲン表示欠落</t>
  </si>
  <si>
    <t>国産大豆100％生どうふきぬ 一部異物(ゴキブリ)混入の恐れコメントあり</t>
  </si>
  <si>
    <t>メキシコ産ぶどう 一部残留農薬基準超過コメントあり</t>
  </si>
  <si>
    <t>だし香るロースカツ重 一部ラベル誤貼付でアレルギー表示欠落</t>
  </si>
  <si>
    <t>天然海老の唐揚げ 一部ラベル誤貼付で特定原材料表示欠落</t>
  </si>
  <si>
    <t>おやつカルパス箱売り 一部賞味期限切れ商品販売</t>
  </si>
  <si>
    <t>岩ガキ 一部麻痺性貝毒規制値超過のおそれ</t>
  </si>
  <si>
    <t>コープさっぽろ 胡瓜 一部残留農薬基準超過コメントあり</t>
  </si>
  <si>
    <t>たことブロッコリーのバジルサラダ 一部消費期限表示欠落</t>
  </si>
  <si>
    <t>鶏肉胸肉,手羽元 一部HACCPの手順から逸脱</t>
  </si>
  <si>
    <t>さば棒鮨＆やわらか煮穴子鮨 一部ラベル誤貼付でアレルゲン表示欠落</t>
  </si>
  <si>
    <t>　上位2種目(アレルギー表記ミス)で全体の　(46%)</t>
    <rPh sb="1" eb="3">
      <t>ジョウイ</t>
    </rPh>
    <rPh sb="4" eb="6">
      <t>シュモク</t>
    </rPh>
    <rPh sb="12" eb="14">
      <t>ヒョウキ</t>
    </rPh>
    <rPh sb="18" eb="20">
      <t>ゼンタイ</t>
    </rPh>
    <phoneticPr fontId="5"/>
  </si>
  <si>
    <t xml:space="preserve">熊本市の障害者支援施設で集団食中毒 給食を提供した業者を営業停止処分 </t>
    <phoneticPr fontId="15"/>
  </si>
  <si>
    <t xml:space="preserve"> au Webポータル</t>
    <phoneticPr fontId="15"/>
  </si>
  <si>
    <t>熊本県</t>
    <rPh sb="0" eb="3">
      <t>クマモトケン</t>
    </rPh>
    <phoneticPr fontId="15"/>
  </si>
  <si>
    <t>https://nordot.app/1179718146824700897?c=768367547562557440</t>
    <phoneticPr fontId="15"/>
  </si>
  <si>
    <t>倉敷市は27日、同心幼稚園（同市北浜町）で、発熱やせきなどを伴う流行性の疾患が集団発生したと発表した。患者は4歳児の1クラスの14人でいずれも軽症。RSウイルス感染症と診断された園児もいるという。28日まで学級閉鎖する。</t>
    <phoneticPr fontId="85"/>
  </si>
  <si>
    <t>TKUテレビ</t>
    <phoneticPr fontId="85"/>
  </si>
  <si>
    <t>6月9日、千葉県柏市内のイベントに出店していたキッチンカーが提供したケバブを食べた、16～76歳の男女14人が下痢や吐気などの症状を訴えました。
そのうち13人の便からノロウイルスが検出され、食中毒と断定されました。
保健所は、ケバブを原因とする食中毒と断定し、15日から3日間、営業停止処分としました。</t>
    <phoneticPr fontId="85"/>
  </si>
  <si>
    <t>食環境衛生</t>
    <rPh sb="0" eb="1">
      <t>ショク</t>
    </rPh>
    <rPh sb="1" eb="3">
      <t>カンキョウ</t>
    </rPh>
    <rPh sb="3" eb="5">
      <t>エイセイ</t>
    </rPh>
    <phoneticPr fontId="85"/>
  </si>
  <si>
    <t>飲食店のキーマカレー弁当で「ウエルシュ菌」による食中毒　10歳未満～70代の41人に症状　保健所「カレー、シチューなどの煮込み料理は調理したらなるべく早く」</t>
    <phoneticPr fontId="15"/>
  </si>
  <si>
    <t>https://nordot.app/1179725956563943640?c=1179248089549373591</t>
    <phoneticPr fontId="15"/>
  </si>
  <si>
    <t>長野県</t>
    <rPh sb="0" eb="3">
      <t>ナガノケン</t>
    </rPh>
    <phoneticPr fontId="15"/>
  </si>
  <si>
    <t>長野県上田市の飲食店でウエルシュ菌による食中毒が発生、県の保健所が29日から3日間の営業停止を命じました。県によりますと今月23日、「22日に店で調理、提供したキーマカレー弁当を食べた人が体調不良を呈している」と上田市内の飲食店から連絡がありました。調査の結果、キーマカレー弁当を食べた10歳未満から70代の男女41人に下痢や腹痛などの症状が出て、患者の便や弁当の残品からウエルシェ菌が検出されました。患者は全員回復したということです。上田保健所は店が提供した弁当による食中毒と断定し、29日から3日間営業停止を命じました。なお、店は24日から営業を自粛しています。
■特徴
ウエルシュ菌は、ヒトや動物の腸管、土壌など自然界に広く住み着いています。この菌は酸素を好まない（嫌気性）菌で、芽胞（がほう）と呼ばれる胞子のような形態をとることがあり、その状態だと熱や乾燥に非常に強い特徴を持っています。食品を大釜などで大量に加熱調理すると、中心部が無酸素状態になり、芽胞の状態で生き残ったウエルシュ菌が適温になると発芽し、活発に発育を始めます。こうしたウエルシュ菌が多数増殖した食品を人が食べることにより、食中毒を発症します。
■症状
潜伏期間は6～18 時間と比較的短く、その主な症状は水様性の下痢と腹痛です。多くは1～2日で回復し、特別な治療は必要ありません。</t>
    <phoneticPr fontId="15"/>
  </si>
  <si>
    <t>長野放送</t>
    <rPh sb="0" eb="4">
      <t>ナガノホウソウ</t>
    </rPh>
    <phoneticPr fontId="15"/>
  </si>
  <si>
    <t xml:space="preserve">熊本市の障害者支援施設で施設内で調理された給食を食べた２３人が嘔吐などの症状を訴え、市は、食中毒と断定、調理した業者を２日間の営業停止処分としました。集団食中毒が発生したのは熊本市東区小山町の障害者支援施設 朋暁苑（ほうぎょうえん）です。熊本市保健所によりますと６月２１日から２３日にかけて３０代から８０代の入所者男女２３人が嘔吐や発熱の症状を訴えたということです。
症状を訴えた人からは腸管病原性大腸菌が検出され２３人は施設内で調理された給食のみを食べていたことから市は給食による食中毒と断定、施設から委託を受け調理を行っている業者『東臣（とうしん）』を２９日と３０日の２日間営業停止処分としました。
</t>
    <phoneticPr fontId="15"/>
  </si>
  <si>
    <t>自宅で栽培の「ユウガオ」を食べた2人が食中毒　下痢や嘔吐、腹痛を訴える　苦味成分のククルビタシン類による症状と一致</t>
    <phoneticPr fontId="15"/>
  </si>
  <si>
    <t>長野市内の自宅で栽培したユウガオを食べた60代の夫婦2人が下痢、嘔吐、腹痛などの症状を訴え、長野市保健所は食中毒と断定しました。2人は快方に向かっているということです。6月27日午後2時頃、市内の医療機関から「苦味の強いユウガオを食べて体調不良を呈した患者を診察し、食中毒が疑われる」旨の連絡が市保健所にありました。保健所によりますと、60代の夫婦2人は27日の朝食に自宅で栽培した「ユウガオ」を
エノキやニンジンなどと煮込み、汁物として食べたところ、下痢、嘔吐、腹痛の症状を訴えたということです。</t>
    <phoneticPr fontId="15"/>
  </si>
  <si>
    <t>https://nordot.app/1179242384897917698?c=1179248089549373591</t>
    <phoneticPr fontId="15"/>
  </si>
  <si>
    <t xml:space="preserve">岡山県倉敷市の飲食店で食中毒症状 11人が下痢や腹痛 全員快方へ - Yahoo!ニュース </t>
    <phoneticPr fontId="15"/>
  </si>
  <si>
    <t>　岡山県倉敷市は29日、同市鶴形の飲食店「よこ田」で食事をした11人が、下痢や腹痛などの食中毒症状を訴えたと発表した。入院患者はおらず、全員が快方に向かっているという。市保健所によると11人は同市などの40～60代の女性グループで、26日夜にヒラメやシマアジの刺し身を食べた。共通する食事が他になく、6人の便から寄生虫「クドア・セプテンプンクタータ」が検出されたことから、同店での食中毒と断定した。</t>
    <phoneticPr fontId="15"/>
  </si>
  <si>
    <t>山陽新聞</t>
    <rPh sb="0" eb="4">
      <t>サンヨウシンブン</t>
    </rPh>
    <phoneticPr fontId="15"/>
  </si>
  <si>
    <t>岡山県</t>
    <rPh sb="0" eb="3">
      <t>オカヤマケン</t>
    </rPh>
    <phoneticPr fontId="15"/>
  </si>
  <si>
    <t>https://news.yahoo.co.jp/articles/83c8e3036840e69332f7063bb271aad514e18bb4</t>
    <phoneticPr fontId="15"/>
  </si>
  <si>
    <t xml:space="preserve">上毛新聞社 </t>
    <phoneticPr fontId="15"/>
  </si>
  <si>
    <t xml:space="preserve">刺し身を食べた50代男性、胃からアニサキス 群馬・高崎市の飲食店で食中毒 
</t>
    <phoneticPr fontId="15"/>
  </si>
  <si>
    <t>群馬県</t>
    <rPh sb="0" eb="3">
      <t>グンマケン</t>
    </rPh>
    <phoneticPr fontId="15"/>
  </si>
  <si>
    <t>群馬県高崎市は28日、同市の飲食店で食事をした50代男性（東京都）が腹痛を訴え、胃からアニサキスが摘出されたと発表した。市保健所は同店が提供した食事による食中毒と断定。市は食品衛生法に基づき、営業停止1日間（28日）の行政処分をした。男性は回復している。
　市によると、男性は26日午後8時半ごろ、同店で刺し身などを食べた。27日午前1時半ごろに発疹が出て、その後、腹痛に見舞われた。男性が受診した市内の医療機関が市保健所に連絡した。市内での食中毒は今年に入り2件目。患者は累計31人となった。</t>
    <phoneticPr fontId="15"/>
  </si>
  <si>
    <t>https://www.jomo-news.co.jp/articles/-/488268</t>
    <phoneticPr fontId="15"/>
  </si>
  <si>
    <t>四川省で毒キノコ食べた家族、1人死亡3人重体―中国</t>
    <phoneticPr fontId="85"/>
  </si>
  <si>
    <t>中国</t>
    <rPh sb="0" eb="2">
      <t>チュウゴク</t>
    </rPh>
    <phoneticPr fontId="85"/>
  </si>
  <si>
    <t>2024年6月27日、香港メディア・香港01は、中国四川省で市民が山で採集した毒きのこを食べて死亡する事故が発生したと報じた。記事は、大学2年生の21歳男性がこのほどネット上で「祖父、父、母、弟が食中毒で病院の集中治療室に入っている」として助けを求める書き込みを行ったと紹介。男性によると、母親と弟が19日に山できのこ狩りをした際に誤って猛毒のテングタケを採取して同省攀枝花市の自宅に持ち帰り、父、家を訪れていた祖父と共に昼食でテングタケの入った料理を食べたところ全員中毒症状を起こし、病院に運ばれたと伝えた。4人はいずれもきのこの毒による中毒と診断され、肝機能障害や急性肝不全、凝血機能異常などの症状が認められたという。4人とも症状は重篤で、69歳の祖父は25日に夜に死亡した。残りの3人も命の危機を脱しておらず、弟は肝臓移植が必要とのことだ。
　記事は、テングタケには猛毒のアマニチンが含まれており、加熱処理しても毒性は変わらず、急性肝機能障害や急性腎機能障害、神経系の障害などを引き起こすと紹介。医師の話として、アマニチンを含むきのこを食べてから症状が出るまでに6時間、場合によっては10時間以上かかり、初期症状である胃腸の不快感が収まっても肝臓や腎臓がダメージを受け続けており、中毒になってから3日目に臓器の状態が急速に悪化すると伝えた。そして、むやみに野生のきのこを食べないこと、食後に不快感が出た場合には直ちに大量のぬるま湯や薄い塩水を飲んで吐き出し、病院で診察を受けるようにという医師の呼びかけを紹介した。</t>
    <phoneticPr fontId="85"/>
  </si>
  <si>
    <t>https://www.recordchina.co.jp/b936116-s25-c30-d0193.html</t>
    <phoneticPr fontId="85"/>
  </si>
  <si>
    <t>腸管出血性大腸菌Ｏ１１１　保育施設で集団感染　岩手・一関保健所管内</t>
    <phoneticPr fontId="15"/>
  </si>
  <si>
    <t>岩手県</t>
    <rPh sb="0" eb="3">
      <t>イワテケン</t>
    </rPh>
    <phoneticPr fontId="15"/>
  </si>
  <si>
    <t>岩手・一関保健所管内の保育施設で、２０２４年県内で初めてとなる腸管出血性大腸菌Ｏ１１１の集団感染が確認されました。
感染者は全員快方に向かっているということです。県によりますと、６月１９日に下痢の症状で受診した一関保健所管内の保育施設の園児から、腸管出血性大腸菌Ｏ１１１が検出されたと、医療機関から保健所に連絡がありました。その後保健所が調査したところ、５月３１日から６月２６日までに、この保育施設を利用する０歳から５歳の園児１９人と、職員１人に下痢などの症状があったことが確認され、このうち３人の検体からＯ１１１が検出されました。症状を訴えた２０人に重症者はおらず、全員快方に向かっているということです。
県内では２０２４年、これまでにＯ１１１の感染者が１３人確認されていますが、集団感染の確認は２０２４年初めてで、２０１７年以来だということです。腸管出血性大腸菌Ｏ１１１は少量の菌でも感染しやすいということで、県では調理前、食事前、トイレの後の十分な手洗い、調理での十分な加熱、まな板や布きんの消毒、そして腹痛や下痢がある場合には早めに受診するよう呼びかけています。</t>
    <phoneticPr fontId="15"/>
  </si>
  <si>
    <t>https://news.goo.ne.jp/article/menkoi_tv/region/menkoi_tv-18953.html</t>
    <phoneticPr fontId="15"/>
  </si>
  <si>
    <t>岩手めんこいテレビ</t>
    <rPh sb="0" eb="2">
      <t>イワテ</t>
    </rPh>
    <phoneticPr fontId="15"/>
  </si>
  <si>
    <t>寄生虫アニサキスを検出…加賀市内の飲食店を１日の営業停止処分に</t>
    <phoneticPr fontId="15"/>
  </si>
  <si>
    <t>石川県</t>
    <rPh sb="0" eb="3">
      <t>イシカワケン</t>
    </rPh>
    <phoneticPr fontId="15"/>
  </si>
  <si>
    <t>石川テレビ</t>
    <rPh sb="0" eb="2">
      <t>イシカワ</t>
    </rPh>
    <phoneticPr fontId="15"/>
  </si>
  <si>
    <t>加賀市の飲食店で刺身を食べた客が腹痛など食中毒の症状を訴え県はこの店を1日の営業停止処分としました。食中毒が発生したのは　加賀市作見町（さくみまち）の飲食店「居酒屋たまる」です。県によりますと6月24日に店を利用した47歳の女性が25日に腹痛の症状を訴え26日に小松市内の医療機関を受診しました。女性の体内からは寄生虫、アニサキスが検出され、女性が加熱処理されていない魚介類を食べたのはこの店だけだったことから県はアニサキスによる食中毒と断定しこの店を1日の営業停止処分としました。
女性はこの店でヒラメやスズキなど5種類の刺身を食べていたということです。
サバやサンマ、イワシ、イカなどに寄生するアニサキスは、時間が経過すると内臓から筋肉に移動することが知られています。
そのため、魚を購入する際は新鮮な物を選ぶとともに、まるごと1匹で購入する場合は速やかに内臓を取り除くことが必要です。
またアニサキスは70℃以上で加熱すると瞬時に死に、マイナス20℃で24時間以上冷凍しても死にますが塩漬けやワサビなどでは死なないということで、県が注意を呼びかけています。</t>
    <phoneticPr fontId="15"/>
  </si>
  <si>
    <t>https://www.fnn.jp/articles/-/720455</t>
    <phoneticPr fontId="15"/>
  </si>
  <si>
    <t>北海道</t>
    <rPh sb="0" eb="3">
      <t>ホッカイドウ</t>
    </rPh>
    <phoneticPr fontId="15"/>
  </si>
  <si>
    <t>「紅麹」サプリ、小林製薬が新たに７６人の死者と摂取の因果関係調査…厚労省に報告せず林官房長官「極めて遺憾」</t>
    <phoneticPr fontId="15"/>
  </si>
  <si>
    <t>小林製薬の「 紅麹べにこうじ 」成分入りサプリメントを巡る健康被害問題で、同社が遺族からの相談を受け、新たに７６人の死者について摂取との因果関係を調査していることがわかった。厚生労働省が２８日、明らかにした。同社は厚労省が問い合わせるまでこうした事実を報告していなかった。「紅麹」死者調査の報告３月以降なし、武見厚労相「もう任せておけない」…小林製薬「確認を重視」と釈明
　厚労省によると、同社から死亡事例に関する情報の更新がなかったため、１３日に問い合わせたところ、２７日になって、調査状況の報告があったという。小林製薬の説明では、これまでに死者１７０人の遺族らから相談が寄せられた。このうち、９１人はサプリを摂取していなかったことが確認され、３人は同社が医師に調査した結果、因果関係がなかった。残る７６人について、同社がサプリの摂取歴や死亡との因果関係を調べている。これらの中には、直接的な死因が肺炎や脳 梗塞こうそく 、がんなどの人も含まれているという。
　また、小林製薬はこれまで死者を５人と公表していたが、その後の調査で、１人はサプリを摂取していなかったことが判明した。同社は残る４人のうち、２人を摂取との関連が「ないともいえない」、２人を「不明」としている。一連の問題で、同社は今年１月半ばにサプリによる健康被害を把握したが、国や自治体への報告は２か月余りあとで、当初から対応の遅れが指摘されていた。
　厚労省は同社に対して毎日、死者数などの報告を求めている。だが、厚労省から問い合わせがあるまで、新たな死亡事例について報告していなかった。林官房長官は２８日の記者会見で、「調査中の詳細な件数を報告しなかったということは、極めて遺憾」と述べた。
　厚労省は小林製薬に対し、調査に関する遺族の同意の取得や、医療機関からの情報収集の進め方などについて計画を作成し、２９日までに報告するよう求めた。小林製薬は「速やかに報告すべきとの指摘を大変重く受け止めている。お客様からの問い合わせや補償への誠実な対応、原因究明などに全力で取り組む」としている。</t>
    <phoneticPr fontId="15"/>
  </si>
  <si>
    <t>https://www.yomiuri.co.jp/national/20240628-OYT1T50161/</t>
    <phoneticPr fontId="15"/>
  </si>
  <si>
    <t>讀賣新聞</t>
    <rPh sb="0" eb="4">
      <t>ヨミウリシンブン</t>
    </rPh>
    <phoneticPr fontId="15"/>
  </si>
  <si>
    <t xml:space="preserve">「地鶏の盛り合わせ」など食べたら下痢や発熱、「カンピロバクター」検出…北九州市で食中毒 </t>
    <phoneticPr fontId="15"/>
  </si>
  <si>
    <t>福岡県</t>
    <rPh sb="0" eb="3">
      <t>フクオカケン</t>
    </rPh>
    <phoneticPr fontId="15"/>
  </si>
  <si>
    <t>北九州市は26日、小倉北区魚町1の飲食店「蔵重」で食中毒が発生し、同店を同日から2日間の営業停止処分にしたと発表した。　市によると、15日夜、同店で提供された地鶏の盛り合わせなどのコース料理を食べた男女計63人のうち35人が翌日以降に下痢や発熱などを訴え、うち9人から食中毒菌のカンピロバクターが検出された。いずれも快方に向かっているという。</t>
    <phoneticPr fontId="15"/>
  </si>
  <si>
    <t>https://news.yahoo.co.jp/articles/e7576949971aff80aa6d378bdbfff3ab0e6a43da</t>
    <phoneticPr fontId="15"/>
  </si>
  <si>
    <t>カンピロバクターによる食中毒事件の発生について</t>
    <phoneticPr fontId="15"/>
  </si>
  <si>
    <t>令和６年６月 12 日（水）18 時 30 分から，「焼鳥居酒屋 鬼てんぐぅ」において調理，提供された食事を喫食した１グループ６名のうち，５名が下痢，発熱等の症状を呈した。調査の結果，以下の理由により，カンピロバクター・ジェジュニによる食中毒事件と断定した。
・発症者５名に共通する食事は，当該飲食店において調理，提供された食事のみであったこと。
・発症者の便５検体中２検体から，カンピロバクター・ジェジュニが検出されたこと。
・上記の２検体とは別の発症者の便１検体（医療機関で採取された便）から，カンピロバクター属菌が検出されたこと。
・発症者の主症状と潜伏時間がカンピロバクターによるものと一致すること。
・患者を診察した医師から食中毒の届出があったこと。
(1) 発症日時 ６月 14 日（金）10：00～６月 17 日（月）20：00
(2) 発症者数 ５名（男性５名）</t>
    <phoneticPr fontId="15"/>
  </si>
  <si>
    <t>高知県</t>
    <rPh sb="0" eb="3">
      <t>コウチケン</t>
    </rPh>
    <phoneticPr fontId="15"/>
  </si>
  <si>
    <t>高知保健所</t>
    <rPh sb="0" eb="5">
      <t>コウチホケンジョ</t>
    </rPh>
    <phoneticPr fontId="15"/>
  </si>
  <si>
    <t>https://www.city.kochi.kochi.jp/uploaded/attachment/147633.pdf</t>
    <phoneticPr fontId="15"/>
  </si>
  <si>
    <t xml:space="preserve">「びわ」食べた126人の児童生徒にアレルギー反応 小中学校の給食で提供 山梨・富士吉田市 </t>
    <phoneticPr fontId="15"/>
  </si>
  <si>
    <t xml:space="preserve">YouTube </t>
    <phoneticPr fontId="15"/>
  </si>
  <si>
    <t>山梨県</t>
    <rPh sb="0" eb="3">
      <t>ヤマナシケン</t>
    </rPh>
    <phoneticPr fontId="15"/>
  </si>
  <si>
    <t>山梨県富士吉田市で小中学校の学校給食に提供したびわが原因で、児童と生徒あわせて126人にアレルギー反応が出て、1人が入院しました。市によりますと、市内11の小中学校のきょうの給食でびわを提供しました。その後、のどに違和感や目が赤く腫れるなど、あわせて126人の児童と生徒にアレルギー反応が出たということです。このうち、小学生3人が医療機関で治療を受け、1人は入院し、あす退院する見込みだということです。市の教育委員会は「今後、細心の注意を払い、安心安全な学校給食を提供してまいります」とコメントしています。</t>
    <phoneticPr fontId="15"/>
  </si>
  <si>
    <t>https://www.youtube.com/watch?v=EQpmonF3HvE</t>
    <phoneticPr fontId="15"/>
  </si>
  <si>
    <t>「立派なキノコ、我慢できずに食べた」公園の毒キノコ採取　フライパンで炒めて食べた50代男性が食中毒で救急搬送　堺市・大泉緑地に生えていたのは「オオシロカラカサタケ」</t>
    <phoneticPr fontId="15"/>
  </si>
  <si>
    <t>大阪府</t>
    <rPh sb="0" eb="3">
      <t>オオサカフ</t>
    </rPh>
    <phoneticPr fontId="15"/>
  </si>
  <si>
    <t>大阪府堺市によりますと、堺市北区に住む50代の男性は、大泉緑地に生えていたキノコを採取して自宅に持ち帰り、今月20日午後4時頃にフライパンで炒めて調理、食べた約2時間後に嘔吐するなどし、救急搬送されたということです。
男性が食べたのは毒キノコの一種「オオシロカラカサタケ」です。
堺市によると、男性は、鑑賞目的にキノコ何本かを公園から持ち帰っていたといい、「立派なキノコだと思って摘んだ。持って帰ってしばらく眺めていたが、我慢できずに食べてしまった」などと述べているということです。なお、男性は回復して、搬送翌日の午後、退院しています。堺市は、食用キノコかどうか素人が見分けるのは困難で、「採らない！食べない！売らない！人にあげない！」よう注意喚起しています。
◆オオシロカラカサタケ
大きさは7～30センチの大型で、初夏から秋にかけて畑や庭園、公園などの芝生や草地などの地上に群生します。食べると2時間ほどで下痢・嘔吐などの食中毒症状が現れます。カサは白い饅頭型で、カサは表皮が裂けて茶色のウロコ状になり、ヒダは成熟すると鈍い緑色になります。</t>
    <phoneticPr fontId="15"/>
  </si>
  <si>
    <t>NBSニュース</t>
    <phoneticPr fontId="15"/>
  </si>
  <si>
    <t>https://news.yahoo.co.jp/articles/2e8c12fcabc8f887696b363e43f9d631d1a3320e</t>
    <phoneticPr fontId="15"/>
  </si>
  <si>
    <t>食 中 毒 発 生 概 況 に つ い て</t>
    <phoneticPr fontId="15"/>
  </si>
  <si>
    <t>茨城県</t>
    <rPh sb="0" eb="3">
      <t>イバラキケン</t>
    </rPh>
    <phoneticPr fontId="15"/>
  </si>
  <si>
    <t>施設を管轄する潮来保健所の調査によると、６月７日（金）に、神栖市内の飲食店「バカ頭」を利用した１グループ８名中、調査協力の得られた４名のうち、4名が6月9日（日）午後8時から発熱、腹痛、下痢等の食中毒様症状を呈し、4名が医療機関を受診していることが判明した。調査の結果、患者の共通食が当該施設の食事に限られたこと、患者便からカンピロバクター・ジェジュニが検出されたこと、症状及び潜伏期間がカンピロバクター・ジェジュニによるものと一致したこと、患者を診察した医師から食中毒発生届が提出されたことから、本日、潮来保健所は当該施設が提供した食事を原因とする食中毒と断定した。なお、患者らはいずれも快方に向かっている。
３ 原因施設 屋 号：バカ頭</t>
    <phoneticPr fontId="15"/>
  </si>
  <si>
    <t>潮来保健所</t>
    <phoneticPr fontId="15"/>
  </si>
  <si>
    <t xml:space="preserve">カナロコ </t>
    <phoneticPr fontId="15"/>
  </si>
  <si>
    <t>神奈川県</t>
    <phoneticPr fontId="15"/>
  </si>
  <si>
    <t>果物と間違え、有毒のテンナンショウ属の果実で食中毒 神奈川県が注意喚起</t>
    <phoneticPr fontId="15"/>
  </si>
  <si>
    <t xml:space="preserve">神奈川県は２５日、秦野市に住む３０代の男性が有毒植物のテンナンショウ属の果実を食べ、食中毒を発症したと発表した。　県によると、男性は２０日に山北町の河川敷で果実を採取。果物だと思ってその場で食べた直後に口のしびれなどの症状が出て、２１日に入院。２２日に退院した。県平塚保健福祉事務所秦野センターの調査で男性の症状がテンナンショウ属の中毒症状と一致したという。
</t>
    <phoneticPr fontId="15"/>
  </si>
  <si>
    <t>https://www.kanaloco.jp/news/government/article-1088793.html</t>
    <phoneticPr fontId="15"/>
  </si>
  <si>
    <t>2024年第24週（6月10日〜6月16日）</t>
    <phoneticPr fontId="85"/>
  </si>
  <si>
    <t>結核例　248例</t>
    <rPh sb="7" eb="8">
      <t>レイ</t>
    </rPh>
    <phoneticPr fontId="5"/>
  </si>
  <si>
    <t xml:space="preserve">腸管出血性大腸菌感染症60例（有症者31例、うちHUS 1例）
感染地域：国内43例、ベトナム1例、国内・国外不明16例
国内の感染地域：‌北海道3例、埼玉県3例、千葉県3例、東京都3例、大阪府3例、岡山県3例、広島県2例、愛媛県2例、長崎県2例、鹿児島県2例、茨城県1例、群馬県1例、愛知県1例、三重県1例、兵庫県1例、
香川県1例、沖縄県1例、国内（都道府県不明）10例
</t>
    <phoneticPr fontId="85"/>
  </si>
  <si>
    <t xml:space="preserve">年齢群：‌3歳（1例）、4歳（1例）、6歳（1例）、10代（8例）、20代（11例）、
30代（14例）、40代（5例）、50代（7例）、60代（7例）、70代（3例）、80代（2例）
</t>
    <phoneticPr fontId="85"/>
  </si>
  <si>
    <t xml:space="preserve">血清群・毒素型：‌O157 VT2（14例）、O157 VT1・VT2（9例）、O103 VT1（6例）、O111 VT1（2例）、O128VT1・VT2（2例）、
O8 VT2（2例）、O121VT1（1例）、O168 VT2（1例）、O26 VT1（1例）、O74 VT1（1例）、O91 VT1（1例）、その他・不明（20例）
累積報告数：820例（有症者496例、うちHUS 11例．死亡なし）
</t>
    <phoneticPr fontId="85"/>
  </si>
  <si>
    <t>腸チフス1例 感染地域：バングラデシュ</t>
    <phoneticPr fontId="85"/>
  </si>
  <si>
    <t>E型肝炎13例 感染地域（感染源）：‌埼玉県3例（焼豚1例、不明2例）、北海道1例
（豚串）、群馬県1例（豚ホルモン焼）、東京都1例（鶏レバー）、沖縄県1例（不明）、国内（都道府県不明）3例（猪肉の煮込み1例、不明2例）、
国内・国外不明3例（不明3例）
A型肝炎2例 感染地域：岐阜県1例、福岡県1例</t>
    <phoneticPr fontId="85"/>
  </si>
  <si>
    <t>レジオネラ症70例（肺炎型69例、ポンティアック熱型1例）
感染地域：石川県4例、大阪府4例、広島県4例、栃木県3例、群馬県3例、神奈川県3例、新潟県3例、滋賀県3例、兵庫県3例、
青森県2例、宮城県2例、福島県2例、茨城県2例、埼玉県2例、長野県2例、愛知県2例、山口県2例、北海道1例、山形県1例、
千葉県1例、東京都1例、富山県1例、岐阜県1例、三重県1例、島根県1例、宮崎県1例、東京都/神奈川県1例、
国内（都道府県不明）7例、国内・国外不明7例
年齢群：40代（4例）、50代（9例）、60代（20例）、70代（21例）、80代（12例）、90代以上（4例）
累積報告数：825例</t>
    <phoneticPr fontId="85"/>
  </si>
  <si>
    <t>アメーバ赤痢7例（腸管アメーバ症7例）
感染地域：‌青森県1例、神奈川県1例、愛知県1例、兵庫県1例、国内（都道府県不明）2例、インド1例
感染経路：性的接触1例（異性間）、経口感染2例、その他・不明4例</t>
    <phoneticPr fontId="85"/>
  </si>
  <si>
    <t>2024年第24週</t>
    <rPh sb="4" eb="5">
      <t>ネン</t>
    </rPh>
    <rPh sb="5" eb="6">
      <t>ダイ</t>
    </rPh>
    <rPh sb="8" eb="9">
      <t>シュウ</t>
    </rPh>
    <phoneticPr fontId="85"/>
  </si>
  <si>
    <r>
      <t xml:space="preserve">対前週
</t>
    </r>
    <r>
      <rPr>
        <b/>
        <sz val="14"/>
        <color rgb="FF0070C0"/>
        <rFont val="ＭＳ Ｐゴシック"/>
        <family val="3"/>
        <charset val="128"/>
      </rPr>
      <t>インフルエンザ 　     　   14%   減少</t>
    </r>
    <r>
      <rPr>
        <b/>
        <sz val="11"/>
        <color rgb="FF0070C0"/>
        <rFont val="ＭＳ Ｐゴシック"/>
        <family val="3"/>
        <charset val="128"/>
      </rPr>
      <t xml:space="preserve">
</t>
    </r>
    <r>
      <rPr>
        <b/>
        <sz val="14"/>
        <color rgb="FFFF0000"/>
        <rFont val="ＭＳ Ｐゴシック"/>
        <family val="3"/>
        <charset val="128"/>
      </rPr>
      <t>新型コロナウイルス         4% 　増加</t>
    </r>
    <rPh sb="0" eb="3">
      <t>タイゼンシュウゾウカ</t>
    </rPh>
    <rPh sb="28" eb="30">
      <t>ゲンショウ</t>
    </rPh>
    <rPh sb="53" eb="55">
      <t>ゾウカ</t>
    </rPh>
    <phoneticPr fontId="85"/>
  </si>
  <si>
    <t xml:space="preserve">★不当な値上げはもうやめて！ オーストラリア大手スーパーに規制強化 - 日豪プレス </t>
  </si>
  <si>
    <t xml:space="preserve">★「一日一杯は薬酒」という俗説を覆す研究結果が相次いで発表され、米国政府が酒類摂取基準を ... mk.co.kr </t>
  </si>
  <si>
    <t xml:space="preserve">★メタノール入りの酒を飲み健康被害、47人死亡 インド（ロイター） - Yahoo!ニュース </t>
  </si>
  <si>
    <t>https://news.yahoo.co.jp/articles/524030abdfdf104f8adf1726d122c1621f72ff70</t>
  </si>
  <si>
    <t>https://jp.investing.com/news/stock-market-news/article-93CH-792186</t>
  </si>
  <si>
    <t>https://www.nna.jp/news/2673882</t>
    <phoneticPr fontId="85"/>
  </si>
  <si>
    <t>ロッテホームショッピングが健康機能食品専門企業HPOとたんぱく質健康食品開発·販売のための合弁法人「ディエディションヘルス」を設立すると24日明らかにした。
ロッテホームショッピングとHPOは共同投資で20億ウォン規模の資本金を造成することにした。 両社は高利益商品を開発し、競争力のあるブランドを育成する計画だ。 HPOが商品企画と原料ソーシング(調達)、マーケティングを担当し、ロッテホームショッピングが放送販売とロッテ系列会社の入店を支援する。
ディエディションヘルスは今年8月、初の商品として健康機能食品「デンマークたんぱく質の話」を発売し、たんぱく質バー、飲料などの商品群を多様化すると明らかにした。 また、事業領域をたんぱく質ベースのヘルスケアに拡大し、2028年には年間売上1000億ウォンを達成するという目標を立てた。</t>
    <phoneticPr fontId="85"/>
  </si>
  <si>
    <t>韓国</t>
    <rPh sb="0" eb="2">
      <t>カンコク</t>
    </rPh>
    <phoneticPr fontId="85"/>
  </si>
  <si>
    <t>ロッテ系通販、健康機能食品の新会社設立</t>
    <phoneticPr fontId="85"/>
  </si>
  <si>
    <t>https://nichigopress.jp/news-item/121191/</t>
    <phoneticPr fontId="85"/>
  </si>
  <si>
    <t>https://www.mk.co.kr/jp/world/11050521</t>
    <phoneticPr fontId="85"/>
  </si>
  <si>
    <t>ジェトロは6月17日、日本の国税庁と連携し、中国・天津市において過去最大規模の日本産酒類商談会を開催した。本商談会はジェトロ日本産食品サンプルショールーム事業の一環として実施するもので、日本の酒造メーカーや日本産酒類を取り扱う輸入卸会社などが、約450SKU（注1）の日本産酒類を出品し、試飲会と商談が行われた。商談会には、天津市を中心とした地域の酒類卸売業・小売業者、日本料理店などのレストラン関係者、流通業者など200人以上の専門バイヤーが来場した。今回の商談会は、天津市消費流通促進会、天津市酒類流通行業協会の協力を得て、両会の会員企業の酒類卸売・小売業者30社以上がバイヤーとして来場した。
　商談会に来場した天津市消費流通促進会の夏蘭英秘書長は「今年は天津で『微醺』（ほろ酔い）などの消費者向けイベントを開催する予定で、今回の商談会を機にこうしたイベントへの日本企業の積極的な参加を期待したい」と述べた。出品者の天津市寧森貿易の邵宗森経理は「天津市の代理商にとって、これほど一度に天津の日本料理店担当者と会えるチャンスはなかったため、今回の商談会は非常に良い機会となった」とコメントした。チャイナユニコムのデータによる統計によると、2024年の労働節連休（5月1～5日）において天津市は、北京市民の旅行目的地1位（注2）、「00後」（2000～2009年生まれ）の若者の旅行目的地6位となった（注3）。また、同連休期間、天津市は観光客延べ約1,400万人を受け入れ、観光収入は122億1,000万元（約2,686億2,000万円、1元＝約22円）に達した。今回、日本酒類を好む傾向が強い若い世代や所得水準が比較的高い北京市民がよく訪れる天津市で日本産酒類商談会を開催したのは、日本産酒類販路開拓支援を新一線都市（注4）に拡大するための試みの一環であり、ジェトロは今後も市場の動きを注目しながら、輸出拡大に向けた取り組みを中国各地で進めていく予定だ。
（注1）SKUは、Stock Keeping Unitの略で、受発注や在庫管理を行う際の最小単位。
（注2）天津市は、北京市から高速鉄道30分、車2時間程度で到着できる位置にある。
（注3）報道では、天津市には若者向けの流行のスポット（中国語で「打卡地」）が多く存在するとされている。
（注4）中国の経済情報メディアの第一財経とその傘下の新一線都市研究所が定義している概念。「一線都市」とは、全国的な政治・経済活動などの社会活動で重要な地位にあり、影響力・牽引力を持った大都市を指し、上海市、北京市、広東省広州市、同省深セン市が当てはまる。「新一線都市」は新一線都市研究所が2013年に提唱した概念で、同研究所の評価指標により、将来、一線都市になる可能性が高い都市と評価された都市を指す。天津市は「新一線都市」15都市の中に含まれている</t>
    <phoneticPr fontId="85"/>
  </si>
  <si>
    <t>市場を拡大するため、中国の酒類メーカーはニューヨーク、ロサンゼルス、ロンドンといった都市のカクテル愛好家の嗜好に合うよう、白酒の伝統的な製法を調整している。この動きは、中国での白酒の売上が伸び悩み、若い層が別の蒸留酒を好むようになったことに起因する。中国の国酒である白酒は、一般的にソルガムや小麦、キビなどの穀物から作られ、アルコール度数は40％から60％。その風味は多様で、生産地や製法によってウォッカや醤油と比較されることもある。Kweichow Moutaiのような企業は現在、白酒になじみのない欧米の消費者をターゲットにしている。この戦略的な軸足は、ペルノ・リカール（EPA:PERP）やディアジオ（LON:DGE）といった欧米の大手酒類メーカーが、中国の若年層へのウイスキーブランドの紹介に成功していることに対抗するものだ。四川省のFosun International傘下のShede Spiritsは、1本1000ドルもする高級ブランドShedeの味を微調整するため、アメリカ、オーストラリア、イギリスなど様々な国からの参加者と試飲会を開いている。
Shedeの販売・マーケティング責任者であるZhu Yingcai氏は、外国人はより繊細な味を好むと指摘し、同社は時間が経てば、白酒は欧米市場で他の蒸留酒と競争できると考えている。Shede社は9月に一部のヨーロッパ諸国、アメリカ、日本で150ドル前後の国際版白酒を発売する予定である。
四川宜賓烏梁渓集団は、イタリアの飲料グループ、カンパリ（LON:0ROY）と提携し、両社のブランドを世界的に広めている。両社は、バイチュウをベースに古典的なカクテル「ネグローニ」をアレンジした「ウグローニ」を開発し、上海で発売した。中国の白酒市場の2023年の売上高は約1670億ドル。シェデ社は、2023年に500万ドルだった国際的な売上を、今後5～10年以内に1億ドルに成長させることを目指しており、ソーシャルメディアのインフルエンサーや、場合によってはスポーツのスポンサーシップなどのマーケティング戦略を活用する計画だ。
ニューヨークでは、Manhattaレストランが "Berry Me NYC "という白酒カクテルを21ドルで提供している。シニア・ビバレッジ・マネージャーのパトリック・スミスは、白酒を「非常に香り高い」と表現し、このカクテルが常連客の好奇心を集めていると指摘した。欧米人を含むパートナーシップによって開発された白酒ブランド、ミン・リバーは15カ国で販売されており、バーやレストランからコストコ（NASDAQ:COST）のような小売店、ディズニーランドのような観光地まで、さまざまな場所で購入できる。この記事はロイターが寄稿した。</t>
    <phoneticPr fontId="85"/>
  </si>
  <si>
    <t>https://jp.investing.com/news/stock-market-news/article-93CH-792186</t>
    <phoneticPr fontId="85"/>
  </si>
  <si>
    <t>ジェトロが天津で日本産酒類商談会を開催(中国、日本) | ビジネス短信 　ジェトロ</t>
    <phoneticPr fontId="85"/>
  </si>
  <si>
    <t xml:space="preserve">中国の酒類メーカーが世界の味覚に合わせて白酒を調整 - Investing.com </t>
    <phoneticPr fontId="85"/>
  </si>
  <si>
    <t>24日（現地時間）、ウォールストリートジャーナル（WSJ）によると、米保健福祉部と農務省が提示する酒類摂取基準の変更計画をめぐって論争が起きている。 米政府は5年ごとに「連邦食品摂取ガイドライン」を改正するが、来年に新しいガイドライン（2026~2030）を設けることになる。現在のガイドラインには、成人基準で男性は1日酒2杯まで、女性は1杯まで摂取しても安全だと書かれている。このうち米政府は、来年から食品摂取ガイドラインとは別に酒類摂取基準を別に提示する案を考慮している。特に、米保健福祉部の諮問団6人のうち、カナダ物質利用研究所(CISUR)のティム·ナイミ理事、あれはレム中毒精神健康センター(CAMH)の先任研究員、世界保健機関(WHO)のケビン·シールド研究員の3人は最近、少量のアルコール摂取も健康に有害だという研究結果を発表したことが分かり、酒類摂取基準が大きく強化される可能性があるという指摘が出ている。ナイミ理事は昨年3月「お酒を全く飲まないことと比較した時、お酒を飲む場合が健康により役立つ場合は全くない」という内容の研究結果を盛り込んだ論文を発表した。一方、酒類メーカー各社は、科学的な根拠に基づいた基準の提示を強調し、政府を圧迫している。
WSJによると、先月末、酒類メーカー10社余りが政府に書簡を送り、新しい酒類摂取基準の準備手続きに関する詳しい情報を要求した。</t>
    <phoneticPr fontId="85"/>
  </si>
  <si>
    <t>米国</t>
    <rPh sb="0" eb="2">
      <t>ベイコク</t>
    </rPh>
    <phoneticPr fontId="85"/>
  </si>
  <si>
    <t>オーストリア</t>
    <phoneticPr fontId="85"/>
  </si>
  <si>
    <t>オーストラリアのスーパー業界を寡占するウールワースとコールズ（上段）、第3勢力のドイツ系「アルディ」（左下）、4位の「IGA」の各店舗
　オーストラリアのスーパーマーケット業界を寡占する大手数社が、インフレに便乗して不当に価格を吊り上げているとされる問題で、連邦政府は「食品・日用品行動規範」を厳格化し、罰則を強化する。生活コスト高騰に困っている家庭や、大手スーパーによる買い叩きにあえぐ農業生産者を支援する。　ジム・チャーマーズ連邦財務相とマレー・ワット連邦農林水産相らが24日、明らかにした。財務相らは共同声明で「自由な競争に反する食品・日用品小売業界の行動を厳重に取り締まる」と強調した。生活コスト高騰を和らげる政策の一環として、巨額の罰金導入などを柱とした独立調査委員会の勧告を全面的に受け入れた。主な施策は次の通り。
・年間売上高が50億豪ドル以上のスーパーについて、これまで任意だった行動規範に法的強制力を持たせる。
・紛争調停の強化。
・規範に違反した企業に対して、◇1,000万豪ドル、◇違反行為によって得られた利益の3倍、◇過去12カ月間の売上高の10％、のうち最も多い金額の罰金支払いを命じる。
・オーストラリア競争消費者委員会（ACCC）に、匿名のサプライヤーや内部告発者が不正を通報できる仕組みを設ける。
・生鮮食料品のサプライヤーの収益向上。
　これらの施策を実現するには、連邦競争消費者法の改正が必要。労働党政権は早期の改正法案成立を目指す。
■ソース　Strengthening the Food and Grocery Code to get a fair go for families and farmers（The Hon Dr Jim Chalmers MP Treasurer）</t>
    <phoneticPr fontId="85"/>
  </si>
  <si>
    <t xml:space="preserve">不適切表示のサニーマートに再発防止策を指示 中四国農政局｜NHK 高知県のニュース </t>
    <phoneticPr fontId="15"/>
  </si>
  <si>
    <t>高知市に本社があるスーパーの「サニーマート」が販売していたベーコンについて輸入肉を使っていたことを表示していなかったほか、表示とは異なる原材料を使っていたことがわかりました。中四国農政局は食品表示法に基づいて表示の是正や再発防止策を実施するよう指示しました。
中四国農政局によりますと、高知市に本社を置くスーパーの「サニーマート」は、去年１２月までの４年間にわたって高知県や愛媛県の１４店舗で販売していたベーコンについて、輸入した豚バラ肉を使用していたことを表示していなかったほか、表示とは異なる原材料を使っていたということです。
その数は、およそ５万６０００パックにのぼるということです。
中四国農政局は会社や店舗に立ち入り検査を行うなどして調査を進め、２８日、食品表示法に基づいて、表示の是正や再発防止策を実施するよう指示しました。該当する商品について会社はすでに原材料の表示を修正したうえで、販売しているということです。会社は中四国農政局に対し、「本社で商品のラベルを作成する際に原産地の入力を失念したり、異なる商品コードを入力したりしていて、店舗にも確認を指示していなかった」と話しているということです。
サニーマートは「弊社の理解や社内での教育が不足していたことを真摯に受け止め、再発防止に向けて改めて取り組んで参ります」とコメントをしています。</t>
    <phoneticPr fontId="15"/>
  </si>
  <si>
    <t>機能性表示食品の見直し 「食品表示基準」改正で意見募集（健康産業速報）</t>
    <phoneticPr fontId="15"/>
  </si>
  <si>
    <t>GMP等、届出後の順守事項を明確化
　消費者庁は27日、機能性表示食品の届出後の順守事項や表示方法の見直しなどを規定した「食品表示基準」の一部改正案を公表、意見募集を開始した。7月26日まで受け付ける。また同日、改正案について消費者委員会に諮問を行った。改正案では、機能性表示食品について、届出時点だけでなく、届出後の順守事項を要件として明確化することがポイントとなる。主な要件は、（1）新たな科学的知見が得られた場合の消費者庁長官への報告、（2）錠剤、カプセル剤等食品（天然抽出物等を原材料とするものに限る）の製造工程のGMPの適合、（3）医師の診断による健康被害情報の消費者庁長官及び都道府県知事等への早期提供、（4）これら順守事項の自己チェック報告――など。加えて、慎重な確認が必要と認められる新規関与成分について、届出資料の提出期限を販売日の120営業日前とする。
　また今回の改正では、特保や医薬品とは異なる旨や、摂取上の具体的な注意事項など、表示の方法・方式を見直す。機能性表示食品である旨は、現行は容器包装の主要面に記載することとしているが、改正案では、「主要面の上部」と位置を規定。機能性表示食品の文字を枠で囲み、さらに届出番号を近接した箇所に表示する。
　健康被害情報の収集と、医師の診断による情報の提供については、今年9月1日に施行し、即日実施する予定。新規成分の120日ルールに関しては、2025年4月1日に施行・実施する。GMP基準の適用と、表示方法等の見直しに関しては、9月の施行から2年間の経過措置期間を設定、2026年9月1日に実施する予定。</t>
    <phoneticPr fontId="15"/>
  </si>
  <si>
    <t>７月から食品表示全国一斉取り締まり　消費者庁</t>
    <phoneticPr fontId="15"/>
  </si>
  <si>
    <t xml:space="preserve">機能性表示食品 健康被害情報の報告など 9月から法的義務へ - NHKニュース </t>
    <phoneticPr fontId="15"/>
  </si>
  <si>
    <t>小林製薬の紅麹の成分を含むサプリメントを摂取した人が腎臓の病気などを発症した問題を受けて、消費者庁が検討してきた「食品表示基準」の改正案が示され、機能性表示食品の届け出事業者に対して、健康被害情報の収集と報告がことし9月から義務づけられる見通しとなりました。消費者庁は27日の消費者委員会で、5月に政府がまとめた対応方針に従って、機能性表示食品に求められる表示事項などを定める、食品表示法に基づく内閣府令の「食品表示基準」の改正案を示しました。改正案では、機能性表示食品の届け出事業者に対して、▽健康被害情報の収集と迅速な報告や▽サプリメントを加工する工場では、安全で質の高い製品を作るための「適正製造規範＝GMP」に基づいた製造管理のほか▽安全性や有効性について、新たな科学的知見が得られた場合は、消費者庁に報告することや
▽こうした対応が適切にとられているかなどを自己点検し、1年ごとに報告することを法的に義務づけています。
また、これまでは任意だった包装の見本の提出を、届け出時に義務づけ、表示の文言などが適切かどうかを確認するということです。委員からは「7000件近い届け出がある中で、確認作業が十分にできるのか」とか「健康被害情報を集める方法を、さらに検討したほうがいいのではないか」などといった質問や意見が出されていました。改正案に基づく、▽健康被害情報の収集と報告については、ことし9月から▽安全で質の高い製品を作るための製造管理については、2026年の9月から義務づけられる見通しです。</t>
    <phoneticPr fontId="15"/>
  </si>
  <si>
    <t>　消費者庁は７月１日～１か月間を食品表示夏期一斉取り締まり月間とし、食品表示の衛生・保健事項に係る取締り の強化を全国一斉に実施する。　主な監視指導事項に（１）アレルゲン、期限表示等の衛生・保健事項に関する表示 （２）保健機能食品を含めた健康食品に関する表示（３）生食用食肉、遺伝子組換え食品等に関する表示（４）道の駅や産地直売所、業務用加工食品に関する表示（５） 食品表示基準に基づく表示方法の普及・啓発を挙げている。　このうち、表示の適正化に向けては「カンピロバクター食中毒対策の推進＝加熱用の鶏肉等が生食や加熱不十分で提供されることがないよう食品衛生部局と連携し、食品関連事業者等への周知啓発を図る」
　また「健康食品」の広告を含む表示について「食品表示基準第９条及び第２３条の表示禁止事項に特に留意の上、食品表示基準に定められた表示事項及び遵守事項が遵守されるよう、食品関連事業者等に対し適切に監視指導を行う」としている。　食品表示法に基づく自主回収をみると２０２３年度には１７９８件の届け出があり、表示内容別ではアレルゲン表示の誤記載や表示漏れ等が９２８件、期限表示の誤記載等が４９３件、保存方法の誤記載等が４１件にのぼった。</t>
    <phoneticPr fontId="15"/>
  </si>
  <si>
    <t>機能性表示食品制度 9月から健康被害情報の報告を義務化へ 消費者庁が方針示す 小林製薬の「紅麹」めぐる問題受け</t>
    <phoneticPr fontId="15"/>
  </si>
  <si>
    <t>小林製薬の「紅麹」をめぐる問題を受け、消費者庁は事業者に対し9月から医師の診断を受けた全ての健康被害情報について、消費者庁などへの報告を義務付ける方針を示しました。機能性表示食品の制度をめぐっては、小林製薬が販売していた「紅麹」のサプリを摂取した人に健康被害が出たことを受け、制度の見直しが進められています。きょう開かれた消費者委員会の本会議で、消費者庁は製品を販売・製造する事業者に対し、「機能性表示食品による健康被害が疑われる」と医師が診断した場合、その情報すべてについて9月1日から消費者庁などへの報告を義務付ける方針を示しました。トクホ＝特定保健用食品についても、医師が診断した健康被害が疑われる全ての情報の報告が義務付けられる方針です。
また、機能性表示食品のパッケージ表示について2026年9月から、▼機能性及び安全性について、国による評価を受けたものではないことや、▼疾病の診断、治療、予防を目的としたものではないことなどを表記することなどが実質的に義務付けられる方針です。消費者委員会は今後、政府に対して意見を答申し、食品表示基準が改正される見通しです。</t>
    <phoneticPr fontId="15"/>
  </si>
  <si>
    <t>「鹿児島県産」を「兵庫県産神戸牛」表示で販売…卸売業者に是正指示 「ホルスタイン種」を「和牛」にも 誤った個体識別番号表示で　　　　農水省近畿農政局も勧告</t>
    <phoneticPr fontId="15"/>
  </si>
  <si>
    <t>「鹿児島県産」の牛肉を「神戸牛」と表示した卸売業者に是正指示が出されました。　神戸市から食品表示法に基づく是正指示を受けたのは、神戸市にある卸売業者「神戸畜産」です。市によりますと、神戸畜産は去年１月から３月にかけて、「鹿児島県産黒毛和種」の牛肉を「兵庫県産神戸牛」や「三重県産松阪牛」と表示して販売したほか、「ホルスタイン種」の牛肉を「和牛」として販売したなどということです。神戸市は６月２５日付けで適正な表示をした上で販売するよう是正指示をしていて、神戸畜産は市に対して過失を認め、「このようなことがないよう努める」と話しているということです。また農林水産省近畿農政局は、神戸畜産が誤った個体識別番号を表示して牛肉を販売したとして、表示を是正するよう勧告しました。</t>
    <phoneticPr fontId="15"/>
  </si>
  <si>
    <t>鶏肉胸肉,手羽元 一部HACCPの手順から逸脱</t>
    <phoneticPr fontId="15"/>
  </si>
  <si>
    <t>日本ハム株式会社に販売した「①鶏肉胸肉　②鶏肉手羽元」の一部において、食鳥処理施設のHACCPに沿った手順から逸脱したものであることから、回収する。これまで健康被害の報告はない。
【回収理由の詳細】
・食鳥処理施設のHACCPに沿った衛生管理のうち、食鳥と体を冷却装置（チラー槽）を入れる工程で、本来ならば次亜塩素剤を投入するところを、誤って中性洗剤を投入した。
  その後、と体を洗浄し、一度水をぬいて洗浄した冷却装置（チラー槽）に水を注入後投入し、洗浄冷却を行い処理したものを納品した。しかし、HACCPに沿った手順から逸脱したものであることから、納品した製品について回収することを判断した。</t>
    <phoneticPr fontId="15"/>
  </si>
  <si>
    <t xml:space="preserve">ハウス食品分析テクノサービス </t>
    <phoneticPr fontId="85"/>
  </si>
  <si>
    <t xml:space="preserve">残留農薬/動物用医薬品検査
　　通常、油脂を多く含む製品や香辛料を多く含む製品では夾雑物が多く、抽出、精製がそれら成分により
妨害されることがあり、最終製品での分析は検出を見逃す恐れがあります。弊社では、生鮮野菜はもとより
、カレーやスナック菓子など多くの製品や香辛料で検査実績があり、複雑な加工を経た食品でも精度高い
分析を実施致します。
</t>
    <phoneticPr fontId="85"/>
  </si>
  <si>
    <t>https://food-analab.jp/</t>
    <phoneticPr fontId="85"/>
  </si>
  <si>
    <t xml:space="preserve">コープさっぽろ 「胡瓜 一部残留農薬基準超過」 回収＆返金〔リコールプラス編集部〕 - 農業ビジネス </t>
    <phoneticPr fontId="85"/>
  </si>
  <si>
    <t>2024年6月6日から6月21日に、コープさっぽろ店舗で販売した「胡瓜」において、自主検査による残留農薬一律基準違反の恐れ「へプタクロル 0.02ppm検出」が判明したため、回収する。これまで健康被害の報告はないとリコールプラス編集部。</t>
    <phoneticPr fontId="85"/>
  </si>
  <si>
    <t>https://agri-biz.jp/item/detail/35334?item_type=1</t>
    <phoneticPr fontId="85"/>
  </si>
  <si>
    <t xml:space="preserve">食品衛生基準審議会農薬・動物用医薬品部会 議事次第（オンライン会議） - 消費者庁 </t>
    <phoneticPr fontId="85"/>
  </si>
  <si>
    <t>議題 
（１）食品中の残留農薬等に係る残留基準設定について
・動物用医薬品 タイロシン
・農薬及び動物用医薬品 フェニトロチオン
・農薬 キノフメリン
・農薬 シフルメトフェン
・農薬 ピリベンカルブ
・農薬 フロメトキン
・動物用医薬品・飼料添加物の暫定基準見直し
（２）人の健康を損なうおそれのないことが明らかであるものとして内閣総理大
臣が定める物質の設定について
・農薬 発芽スイートルーピン抽出たんぱく質
（３）その他
・飼料添加物 2-デアミノ-2-ヒドロキシメチオニンイソプロピル
エステル
・食品中の農薬の残留基準値設定の基本原則について</t>
    <phoneticPr fontId="85"/>
  </si>
  <si>
    <t>https://www.caa.go.jp/policies/council/fssc/pesticide/meeting-materials/review-meeting-001/assets/fssc_cms207_240624_01.pdf</t>
    <phoneticPr fontId="85"/>
  </si>
  <si>
    <t>タイ保健省、食品中の残留農薬基準値を改正増補する新告示を施行（タイ）</t>
    <phoneticPr fontId="85"/>
  </si>
  <si>
    <t>タイ</t>
    <phoneticPr fontId="85"/>
  </si>
  <si>
    <t>タイ保健省食品・医薬品局（FDA）は6月11日、食品中に残留する農薬などの基準値について、改正増補する保健省告示449号「残留有害物質を含有する食品（第4版）」（日本語仮訳は添付資料参照）を官報に掲載し、翌12日に施行した。また、FDAのウェブサイトには新告示（第4版）の概要と変更点に関する説明資料を掲載した。
食品中の残留農薬などの基準値は、これまでに保健省告示387号「残留有害物質を含有する食品」（英訳版、日本語仮訳版）、同393号「残留有害物質を含有する食品（第2版）」（英訳版）、同419号「残留有害物質を含有する食品（第3版）」（英訳版、日本語仮訳版）が施行されており、各残留農薬などは食品の種類ごとに基準値が定められていた。今回の新告示（第4版）の施行による主な変更点は次のとおり。
これまでに保健省告示の中で外因性最大残留基準値（EMRL値、Extraneous Maximum Residue Limit）が定められていなかった残留農薬などは、コーデックス委員会（Codex Alimentarius Commission, Joint FAO/WHO Food Standards Programme）の規定するEMRL値に従うこと。
これまでに最大残留基準値（MRL値、Maximum Residue Limit）とEMRL値が定められていなかった加工食品中の残留農薬なども、告示の定める基準値に従うこと。
マンゴスチンとパイナップル、マンゴー、リュウガンについて、幾つかの残留農薬などに係るMRL値を設定または改定。</t>
    <phoneticPr fontId="85"/>
  </si>
  <si>
    <t>https://news.infoseek.co.jp/article/jetro_c9f2f41f802e6217/</t>
    <phoneticPr fontId="85"/>
  </si>
  <si>
    <t>今週のお題　(食品取扱者の体調管理は同居家族まで必要です)</t>
    <rPh sb="7" eb="9">
      <t>ショクヒン</t>
    </rPh>
    <rPh sb="9" eb="11">
      <t>トリアツカイ</t>
    </rPh>
    <rPh sb="11" eb="12">
      <t>シャ</t>
    </rPh>
    <rPh sb="13" eb="15">
      <t>タイチョウ</t>
    </rPh>
    <rPh sb="15" eb="17">
      <t>カンリ</t>
    </rPh>
    <rPh sb="18" eb="20">
      <t>ドウキョ</t>
    </rPh>
    <rPh sb="20" eb="22">
      <t>カゾク</t>
    </rPh>
    <rPh sb="24" eb="26">
      <t>ヒツヨウ</t>
    </rPh>
    <phoneticPr fontId="5"/>
  </si>
  <si>
    <t>なぜ、体調報告をするときには、家族のことまで報告してもらうのですか?</t>
    <rPh sb="3" eb="5">
      <t>タイチョウ</t>
    </rPh>
    <rPh sb="5" eb="7">
      <t>ホウコク</t>
    </rPh>
    <rPh sb="15" eb="17">
      <t>カゾク</t>
    </rPh>
    <rPh sb="22" eb="24">
      <t>ホウコク</t>
    </rPh>
    <phoneticPr fontId="5"/>
  </si>
  <si>
    <t>・調理場のふき取り検査でO26を検出しました。直接の因果関係は確認できませんでしたが、
従事者のご家族にO26の急性胃腸炎患者がいたという経験を持っています。今後HACCP義務化でも意識しましょう。</t>
    <phoneticPr fontId="5"/>
  </si>
  <si>
    <r>
      <rPr>
        <b/>
        <sz val="14"/>
        <color rgb="FFFFFF00"/>
        <rFont val="游ゴシック"/>
        <family val="3"/>
        <charset val="128"/>
      </rPr>
      <t>★同居家族というものは、誰かが病気になると食事や入浴、トイレを介して病気をもらいやすいものです。</t>
    </r>
    <r>
      <rPr>
        <b/>
        <sz val="12"/>
        <color rgb="FFFFFF00"/>
        <rFont val="游ゴシック"/>
        <family val="3"/>
        <charset val="128"/>
      </rPr>
      <t xml:space="preserve">
</t>
    </r>
    <r>
      <rPr>
        <b/>
        <sz val="12"/>
        <color indexed="9"/>
        <rFont val="ＭＳ Ｐゴシック"/>
        <family val="3"/>
        <charset val="128"/>
      </rPr>
      <t xml:space="preserve">★風邪の流行期には、皆さんもよく経験しますね!
★食品工場の従業員や調理従事者は、毎日自分の体調に
異常がないことを確認してから仕事に就きます。
★体調異常とは(・体温が平熱より高い。・下痢をしている。
・嘔吐を複数回している。・咳が止まらない。
・手荒れがあって化膿している等)です。
</t>
    </r>
    <r>
      <rPr>
        <b/>
        <sz val="12"/>
        <color rgb="FF6EF729"/>
        <rFont val="ＭＳ Ｐゴシック"/>
        <family val="3"/>
        <charset val="128"/>
      </rPr>
      <t>★さらに同居家族が下痢・腹痛・嘔吐などで体調を崩している場合には、その旨必ず上司や責任者に報告しましょう。</t>
    </r>
    <rPh sb="1" eb="3">
      <t>ドウキョ</t>
    </rPh>
    <rPh sb="3" eb="5">
      <t>カゾク</t>
    </rPh>
    <rPh sb="12" eb="13">
      <t>ダレ</t>
    </rPh>
    <rPh sb="15" eb="17">
      <t>ビョウキ</t>
    </rPh>
    <rPh sb="21" eb="23">
      <t>ショクジ</t>
    </rPh>
    <rPh sb="24" eb="26">
      <t>ニュウヨク</t>
    </rPh>
    <rPh sb="31" eb="32">
      <t>カイ</t>
    </rPh>
    <rPh sb="34" eb="36">
      <t>ビョウキ</t>
    </rPh>
    <rPh sb="50" eb="52">
      <t>カゼ</t>
    </rPh>
    <rPh sb="53" eb="56">
      <t>リュウコウキ</t>
    </rPh>
    <rPh sb="59" eb="60">
      <t>ミナ</t>
    </rPh>
    <rPh sb="65" eb="67">
      <t>ケイケン</t>
    </rPh>
    <rPh sb="74" eb="76">
      <t>ショクヒン</t>
    </rPh>
    <rPh sb="76" eb="78">
      <t>コウジョウ</t>
    </rPh>
    <rPh sb="79" eb="82">
      <t>ジュウギョウイン</t>
    </rPh>
    <rPh sb="83" eb="85">
      <t>チョウリ</t>
    </rPh>
    <rPh sb="90" eb="92">
      <t>マイニチ</t>
    </rPh>
    <rPh sb="92" eb="94">
      <t>ジブン</t>
    </rPh>
    <rPh sb="95" eb="97">
      <t>タイチョウ</t>
    </rPh>
    <rPh sb="99" eb="101">
      <t>イジョウ</t>
    </rPh>
    <rPh sb="107" eb="109">
      <t>カクニン</t>
    </rPh>
    <rPh sb="113" eb="115">
      <t>シゴト</t>
    </rPh>
    <rPh sb="116" eb="117">
      <t>ツ</t>
    </rPh>
    <rPh sb="123" eb="125">
      <t>タイチョウ</t>
    </rPh>
    <rPh sb="125" eb="127">
      <t>イジョウ</t>
    </rPh>
    <rPh sb="131" eb="133">
      <t>タイオン</t>
    </rPh>
    <rPh sb="134" eb="136">
      <t>ヘイネツ</t>
    </rPh>
    <rPh sb="138" eb="139">
      <t>タカ</t>
    </rPh>
    <rPh sb="142" eb="144">
      <t>ゲリ</t>
    </rPh>
    <rPh sb="152" eb="154">
      <t>オウト</t>
    </rPh>
    <rPh sb="155" eb="158">
      <t>フクスウカイ</t>
    </rPh>
    <rPh sb="164" eb="165">
      <t>セキ</t>
    </rPh>
    <rPh sb="166" eb="167">
      <t>ト</t>
    </rPh>
    <rPh sb="174" eb="175">
      <t>テ</t>
    </rPh>
    <rPh sb="175" eb="176">
      <t>ア</t>
    </rPh>
    <rPh sb="181" eb="183">
      <t>カノウ</t>
    </rPh>
    <rPh sb="187" eb="188">
      <t>ナド</t>
    </rPh>
    <rPh sb="197" eb="199">
      <t>ドウキョ</t>
    </rPh>
    <rPh sb="199" eb="201">
      <t>カゾク</t>
    </rPh>
    <rPh sb="202" eb="204">
      <t>ゲリ</t>
    </rPh>
    <rPh sb="205" eb="207">
      <t>フクツウ</t>
    </rPh>
    <rPh sb="208" eb="210">
      <t>オウト</t>
    </rPh>
    <rPh sb="213" eb="215">
      <t>タイチョウ</t>
    </rPh>
    <rPh sb="216" eb="217">
      <t>クズ</t>
    </rPh>
    <rPh sb="221" eb="223">
      <t>バアイ</t>
    </rPh>
    <rPh sb="228" eb="229">
      <t>ムネ</t>
    </rPh>
    <rPh sb="229" eb="230">
      <t>カナラ</t>
    </rPh>
    <rPh sb="231" eb="233">
      <t>ジョウシ</t>
    </rPh>
    <rPh sb="234" eb="237">
      <t>セキニンシャ</t>
    </rPh>
    <rPh sb="238" eb="240">
      <t>ホウコク</t>
    </rPh>
    <phoneticPr fontId="5"/>
  </si>
  <si>
    <r>
      <t>食中毒の原因
①食中毒の原因物質(食中毒微生物、化学物質など)で</t>
    </r>
    <r>
      <rPr>
        <b/>
        <sz val="12"/>
        <color rgb="FFFFFF00"/>
        <rFont val="ＭＳ Ｐゴシック"/>
        <family val="3"/>
        <charset val="128"/>
      </rPr>
      <t>汚染された食材を摂食</t>
    </r>
    <r>
      <rPr>
        <b/>
        <sz val="12"/>
        <color theme="2"/>
        <rFont val="ＭＳ Ｐゴシック"/>
        <family val="3"/>
        <charset val="128"/>
      </rPr>
      <t>すること。
②食品取扱者が</t>
    </r>
    <r>
      <rPr>
        <b/>
        <sz val="12"/>
        <color rgb="FFFFFF00"/>
        <rFont val="ＭＳ Ｐゴシック"/>
        <family val="3"/>
        <charset val="128"/>
      </rPr>
      <t>意図せず食中毒を職場に持ち込み</t>
    </r>
    <r>
      <rPr>
        <b/>
        <sz val="12"/>
        <color theme="2"/>
        <rFont val="ＭＳ Ｐゴシック"/>
        <family val="3"/>
        <charset val="128"/>
      </rPr>
      <t>、調理加工食品を汚染させてしまうこと。
・病原菌に対する抵抗力や発症度合には個人差があります。
症状を自覚しない人、発症しない人のことを健康保菌者と呼びます。
O157の調査では、全体の約半数は健康保菌者という報告もあります。
健康保菌者は、検便を受けるまで発見できません。ご家族に体調不良者がいたら必ず報告してもらいましょう。
この場合は、臨時でも対象従事者の検便を実施しましょう。</t>
    </r>
    <rPh sb="0" eb="3">
      <t>ショクチュウドク</t>
    </rPh>
    <rPh sb="4" eb="6">
      <t>ゲンイン</t>
    </rPh>
    <rPh sb="8" eb="11">
      <t>ショクチュウドク</t>
    </rPh>
    <rPh sb="12" eb="14">
      <t>ゲンイン</t>
    </rPh>
    <rPh sb="14" eb="16">
      <t>ブッシツ</t>
    </rPh>
    <rPh sb="17" eb="20">
      <t>ショクチュウドク</t>
    </rPh>
    <rPh sb="20" eb="23">
      <t>ビセイブツ</t>
    </rPh>
    <rPh sb="24" eb="26">
      <t>カガク</t>
    </rPh>
    <rPh sb="26" eb="28">
      <t>ブッシツ</t>
    </rPh>
    <rPh sb="32" eb="34">
      <t>オセン</t>
    </rPh>
    <rPh sb="37" eb="39">
      <t>ショクザイ</t>
    </rPh>
    <rPh sb="40" eb="42">
      <t>セッショク</t>
    </rPh>
    <rPh sb="49" eb="51">
      <t>ショクヒン</t>
    </rPh>
    <rPh sb="51" eb="53">
      <t>トリアツカイ</t>
    </rPh>
    <rPh sb="53" eb="54">
      <t>シャ</t>
    </rPh>
    <rPh sb="55" eb="57">
      <t>イト</t>
    </rPh>
    <rPh sb="59" eb="62">
      <t>ショクチュウドク</t>
    </rPh>
    <rPh sb="63" eb="65">
      <t>ショクバ</t>
    </rPh>
    <rPh sb="66" eb="67">
      <t>モ</t>
    </rPh>
    <rPh sb="68" eb="69">
      <t>コ</t>
    </rPh>
    <rPh sb="71" eb="73">
      <t>チョウリ</t>
    </rPh>
    <rPh sb="73" eb="75">
      <t>カコウ</t>
    </rPh>
    <rPh sb="75" eb="77">
      <t>ショクヒン</t>
    </rPh>
    <rPh sb="78" eb="80">
      <t>オセン</t>
    </rPh>
    <rPh sb="91" eb="94">
      <t>ビョウゲンキン</t>
    </rPh>
    <rPh sb="95" eb="96">
      <t>タイ</t>
    </rPh>
    <rPh sb="98" eb="101">
      <t>テイコウリョク</t>
    </rPh>
    <rPh sb="102" eb="104">
      <t>ハッショウ</t>
    </rPh>
    <rPh sb="104" eb="106">
      <t>ドアイ</t>
    </rPh>
    <rPh sb="108" eb="110">
      <t>コジン</t>
    </rPh>
    <rPh sb="118" eb="120">
      <t>ショウジョウ</t>
    </rPh>
    <rPh sb="121" eb="123">
      <t>ジカク</t>
    </rPh>
    <rPh sb="126" eb="127">
      <t>ヒト</t>
    </rPh>
    <rPh sb="128" eb="130">
      <t>ハッショウ</t>
    </rPh>
    <rPh sb="133" eb="134">
      <t>ヒト</t>
    </rPh>
    <rPh sb="138" eb="140">
      <t>ケンコウ</t>
    </rPh>
    <rPh sb="140" eb="143">
      <t>ホキンシャ</t>
    </rPh>
    <rPh sb="144" eb="145">
      <t>ヨ</t>
    </rPh>
    <rPh sb="155" eb="157">
      <t>チョウサ</t>
    </rPh>
    <rPh sb="160" eb="162">
      <t>ゼンタイ</t>
    </rPh>
    <rPh sb="163" eb="164">
      <t>ヤク</t>
    </rPh>
    <rPh sb="164" eb="166">
      <t>ハンスウ</t>
    </rPh>
    <rPh sb="167" eb="169">
      <t>ケンコウ</t>
    </rPh>
    <rPh sb="169" eb="172">
      <t>ホキンシャ</t>
    </rPh>
    <rPh sb="175" eb="177">
      <t>ホウコク</t>
    </rPh>
    <rPh sb="184" eb="186">
      <t>ケンコウ</t>
    </rPh>
    <rPh sb="186" eb="189">
      <t>ホキンシャ</t>
    </rPh>
    <rPh sb="191" eb="193">
      <t>ケンベン</t>
    </rPh>
    <rPh sb="194" eb="195">
      <t>ウ</t>
    </rPh>
    <rPh sb="199" eb="201">
      <t>ハッケン</t>
    </rPh>
    <rPh sb="208" eb="210">
      <t>カゾク</t>
    </rPh>
    <rPh sb="211" eb="213">
      <t>タイチョウ</t>
    </rPh>
    <rPh sb="213" eb="215">
      <t>フリョウ</t>
    </rPh>
    <rPh sb="215" eb="216">
      <t>シャ</t>
    </rPh>
    <rPh sb="220" eb="221">
      <t>カナラ</t>
    </rPh>
    <rPh sb="222" eb="224">
      <t>ホウコク</t>
    </rPh>
    <rPh sb="237" eb="239">
      <t>バアイ</t>
    </rPh>
    <rPh sb="241" eb="243">
      <t>リンジ</t>
    </rPh>
    <rPh sb="245" eb="247">
      <t>タイショウ</t>
    </rPh>
    <rPh sb="247" eb="250">
      <t>ジュウジシャ</t>
    </rPh>
    <rPh sb="254" eb="256">
      <t>ジッシ</t>
    </rPh>
    <phoneticPr fontId="5"/>
  </si>
  <si>
    <t>カミナシの電子監査ツールが各所で稼働中</t>
    <rPh sb="5" eb="7">
      <t>デンシ</t>
    </rPh>
    <rPh sb="7" eb="9">
      <t>カンサ</t>
    </rPh>
    <rPh sb="13" eb="15">
      <t>カクショ</t>
    </rPh>
    <rPh sb="16" eb="18">
      <t>カドウ</t>
    </rPh>
    <rPh sb="18" eb="19">
      <t>チュウ</t>
    </rPh>
    <phoneticPr fontId="32"/>
  </si>
  <si>
    <t>管理レベル「1」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</si>
</sst>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7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b/>
      <sz val="14"/>
      <color indexed="12"/>
      <name val="ＭＳ Ｐゴシック"/>
      <family val="3"/>
      <charset val="128"/>
    </font>
    <font>
      <sz val="22"/>
      <name val="ＭＳ Ｐゴシック"/>
      <family val="3"/>
      <charset val="128"/>
    </font>
    <font>
      <b/>
      <sz val="10"/>
      <color indexed="62"/>
      <name val="ＭＳ Ｐゴシック"/>
      <family val="3"/>
      <charset val="128"/>
    </font>
    <font>
      <sz val="10"/>
      <color indexed="62"/>
      <name val="ＭＳ Ｐゴシック"/>
      <family val="3"/>
      <charset val="128"/>
    </font>
    <font>
      <b/>
      <u/>
      <sz val="11"/>
      <name val="ＭＳ Ｐゴシック"/>
      <family val="3"/>
      <charset val="128"/>
    </font>
    <font>
      <b/>
      <sz val="18"/>
      <name val="Microsoft YaHei"/>
      <family val="3"/>
      <charset val="134"/>
    </font>
    <font>
      <sz val="8.8000000000000007"/>
      <color indexed="23"/>
      <name val="ＭＳ Ｐゴシック"/>
      <family val="3"/>
      <charset val="128"/>
    </font>
    <font>
      <sz val="10"/>
      <name val="Arial"/>
      <family val="2"/>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sz val="17"/>
      <name val="ＭＳ Ｐゴシック"/>
      <family val="3"/>
      <charset val="128"/>
    </font>
    <font>
      <sz val="12"/>
      <color indexed="9"/>
      <name val="ＭＳ Ｐゴシック"/>
      <family val="3"/>
      <charset val="128"/>
    </font>
    <font>
      <b/>
      <u/>
      <sz val="12"/>
      <name val="ＭＳ Ｐゴシック"/>
      <family val="3"/>
      <charset val="128"/>
    </font>
    <font>
      <b/>
      <sz val="12"/>
      <color indexed="10"/>
      <name val="ＭＳ Ｐゴシック"/>
      <family val="3"/>
      <charset val="128"/>
    </font>
    <font>
      <b/>
      <sz val="14"/>
      <color indexed="53"/>
      <name val="ＭＳ Ｐゴシック"/>
      <family val="3"/>
      <charset val="128"/>
    </font>
    <font>
      <sz val="14"/>
      <color indexed="63"/>
      <name val="ＭＳ Ｐゴシック"/>
      <family val="3"/>
      <charset val="128"/>
    </font>
    <font>
      <b/>
      <sz val="16"/>
      <name val="Microsoft YaHei"/>
      <family val="3"/>
      <charset val="134"/>
    </font>
    <font>
      <b/>
      <sz val="16"/>
      <color indexed="9"/>
      <name val="ＭＳ Ｐゴシック"/>
      <family val="3"/>
      <charset val="128"/>
    </font>
    <font>
      <b/>
      <sz val="14"/>
      <color indexed="60"/>
      <name val="ＭＳ Ｐゴシック"/>
      <family val="3"/>
      <charset val="128"/>
    </font>
    <font>
      <b/>
      <sz val="10"/>
      <name val="ＭＳ Ｐゴシック"/>
      <family val="3"/>
      <charset val="128"/>
    </font>
    <font>
      <b/>
      <sz val="12"/>
      <color rgb="FFFFFF00"/>
      <name val="ＭＳ Ｐゴシック"/>
      <family val="3"/>
      <charset val="128"/>
    </font>
    <font>
      <b/>
      <sz val="12"/>
      <color rgb="FFFFFF00"/>
      <name val="游ゴシック"/>
      <family val="3"/>
      <charset val="128"/>
    </font>
    <font>
      <b/>
      <sz val="14"/>
      <color rgb="FFFFFF00"/>
      <name val="游ゴシック"/>
      <family val="3"/>
      <charset val="128"/>
    </font>
    <font>
      <b/>
      <sz val="12"/>
      <color rgb="FF6EF729"/>
      <name val="ＭＳ Ｐゴシック"/>
      <family val="3"/>
      <charset val="128"/>
    </font>
    <font>
      <b/>
      <sz val="12"/>
      <color theme="2"/>
      <name val="ＭＳ Ｐゴシック"/>
      <family val="3"/>
      <charset val="128"/>
    </font>
    <font>
      <b/>
      <sz val="12"/>
      <color theme="1"/>
      <name val="ＭＳ Ｐゴシック"/>
      <family val="3"/>
      <charset val="128"/>
    </font>
    <font>
      <b/>
      <sz val="10"/>
      <color theme="1"/>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indexed="1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99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C00000"/>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00B0F0"/>
        <bgColor indexed="64"/>
      </patternFill>
    </fill>
  </fills>
  <borders count="246">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medium">
        <color indexed="12"/>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style="medium">
        <color indexed="12"/>
      </right>
      <top style="thin">
        <color indexed="12"/>
      </top>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diagonal/>
    </border>
    <border>
      <left/>
      <right/>
      <top/>
      <bottom style="thin">
        <color indexed="64"/>
      </bottom>
      <diagonal/>
    </border>
    <border>
      <left/>
      <right style="medium">
        <color indexed="12"/>
      </right>
      <top style="thin">
        <color indexed="12"/>
      </top>
      <bottom style="thick">
        <color indexed="12"/>
      </bottom>
      <diagonal/>
    </border>
    <border>
      <left style="medium">
        <color indexed="12"/>
      </left>
      <right/>
      <top/>
      <bottom style="thick">
        <color indexed="1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double">
        <color auto="1"/>
      </top>
      <bottom/>
      <diagonal/>
    </border>
    <border>
      <left style="thin">
        <color auto="1"/>
      </left>
      <right/>
      <top style="thin">
        <color auto="1"/>
      </top>
      <bottom style="medium">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medium">
        <color theme="3"/>
      </right>
      <top style="thin">
        <color theme="3"/>
      </top>
      <bottom/>
      <diagonal/>
    </border>
    <border>
      <left/>
      <right/>
      <top style="medium">
        <color indexed="23"/>
      </top>
      <bottom style="medium">
        <color indexed="23"/>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style="medium">
        <color theme="3"/>
      </right>
      <top style="thin">
        <color indexed="12"/>
      </top>
      <bottom style="medium">
        <color indexed="12"/>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8" fillId="0" borderId="0"/>
    <xf numFmtId="0" fontId="109" fillId="0" borderId="0" applyNumberFormat="0" applyFill="0" applyBorder="0" applyAlignment="0" applyProtection="0"/>
    <xf numFmtId="0" fontId="108" fillId="0" borderId="0"/>
    <xf numFmtId="0" fontId="1" fillId="0" borderId="0">
      <alignment vertical="center"/>
    </xf>
  </cellStyleXfs>
  <cellXfs count="791">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8" borderId="39" xfId="17" applyFont="1" applyFill="1" applyBorder="1" applyAlignment="1">
      <alignment horizontal="left" vertical="center"/>
    </xf>
    <xf numFmtId="0" fontId="33" fillId="8" borderId="40" xfId="17" applyFont="1" applyFill="1" applyBorder="1" applyAlignment="1">
      <alignment horizontal="center" vertical="center"/>
    </xf>
    <xf numFmtId="0" fontId="33" fillId="8" borderId="40" xfId="2" applyFont="1" applyFill="1" applyBorder="1" applyAlignment="1">
      <alignment horizontal="center" vertical="center"/>
    </xf>
    <xf numFmtId="0" fontId="34" fillId="8" borderId="40" xfId="2" applyFont="1" applyFill="1" applyBorder="1" applyAlignment="1">
      <alignment horizontal="center" vertical="center"/>
    </xf>
    <xf numFmtId="0" fontId="34" fillId="8"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42" xfId="2" applyFont="1" applyFill="1" applyBorder="1" applyAlignment="1">
      <alignment horizontal="center" vertical="center"/>
    </xf>
    <xf numFmtId="0" fontId="34" fillId="8" borderId="43" xfId="2" applyFont="1" applyFill="1" applyBorder="1" applyAlignment="1">
      <alignment horizontal="center" vertical="center"/>
    </xf>
    <xf numFmtId="0" fontId="1" fillId="9"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9" borderId="43" xfId="17" applyFill="1" applyBorder="1" applyAlignment="1">
      <alignment horizontal="center" vertical="center"/>
    </xf>
    <xf numFmtId="0" fontId="8" fillId="9" borderId="0" xfId="1" applyFill="1" applyBorder="1" applyAlignment="1" applyProtection="1">
      <alignment vertical="center" wrapText="1"/>
    </xf>
    <xf numFmtId="0" fontId="6" fillId="9"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0"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1" borderId="54" xfId="17" applyNumberFormat="1" applyFont="1" applyFill="1" applyBorder="1" applyAlignment="1">
      <alignment horizontal="center" vertical="center" wrapText="1"/>
    </xf>
    <xf numFmtId="0" fontId="59" fillId="11" borderId="54" xfId="17" applyFont="1" applyFill="1" applyBorder="1" applyAlignment="1">
      <alignment horizontal="left" vertical="center" wrapText="1"/>
    </xf>
    <xf numFmtId="0" fontId="63" fillId="12" borderId="55" xfId="17" applyFont="1" applyFill="1" applyBorder="1" applyAlignment="1">
      <alignment horizontal="center" vertical="center" wrapText="1"/>
    </xf>
    <xf numFmtId="176" fontId="61" fillId="12" borderId="55" xfId="17" applyNumberFormat="1" applyFont="1" applyFill="1" applyBorder="1" applyAlignment="1">
      <alignment horizontal="center" vertical="center" wrapText="1"/>
    </xf>
    <xf numFmtId="181" fontId="63" fillId="9" borderId="55" xfId="0" applyNumberFormat="1" applyFont="1" applyFill="1" applyBorder="1" applyAlignment="1">
      <alignment horizontal="center" vertical="center"/>
    </xf>
    <xf numFmtId="0" fontId="63" fillId="12" borderId="56" xfId="17" applyFont="1" applyFill="1" applyBorder="1" applyAlignment="1">
      <alignment horizontal="center" vertical="center" wrapText="1"/>
    </xf>
    <xf numFmtId="182" fontId="65" fillId="12"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3"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4"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8" borderId="0" xfId="2" applyFill="1">
      <alignment vertical="center"/>
    </xf>
    <xf numFmtId="0" fontId="0" fillId="18"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3" borderId="61" xfId="2" applyFont="1" applyFill="1" applyBorder="1" applyAlignment="1">
      <alignment vertical="top" wrapText="1"/>
    </xf>
    <xf numFmtId="0" fontId="7" fillId="24"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19"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0"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0" borderId="2" xfId="2" applyFont="1" applyFill="1" applyBorder="1" applyAlignment="1">
      <alignment horizontal="center" vertical="center" wrapText="1"/>
    </xf>
    <xf numFmtId="0" fontId="23" fillId="18" borderId="7" xfId="2" applyFont="1" applyFill="1" applyBorder="1" applyAlignment="1">
      <alignment horizontal="center" vertical="center" wrapText="1"/>
    </xf>
    <xf numFmtId="0" fontId="8" fillId="0" borderId="0" xfId="1" applyAlignment="1" applyProtection="1">
      <alignment vertical="center" wrapText="1"/>
    </xf>
    <xf numFmtId="0" fontId="22" fillId="26"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8" borderId="127" xfId="17" applyFont="1" applyFill="1" applyBorder="1" applyAlignment="1">
      <alignment horizontal="center" vertical="center" wrapText="1"/>
    </xf>
    <xf numFmtId="14" fontId="92" fillId="18" borderId="128" xfId="17" applyNumberFormat="1" applyFont="1" applyFill="1" applyBorder="1" applyAlignment="1">
      <alignment horizontal="center" vertical="center"/>
    </xf>
    <xf numFmtId="0" fontId="6" fillId="0" borderId="0" xfId="2" applyAlignment="1">
      <alignment horizontal="left" vertical="top"/>
    </xf>
    <xf numFmtId="0" fontId="6" fillId="27" borderId="134" xfId="2" applyFill="1" applyBorder="1" applyAlignment="1">
      <alignment horizontal="left" vertical="top"/>
    </xf>
    <xf numFmtId="0" fontId="8" fillId="27"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0" borderId="37" xfId="2" applyFont="1" applyFill="1" applyBorder="1" applyAlignment="1">
      <alignment horizontal="center" vertical="center"/>
    </xf>
    <xf numFmtId="0" fontId="8" fillId="0" borderId="143" xfId="1" applyFill="1" applyBorder="1" applyAlignment="1" applyProtection="1">
      <alignment vertical="center" wrapText="1"/>
    </xf>
    <xf numFmtId="0" fontId="17" fillId="22" borderId="138" xfId="2" applyFont="1" applyFill="1" applyBorder="1" applyAlignment="1">
      <alignment horizontal="center" vertical="center" wrapText="1"/>
    </xf>
    <xf numFmtId="0" fontId="86" fillId="22" borderId="139" xfId="2" applyFont="1" applyFill="1" applyBorder="1" applyAlignment="1">
      <alignment horizontal="center" vertical="center"/>
    </xf>
    <xf numFmtId="0" fontId="86" fillId="22" borderId="140" xfId="2" applyFont="1" applyFill="1" applyBorder="1" applyAlignment="1">
      <alignment horizontal="center" vertical="center"/>
    </xf>
    <xf numFmtId="0" fontId="101" fillId="18" borderId="7" xfId="0" applyFont="1" applyFill="1" applyBorder="1" applyAlignment="1">
      <alignment horizontal="center" vertical="center" wrapText="1"/>
    </xf>
    <xf numFmtId="177" fontId="102" fillId="18"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7" borderId="119" xfId="1" applyFill="1" applyBorder="1" applyAlignment="1" applyProtection="1">
      <alignment horizontal="left" vertical="top"/>
    </xf>
    <xf numFmtId="0" fontId="6" fillId="27" borderId="132" xfId="2" applyFill="1" applyBorder="1" applyAlignment="1">
      <alignment horizontal="left" vertical="top"/>
    </xf>
    <xf numFmtId="0" fontId="34" fillId="8"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42"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4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0"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8"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8" borderId="7" xfId="2" applyNumberFormat="1" applyFill="1" applyBorder="1" applyAlignment="1">
      <alignment horizontal="center" vertical="center" shrinkToFit="1"/>
    </xf>
    <xf numFmtId="177" fontId="1" fillId="18"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1"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150" xfId="16" applyFont="1" applyFill="1" applyBorder="1">
      <alignment vertical="center"/>
    </xf>
    <xf numFmtId="0" fontId="49" fillId="18" borderId="151" xfId="16" applyFont="1" applyFill="1" applyBorder="1">
      <alignment vertical="center"/>
    </xf>
    <xf numFmtId="0" fontId="10" fillId="18" borderId="151"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8" borderId="0" xfId="2" applyFont="1" applyFill="1">
      <alignment vertical="center"/>
    </xf>
    <xf numFmtId="0" fontId="23" fillId="18" borderId="36" xfId="2" applyFont="1" applyFill="1" applyBorder="1" applyAlignment="1">
      <alignment horizontal="center" vertical="top" wrapText="1"/>
    </xf>
    <xf numFmtId="0" fontId="22" fillId="18"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29" borderId="98" xfId="2" applyNumberFormat="1" applyFont="1" applyFill="1" applyBorder="1" applyAlignment="1">
      <alignment horizontal="center" vertical="center" wrapText="1"/>
    </xf>
    <xf numFmtId="177" fontId="12" fillId="29" borderId="7" xfId="2" applyNumberFormat="1" applyFont="1" applyFill="1" applyBorder="1" applyAlignment="1">
      <alignment horizontal="center" vertical="center" shrinkToFit="1"/>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8" borderId="7" xfId="2" applyNumberFormat="1" applyFont="1" applyFill="1" applyBorder="1" applyAlignment="1">
      <alignment horizontal="center" vertical="center" shrinkToFit="1"/>
    </xf>
    <xf numFmtId="177" fontId="12" fillId="18" borderId="97" xfId="2" applyNumberFormat="1" applyFont="1" applyFill="1" applyBorder="1" applyAlignment="1">
      <alignment horizontal="center" vertical="center" wrapText="1"/>
    </xf>
    <xf numFmtId="0" fontId="12" fillId="0" borderId="152" xfId="2" applyFont="1" applyBorder="1" applyAlignment="1">
      <alignment horizontal="center" vertical="center" wrapText="1"/>
    </xf>
    <xf numFmtId="0" fontId="12" fillId="0" borderId="153" xfId="2" applyFont="1" applyBorder="1" applyAlignment="1">
      <alignment horizontal="center" vertical="center" wrapText="1"/>
    </xf>
    <xf numFmtId="0" fontId="12" fillId="0" borderId="154" xfId="2" applyFont="1" applyBorder="1" applyAlignment="1">
      <alignment horizontal="center" vertical="center" wrapText="1"/>
    </xf>
    <xf numFmtId="0" fontId="12" fillId="0" borderId="152" xfId="2" applyFont="1" applyBorder="1" applyAlignment="1">
      <alignment horizontal="center" vertical="center"/>
    </xf>
    <xf numFmtId="0" fontId="101" fillId="18" borderId="130" xfId="0" applyFont="1" applyFill="1" applyBorder="1" applyAlignment="1">
      <alignment horizontal="center" vertical="center" wrapText="1"/>
    </xf>
    <xf numFmtId="0" fontId="101" fillId="18" borderId="145" xfId="0" applyFont="1" applyFill="1" applyBorder="1" applyAlignment="1">
      <alignment horizontal="center" vertical="center" wrapText="1"/>
    </xf>
    <xf numFmtId="0" fontId="96" fillId="25" borderId="155" xfId="2" applyFont="1" applyFill="1" applyBorder="1" applyAlignment="1">
      <alignment horizontal="center" vertical="center" wrapText="1"/>
    </xf>
    <xf numFmtId="0" fontId="95" fillId="25" borderId="156" xfId="2" applyFont="1" applyFill="1" applyBorder="1" applyAlignment="1">
      <alignment horizontal="center" vertical="center"/>
    </xf>
    <xf numFmtId="0" fontId="95" fillId="25" borderId="157" xfId="2" applyFont="1" applyFill="1" applyBorder="1" applyAlignment="1">
      <alignment horizontal="center" vertical="center"/>
    </xf>
    <xf numFmtId="0" fontId="90" fillId="20" borderId="25" xfId="2" applyFont="1" applyFill="1" applyBorder="1" applyAlignment="1">
      <alignment horizontal="center" vertical="center"/>
    </xf>
    <xf numFmtId="14" fontId="90" fillId="20" borderId="26" xfId="2" applyNumberFormat="1" applyFont="1" applyFill="1" applyBorder="1" applyAlignment="1">
      <alignment horizontal="center" vertical="center"/>
    </xf>
    <xf numFmtId="14" fontId="86" fillId="22" borderId="141"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0" fillId="18" borderId="0" xfId="17" applyFont="1" applyFill="1" applyAlignment="1">
      <alignment horizontal="left" vertical="center"/>
    </xf>
    <xf numFmtId="0" fontId="86" fillId="0" borderId="0" xfId="2" applyFont="1" applyAlignment="1">
      <alignment vertical="top" wrapText="1"/>
    </xf>
    <xf numFmtId="180" fontId="49" fillId="10" borderId="159" xfId="17" applyNumberFormat="1" applyFont="1" applyFill="1" applyBorder="1" applyAlignment="1">
      <alignment horizontal="center" vertical="center"/>
    </xf>
    <xf numFmtId="14" fontId="90" fillId="20" borderId="131" xfId="2" applyNumberFormat="1" applyFont="1" applyFill="1" applyBorder="1" applyAlignment="1">
      <alignment vertical="center" shrinkToFit="1"/>
    </xf>
    <xf numFmtId="14" fontId="28" fillId="20" borderId="160" xfId="2" applyNumberFormat="1" applyFont="1" applyFill="1" applyBorder="1" applyAlignment="1">
      <alignment horizontal="center" vertical="center" shrinkToFit="1"/>
    </xf>
    <xf numFmtId="14" fontId="86" fillId="20" borderId="163" xfId="1" applyNumberFormat="1" applyFont="1" applyFill="1" applyBorder="1" applyAlignment="1" applyProtection="1">
      <alignment vertical="center" wrapText="1"/>
    </xf>
    <xf numFmtId="56" fontId="86" fillId="20" borderId="161"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6" fillId="5" borderId="13" xfId="2" applyFont="1" applyFill="1" applyBorder="1">
      <alignment vertical="center"/>
    </xf>
    <xf numFmtId="0" fontId="115" fillId="0" borderId="129" xfId="0" applyFont="1" applyBorder="1">
      <alignment vertical="center"/>
    </xf>
    <xf numFmtId="0" fontId="114" fillId="30" borderId="0" xfId="0" applyFont="1" applyFill="1" applyAlignment="1">
      <alignment horizontal="center" vertical="center" wrapText="1"/>
    </xf>
    <xf numFmtId="177" fontId="12" fillId="18" borderId="164"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5" fillId="0" borderId="0" xfId="17" applyFont="1" applyAlignment="1">
      <alignment horizontal="left" vertical="center"/>
    </xf>
    <xf numFmtId="177" fontId="1" fillId="18" borderId="165" xfId="2" applyNumberFormat="1" applyFont="1" applyFill="1" applyBorder="1" applyAlignment="1">
      <alignment horizontal="center" vertical="center" wrapText="1"/>
    </xf>
    <xf numFmtId="0" fontId="22" fillId="18"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8" borderId="16" xfId="2" applyFont="1" applyFill="1" applyBorder="1" applyAlignment="1">
      <alignment horizontal="left" vertical="center"/>
    </xf>
    <xf numFmtId="177" fontId="22" fillId="20" borderId="49" xfId="2" applyNumberFormat="1" applyFont="1" applyFill="1" applyBorder="1" applyAlignment="1">
      <alignment horizontal="center" vertical="center" shrinkToFit="1"/>
    </xf>
    <xf numFmtId="0" fontId="117" fillId="18" borderId="167" xfId="2" applyFont="1" applyFill="1" applyBorder="1" applyAlignment="1">
      <alignment horizontal="center" vertical="center"/>
    </xf>
    <xf numFmtId="177" fontId="117" fillId="18" borderId="167" xfId="2" applyNumberFormat="1" applyFont="1" applyFill="1" applyBorder="1" applyAlignment="1">
      <alignment horizontal="center" vertical="center" shrinkToFit="1"/>
    </xf>
    <xf numFmtId="0" fontId="118" fillId="0" borderId="167" xfId="0" applyFont="1" applyBorder="1" applyAlignment="1">
      <alignment horizontal="center" vertical="center" wrapText="1"/>
    </xf>
    <xf numFmtId="177" fontId="12" fillId="18" borderId="167" xfId="2" applyNumberFormat="1" applyFont="1" applyFill="1" applyBorder="1" applyAlignment="1">
      <alignment horizontal="center" vertical="center" wrapText="1"/>
    </xf>
    <xf numFmtId="177" fontId="22" fillId="18" borderId="166" xfId="2" applyNumberFormat="1" applyFont="1" applyFill="1" applyBorder="1" applyAlignment="1">
      <alignment horizontal="center" vertical="center" shrinkToFit="1"/>
    </xf>
    <xf numFmtId="177" fontId="1" fillId="18" borderId="166" xfId="2" applyNumberFormat="1" applyFont="1" applyFill="1" applyBorder="1" applyAlignment="1">
      <alignment horizontal="center" vertical="center" wrapText="1"/>
    </xf>
    <xf numFmtId="0" fontId="22" fillId="18" borderId="166" xfId="2" applyFont="1" applyFill="1" applyBorder="1" applyAlignment="1">
      <alignment horizontal="center" vertical="center" wrapText="1"/>
    </xf>
    <xf numFmtId="0" fontId="23" fillId="22" borderId="6" xfId="2" applyFont="1" applyFill="1" applyBorder="1" applyAlignment="1">
      <alignment horizontal="center" vertical="top" wrapText="1"/>
    </xf>
    <xf numFmtId="177" fontId="1" fillId="22" borderId="36" xfId="2" applyNumberFormat="1" applyFont="1" applyFill="1" applyBorder="1" applyAlignment="1">
      <alignment horizontal="center" vertical="center" wrapText="1"/>
    </xf>
    <xf numFmtId="0" fontId="23" fillId="22" borderId="6" xfId="2" applyFont="1" applyFill="1" applyBorder="1" applyAlignment="1">
      <alignment horizontal="center" vertical="center" wrapText="1"/>
    </xf>
    <xf numFmtId="0" fontId="106" fillId="25" borderId="156" xfId="2" applyFont="1" applyFill="1" applyBorder="1" applyAlignment="1">
      <alignment horizontal="left" vertical="center" shrinkToFit="1"/>
    </xf>
    <xf numFmtId="0" fontId="84" fillId="0" borderId="115" xfId="0" applyFont="1" applyBorder="1" applyAlignment="1">
      <alignment horizontal="center" vertical="center" wrapText="1"/>
    </xf>
    <xf numFmtId="0" fontId="122" fillId="0" borderId="0" xfId="0" applyFont="1">
      <alignment vertical="center"/>
    </xf>
    <xf numFmtId="0" fontId="8" fillId="0" borderId="170" xfId="1" applyFill="1" applyBorder="1" applyAlignment="1" applyProtection="1">
      <alignment vertical="center" wrapText="1"/>
    </xf>
    <xf numFmtId="0" fontId="6" fillId="0" borderId="101" xfId="2" applyBorder="1">
      <alignment vertical="center"/>
    </xf>
    <xf numFmtId="0" fontId="26" fillId="0" borderId="144" xfId="2" applyFont="1" applyBorder="1" applyAlignment="1">
      <alignment vertical="top" wrapText="1"/>
    </xf>
    <xf numFmtId="0" fontId="8" fillId="0" borderId="172"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1"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123" xfId="17" applyFill="1" applyBorder="1" applyAlignment="1">
      <alignment horizontal="center" vertical="center" wrapText="1"/>
    </xf>
    <xf numFmtId="0" fontId="1" fillId="18" borderId="0" xfId="17" applyFill="1">
      <alignment vertical="center"/>
    </xf>
    <xf numFmtId="0" fontId="1" fillId="18" borderId="124" xfId="17" applyFill="1" applyBorder="1" applyAlignment="1">
      <alignment horizontal="center" vertical="center"/>
    </xf>
    <xf numFmtId="177" fontId="22" fillId="31" borderId="166" xfId="2" applyNumberFormat="1" applyFont="1" applyFill="1" applyBorder="1" applyAlignment="1">
      <alignment horizontal="center" vertical="center" shrinkToFit="1"/>
    </xf>
    <xf numFmtId="0" fontId="124" fillId="0" borderId="0" xfId="0" applyFont="1" applyAlignment="1">
      <alignment vertical="top" wrapText="1"/>
    </xf>
    <xf numFmtId="0" fontId="119" fillId="0" borderId="171" xfId="1" applyFont="1" applyBorder="1" applyAlignment="1" applyProtection="1">
      <alignment vertical="top" wrapText="1"/>
    </xf>
    <xf numFmtId="0" fontId="8" fillId="0" borderId="0" xfId="1" applyFill="1" applyBorder="1" applyAlignment="1" applyProtection="1">
      <alignment vertical="center" wrapText="1"/>
    </xf>
    <xf numFmtId="183" fontId="103" fillId="5" borderId="0" xfId="0" applyNumberFormat="1" applyFont="1" applyFill="1" applyAlignment="1">
      <alignment horizontal="left" vertical="center"/>
    </xf>
    <xf numFmtId="14" fontId="90" fillId="20" borderId="177" xfId="2" applyNumberFormat="1" applyFont="1" applyFill="1" applyBorder="1" applyAlignment="1">
      <alignment horizontal="center" vertical="center"/>
    </xf>
    <xf numFmtId="14" fontId="90" fillId="20" borderId="178" xfId="2" applyNumberFormat="1" applyFont="1" applyFill="1" applyBorder="1" applyAlignment="1">
      <alignment horizontal="center" vertical="center"/>
    </xf>
    <xf numFmtId="14" fontId="90" fillId="20" borderId="179" xfId="2" applyNumberFormat="1" applyFont="1" applyFill="1" applyBorder="1" applyAlignment="1">
      <alignment horizontal="center" vertical="center"/>
    </xf>
    <xf numFmtId="0" fontId="8" fillId="0" borderId="181" xfId="1" applyBorder="1" applyAlignment="1" applyProtection="1">
      <alignment vertical="top" wrapText="1"/>
    </xf>
    <xf numFmtId="0" fontId="31" fillId="22" borderId="180" xfId="2" applyFont="1" applyFill="1" applyBorder="1" applyAlignment="1">
      <alignment horizontal="center" vertical="center" wrapText="1"/>
    </xf>
    <xf numFmtId="0" fontId="31" fillId="20" borderId="142" xfId="2" applyFont="1" applyFill="1" applyBorder="1" applyAlignment="1">
      <alignment horizontal="center" vertical="center" wrapText="1"/>
    </xf>
    <xf numFmtId="0" fontId="22" fillId="33" borderId="7" xfId="2" applyFont="1" applyFill="1" applyBorder="1" applyAlignment="1">
      <alignment horizontal="left" vertical="center"/>
    </xf>
    <xf numFmtId="177" fontId="10" fillId="33" borderId="9" xfId="2" applyNumberFormat="1" applyFont="1" applyFill="1" applyBorder="1" applyAlignment="1">
      <alignment horizontal="center" vertical="center" wrapText="1"/>
    </xf>
    <xf numFmtId="0" fontId="22" fillId="33" borderId="166" xfId="2" applyFont="1" applyFill="1" applyBorder="1" applyAlignment="1">
      <alignment horizontal="center" vertical="center" wrapText="1"/>
    </xf>
    <xf numFmtId="177" fontId="22" fillId="33" borderId="166" xfId="2" applyNumberFormat="1" applyFont="1" applyFill="1" applyBorder="1" applyAlignment="1">
      <alignment horizontal="center" vertical="center" shrinkToFit="1"/>
    </xf>
    <xf numFmtId="0" fontId="128" fillId="34" borderId="0" xfId="0" applyFont="1" applyFill="1" applyAlignment="1">
      <alignment horizontal="center" vertical="center" wrapText="1"/>
    </xf>
    <xf numFmtId="0" fontId="84" fillId="35" borderId="115" xfId="0" applyFont="1" applyFill="1" applyBorder="1" applyAlignment="1">
      <alignment horizontal="center" vertical="center" wrapText="1"/>
    </xf>
    <xf numFmtId="0" fontId="129" fillId="0" borderId="184" xfId="2" applyFont="1" applyBorder="1" applyAlignment="1">
      <alignment horizontal="left" vertical="top" wrapText="1"/>
    </xf>
    <xf numFmtId="180" fontId="49" fillId="10" borderId="185" xfId="17" applyNumberFormat="1" applyFont="1" applyFill="1" applyBorder="1" applyAlignment="1">
      <alignment horizontal="center" vertical="center"/>
    </xf>
    <xf numFmtId="0" fontId="12" fillId="0" borderId="187" xfId="2" applyFont="1" applyBorder="1" applyAlignment="1">
      <alignment horizontal="center" vertical="center" wrapText="1"/>
    </xf>
    <xf numFmtId="177" fontId="89" fillId="33" borderId="7" xfId="2" applyNumberFormat="1" applyFont="1" applyFill="1" applyBorder="1" applyAlignment="1">
      <alignment horizontal="center" vertical="center" shrinkToFit="1"/>
    </xf>
    <xf numFmtId="177" fontId="130" fillId="33" borderId="7" xfId="2" applyNumberFormat="1" applyFont="1" applyFill="1" applyBorder="1" applyAlignment="1">
      <alignment horizontal="center" vertical="center" wrapText="1"/>
    </xf>
    <xf numFmtId="0" fontId="89" fillId="33" borderId="9" xfId="2" applyFont="1" applyFill="1" applyBorder="1" applyAlignment="1">
      <alignment horizontal="center" vertical="center"/>
    </xf>
    <xf numFmtId="177" fontId="89" fillId="33" borderId="9" xfId="2" applyNumberFormat="1" applyFont="1" applyFill="1" applyBorder="1" applyAlignment="1">
      <alignment horizontal="center" vertical="center" shrinkToFit="1"/>
    </xf>
    <xf numFmtId="14" fontId="86" fillId="20" borderId="1" xfId="1" applyNumberFormat="1" applyFont="1" applyFill="1" applyBorder="1" applyAlignment="1" applyProtection="1">
      <alignment horizontal="center" vertical="center" shrinkToFit="1"/>
    </xf>
    <xf numFmtId="0" fontId="129" fillId="0" borderId="190" xfId="1" applyFont="1" applyFill="1" applyBorder="1" applyAlignment="1" applyProtection="1">
      <alignment vertical="top" wrapText="1"/>
    </xf>
    <xf numFmtId="0" fontId="84" fillId="0" borderId="130" xfId="0" applyFont="1" applyBorder="1" applyAlignment="1">
      <alignment horizontal="center" vertical="center" wrapText="1"/>
    </xf>
    <xf numFmtId="0" fontId="0" fillId="20" borderId="12" xfId="0" applyFill="1" applyBorder="1" applyAlignment="1">
      <alignment vertical="top" wrapText="1"/>
    </xf>
    <xf numFmtId="0" fontId="112" fillId="20" borderId="178" xfId="2" applyFont="1" applyFill="1" applyBorder="1" applyAlignment="1">
      <alignment horizontal="center" vertical="center" wrapText="1"/>
    </xf>
    <xf numFmtId="0" fontId="112" fillId="20" borderId="178" xfId="2" applyFont="1" applyFill="1" applyBorder="1" applyAlignment="1">
      <alignment horizontal="center" vertical="center"/>
    </xf>
    <xf numFmtId="0" fontId="112" fillId="20" borderId="177" xfId="2" applyFont="1" applyFill="1" applyBorder="1" applyAlignment="1">
      <alignment horizontal="center" vertical="center"/>
    </xf>
    <xf numFmtId="0" fontId="90" fillId="20" borderId="179" xfId="2" applyFont="1" applyFill="1" applyBorder="1" applyAlignment="1">
      <alignment horizontal="center" vertical="center"/>
    </xf>
    <xf numFmtId="0" fontId="127" fillId="0" borderId="0" xfId="2" applyFont="1">
      <alignment vertical="center"/>
    </xf>
    <xf numFmtId="0" fontId="120" fillId="0" borderId="191" xfId="1" applyFont="1" applyFill="1" applyBorder="1" applyAlignment="1" applyProtection="1">
      <alignment horizontal="left" vertical="top" wrapText="1"/>
    </xf>
    <xf numFmtId="0" fontId="6" fillId="0" borderId="0" xfId="2" applyAlignment="1">
      <alignment horizontal="center" vertical="top"/>
    </xf>
    <xf numFmtId="0" fontId="119" fillId="0" borderId="192" xfId="1" applyFont="1" applyBorder="1" applyAlignment="1" applyProtection="1">
      <alignment horizontal="left" vertical="top" wrapText="1"/>
    </xf>
    <xf numFmtId="0" fontId="8" fillId="0" borderId="193" xfId="1" applyFill="1" applyBorder="1" applyAlignment="1" applyProtection="1">
      <alignment vertical="center" wrapText="1"/>
    </xf>
    <xf numFmtId="0" fontId="121" fillId="0" borderId="193" xfId="1" applyFont="1" applyFill="1" applyBorder="1" applyAlignment="1" applyProtection="1">
      <alignment horizontal="left" vertical="top" wrapText="1"/>
    </xf>
    <xf numFmtId="0" fontId="31" fillId="30" borderId="194" xfId="1" applyFont="1" applyFill="1" applyBorder="1" applyAlignment="1" applyProtection="1">
      <alignment horizontal="center" vertical="center" wrapText="1" shrinkToFit="1"/>
    </xf>
    <xf numFmtId="0" fontId="87" fillId="0" borderId="195" xfId="2" applyFont="1" applyBorder="1" applyAlignment="1">
      <alignment vertical="center" shrinkToFit="1"/>
    </xf>
    <xf numFmtId="0" fontId="22" fillId="0" borderId="166" xfId="2" applyFont="1" applyBorder="1" applyAlignment="1">
      <alignment horizontal="center" vertical="center"/>
    </xf>
    <xf numFmtId="14" fontId="86" fillId="20" borderId="162" xfId="1" applyNumberFormat="1" applyFont="1" applyFill="1" applyBorder="1" applyAlignment="1" applyProtection="1">
      <alignment horizontal="center" vertical="center" wrapText="1"/>
    </xf>
    <xf numFmtId="0" fontId="123" fillId="34" borderId="0" xfId="0" applyFont="1" applyFill="1" applyAlignment="1">
      <alignment horizontal="center" vertical="center" wrapText="1"/>
    </xf>
    <xf numFmtId="0" fontId="90" fillId="20" borderId="38" xfId="2" applyFont="1" applyFill="1" applyBorder="1" applyAlignment="1">
      <alignment horizontal="center" vertical="center"/>
    </xf>
    <xf numFmtId="0" fontId="12" fillId="0" borderId="200" xfId="2" applyFont="1" applyBorder="1" applyAlignment="1">
      <alignment horizontal="center" vertical="center" wrapText="1"/>
    </xf>
    <xf numFmtId="0" fontId="23" fillId="18" borderId="0" xfId="2" applyFont="1" applyFill="1" applyAlignment="1">
      <alignment horizontal="center" vertical="top" wrapText="1"/>
    </xf>
    <xf numFmtId="0" fontId="22" fillId="18" borderId="36" xfId="2" applyFont="1" applyFill="1" applyBorder="1" applyAlignment="1">
      <alignment horizontal="center" vertical="center" wrapText="1"/>
    </xf>
    <xf numFmtId="0" fontId="23" fillId="18" borderId="49" xfId="2" applyFont="1" applyFill="1" applyBorder="1" applyAlignment="1">
      <alignment horizontal="center" vertical="center" wrapText="1"/>
    </xf>
    <xf numFmtId="0" fontId="22" fillId="18" borderId="201" xfId="2" applyFont="1" applyFill="1" applyBorder="1" applyAlignment="1">
      <alignment horizontal="left" vertical="center"/>
    </xf>
    <xf numFmtId="0" fontId="22" fillId="18" borderId="7" xfId="2" applyFont="1" applyFill="1" applyBorder="1" applyAlignment="1">
      <alignment horizontal="center" vertical="center" wrapText="1"/>
    </xf>
    <xf numFmtId="0" fontId="23" fillId="18" borderId="165" xfId="2" applyFont="1" applyFill="1" applyBorder="1" applyAlignment="1">
      <alignment horizontal="center" vertical="top" wrapText="1"/>
    </xf>
    <xf numFmtId="177" fontId="1" fillId="18" borderId="49" xfId="2" applyNumberFormat="1" applyFont="1" applyFill="1" applyBorder="1" applyAlignment="1">
      <alignment horizontal="center" vertical="center" wrapText="1"/>
    </xf>
    <xf numFmtId="177" fontId="36" fillId="18" borderId="166" xfId="2" applyNumberFormat="1" applyFont="1" applyFill="1" applyBorder="1" applyAlignment="1">
      <alignment horizontal="center" vertical="center" wrapText="1"/>
    </xf>
    <xf numFmtId="0" fontId="22" fillId="18" borderId="165" xfId="2" applyFont="1" applyFill="1" applyBorder="1" applyAlignment="1">
      <alignment horizontal="center" vertical="center" wrapText="1"/>
    </xf>
    <xf numFmtId="177" fontId="22" fillId="18"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03" xfId="1" applyBorder="1" applyAlignment="1" applyProtection="1">
      <alignment vertical="center" wrapText="1"/>
    </xf>
    <xf numFmtId="0" fontId="111" fillId="18" borderId="204" xfId="0" applyFont="1" applyFill="1" applyBorder="1" applyAlignment="1">
      <alignment horizontal="left" vertical="center"/>
    </xf>
    <xf numFmtId="0" fontId="111" fillId="18" borderId="205" xfId="0" applyFont="1" applyFill="1" applyBorder="1" applyAlignment="1">
      <alignment horizontal="left" vertical="center"/>
    </xf>
    <xf numFmtId="14" fontId="111" fillId="18" borderId="205" xfId="0" applyNumberFormat="1" applyFont="1" applyFill="1" applyBorder="1" applyAlignment="1">
      <alignment horizontal="center" vertical="center"/>
    </xf>
    <xf numFmtId="14" fontId="111" fillId="18" borderId="206" xfId="0" applyNumberFormat="1" applyFont="1" applyFill="1" applyBorder="1" applyAlignment="1">
      <alignment horizontal="center" vertical="center"/>
    </xf>
    <xf numFmtId="0" fontId="1" fillId="18" borderId="127" xfId="17" applyFill="1" applyBorder="1" applyAlignment="1">
      <alignment horizontal="center" vertical="center" wrapText="1"/>
    </xf>
    <xf numFmtId="0" fontId="12" fillId="5" borderId="200" xfId="2" applyFont="1" applyFill="1" applyBorder="1" applyAlignment="1">
      <alignment horizontal="center" vertical="center" wrapText="1"/>
    </xf>
    <xf numFmtId="0" fontId="119" fillId="0" borderId="202" xfId="1" applyFont="1" applyFill="1" applyBorder="1" applyAlignment="1" applyProtection="1">
      <alignment horizontal="left" vertical="top" wrapText="1"/>
    </xf>
    <xf numFmtId="0" fontId="17" fillId="22" borderId="180" xfId="2" applyFont="1" applyFill="1" applyBorder="1" applyAlignment="1">
      <alignment horizontal="center" vertical="center" wrapText="1"/>
    </xf>
    <xf numFmtId="0" fontId="8" fillId="0" borderId="207"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08" xfId="2" applyBorder="1">
      <alignment vertical="center"/>
    </xf>
    <xf numFmtId="0" fontId="8" fillId="0" borderId="90" xfId="1" applyFill="1" applyBorder="1" applyAlignment="1" applyProtection="1">
      <alignment vertical="top" wrapText="1"/>
    </xf>
    <xf numFmtId="0" fontId="119" fillId="0" borderId="184" xfId="2" applyFont="1" applyBorder="1" applyAlignment="1">
      <alignment horizontal="left" vertical="top" wrapText="1"/>
    </xf>
    <xf numFmtId="0" fontId="93" fillId="18" borderId="0" xfId="0" applyFont="1" applyFill="1" applyAlignment="1">
      <alignment horizontal="center" vertical="center" wrapText="1"/>
    </xf>
    <xf numFmtId="0" fontId="8" fillId="0" borderId="181" xfId="1" applyBorder="1" applyAlignment="1" applyProtection="1">
      <alignment vertical="center"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70" fillId="18"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6" fillId="0" borderId="0" xfId="4"/>
    <xf numFmtId="0" fontId="139" fillId="0" borderId="0" xfId="2" applyFont="1">
      <alignment vertical="center"/>
    </xf>
    <xf numFmtId="0" fontId="137" fillId="0" borderId="0" xfId="2" applyFont="1">
      <alignment vertical="center"/>
    </xf>
    <xf numFmtId="0" fontId="31" fillId="20" borderId="180" xfId="2" applyFont="1" applyFill="1" applyBorder="1" applyAlignment="1">
      <alignment horizontal="center" vertical="center" wrapText="1"/>
    </xf>
    <xf numFmtId="14" fontId="86" fillId="20" borderId="131" xfId="2" applyNumberFormat="1" applyFont="1" applyFill="1" applyBorder="1" applyAlignment="1">
      <alignment horizontal="center" vertical="center" wrapText="1" shrinkToFit="1"/>
    </xf>
    <xf numFmtId="0" fontId="145" fillId="20" borderId="142" xfId="2" applyFont="1" applyFill="1" applyBorder="1" applyAlignment="1">
      <alignment horizontal="center" vertical="center" wrapText="1"/>
    </xf>
    <xf numFmtId="0" fontId="8" fillId="0" borderId="218" xfId="1" applyFill="1" applyBorder="1" applyAlignment="1" applyProtection="1">
      <alignment horizontal="left" vertical="center" wrapText="1"/>
    </xf>
    <xf numFmtId="14" fontId="90" fillId="20" borderId="219" xfId="2" applyNumberFormat="1" applyFont="1" applyFill="1" applyBorder="1" applyAlignment="1">
      <alignment vertical="center" shrinkToFit="1"/>
    </xf>
    <xf numFmtId="0" fontId="22" fillId="31" borderId="7" xfId="2" applyFont="1" applyFill="1" applyBorder="1" applyAlignment="1">
      <alignment horizontal="center" vertical="center" wrapText="1"/>
    </xf>
    <xf numFmtId="0" fontId="6" fillId="31" borderId="166" xfId="2" applyFill="1" applyBorder="1" applyAlignment="1">
      <alignment horizontal="center" vertical="center"/>
    </xf>
    <xf numFmtId="0" fontId="0" fillId="0" borderId="166" xfId="0" applyBorder="1" applyAlignment="1">
      <alignment horizontal="center" vertical="center" wrapText="1"/>
    </xf>
    <xf numFmtId="0" fontId="118" fillId="22" borderId="167" xfId="0" applyFont="1" applyFill="1" applyBorder="1" applyAlignment="1">
      <alignment horizontal="center" vertical="center" wrapText="1"/>
    </xf>
    <xf numFmtId="177" fontId="22" fillId="22" borderId="166" xfId="2" applyNumberFormat="1" applyFont="1" applyFill="1" applyBorder="1" applyAlignment="1">
      <alignment horizontal="center" vertical="center" shrinkToFit="1"/>
    </xf>
    <xf numFmtId="0" fontId="118" fillId="37" borderId="167" xfId="0" applyFont="1" applyFill="1" applyBorder="1" applyAlignment="1">
      <alignment horizontal="center" vertical="center" wrapText="1"/>
    </xf>
    <xf numFmtId="0" fontId="101" fillId="22" borderId="130" xfId="0" applyFont="1" applyFill="1" applyBorder="1" applyAlignment="1">
      <alignment horizontal="center" vertical="center" wrapText="1"/>
    </xf>
    <xf numFmtId="0" fontId="101" fillId="22" borderId="7" xfId="0" applyFont="1" applyFill="1" applyBorder="1" applyAlignment="1">
      <alignment horizontal="center" vertical="center" wrapText="1"/>
    </xf>
    <xf numFmtId="0" fontId="0" fillId="22" borderId="9" xfId="0" applyFill="1" applyBorder="1" applyAlignment="1">
      <alignment horizontal="center" vertical="center" wrapText="1"/>
    </xf>
    <xf numFmtId="177" fontId="6" fillId="22" borderId="7" xfId="2" applyNumberFormat="1" applyFill="1" applyBorder="1" applyAlignment="1">
      <alignment horizontal="center" vertical="center" shrinkToFi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11" fillId="18" borderId="217" xfId="0" applyFont="1" applyFill="1" applyBorder="1" applyAlignment="1">
      <alignment horizontal="left" vertical="center"/>
    </xf>
    <xf numFmtId="0" fontId="0" fillId="0" borderId="205" xfId="0" applyBorder="1" applyAlignment="1">
      <alignment horizontal="center" vertical="center"/>
    </xf>
    <xf numFmtId="9" fontId="0" fillId="0" borderId="205" xfId="0" applyNumberFormat="1" applyBorder="1" applyAlignment="1">
      <alignment horizontal="center" vertical="center"/>
    </xf>
    <xf numFmtId="0" fontId="97" fillId="25" borderId="156" xfId="2" applyFont="1" applyFill="1" applyBorder="1" applyAlignment="1">
      <alignment horizontal="center" wrapText="1"/>
    </xf>
    <xf numFmtId="0" fontId="148" fillId="0" borderId="0" xfId="0" applyFont="1">
      <alignment vertical="center"/>
    </xf>
    <xf numFmtId="0" fontId="0" fillId="0" borderId="95" xfId="0" applyBorder="1" applyAlignment="1">
      <alignment horizontal="center" vertical="center"/>
    </xf>
    <xf numFmtId="14" fontId="111" fillId="18" borderId="216" xfId="2" applyNumberFormat="1" applyFont="1" applyFill="1" applyBorder="1" applyAlignment="1">
      <alignment horizontal="left" vertical="center"/>
    </xf>
    <xf numFmtId="0" fontId="157" fillId="0" borderId="223" xfId="0" applyFont="1" applyBorder="1" applyAlignment="1">
      <alignment horizontal="center" vertical="center"/>
    </xf>
    <xf numFmtId="0" fontId="157" fillId="0" borderId="224" xfId="0" applyFont="1" applyBorder="1" applyAlignment="1">
      <alignment horizontal="center" vertical="center"/>
    </xf>
    <xf numFmtId="0" fontId="157" fillId="0" borderId="225" xfId="0" applyFont="1" applyBorder="1" applyAlignment="1">
      <alignment horizontal="center" vertical="center"/>
    </xf>
    <xf numFmtId="0" fontId="157" fillId="0" borderId="227" xfId="0" applyFont="1" applyBorder="1" applyAlignment="1">
      <alignment horizontal="center" vertical="center"/>
    </xf>
    <xf numFmtId="0" fontId="159" fillId="22" borderId="180" xfId="2" applyFont="1" applyFill="1" applyBorder="1" applyAlignment="1">
      <alignment horizontal="center" vertical="center" wrapText="1"/>
    </xf>
    <xf numFmtId="0" fontId="0" fillId="39" borderId="0" xfId="0" applyFill="1">
      <alignment vertical="center"/>
    </xf>
    <xf numFmtId="0" fontId="156" fillId="0" borderId="223" xfId="0" applyFont="1" applyBorder="1" applyAlignment="1">
      <alignment horizontal="center" vertical="center"/>
    </xf>
    <xf numFmtId="0" fontId="156" fillId="0" borderId="224" xfId="0" applyFont="1" applyBorder="1" applyAlignment="1">
      <alignment horizontal="center" vertical="center"/>
    </xf>
    <xf numFmtId="0" fontId="156" fillId="0" borderId="227" xfId="0" applyFont="1" applyBorder="1" applyAlignment="1">
      <alignment horizontal="center" vertical="center"/>
    </xf>
    <xf numFmtId="0" fontId="156" fillId="0" borderId="225" xfId="0" applyFont="1" applyBorder="1" applyAlignment="1">
      <alignment horizontal="center" vertical="center"/>
    </xf>
    <xf numFmtId="0" fontId="86" fillId="0" borderId="192" xfId="1" applyFont="1" applyBorder="1" applyAlignment="1" applyProtection="1">
      <alignment horizontal="left" vertical="top" wrapText="1"/>
    </xf>
    <xf numFmtId="0" fontId="84" fillId="40" borderId="115" xfId="0" applyFont="1" applyFill="1" applyBorder="1" applyAlignment="1">
      <alignment horizontal="center" vertical="center" wrapText="1"/>
    </xf>
    <xf numFmtId="0" fontId="157" fillId="0" borderId="228" xfId="0" applyFont="1" applyBorder="1" applyAlignment="1">
      <alignment horizontal="center" vertical="center"/>
    </xf>
    <xf numFmtId="0" fontId="157" fillId="0" borderId="229" xfId="0" applyFont="1" applyBorder="1" applyAlignment="1">
      <alignment horizontal="center" vertical="center"/>
    </xf>
    <xf numFmtId="0" fontId="157" fillId="0" borderId="230" xfId="0" applyFont="1" applyBorder="1" applyAlignment="1">
      <alignment horizontal="center" vertical="center"/>
    </xf>
    <xf numFmtId="0" fontId="0" fillId="0" borderId="231" xfId="0" applyBorder="1" applyAlignment="1">
      <alignment horizontal="center" vertical="center"/>
    </xf>
    <xf numFmtId="0" fontId="0" fillId="0" borderId="232" xfId="0" applyBorder="1" applyAlignment="1">
      <alignment horizontal="center" vertical="center"/>
    </xf>
    <xf numFmtId="0" fontId="0" fillId="0" borderId="233" xfId="0" applyBorder="1" applyAlignment="1">
      <alignment horizontal="center" vertical="center"/>
    </xf>
    <xf numFmtId="0" fontId="0" fillId="0" borderId="234" xfId="0" applyBorder="1" applyAlignment="1">
      <alignment horizontal="center" vertical="center"/>
    </xf>
    <xf numFmtId="9" fontId="0" fillId="0" borderId="234" xfId="0" applyNumberFormat="1" applyBorder="1" applyAlignment="1">
      <alignment horizontal="center" vertical="center"/>
    </xf>
    <xf numFmtId="9" fontId="0" fillId="0" borderId="232" xfId="0" applyNumberFormat="1" applyBorder="1" applyAlignment="1">
      <alignment horizontal="center" vertical="center"/>
    </xf>
    <xf numFmtId="9" fontId="0" fillId="0" borderId="233" xfId="0" applyNumberFormat="1" applyBorder="1" applyAlignment="1">
      <alignment horizontal="center" vertical="center"/>
    </xf>
    <xf numFmtId="0" fontId="157" fillId="0" borderId="235" xfId="0" applyFont="1" applyBorder="1" applyAlignment="1">
      <alignment horizontal="center" vertical="center"/>
    </xf>
    <xf numFmtId="0" fontId="0" fillId="0" borderId="236" xfId="0" applyBorder="1" applyAlignment="1">
      <alignment horizontal="center" vertical="center"/>
    </xf>
    <xf numFmtId="9" fontId="0" fillId="0" borderId="236" xfId="0" applyNumberFormat="1" applyBorder="1" applyAlignment="1">
      <alignment horizontal="center" vertical="center"/>
    </xf>
    <xf numFmtId="0" fontId="137" fillId="0" borderId="0" xfId="25" applyFont="1">
      <alignment vertical="center"/>
    </xf>
    <xf numFmtId="0" fontId="0" fillId="18" borderId="205" xfId="0" applyFill="1" applyBorder="1" applyAlignment="1">
      <alignment horizontal="center" vertical="center"/>
    </xf>
    <xf numFmtId="9" fontId="0" fillId="18" borderId="205" xfId="0" applyNumberFormat="1" applyFill="1" applyBorder="1" applyAlignment="1">
      <alignment horizontal="center" vertical="center"/>
    </xf>
    <xf numFmtId="0" fontId="161" fillId="18" borderId="0" xfId="2" applyFont="1" applyFill="1" applyAlignment="1">
      <alignment horizontal="center" vertical="center" wrapText="1"/>
    </xf>
    <xf numFmtId="184" fontId="161" fillId="18" borderId="0" xfId="2" applyNumberFormat="1" applyFont="1" applyFill="1" applyAlignment="1">
      <alignment horizontal="center" vertical="center"/>
    </xf>
    <xf numFmtId="14" fontId="91" fillId="20" borderId="178" xfId="2" applyNumberFormat="1" applyFont="1" applyFill="1" applyBorder="1" applyAlignment="1">
      <alignment horizontal="center" vertical="center"/>
    </xf>
    <xf numFmtId="0" fontId="92" fillId="29" borderId="127" xfId="17" applyFont="1" applyFill="1" applyBorder="1" applyAlignment="1">
      <alignment horizontal="center" vertical="center" wrapText="1"/>
    </xf>
    <xf numFmtId="14" fontId="92" fillId="29" borderId="128" xfId="17" applyNumberFormat="1" applyFont="1" applyFill="1" applyBorder="1" applyAlignment="1">
      <alignment horizontal="center" vertical="center"/>
    </xf>
    <xf numFmtId="0" fontId="158" fillId="29" borderId="0" xfId="0" applyFont="1" applyFill="1" applyAlignment="1">
      <alignment vertical="center" wrapText="1"/>
    </xf>
    <xf numFmtId="0" fontId="71" fillId="5" borderId="173" xfId="2" applyFont="1" applyFill="1" applyBorder="1" applyAlignment="1">
      <alignment horizontal="center" vertical="center"/>
    </xf>
    <xf numFmtId="0" fontId="22" fillId="20" borderId="205" xfId="2" applyFont="1" applyFill="1" applyBorder="1" applyAlignment="1">
      <alignment horizontal="center" vertical="center" wrapText="1"/>
    </xf>
    <xf numFmtId="0" fontId="144" fillId="20" borderId="205" xfId="2" applyFont="1" applyFill="1" applyBorder="1" applyAlignment="1">
      <alignment horizontal="center" vertical="center" wrapText="1"/>
    </xf>
    <xf numFmtId="0" fontId="22" fillId="20" borderId="205" xfId="2" applyFont="1" applyFill="1" applyBorder="1" applyAlignment="1">
      <alignment horizontal="left" vertical="center" shrinkToFit="1"/>
    </xf>
    <xf numFmtId="14" fontId="22" fillId="20" borderId="205" xfId="2" applyNumberFormat="1" applyFont="1" applyFill="1" applyBorder="1" applyAlignment="1">
      <alignment horizontal="center" vertical="center"/>
    </xf>
    <xf numFmtId="14" fontId="22" fillId="20" borderId="206" xfId="2" applyNumberFormat="1" applyFont="1" applyFill="1" applyBorder="1" applyAlignment="1">
      <alignment horizontal="center" vertical="center"/>
    </xf>
    <xf numFmtId="0" fontId="111" fillId="20" borderId="204" xfId="0" applyFont="1" applyFill="1" applyBorder="1" applyAlignment="1">
      <alignment horizontal="center" vertical="center"/>
    </xf>
    <xf numFmtId="0" fontId="111" fillId="20" borderId="205" xfId="0" applyFont="1" applyFill="1" applyBorder="1" applyAlignment="1">
      <alignment horizontal="left" vertical="center"/>
    </xf>
    <xf numFmtId="14" fontId="111" fillId="20" borderId="205" xfId="0" applyNumberFormat="1" applyFont="1" applyFill="1" applyBorder="1" applyAlignment="1">
      <alignment horizontal="center" vertical="center"/>
    </xf>
    <xf numFmtId="14" fontId="111" fillId="20" borderId="206" xfId="0" applyNumberFormat="1" applyFont="1" applyFill="1" applyBorder="1" applyAlignment="1">
      <alignment horizontal="center" vertical="center"/>
    </xf>
    <xf numFmtId="0" fontId="22" fillId="28" borderId="205" xfId="2" applyFont="1" applyFill="1" applyBorder="1" applyAlignment="1">
      <alignment horizontal="center" vertical="center" wrapText="1"/>
    </xf>
    <xf numFmtId="0" fontId="144" fillId="28" borderId="205" xfId="2" applyFont="1" applyFill="1" applyBorder="1" applyAlignment="1">
      <alignment horizontal="center" vertical="center" wrapText="1"/>
    </xf>
    <xf numFmtId="0" fontId="22" fillId="28" borderId="205" xfId="2" applyFont="1" applyFill="1" applyBorder="1" applyAlignment="1">
      <alignment horizontal="left" vertical="center" shrinkToFit="1"/>
    </xf>
    <xf numFmtId="14" fontId="22" fillId="28" borderId="205" xfId="2" applyNumberFormat="1" applyFont="1" applyFill="1" applyBorder="1" applyAlignment="1">
      <alignment horizontal="center" vertical="center"/>
    </xf>
    <xf numFmtId="14" fontId="22" fillId="28" borderId="206" xfId="2" applyNumberFormat="1" applyFont="1" applyFill="1" applyBorder="1" applyAlignment="1">
      <alignment horizontal="center" vertical="center"/>
    </xf>
    <xf numFmtId="0" fontId="22" fillId="27" borderId="205" xfId="2" applyFont="1" applyFill="1" applyBorder="1" applyAlignment="1">
      <alignment horizontal="center" vertical="center" wrapText="1"/>
    </xf>
    <xf numFmtId="0" fontId="144" fillId="27" borderId="205" xfId="2" applyFont="1" applyFill="1" applyBorder="1" applyAlignment="1">
      <alignment horizontal="center" vertical="center" wrapText="1"/>
    </xf>
    <xf numFmtId="0" fontId="22" fillId="27" borderId="205" xfId="2" applyFont="1" applyFill="1" applyBorder="1" applyAlignment="1">
      <alignment horizontal="left" vertical="center" shrinkToFit="1"/>
    </xf>
    <xf numFmtId="14" fontId="22" fillId="27" borderId="205" xfId="2" applyNumberFormat="1" applyFont="1" applyFill="1" applyBorder="1" applyAlignment="1">
      <alignment horizontal="center" vertical="center"/>
    </xf>
    <xf numFmtId="14" fontId="22" fillId="27" borderId="206" xfId="2" applyNumberFormat="1" applyFont="1" applyFill="1" applyBorder="1" applyAlignment="1">
      <alignment horizontal="center" vertical="center"/>
    </xf>
    <xf numFmtId="0" fontId="111" fillId="27" borderId="204" xfId="0" applyFont="1" applyFill="1" applyBorder="1" applyAlignment="1">
      <alignment horizontal="center" vertical="center"/>
    </xf>
    <xf numFmtId="0" fontId="111" fillId="27" borderId="205" xfId="0" applyFont="1" applyFill="1" applyBorder="1" applyAlignment="1">
      <alignment horizontal="left" vertical="center"/>
    </xf>
    <xf numFmtId="14" fontId="111" fillId="27" borderId="205" xfId="0" applyNumberFormat="1" applyFont="1" applyFill="1" applyBorder="1" applyAlignment="1">
      <alignment horizontal="center" vertical="center"/>
    </xf>
    <xf numFmtId="14" fontId="111" fillId="27" borderId="206" xfId="0" applyNumberFormat="1" applyFont="1" applyFill="1" applyBorder="1" applyAlignment="1">
      <alignment horizontal="center" vertical="center"/>
    </xf>
    <xf numFmtId="0" fontId="22" fillId="41" borderId="205" xfId="2" applyFont="1" applyFill="1" applyBorder="1" applyAlignment="1">
      <alignment horizontal="center" vertical="center" wrapText="1"/>
    </xf>
    <xf numFmtId="0" fontId="144" fillId="41" borderId="205" xfId="2" applyFont="1" applyFill="1" applyBorder="1" applyAlignment="1">
      <alignment horizontal="center" vertical="center" wrapText="1"/>
    </xf>
    <xf numFmtId="0" fontId="22" fillId="41" borderId="205" xfId="2" applyFont="1" applyFill="1" applyBorder="1" applyAlignment="1">
      <alignment horizontal="left" vertical="center" shrinkToFit="1"/>
    </xf>
    <xf numFmtId="14" fontId="22" fillId="41" borderId="205" xfId="2" applyNumberFormat="1" applyFont="1" applyFill="1" applyBorder="1" applyAlignment="1">
      <alignment horizontal="center" vertical="center"/>
    </xf>
    <xf numFmtId="14" fontId="22" fillId="41" borderId="206" xfId="2" applyNumberFormat="1" applyFont="1" applyFill="1" applyBorder="1" applyAlignment="1">
      <alignment horizontal="center" vertical="center"/>
    </xf>
    <xf numFmtId="0" fontId="22" fillId="42" borderId="205" xfId="2" applyFont="1" applyFill="1" applyBorder="1" applyAlignment="1">
      <alignment horizontal="center" vertical="center" wrapText="1"/>
    </xf>
    <xf numFmtId="0" fontId="144" fillId="42" borderId="205" xfId="2" applyFont="1" applyFill="1" applyBorder="1" applyAlignment="1">
      <alignment horizontal="center" vertical="center" wrapText="1"/>
    </xf>
    <xf numFmtId="0" fontId="22" fillId="42" borderId="205" xfId="2" applyFont="1" applyFill="1" applyBorder="1" applyAlignment="1">
      <alignment horizontal="left" vertical="center" shrinkToFit="1"/>
    </xf>
    <xf numFmtId="14" fontId="22" fillId="42" borderId="205" xfId="2" applyNumberFormat="1" applyFont="1" applyFill="1" applyBorder="1" applyAlignment="1">
      <alignment horizontal="center" vertical="center"/>
    </xf>
    <xf numFmtId="14" fontId="22" fillId="42" borderId="206" xfId="2" applyNumberFormat="1" applyFont="1" applyFill="1" applyBorder="1" applyAlignment="1">
      <alignment horizontal="center" vertical="center"/>
    </xf>
    <xf numFmtId="0" fontId="0" fillId="20" borderId="205" xfId="0" applyFill="1" applyBorder="1" applyAlignment="1">
      <alignment horizontal="center" vertical="center"/>
    </xf>
    <xf numFmtId="9" fontId="0" fillId="20" borderId="205" xfId="0" applyNumberFormat="1" applyFill="1" applyBorder="1" applyAlignment="1">
      <alignment horizontal="center" vertical="center"/>
    </xf>
    <xf numFmtId="0" fontId="31" fillId="20" borderId="0" xfId="2" applyFont="1" applyFill="1" applyAlignment="1">
      <alignment horizontal="center" vertical="center" wrapText="1"/>
    </xf>
    <xf numFmtId="14" fontId="90" fillId="20" borderId="1" xfId="2" applyNumberFormat="1" applyFont="1" applyFill="1" applyBorder="1" applyAlignment="1">
      <alignment horizontal="center" vertical="center" wrapText="1" shrinkToFit="1"/>
    </xf>
    <xf numFmtId="0" fontId="145" fillId="22" borderId="142" xfId="2" applyFont="1" applyFill="1" applyBorder="1" applyAlignment="1">
      <alignment horizontal="center" vertical="center" wrapText="1"/>
    </xf>
    <xf numFmtId="0" fontId="146" fillId="0" borderId="0" xfId="2" applyFont="1">
      <alignment vertical="center"/>
    </xf>
    <xf numFmtId="0" fontId="164" fillId="0" borderId="0" xfId="2" applyFont="1">
      <alignment vertical="center"/>
    </xf>
    <xf numFmtId="0" fontId="0" fillId="18" borderId="127" xfId="0" applyFill="1" applyBorder="1">
      <alignment vertical="center"/>
    </xf>
    <xf numFmtId="14" fontId="99" fillId="18" borderId="128" xfId="17" applyNumberFormat="1" applyFont="1" applyFill="1" applyBorder="1" applyAlignment="1">
      <alignment horizontal="center" vertical="center" wrapText="1"/>
    </xf>
    <xf numFmtId="0" fontId="99" fillId="18" borderId="127" xfId="17" applyFont="1" applyFill="1" applyBorder="1" applyAlignment="1">
      <alignment horizontal="center" vertical="center" wrapText="1"/>
    </xf>
    <xf numFmtId="14" fontId="36" fillId="18" borderId="128" xfId="17" applyNumberFormat="1" applyFont="1" applyFill="1" applyBorder="1" applyAlignment="1">
      <alignment horizontal="center" vertical="center"/>
    </xf>
    <xf numFmtId="0" fontId="133" fillId="18" borderId="0" xfId="0" applyFont="1" applyFill="1" applyAlignment="1">
      <alignment horizontal="center" vertical="center" wrapText="1"/>
    </xf>
    <xf numFmtId="14" fontId="92" fillId="18" borderId="128" xfId="17" applyNumberFormat="1" applyFont="1" applyFill="1" applyBorder="1" applyAlignment="1">
      <alignment horizontal="center" vertical="center" wrapText="1"/>
    </xf>
    <xf numFmtId="0" fontId="36" fillId="18" borderId="127" xfId="17" applyFont="1" applyFill="1" applyBorder="1" applyAlignment="1">
      <alignment horizontal="center" vertical="center" wrapText="1"/>
    </xf>
    <xf numFmtId="14" fontId="12" fillId="18" borderId="128" xfId="17" applyNumberFormat="1" applyFont="1" applyFill="1" applyBorder="1" applyAlignment="1">
      <alignment horizontal="center" vertical="center"/>
    </xf>
    <xf numFmtId="14" fontId="132" fillId="18" borderId="128" xfId="0" applyNumberFormat="1" applyFont="1" applyFill="1" applyBorder="1" applyAlignment="1">
      <alignment horizontal="center" vertical="center" wrapText="1"/>
    </xf>
    <xf numFmtId="14" fontId="132" fillId="18" borderId="128" xfId="0" applyNumberFormat="1" applyFont="1" applyFill="1" applyBorder="1" applyAlignment="1">
      <alignment horizontal="center" vertical="center"/>
    </xf>
    <xf numFmtId="14" fontId="22" fillId="18" borderId="128" xfId="17" applyNumberFormat="1" applyFont="1" applyFill="1" applyBorder="1" applyAlignment="1">
      <alignment horizontal="center" vertical="center"/>
    </xf>
    <xf numFmtId="0" fontId="22" fillId="18" borderId="205" xfId="2" applyFont="1" applyFill="1" applyBorder="1" applyAlignment="1">
      <alignment horizontal="center" vertical="center" wrapText="1"/>
    </xf>
    <xf numFmtId="0" fontId="144" fillId="18" borderId="205" xfId="2" applyFont="1" applyFill="1" applyBorder="1" applyAlignment="1">
      <alignment horizontal="center" vertical="center" wrapText="1"/>
    </xf>
    <xf numFmtId="0" fontId="22" fillId="18" borderId="205" xfId="2" applyFont="1" applyFill="1" applyBorder="1" applyAlignment="1">
      <alignment horizontal="left" vertical="center" shrinkToFit="1"/>
    </xf>
    <xf numFmtId="14" fontId="22" fillId="18" borderId="205" xfId="2" applyNumberFormat="1" applyFont="1" applyFill="1" applyBorder="1" applyAlignment="1">
      <alignment horizontal="center" vertical="center"/>
    </xf>
    <xf numFmtId="14" fontId="22" fillId="18" borderId="206" xfId="2" applyNumberFormat="1" applyFont="1" applyFill="1" applyBorder="1" applyAlignment="1">
      <alignment horizontal="center" vertical="center"/>
    </xf>
    <xf numFmtId="0" fontId="111" fillId="18" borderId="204" xfId="0" applyFont="1" applyFill="1" applyBorder="1" applyAlignment="1">
      <alignment horizontal="center" vertical="center"/>
    </xf>
    <xf numFmtId="0" fontId="111" fillId="28" borderId="204" xfId="0" applyFont="1" applyFill="1" applyBorder="1" applyAlignment="1">
      <alignment horizontal="center" vertical="center"/>
    </xf>
    <xf numFmtId="0" fontId="111" fillId="28" borderId="205" xfId="0" applyFont="1" applyFill="1" applyBorder="1" applyAlignment="1">
      <alignment horizontal="left" vertical="center"/>
    </xf>
    <xf numFmtId="14" fontId="111" fillId="28" borderId="205" xfId="0" applyNumberFormat="1" applyFont="1" applyFill="1" applyBorder="1" applyAlignment="1">
      <alignment horizontal="center" vertical="center"/>
    </xf>
    <xf numFmtId="14" fontId="111" fillId="28" borderId="206" xfId="0" applyNumberFormat="1" applyFont="1" applyFill="1" applyBorder="1" applyAlignment="1">
      <alignment horizontal="center" vertical="center"/>
    </xf>
    <xf numFmtId="0" fontId="8" fillId="0" borderId="143" xfId="1" applyFill="1" applyBorder="1" applyAlignment="1" applyProtection="1">
      <alignment horizontal="left" vertical="center" wrapText="1"/>
    </xf>
    <xf numFmtId="0" fontId="92" fillId="20" borderId="127" xfId="17" applyFont="1" applyFill="1" applyBorder="1" applyAlignment="1">
      <alignment horizontal="center" vertical="center" wrapText="1"/>
    </xf>
    <xf numFmtId="14" fontId="92" fillId="20" borderId="128" xfId="17" applyNumberFormat="1" applyFont="1" applyFill="1" applyBorder="1" applyAlignment="1">
      <alignment horizontal="center" vertical="center"/>
    </xf>
    <xf numFmtId="0" fontId="98" fillId="20" borderId="0" xfId="0" applyFont="1" applyFill="1" applyAlignment="1">
      <alignment horizontal="center" vertical="center" wrapText="1"/>
    </xf>
    <xf numFmtId="14" fontId="12" fillId="20" borderId="128" xfId="17" applyNumberFormat="1" applyFont="1" applyFill="1" applyBorder="1" applyAlignment="1">
      <alignment horizontal="center" vertical="center" wrapText="1"/>
    </xf>
    <xf numFmtId="0" fontId="8" fillId="0" borderId="245" xfId="1" applyBorder="1" applyAlignment="1" applyProtection="1">
      <alignment horizontal="left" vertical="top" wrapText="1"/>
    </xf>
    <xf numFmtId="0" fontId="8" fillId="0" borderId="207" xfId="1" applyBorder="1" applyAlignment="1" applyProtection="1">
      <alignment horizontal="left" vertical="center" wrapText="1"/>
    </xf>
    <xf numFmtId="0" fontId="165" fillId="20" borderId="142" xfId="2" applyFont="1" applyFill="1" applyBorder="1" applyAlignment="1">
      <alignment horizontal="center" vertical="center" wrapText="1"/>
    </xf>
    <xf numFmtId="0" fontId="167" fillId="46" borderId="0" xfId="2" applyFont="1" applyFill="1" applyAlignment="1">
      <alignment vertical="top"/>
    </xf>
    <xf numFmtId="0" fontId="167" fillId="46" borderId="0" xfId="4" applyFont="1" applyFill="1" applyAlignment="1">
      <alignment vertical="top"/>
    </xf>
    <xf numFmtId="0" fontId="7" fillId="46" borderId="0" xfId="2" applyFont="1" applyFill="1" applyAlignment="1">
      <alignment vertical="top"/>
    </xf>
    <xf numFmtId="0" fontId="34" fillId="46" borderId="0" xfId="4" applyFont="1" applyFill="1"/>
    <xf numFmtId="0" fontId="6" fillId="46" borderId="0" xfId="4" applyFill="1"/>
    <xf numFmtId="0" fontId="168" fillId="46" borderId="0" xfId="4" applyFont="1" applyFill="1"/>
    <xf numFmtId="0" fontId="140" fillId="46" borderId="0" xfId="2" applyFont="1" applyFill="1" applyAlignment="1">
      <alignment vertical="top"/>
    </xf>
    <xf numFmtId="0" fontId="33" fillId="46" borderId="0" xfId="2" applyFont="1" applyFill="1" applyAlignment="1">
      <alignment vertical="top"/>
    </xf>
    <xf numFmtId="0" fontId="22" fillId="46" borderId="0" xfId="4" applyFont="1" applyFill="1"/>
    <xf numFmtId="0" fontId="99" fillId="46" borderId="0" xfId="4" applyFont="1" applyFill="1"/>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8" borderId="44" xfId="17" applyFont="1" applyFill="1" applyBorder="1" applyAlignment="1">
      <alignment horizontal="center" vertical="center"/>
    </xf>
    <xf numFmtId="0" fontId="49" fillId="18"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6" borderId="0" xfId="17" applyFont="1" applyFill="1" applyAlignment="1">
      <alignment horizontal="center" vertical="center"/>
    </xf>
    <xf numFmtId="179" fontId="135" fillId="0" borderId="75" xfId="17" applyNumberFormat="1" applyFont="1" applyBorder="1" applyAlignment="1">
      <alignment horizontal="center" vertical="center" shrinkToFit="1"/>
    </xf>
    <xf numFmtId="179" fontId="135"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10" fillId="6" borderId="188" xfId="17" applyFont="1" applyFill="1" applyBorder="1" applyAlignment="1">
      <alignment horizontal="center" vertical="center" wrapText="1"/>
    </xf>
    <xf numFmtId="0" fontId="10" fillId="6" borderId="186" xfId="17" applyFont="1" applyFill="1" applyBorder="1" applyAlignment="1">
      <alignment horizontal="center" vertical="center" wrapText="1"/>
    </xf>
    <xf numFmtId="0" fontId="10" fillId="6" borderId="189" xfId="17" applyFont="1" applyFill="1" applyBorder="1" applyAlignment="1">
      <alignment horizontal="center" vertical="center" wrapText="1"/>
    </xf>
    <xf numFmtId="0" fontId="36" fillId="18" borderId="146" xfId="17" applyFont="1" applyFill="1" applyBorder="1" applyAlignment="1">
      <alignment horizontal="left" vertical="top" wrapText="1"/>
    </xf>
    <xf numFmtId="0" fontId="36" fillId="18" borderId="147" xfId="17" applyFont="1" applyFill="1" applyBorder="1" applyAlignment="1">
      <alignment horizontal="left" vertical="top" wrapText="1"/>
    </xf>
    <xf numFmtId="0" fontId="36" fillId="18" borderId="148" xfId="17" applyFont="1" applyFill="1" applyBorder="1" applyAlignment="1">
      <alignment horizontal="left" vertical="top" wrapText="1"/>
    </xf>
    <xf numFmtId="0" fontId="36" fillId="18" borderId="79" xfId="18" applyFont="1" applyFill="1" applyBorder="1" applyAlignment="1">
      <alignment horizontal="center" vertical="center"/>
    </xf>
    <xf numFmtId="0" fontId="36" fillId="18"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8" borderId="120" xfId="17" applyFont="1" applyFill="1" applyBorder="1" applyAlignment="1">
      <alignment horizontal="center" vertical="center"/>
    </xf>
    <xf numFmtId="0" fontId="54" fillId="18" borderId="121" xfId="17" applyFont="1" applyFill="1" applyBorder="1" applyAlignment="1">
      <alignment horizontal="center" vertical="center"/>
    </xf>
    <xf numFmtId="0" fontId="54" fillId="18" borderId="122" xfId="17" applyFont="1" applyFill="1" applyBorder="1" applyAlignment="1">
      <alignment horizontal="center" vertical="center"/>
    </xf>
    <xf numFmtId="0" fontId="36" fillId="18" borderId="199" xfId="17" applyFont="1" applyFill="1" applyBorder="1" applyAlignment="1">
      <alignment horizontal="left" vertical="top" wrapText="1"/>
    </xf>
    <xf numFmtId="0" fontId="36" fillId="18" borderId="197" xfId="17" applyFont="1" applyFill="1" applyBorder="1" applyAlignment="1">
      <alignment horizontal="left" vertical="top" wrapText="1"/>
    </xf>
    <xf numFmtId="0" fontId="36" fillId="18" borderId="198" xfId="17" applyFont="1" applyFill="1" applyBorder="1" applyAlignment="1">
      <alignment horizontal="left" vertical="top" wrapText="1"/>
    </xf>
    <xf numFmtId="0" fontId="107" fillId="18" borderId="196" xfId="17" applyFont="1" applyFill="1" applyBorder="1" applyAlignment="1">
      <alignment horizontal="left" vertical="top" wrapText="1"/>
    </xf>
    <xf numFmtId="0" fontId="107" fillId="18" borderId="197" xfId="17" applyFont="1" applyFill="1" applyBorder="1" applyAlignment="1">
      <alignment horizontal="left" vertical="top" wrapText="1"/>
    </xf>
    <xf numFmtId="0" fontId="107" fillId="18" borderId="198" xfId="17" applyFont="1" applyFill="1" applyBorder="1" applyAlignment="1">
      <alignment horizontal="left" vertical="top" wrapText="1"/>
    </xf>
    <xf numFmtId="0" fontId="12" fillId="20" borderId="146" xfId="17" applyFont="1" applyFill="1" applyBorder="1" applyAlignment="1">
      <alignment horizontal="left" vertical="top" wrapText="1"/>
    </xf>
    <xf numFmtId="0" fontId="12" fillId="20" borderId="147" xfId="17" applyFont="1" applyFill="1" applyBorder="1" applyAlignment="1">
      <alignment horizontal="left" vertical="top" wrapText="1"/>
    </xf>
    <xf numFmtId="0" fontId="12" fillId="20" borderId="148" xfId="17" applyFont="1" applyFill="1" applyBorder="1" applyAlignment="1">
      <alignment horizontal="left" vertical="top" wrapText="1"/>
    </xf>
    <xf numFmtId="0" fontId="12" fillId="18" borderId="146" xfId="17" applyFont="1" applyFill="1" applyBorder="1" applyAlignment="1">
      <alignment horizontal="left" vertical="top" wrapText="1"/>
    </xf>
    <xf numFmtId="0" fontId="12" fillId="18" borderId="147" xfId="17" applyFont="1" applyFill="1" applyBorder="1" applyAlignment="1">
      <alignment horizontal="left" vertical="top" wrapText="1"/>
    </xf>
    <xf numFmtId="0" fontId="12" fillId="18" borderId="148" xfId="17" applyFont="1" applyFill="1" applyBorder="1" applyAlignment="1">
      <alignment horizontal="left" vertical="top" wrapText="1"/>
    </xf>
    <xf numFmtId="0" fontId="36" fillId="18" borderId="168" xfId="17" applyFont="1" applyFill="1" applyBorder="1" applyAlignment="1">
      <alignment horizontal="left" vertical="top" wrapText="1"/>
    </xf>
    <xf numFmtId="0" fontId="36" fillId="18" borderId="127" xfId="17" applyFont="1" applyFill="1" applyBorder="1" applyAlignment="1">
      <alignment horizontal="left" vertical="top" wrapText="1"/>
    </xf>
    <xf numFmtId="0" fontId="92" fillId="18" borderId="146" xfId="17" applyFont="1" applyFill="1" applyBorder="1" applyAlignment="1">
      <alignment horizontal="left" vertical="top" wrapText="1"/>
    </xf>
    <xf numFmtId="0" fontId="92" fillId="18" borderId="147" xfId="17" applyFont="1" applyFill="1" applyBorder="1" applyAlignment="1">
      <alignment horizontal="left" vertical="top" wrapText="1"/>
    </xf>
    <xf numFmtId="0" fontId="92" fillId="18" borderId="148" xfId="17" applyFont="1" applyFill="1" applyBorder="1" applyAlignment="1">
      <alignment horizontal="left" vertical="top" wrapText="1"/>
    </xf>
    <xf numFmtId="0" fontId="12" fillId="18" borderId="146" xfId="2" applyFont="1" applyFill="1" applyBorder="1" applyAlignment="1">
      <alignment horizontal="left" vertical="top" wrapText="1"/>
    </xf>
    <xf numFmtId="0" fontId="12" fillId="18" borderId="147" xfId="2" applyFont="1" applyFill="1" applyBorder="1" applyAlignment="1">
      <alignment horizontal="left" vertical="top" wrapText="1"/>
    </xf>
    <xf numFmtId="0" fontId="12" fillId="18" borderId="148" xfId="2" applyFont="1" applyFill="1" applyBorder="1" applyAlignment="1">
      <alignment horizontal="left" vertical="top" wrapText="1"/>
    </xf>
    <xf numFmtId="0" fontId="36" fillId="29" borderId="146" xfId="17" applyFont="1" applyFill="1" applyBorder="1" applyAlignment="1">
      <alignment horizontal="left" vertical="top" wrapText="1"/>
    </xf>
    <xf numFmtId="0" fontId="36" fillId="29" borderId="147" xfId="17" applyFont="1" applyFill="1" applyBorder="1" applyAlignment="1">
      <alignment horizontal="left" vertical="top" wrapText="1"/>
    </xf>
    <xf numFmtId="0" fontId="36" fillId="29" borderId="148" xfId="17" applyFont="1" applyFill="1" applyBorder="1" applyAlignment="1">
      <alignment horizontal="left" vertical="top" wrapText="1"/>
    </xf>
    <xf numFmtId="0" fontId="36" fillId="20" borderId="146" xfId="17" applyFont="1" applyFill="1" applyBorder="1" applyAlignment="1">
      <alignment horizontal="left" vertical="top" wrapText="1"/>
    </xf>
    <xf numFmtId="0" fontId="36" fillId="20" borderId="147" xfId="17" applyFont="1" applyFill="1" applyBorder="1" applyAlignment="1">
      <alignment horizontal="left" vertical="top" wrapText="1"/>
    </xf>
    <xf numFmtId="0" fontId="36" fillId="20" borderId="148" xfId="17" applyFont="1" applyFill="1" applyBorder="1" applyAlignment="1">
      <alignment horizontal="left" vertical="top" wrapText="1"/>
    </xf>
    <xf numFmtId="0" fontId="59" fillId="11" borderId="54" xfId="17" applyFont="1" applyFill="1" applyBorder="1" applyAlignment="1">
      <alignment horizontal="right" vertical="center" wrapText="1"/>
    </xf>
    <xf numFmtId="0" fontId="60" fillId="11" borderId="54" xfId="0" applyFont="1" applyFill="1" applyBorder="1" applyAlignment="1">
      <alignment horizontal="right" vertical="center"/>
    </xf>
    <xf numFmtId="0" fontId="0" fillId="11" borderId="54" xfId="0" applyFill="1" applyBorder="1" applyAlignment="1">
      <alignment horizontal="right" vertical="center"/>
    </xf>
    <xf numFmtId="180" fontId="59" fillId="11" borderId="54" xfId="17" applyNumberFormat="1" applyFont="1" applyFill="1" applyBorder="1" applyAlignment="1">
      <alignment horizontal="center" vertical="center" wrapText="1"/>
    </xf>
    <xf numFmtId="180" fontId="0" fillId="11" borderId="54" xfId="0" applyNumberFormat="1" applyFill="1" applyBorder="1" applyAlignment="1">
      <alignment horizontal="center" vertical="center" wrapText="1"/>
    </xf>
    <xf numFmtId="0" fontId="61" fillId="12" borderId="55" xfId="17" applyFont="1" applyFill="1" applyBorder="1" applyAlignment="1">
      <alignment horizontal="center" vertical="center" wrapText="1"/>
    </xf>
    <xf numFmtId="0" fontId="62" fillId="12" borderId="55" xfId="0" applyFont="1" applyFill="1" applyBorder="1" applyAlignment="1">
      <alignment horizontal="center" vertical="center"/>
    </xf>
    <xf numFmtId="0" fontId="61" fillId="9" borderId="55" xfId="0" applyFont="1" applyFill="1" applyBorder="1" applyAlignment="1">
      <alignment horizontal="center" vertical="center"/>
    </xf>
    <xf numFmtId="0" fontId="64" fillId="9" borderId="55" xfId="0" applyFont="1" applyFill="1" applyBorder="1" applyAlignment="1">
      <alignment horizontal="center" vertical="center"/>
    </xf>
    <xf numFmtId="0" fontId="66" fillId="17" borderId="103" xfId="16" applyFont="1" applyFill="1" applyBorder="1" applyAlignment="1">
      <alignment horizontal="center" vertical="center"/>
    </xf>
    <xf numFmtId="0" fontId="66" fillId="17" borderId="108" xfId="16" applyFont="1" applyFill="1" applyBorder="1" applyAlignment="1">
      <alignment horizontal="center" vertical="center"/>
    </xf>
    <xf numFmtId="0" fontId="66" fillId="17"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4" borderId="68" xfId="17" applyFont="1" applyFill="1" applyBorder="1" applyAlignment="1">
      <alignment horizontal="center" vertical="center" wrapText="1"/>
    </xf>
    <xf numFmtId="0" fontId="57" fillId="15" borderId="68" xfId="17" applyFont="1" applyFill="1" applyBorder="1" applyAlignment="1">
      <alignment horizontal="center" vertical="center" wrapText="1"/>
    </xf>
    <xf numFmtId="0" fontId="0" fillId="15"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69"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42" fillId="18" borderId="0" xfId="17" applyFont="1" applyFill="1" applyAlignment="1">
      <alignment horizontal="left" vertical="center"/>
    </xf>
    <xf numFmtId="0" fontId="94" fillId="18" borderId="146" xfId="2" applyFont="1" applyFill="1" applyBorder="1" applyAlignment="1">
      <alignment horizontal="left" vertical="top" wrapText="1"/>
    </xf>
    <xf numFmtId="0" fontId="94" fillId="18" borderId="147" xfId="2" applyFont="1" applyFill="1" applyBorder="1" applyAlignment="1">
      <alignment horizontal="left" vertical="top" wrapText="1"/>
    </xf>
    <xf numFmtId="0" fontId="94" fillId="18" borderId="148" xfId="2" applyFont="1" applyFill="1" applyBorder="1" applyAlignment="1">
      <alignment horizontal="left" vertical="top" wrapText="1"/>
    </xf>
    <xf numFmtId="0" fontId="173" fillId="45" borderId="211" xfId="4" applyFont="1" applyFill="1" applyBorder="1" applyAlignment="1">
      <alignment horizontal="left" vertical="top" wrapText="1" indent="1"/>
    </xf>
    <xf numFmtId="0" fontId="12" fillId="45" borderId="237" xfId="4" applyFont="1" applyFill="1" applyBorder="1" applyAlignment="1">
      <alignment horizontal="left" vertical="top" wrapText="1" indent="1"/>
    </xf>
    <xf numFmtId="0" fontId="12" fillId="45" borderId="238" xfId="4" applyFont="1" applyFill="1" applyBorder="1" applyAlignment="1">
      <alignment horizontal="left" vertical="top" wrapText="1" indent="1"/>
    </xf>
    <xf numFmtId="0" fontId="12" fillId="45" borderId="212" xfId="4" applyFont="1" applyFill="1" applyBorder="1" applyAlignment="1">
      <alignment horizontal="left" vertical="top" wrapText="1" indent="1"/>
    </xf>
    <xf numFmtId="0" fontId="12" fillId="45" borderId="0" xfId="4" applyFont="1" applyFill="1" applyAlignment="1">
      <alignment horizontal="left" vertical="top" wrapText="1" indent="1"/>
    </xf>
    <xf numFmtId="0" fontId="12" fillId="45" borderId="213" xfId="4" applyFont="1" applyFill="1" applyBorder="1" applyAlignment="1">
      <alignment horizontal="left" vertical="top" wrapText="1" indent="1"/>
    </xf>
    <xf numFmtId="0" fontId="12" fillId="45" borderId="214" xfId="4" applyFont="1" applyFill="1" applyBorder="1" applyAlignment="1">
      <alignment horizontal="left" vertical="top" wrapText="1" indent="1"/>
    </xf>
    <xf numFmtId="0" fontId="12" fillId="45" borderId="239" xfId="4" applyFont="1" applyFill="1" applyBorder="1" applyAlignment="1">
      <alignment horizontal="left" vertical="top" wrapText="1" indent="1"/>
    </xf>
    <xf numFmtId="0" fontId="12" fillId="45" borderId="215" xfId="4" applyFont="1" applyFill="1" applyBorder="1" applyAlignment="1">
      <alignment horizontal="left" vertical="top" wrapText="1" indent="1"/>
    </xf>
    <xf numFmtId="0" fontId="174" fillId="46" borderId="0" xfId="4" applyFont="1" applyFill="1" applyAlignment="1">
      <alignment vertical="center" wrapText="1"/>
    </xf>
    <xf numFmtId="0" fontId="175" fillId="46" borderId="0" xfId="0" applyFont="1" applyFill="1" applyAlignment="1">
      <alignment vertical="center" wrapText="1"/>
    </xf>
    <xf numFmtId="0" fontId="136" fillId="36" borderId="0" xfId="2" applyFont="1" applyFill="1" applyAlignment="1">
      <alignment horizontal="center" vertical="center"/>
    </xf>
    <xf numFmtId="0" fontId="6" fillId="0" borderId="0" xfId="2">
      <alignment vertical="center"/>
    </xf>
    <xf numFmtId="0" fontId="34" fillId="0" borderId="0" xfId="2" applyFont="1" applyAlignment="1">
      <alignment horizontal="center" vertical="center"/>
    </xf>
    <xf numFmtId="0" fontId="6" fillId="0" borderId="0" xfId="2" applyAlignment="1">
      <alignment horizontal="center" vertical="center"/>
    </xf>
    <xf numFmtId="0" fontId="166" fillId="43" borderId="0" xfId="2" applyFont="1" applyFill="1" applyAlignment="1">
      <alignment horizontal="center" vertical="center" wrapText="1" shrinkToFit="1"/>
    </xf>
    <xf numFmtId="0" fontId="16" fillId="43" borderId="0" xfId="2" applyFont="1" applyFill="1" applyAlignment="1">
      <alignment horizontal="center" vertical="center" wrapText="1" shrinkToFit="1"/>
    </xf>
    <xf numFmtId="0" fontId="147" fillId="0" borderId="0" xfId="2" applyFont="1">
      <alignment vertical="center"/>
    </xf>
    <xf numFmtId="0" fontId="163" fillId="0" borderId="0" xfId="2" applyFont="1">
      <alignment vertical="center"/>
    </xf>
    <xf numFmtId="0" fontId="142" fillId="44" borderId="0" xfId="2" applyFont="1" applyFill="1" applyAlignment="1">
      <alignment vertical="top" wrapText="1"/>
    </xf>
    <xf numFmtId="0" fontId="143" fillId="44" borderId="0" xfId="2" applyFont="1" applyFill="1" applyAlignment="1">
      <alignment vertical="top" wrapText="1"/>
    </xf>
    <xf numFmtId="0" fontId="6" fillId="44" borderId="0" xfId="2" applyFill="1" applyAlignment="1">
      <alignment vertical="top" wrapText="1"/>
    </xf>
    <xf numFmtId="0" fontId="50" fillId="45" borderId="0" xfId="2" applyFont="1" applyFill="1" applyAlignment="1">
      <alignment horizontal="left" vertical="top" wrapText="1" indent="1"/>
    </xf>
    <xf numFmtId="0" fontId="160" fillId="45" borderId="0" xfId="2" applyFont="1" applyFill="1" applyAlignment="1">
      <alignment horizontal="left" vertical="top" wrapText="1" indent="1"/>
    </xf>
    <xf numFmtId="14" fontId="86" fillId="20" borderId="160" xfId="2" applyNumberFormat="1" applyFont="1" applyFill="1" applyBorder="1" applyAlignment="1">
      <alignment horizontal="center" vertical="center" wrapText="1" shrinkToFit="1"/>
    </xf>
    <xf numFmtId="14" fontId="86" fillId="20" borderId="1" xfId="2" applyNumberFormat="1" applyFont="1" applyFill="1" applyBorder="1" applyAlignment="1">
      <alignment horizontal="center" vertical="center" wrapText="1" shrinkToFit="1"/>
    </xf>
    <xf numFmtId="14" fontId="86" fillId="20" borderId="1" xfId="2" applyNumberFormat="1" applyFont="1" applyFill="1" applyBorder="1" applyAlignment="1">
      <alignment horizontal="center" vertical="center" shrinkToFit="1"/>
    </xf>
    <xf numFmtId="14" fontId="86" fillId="20" borderId="131" xfId="2" applyNumberFormat="1" applyFont="1" applyFill="1" applyBorder="1" applyAlignment="1">
      <alignment horizontal="center" vertical="center" shrinkToFit="1"/>
    </xf>
    <xf numFmtId="14" fontId="86" fillId="20" borderId="160" xfId="2" applyNumberFormat="1" applyFont="1" applyFill="1" applyBorder="1" applyAlignment="1">
      <alignment horizontal="center" vertical="center" shrinkToFit="1"/>
    </xf>
    <xf numFmtId="14" fontId="86" fillId="20" borderId="209" xfId="1" applyNumberFormat="1" applyFont="1" applyFill="1" applyBorder="1" applyAlignment="1" applyProtection="1">
      <alignment horizontal="center" vertical="center" wrapText="1"/>
    </xf>
    <xf numFmtId="14" fontId="86" fillId="20" borderId="158" xfId="1" applyNumberFormat="1" applyFont="1" applyFill="1" applyBorder="1" applyAlignment="1" applyProtection="1">
      <alignment horizontal="center" vertical="center" wrapText="1"/>
    </xf>
    <xf numFmtId="14" fontId="86" fillId="20" borderId="210" xfId="1" applyNumberFormat="1" applyFont="1" applyFill="1" applyBorder="1" applyAlignment="1" applyProtection="1">
      <alignment horizontal="center" vertical="center" wrapText="1"/>
    </xf>
    <xf numFmtId="14" fontId="86" fillId="20" borderId="160" xfId="1" applyNumberFormat="1" applyFont="1" applyFill="1" applyBorder="1" applyAlignment="1" applyProtection="1">
      <alignment horizontal="center" vertical="center" shrinkToFit="1"/>
    </xf>
    <xf numFmtId="14" fontId="86" fillId="20" borderId="1" xfId="1" applyNumberFormat="1" applyFont="1" applyFill="1" applyBorder="1" applyAlignment="1" applyProtection="1">
      <alignment horizontal="center" vertical="center" shrinkToFit="1"/>
    </xf>
    <xf numFmtId="14" fontId="86" fillId="20" borderId="131" xfId="1" applyNumberFormat="1" applyFont="1" applyFill="1" applyBorder="1" applyAlignment="1" applyProtection="1">
      <alignment horizontal="center" vertical="center" shrinkToFit="1"/>
    </xf>
    <xf numFmtId="0" fontId="129" fillId="0" borderId="240" xfId="2" applyFont="1" applyBorder="1" applyAlignment="1">
      <alignment horizontal="left" vertical="top" wrapText="1"/>
    </xf>
    <xf numFmtId="0" fontId="129" fillId="0" borderId="207" xfId="2" applyFont="1" applyBorder="1" applyAlignment="1">
      <alignment horizontal="left" vertical="top"/>
    </xf>
    <xf numFmtId="0" fontId="6" fillId="0" borderId="0" xfId="2" applyAlignment="1">
      <alignment horizontal="center" vertical="center" wrapText="1"/>
    </xf>
    <xf numFmtId="0" fontId="80" fillId="32" borderId="0" xfId="2" applyFont="1" applyFill="1" applyAlignment="1">
      <alignment horizontal="left" vertical="center" wrapText="1"/>
    </xf>
    <xf numFmtId="0" fontId="80" fillId="32" borderId="0" xfId="2" applyFont="1" applyFill="1" applyAlignment="1">
      <alignment horizontal="left" vertical="center"/>
    </xf>
    <xf numFmtId="0" fontId="1" fillId="14"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23" borderId="50" xfId="2" applyFill="1" applyBorder="1" applyAlignment="1">
      <alignment horizontal="left" vertical="top" wrapText="1"/>
    </xf>
    <xf numFmtId="0" fontId="6" fillId="23" borderId="119" xfId="2" applyFill="1" applyBorder="1" applyAlignment="1">
      <alignment horizontal="left" vertical="top" wrapText="1"/>
    </xf>
    <xf numFmtId="0" fontId="6" fillId="23" borderId="133" xfId="2" applyFill="1" applyBorder="1" applyAlignment="1">
      <alignment horizontal="left" vertical="top" wrapText="1"/>
    </xf>
    <xf numFmtId="0" fontId="1" fillId="27" borderId="50" xfId="2" applyFont="1" applyFill="1" applyBorder="1" applyAlignment="1">
      <alignment horizontal="left" vertical="top" wrapText="1"/>
    </xf>
    <xf numFmtId="0" fontId="1" fillId="27" borderId="61" xfId="2" applyFont="1" applyFill="1" applyBorder="1" applyAlignment="1">
      <alignment horizontal="left" vertical="top" wrapText="1"/>
    </xf>
    <xf numFmtId="0" fontId="8" fillId="27" borderId="119" xfId="1" applyFill="1" applyBorder="1" applyAlignment="1" applyProtection="1">
      <alignment horizontal="left" vertical="top"/>
    </xf>
    <xf numFmtId="0" fontId="6" fillId="27"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4" xfId="2" applyFont="1" applyFill="1" applyBorder="1" applyAlignment="1">
      <alignment horizontal="center" vertical="center" wrapText="1"/>
    </xf>
    <xf numFmtId="0" fontId="13" fillId="5" borderId="175" xfId="2" applyFont="1" applyFill="1" applyBorder="1" applyAlignment="1">
      <alignment horizontal="center" vertical="center" wrapText="1"/>
    </xf>
    <xf numFmtId="0" fontId="13" fillId="5" borderId="176"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62" fillId="5" borderId="241" xfId="2" applyFont="1" applyFill="1" applyBorder="1" applyAlignment="1">
      <alignment horizontal="center" vertical="center" shrinkToFit="1"/>
    </xf>
    <xf numFmtId="0" fontId="162" fillId="5" borderId="3" xfId="2" applyFont="1" applyFill="1" applyBorder="1" applyAlignment="1">
      <alignment horizontal="center" vertical="center" shrinkToFit="1"/>
    </xf>
    <xf numFmtId="0" fontId="80" fillId="5" borderId="242" xfId="2" applyFont="1" applyFill="1" applyBorder="1" applyAlignment="1">
      <alignment horizontal="center" vertical="center"/>
    </xf>
    <xf numFmtId="0" fontId="80" fillId="5" borderId="243" xfId="2" applyFont="1" applyFill="1" applyBorder="1" applyAlignment="1">
      <alignment horizontal="center" vertical="center"/>
    </xf>
    <xf numFmtId="0" fontId="80" fillId="5" borderId="244" xfId="2" applyFont="1" applyFill="1" applyBorder="1" applyAlignment="1">
      <alignment horizontal="center" vertical="center"/>
    </xf>
    <xf numFmtId="0" fontId="25" fillId="18" borderId="0" xfId="19" applyFont="1" applyFill="1" applyAlignment="1">
      <alignment vertical="center" wrapText="1"/>
    </xf>
    <xf numFmtId="0" fontId="70" fillId="22" borderId="138" xfId="0" applyFont="1" applyFill="1" applyBorder="1" applyAlignment="1">
      <alignment horizontal="center" vertical="center"/>
    </xf>
    <xf numFmtId="0" fontId="70" fillId="22" borderId="140" xfId="0" applyFont="1" applyFill="1" applyBorder="1" applyAlignment="1">
      <alignment horizontal="center" vertical="center"/>
    </xf>
    <xf numFmtId="0" fontId="70" fillId="28" borderId="138" xfId="0" applyFont="1" applyFill="1" applyBorder="1" applyAlignment="1">
      <alignment horizontal="center" vertical="center"/>
    </xf>
    <xf numFmtId="0" fontId="70" fillId="28" borderId="140" xfId="0" applyFont="1" applyFill="1" applyBorder="1" applyAlignment="1">
      <alignment horizontal="center" vertical="center"/>
    </xf>
    <xf numFmtId="0" fontId="70" fillId="28" borderId="141" xfId="0" applyFont="1" applyFill="1" applyBorder="1" applyAlignment="1">
      <alignment horizontal="center" vertical="center"/>
    </xf>
    <xf numFmtId="0" fontId="70" fillId="38" borderId="220" xfId="0" applyFont="1" applyFill="1" applyBorder="1" applyAlignment="1">
      <alignment horizontal="center" vertical="center"/>
    </xf>
    <xf numFmtId="0" fontId="70" fillId="38" borderId="221" xfId="0" applyFont="1" applyFill="1" applyBorder="1" applyAlignment="1">
      <alignment horizontal="center" vertical="center"/>
    </xf>
    <xf numFmtId="0" fontId="70" fillId="22" borderId="220" xfId="0" applyFont="1" applyFill="1" applyBorder="1" applyAlignment="1">
      <alignment horizontal="center" vertical="center"/>
    </xf>
    <xf numFmtId="0" fontId="70" fillId="22" borderId="222" xfId="0" applyFont="1" applyFill="1" applyBorder="1" applyAlignment="1">
      <alignment horizontal="center" vertical="center"/>
    </xf>
    <xf numFmtId="0" fontId="70" fillId="22" borderId="226" xfId="0" applyFont="1" applyFill="1" applyBorder="1" applyAlignment="1">
      <alignment horizontal="center" vertical="center"/>
    </xf>
    <xf numFmtId="0" fontId="70" fillId="28" borderId="220" xfId="0" applyFont="1" applyFill="1" applyBorder="1" applyAlignment="1">
      <alignment horizontal="center" vertical="center"/>
    </xf>
    <xf numFmtId="0" fontId="70" fillId="28" borderId="222" xfId="0" applyFont="1" applyFill="1" applyBorder="1" applyAlignment="1">
      <alignment horizontal="center" vertical="center"/>
    </xf>
    <xf numFmtId="0" fontId="70" fillId="28" borderId="221" xfId="0" applyFont="1" applyFill="1" applyBorder="1" applyAlignment="1">
      <alignment horizontal="center" vertical="center"/>
    </xf>
    <xf numFmtId="0" fontId="27" fillId="20" borderId="93" xfId="2" applyFont="1" applyFill="1" applyBorder="1" applyAlignment="1">
      <alignment horizontal="center" vertical="center" shrinkToFit="1"/>
    </xf>
    <xf numFmtId="0" fontId="17" fillId="20" borderId="27" xfId="2" applyFont="1" applyFill="1" applyBorder="1" applyAlignment="1">
      <alignment horizontal="center" vertical="center" shrinkToFit="1"/>
    </xf>
    <xf numFmtId="0" fontId="17" fillId="20" borderId="94" xfId="2" applyFont="1" applyFill="1" applyBorder="1" applyAlignment="1">
      <alignment horizontal="center" vertical="center" shrinkToFit="1"/>
    </xf>
    <xf numFmtId="0" fontId="113" fillId="18" borderId="93" xfId="2" applyFont="1" applyFill="1" applyBorder="1" applyAlignment="1">
      <alignment horizontal="center" vertical="center" wrapText="1" shrinkToFit="1"/>
    </xf>
    <xf numFmtId="0" fontId="31" fillId="18" borderId="27" xfId="2" applyFont="1" applyFill="1" applyBorder="1" applyAlignment="1">
      <alignment horizontal="center" vertical="center" shrinkToFit="1"/>
    </xf>
    <xf numFmtId="0" fontId="31" fillId="18" borderId="94" xfId="2" applyFont="1" applyFill="1" applyBorder="1" applyAlignment="1">
      <alignment horizontal="center" vertical="center" shrinkToFit="1"/>
    </xf>
    <xf numFmtId="0" fontId="113" fillId="28" borderId="93" xfId="2" applyFont="1" applyFill="1" applyBorder="1" applyAlignment="1">
      <alignment horizontal="center" vertical="center" wrapText="1" shrinkToFit="1"/>
    </xf>
    <xf numFmtId="0" fontId="17" fillId="28" borderId="27" xfId="2" applyFont="1" applyFill="1" applyBorder="1" applyAlignment="1">
      <alignment horizontal="center" vertical="center" shrinkToFit="1"/>
    </xf>
    <xf numFmtId="0" fontId="17" fillId="28" borderId="94" xfId="2" applyFont="1" applyFill="1" applyBorder="1" applyAlignment="1">
      <alignment horizontal="center" vertical="center" shrinkToFit="1"/>
    </xf>
    <xf numFmtId="0" fontId="121" fillId="28" borderId="182" xfId="1" applyFont="1" applyFill="1" applyBorder="1" applyAlignment="1" applyProtection="1">
      <alignment horizontal="left" vertical="top" wrapText="1"/>
    </xf>
    <xf numFmtId="0" fontId="121" fillId="28" borderId="101" xfId="1" applyFont="1" applyFill="1" applyBorder="1" applyAlignment="1" applyProtection="1">
      <alignment horizontal="left" vertical="top" wrapText="1"/>
    </xf>
    <xf numFmtId="0" fontId="121" fillId="28" borderId="183" xfId="1" applyFont="1" applyFill="1" applyBorder="1" applyAlignment="1" applyProtection="1">
      <alignment horizontal="left" vertical="top" wrapText="1"/>
    </xf>
    <xf numFmtId="0" fontId="131" fillId="18" borderId="182" xfId="1" applyFont="1" applyFill="1" applyBorder="1" applyAlignment="1" applyProtection="1">
      <alignment horizontal="left" vertical="top" wrapText="1"/>
    </xf>
    <xf numFmtId="0" fontId="119" fillId="18" borderId="216" xfId="1" applyFont="1" applyFill="1" applyBorder="1" applyAlignment="1" applyProtection="1">
      <alignment horizontal="left" vertical="top" wrapText="1"/>
    </xf>
    <xf numFmtId="0" fontId="119" fillId="18" borderId="183" xfId="1" applyFont="1" applyFill="1" applyBorder="1" applyAlignment="1" applyProtection="1">
      <alignment horizontal="left" vertical="top" wrapText="1"/>
    </xf>
    <xf numFmtId="0" fontId="17" fillId="18" borderId="135" xfId="1" applyFont="1" applyFill="1" applyBorder="1" applyAlignment="1" applyProtection="1">
      <alignment horizontal="center" vertical="center" wrapText="1" shrinkToFit="1"/>
    </xf>
    <xf numFmtId="0" fontId="27" fillId="18" borderId="136" xfId="2" applyFont="1" applyFill="1" applyBorder="1" applyAlignment="1">
      <alignment horizontal="center" vertical="center" wrapText="1" shrinkToFit="1"/>
    </xf>
    <xf numFmtId="0" fontId="27" fillId="18" borderId="137" xfId="2" applyFont="1" applyFill="1" applyBorder="1" applyAlignment="1">
      <alignment horizontal="center" vertical="center" wrapText="1" shrinkToFit="1"/>
    </xf>
    <xf numFmtId="0" fontId="121" fillId="18" borderId="51" xfId="2" applyFont="1" applyFill="1" applyBorder="1" applyAlignment="1">
      <alignment horizontal="left" vertical="top" wrapText="1" shrinkToFit="1"/>
    </xf>
    <xf numFmtId="0" fontId="19" fillId="18" borderId="52" xfId="2" applyFont="1" applyFill="1" applyBorder="1" applyAlignment="1">
      <alignment horizontal="left" vertical="top" wrapText="1" shrinkToFit="1"/>
    </xf>
    <xf numFmtId="0" fontId="19" fillId="18"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8" borderId="135" xfId="2" applyFont="1" applyFill="1" applyBorder="1" applyAlignment="1">
      <alignment horizontal="center" vertical="center" wrapText="1" shrinkToFit="1"/>
    </xf>
    <xf numFmtId="0" fontId="27" fillId="28" borderId="136" xfId="2" applyFont="1" applyFill="1" applyBorder="1" applyAlignment="1">
      <alignment horizontal="center" vertical="center" wrapText="1" shrinkToFit="1"/>
    </xf>
    <xf numFmtId="0" fontId="27" fillId="28" borderId="137" xfId="2" applyFont="1" applyFill="1" applyBorder="1" applyAlignment="1">
      <alignment horizontal="center" vertical="center" wrapText="1" shrinkToFit="1"/>
    </xf>
    <xf numFmtId="0" fontId="131" fillId="28" borderId="51" xfId="2" applyFont="1" applyFill="1" applyBorder="1" applyAlignment="1">
      <alignment horizontal="left" vertical="top" wrapText="1" shrinkToFit="1"/>
    </xf>
    <xf numFmtId="0" fontId="131" fillId="28" borderId="52" xfId="2" applyFont="1" applyFill="1" applyBorder="1" applyAlignment="1">
      <alignment horizontal="left" vertical="top" wrapText="1" shrinkToFit="1"/>
    </xf>
    <xf numFmtId="0" fontId="131" fillId="28" borderId="53" xfId="2" applyFont="1" applyFill="1" applyBorder="1" applyAlignment="1">
      <alignment horizontal="left" vertical="top" wrapText="1" shrinkToFit="1"/>
    </xf>
    <xf numFmtId="0" fontId="119" fillId="18" borderId="90" xfId="1" applyFont="1" applyFill="1" applyBorder="1" applyAlignment="1" applyProtection="1">
      <alignment vertical="top" wrapText="1"/>
    </xf>
    <xf numFmtId="0" fontId="20" fillId="18" borderId="91" xfId="2" applyFont="1" applyFill="1" applyBorder="1" applyAlignment="1">
      <alignment vertical="top" wrapText="1"/>
    </xf>
    <xf numFmtId="0" fontId="20" fillId="18" borderId="92" xfId="2" applyFont="1" applyFill="1" applyBorder="1" applyAlignment="1">
      <alignmen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39101370-AD04-4D97-AE68-9D0A18EF12AB}"/>
  </cellStyles>
  <dxfs count="12">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colors>
    <mruColors>
      <color rgb="FF6EF729"/>
      <color rgb="FFFFB5A3"/>
      <color rgb="FF97FBF9"/>
      <color rgb="FFF0FBFE"/>
      <color rgb="FF6DDDF7"/>
      <color rgb="FFB7EEFB"/>
      <color rgb="FF00CC00"/>
      <color rgb="FFFFFFCC"/>
      <color rgb="FFFAFEC2"/>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046500620739576"/>
          <c:y val="1.4668189385450073E-2"/>
          <c:w val="0.77210613690956476"/>
          <c:h val="0.60984543598716823"/>
        </c:manualLayout>
      </c:layout>
      <c:lineChart>
        <c:grouping val="standard"/>
        <c:varyColors val="0"/>
        <c:ser>
          <c:idx val="9"/>
          <c:order val="0"/>
          <c:tx>
            <c:strRef>
              <c:f>'25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'25　感染症統計'!$B$7:$M$7</c:f>
              <c:numCache>
                <c:formatCode>General</c:formatCode>
                <c:ptCount val="12"/>
                <c:pt idx="0">
                  <c:v>102</c:v>
                </c:pt>
                <c:pt idx="1">
                  <c:v>102</c:v>
                </c:pt>
                <c:pt idx="2">
                  <c:v>115</c:v>
                </c:pt>
                <c:pt idx="3">
                  <c:v>120</c:v>
                </c:pt>
                <c:pt idx="4">
                  <c:v>255</c:v>
                </c:pt>
                <c:pt idx="5">
                  <c:v>200</c:v>
                </c:pt>
              </c:numCache>
            </c:numRef>
          </c:val>
          <c:smooth val="0"/>
          <c:extLst>
            <c:ext xmlns:c16="http://schemas.microsoft.com/office/drawing/2014/chart" uri="{C3380CC4-5D6E-409C-BE32-E72D297353CC}">
              <c16:uniqueId val="{00000008-9549-4A62-BF04-398DC0EE804A}"/>
            </c:ext>
          </c:extLst>
        </c:ser>
        <c:ser>
          <c:idx val="6"/>
          <c:order val="1"/>
          <c:tx>
            <c:strRef>
              <c:f>'25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'25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'25　感染症統計'!$A$9</c:f>
              <c:strCache>
                <c:ptCount val="1"/>
                <c:pt idx="0">
                  <c:v>2022年</c:v>
                </c:pt>
              </c:strCache>
            </c:strRef>
          </c:tx>
          <c:spPr>
            <a:ln w="28575" cap="rnd">
              <a:solidFill>
                <a:schemeClr val="accent1"/>
              </a:solidFill>
              <a:round/>
            </a:ln>
            <a:effectLst/>
          </c:spPr>
          <c:marker>
            <c:symbol val="none"/>
          </c:marker>
          <c:val>
            <c:numRef>
              <c:f>'25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'25　感染症統計'!$A$10</c:f>
              <c:strCache>
                <c:ptCount val="1"/>
                <c:pt idx="0">
                  <c:v>2021年</c:v>
                </c:pt>
              </c:strCache>
            </c:strRef>
          </c:tx>
          <c:spPr>
            <a:ln w="28575" cap="rnd">
              <a:solidFill>
                <a:schemeClr val="accent2"/>
              </a:solidFill>
              <a:round/>
            </a:ln>
            <a:effectLst/>
          </c:spPr>
          <c:marker>
            <c:symbol val="none"/>
          </c:marker>
          <c:val>
            <c:numRef>
              <c:f>'25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'25　感染症統計'!$A$11</c:f>
              <c:strCache>
                <c:ptCount val="1"/>
                <c:pt idx="0">
                  <c:v>2020年</c:v>
                </c:pt>
              </c:strCache>
            </c:strRef>
          </c:tx>
          <c:spPr>
            <a:ln w="28575" cap="rnd">
              <a:solidFill>
                <a:schemeClr val="accent3"/>
              </a:solidFill>
              <a:round/>
            </a:ln>
            <a:effectLst/>
          </c:spPr>
          <c:marker>
            <c:symbol val="none"/>
          </c:marker>
          <c:val>
            <c:numRef>
              <c:f>'25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'25　感染症統計'!$A$12</c:f>
              <c:strCache>
                <c:ptCount val="1"/>
                <c:pt idx="0">
                  <c:v>2019年</c:v>
                </c:pt>
              </c:strCache>
            </c:strRef>
          </c:tx>
          <c:spPr>
            <a:ln w="28575" cap="rnd">
              <a:solidFill>
                <a:schemeClr val="accent4"/>
              </a:solidFill>
              <a:round/>
            </a:ln>
            <a:effectLst/>
          </c:spPr>
          <c:marker>
            <c:symbol val="none"/>
          </c:marker>
          <c:val>
            <c:numRef>
              <c:f>'25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'25　感染症統計'!$A$13</c:f>
              <c:strCache>
                <c:ptCount val="1"/>
                <c:pt idx="0">
                  <c:v>2018年</c:v>
                </c:pt>
              </c:strCache>
            </c:strRef>
          </c:tx>
          <c:spPr>
            <a:ln w="28575" cap="rnd">
              <a:solidFill>
                <a:schemeClr val="accent5"/>
              </a:solidFill>
              <a:round/>
            </a:ln>
            <a:effectLst/>
          </c:spPr>
          <c:marker>
            <c:symbol val="none"/>
          </c:marker>
          <c:val>
            <c:numRef>
              <c:f>'25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'25　感染症統計'!$P$7</c:f>
              <c:strCache>
                <c:ptCount val="1"/>
                <c:pt idx="0">
                  <c:v>2024年</c:v>
                </c:pt>
              </c:strCache>
            </c:strRef>
          </c:tx>
          <c:spPr>
            <a:ln w="63500" cap="rnd">
              <a:solidFill>
                <a:srgbClr val="FF0000"/>
              </a:solidFill>
              <a:round/>
            </a:ln>
            <a:effectLst/>
          </c:spPr>
          <c:marker>
            <c:symbol val="none"/>
          </c:marker>
          <c:val>
            <c:numRef>
              <c:f>'25　感染症統計'!$Q$7:$AB$7</c:f>
              <c:numCache>
                <c:formatCode>General</c:formatCode>
                <c:ptCount val="12"/>
                <c:pt idx="0" formatCode="#,##0_ ">
                  <c:v>4</c:v>
                </c:pt>
                <c:pt idx="1">
                  <c:v>4</c:v>
                </c:pt>
                <c:pt idx="2">
                  <c:v>4</c:v>
                </c:pt>
                <c:pt idx="3">
                  <c:v>8</c:v>
                </c:pt>
                <c:pt idx="4">
                  <c:v>1</c:v>
                </c:pt>
                <c:pt idx="5">
                  <c:v>0</c:v>
                </c:pt>
              </c:numCache>
            </c:numRef>
          </c:val>
          <c:smooth val="0"/>
          <c:extLst>
            <c:ext xmlns:c16="http://schemas.microsoft.com/office/drawing/2014/chart" uri="{C3380CC4-5D6E-409C-BE32-E72D297353CC}">
              <c16:uniqueId val="{00000000-691A-4A61-BF12-3A5977548A2F}"/>
            </c:ext>
          </c:extLst>
        </c:ser>
        <c:ser>
          <c:idx val="0"/>
          <c:order val="1"/>
          <c:tx>
            <c:strRef>
              <c:f>'25　感染症統計'!$P$8</c:f>
              <c:strCache>
                <c:ptCount val="1"/>
                <c:pt idx="0">
                  <c:v>2023年</c:v>
                </c:pt>
              </c:strCache>
            </c:strRef>
          </c:tx>
          <c:spPr>
            <a:ln w="28575" cap="rnd">
              <a:solidFill>
                <a:schemeClr val="accent1"/>
              </a:solidFill>
              <a:round/>
            </a:ln>
            <a:effectLst/>
          </c:spPr>
          <c:marker>
            <c:symbol val="none"/>
          </c:marker>
          <c:val>
            <c:numRef>
              <c:f>'25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'25　感染症統計'!$P$9</c:f>
              <c:strCache>
                <c:ptCount val="1"/>
                <c:pt idx="0">
                  <c:v>2022年</c:v>
                </c:pt>
              </c:strCache>
            </c:strRef>
          </c:tx>
          <c:spPr>
            <a:ln w="28575" cap="rnd">
              <a:solidFill>
                <a:schemeClr val="accent2"/>
              </a:solidFill>
              <a:round/>
            </a:ln>
            <a:effectLst/>
          </c:spPr>
          <c:marker>
            <c:symbol val="none"/>
          </c:marker>
          <c:val>
            <c:numRef>
              <c:f>'25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'25　感染症統計'!$P$10</c:f>
              <c:strCache>
                <c:ptCount val="1"/>
                <c:pt idx="0">
                  <c:v>2021年</c:v>
                </c:pt>
              </c:strCache>
            </c:strRef>
          </c:tx>
          <c:spPr>
            <a:ln w="28575" cap="rnd">
              <a:solidFill>
                <a:schemeClr val="accent3"/>
              </a:solidFill>
              <a:round/>
            </a:ln>
            <a:effectLst/>
          </c:spPr>
          <c:marker>
            <c:symbol val="none"/>
          </c:marker>
          <c:val>
            <c:numRef>
              <c:f>'25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'25　感染症統計'!$P$11</c:f>
              <c:strCache>
                <c:ptCount val="1"/>
                <c:pt idx="0">
                  <c:v>2020年</c:v>
                </c:pt>
              </c:strCache>
            </c:strRef>
          </c:tx>
          <c:spPr>
            <a:ln w="28575" cap="rnd">
              <a:solidFill>
                <a:schemeClr val="accent4"/>
              </a:solidFill>
              <a:round/>
            </a:ln>
            <a:effectLst/>
          </c:spPr>
          <c:marker>
            <c:symbol val="none"/>
          </c:marker>
          <c:val>
            <c:numRef>
              <c:f>'25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'25　感染症統計'!$P$12</c:f>
              <c:strCache>
                <c:ptCount val="1"/>
                <c:pt idx="0">
                  <c:v>2019年</c:v>
                </c:pt>
              </c:strCache>
            </c:strRef>
          </c:tx>
          <c:spPr>
            <a:ln w="28575" cap="rnd">
              <a:solidFill>
                <a:schemeClr val="accent5"/>
              </a:solidFill>
              <a:round/>
            </a:ln>
            <a:effectLst/>
          </c:spPr>
          <c:marker>
            <c:symbol val="none"/>
          </c:marker>
          <c:val>
            <c:numRef>
              <c:f>'25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'25　感染症統計'!$P$13</c:f>
              <c:strCache>
                <c:ptCount val="1"/>
                <c:pt idx="0">
                  <c:v>2018年</c:v>
                </c:pt>
              </c:strCache>
            </c:strRef>
          </c:tx>
          <c:spPr>
            <a:ln w="28575" cap="rnd">
              <a:solidFill>
                <a:schemeClr val="accent6"/>
              </a:solidFill>
              <a:round/>
            </a:ln>
            <a:effectLst/>
          </c:spPr>
          <c:marker>
            <c:symbol val="none"/>
          </c:marker>
          <c:val>
            <c:numRef>
              <c:f>'25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15240</xdr:colOff>
      <xdr:row>96</xdr:row>
      <xdr:rowOff>47280</xdr:rowOff>
    </xdr:to>
    <xdr:pic>
      <xdr:nvPicPr>
        <xdr:cNvPr id="14" name="図 13">
          <a:extLst>
            <a:ext uri="{FF2B5EF4-FFF2-40B4-BE49-F238E27FC236}">
              <a16:creationId xmlns:a16="http://schemas.microsoft.com/office/drawing/2014/main" id="{BF83DE3F-3AC6-B1CB-172B-CA963C0E42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45840" cy="16140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2</xdr:rowOff>
    </xdr:from>
    <xdr:to>
      <xdr:col>13</xdr:col>
      <xdr:colOff>163286</xdr:colOff>
      <xdr:row>18</xdr:row>
      <xdr:rowOff>15551</xdr:rowOff>
    </xdr:to>
    <xdr:pic>
      <xdr:nvPicPr>
        <xdr:cNvPr id="35" name="図 34" descr="感染性胃腸炎患者報告数　直近5シーズン">
          <a:extLst>
            <a:ext uri="{FF2B5EF4-FFF2-40B4-BE49-F238E27FC236}">
              <a16:creationId xmlns:a16="http://schemas.microsoft.com/office/drawing/2014/main" id="{CFE54325-896D-A00A-7847-FEC680CDD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6"/>
          <a:ext cx="7363407" cy="2861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2018812"/>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4.25</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906877" y="1109625"/>
          <a:ext cx="2598565" cy="601170"/>
        </a:xfrm>
        <a:prstGeom prst="borderCallout2">
          <a:avLst>
            <a:gd name="adj1" fmla="val 101279"/>
            <a:gd name="adj2" fmla="val 51060"/>
            <a:gd name="adj3" fmla="val 210486"/>
            <a:gd name="adj4" fmla="val 51057"/>
            <a:gd name="adj5" fmla="val 312764"/>
            <a:gd name="adj6" fmla="val 1525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11</xdr:col>
      <xdr:colOff>802671</xdr:colOff>
      <xdr:row>14</xdr:row>
      <xdr:rowOff>83660</xdr:rowOff>
    </xdr:from>
    <xdr:to>
      <xdr:col>11</xdr:col>
      <xdr:colOff>1128627</xdr:colOff>
      <xdr:row>16</xdr:row>
      <xdr:rowOff>53180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094406" y="2820640"/>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108857</xdr:colOff>
      <xdr:row>78</xdr:row>
      <xdr:rowOff>163286</xdr:rowOff>
    </xdr:from>
    <xdr:to>
      <xdr:col>0</xdr:col>
      <xdr:colOff>116632</xdr:colOff>
      <xdr:row>80</xdr:row>
      <xdr:rowOff>139959</xdr:rowOff>
    </xdr:to>
    <xdr:cxnSp macro="">
      <xdr:nvCxnSpPr>
        <xdr:cNvPr id="45" name="直線矢印コネクタ 44">
          <a:extLst>
            <a:ext uri="{FF2B5EF4-FFF2-40B4-BE49-F238E27FC236}">
              <a16:creationId xmlns:a16="http://schemas.microsoft.com/office/drawing/2014/main" id="{48BEB5E9-EF1E-7B10-862C-3B7983A1816D}"/>
            </a:ext>
          </a:extLst>
        </xdr:cNvPr>
        <xdr:cNvCxnSpPr/>
      </xdr:nvCxnSpPr>
      <xdr:spPr>
        <a:xfrm flipH="1">
          <a:off x="108857" y="56582388"/>
          <a:ext cx="7775" cy="598714"/>
        </a:xfrm>
        <a:prstGeom prst="straightConnector1">
          <a:avLst/>
        </a:prstGeom>
        <a:ln w="5715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2</xdr:row>
      <xdr:rowOff>0</xdr:rowOff>
    </xdr:from>
    <xdr:to>
      <xdr:col>3</xdr:col>
      <xdr:colOff>225490</xdr:colOff>
      <xdr:row>15</xdr:row>
      <xdr:rowOff>150326</xdr:rowOff>
    </xdr:to>
    <xdr:pic>
      <xdr:nvPicPr>
        <xdr:cNvPr id="46" name="図 45">
          <a:extLst>
            <a:ext uri="{FF2B5EF4-FFF2-40B4-BE49-F238E27FC236}">
              <a16:creationId xmlns:a16="http://schemas.microsoft.com/office/drawing/2014/main" id="{4613D92C-18E3-9AD8-C178-30D07D6E7B69}"/>
            </a:ext>
          </a:extLst>
        </xdr:cNvPr>
        <xdr:cNvPicPr>
          <a:picLocks noChangeAspect="1"/>
        </xdr:cNvPicPr>
      </xdr:nvPicPr>
      <xdr:blipFill>
        <a:blip xmlns:r="http://schemas.openxmlformats.org/officeDocument/2006/relationships" r:embed="rId3"/>
        <a:stretch>
          <a:fillRect/>
        </a:stretch>
      </xdr:blipFill>
      <xdr:spPr>
        <a:xfrm>
          <a:off x="0" y="544286"/>
          <a:ext cx="1710612" cy="2514081"/>
        </a:xfrm>
        <a:prstGeom prst="rect">
          <a:avLst/>
        </a:prstGeom>
      </xdr:spPr>
    </xdr:pic>
    <xdr:clientData/>
  </xdr:twoCellAnchor>
  <xdr:twoCellAnchor editAs="oneCell">
    <xdr:from>
      <xdr:col>4</xdr:col>
      <xdr:colOff>816429</xdr:colOff>
      <xdr:row>2</xdr:row>
      <xdr:rowOff>0</xdr:rowOff>
    </xdr:from>
    <xdr:to>
      <xdr:col>6</xdr:col>
      <xdr:colOff>761407</xdr:colOff>
      <xdr:row>16</xdr:row>
      <xdr:rowOff>31101</xdr:rowOff>
    </xdr:to>
    <xdr:pic>
      <xdr:nvPicPr>
        <xdr:cNvPr id="47" name="図 46">
          <a:extLst>
            <a:ext uri="{FF2B5EF4-FFF2-40B4-BE49-F238E27FC236}">
              <a16:creationId xmlns:a16="http://schemas.microsoft.com/office/drawing/2014/main" id="{BC8D4ABA-4E71-D61A-03FE-31D4C8034F0E}"/>
            </a:ext>
          </a:extLst>
        </xdr:cNvPr>
        <xdr:cNvPicPr>
          <a:picLocks noChangeAspect="1"/>
        </xdr:cNvPicPr>
      </xdr:nvPicPr>
      <xdr:blipFill>
        <a:blip xmlns:r="http://schemas.openxmlformats.org/officeDocument/2006/relationships" r:embed="rId4"/>
        <a:stretch>
          <a:fillRect/>
        </a:stretch>
      </xdr:blipFill>
      <xdr:spPr>
        <a:xfrm>
          <a:off x="2775858" y="544286"/>
          <a:ext cx="1748896" cy="2565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A53EEA5-4CD0-4DD1-B1E9-CBE6D9263988}"/>
            </a:ext>
          </a:extLst>
        </xdr:cNvPr>
        <xdr:cNvSpPr>
          <a:spLocks noChangeAspect="1" noChangeArrowheads="1"/>
        </xdr:cNvSpPr>
      </xdr:nvSpPr>
      <xdr:spPr bwMode="auto">
        <a:xfrm>
          <a:off x="4655820" y="3482340"/>
          <a:ext cx="304800" cy="299085"/>
        </a:xfrm>
        <a:prstGeom prst="rect">
          <a:avLst/>
        </a:prstGeom>
        <a:noFill/>
        <a:ln w="9525">
          <a:noFill/>
          <a:miter lim="800000"/>
          <a:headEnd/>
          <a:tailEnd/>
        </a:ln>
      </xdr:spPr>
    </xdr:sp>
    <xdr:clientData/>
  </xdr:twoCellAnchor>
  <xdr:twoCellAnchor>
    <xdr:from>
      <xdr:col>5</xdr:col>
      <xdr:colOff>283845</xdr:colOff>
      <xdr:row>8</xdr:row>
      <xdr:rowOff>15240</xdr:rowOff>
    </xdr:from>
    <xdr:to>
      <xdr:col>6</xdr:col>
      <xdr:colOff>512445</xdr:colOff>
      <xdr:row>11</xdr:row>
      <xdr:rowOff>106680</xdr:rowOff>
    </xdr:to>
    <xdr:sp macro="" textlink="">
      <xdr:nvSpPr>
        <xdr:cNvPr id="3" name="右矢印 2">
          <a:extLst>
            <a:ext uri="{FF2B5EF4-FFF2-40B4-BE49-F238E27FC236}">
              <a16:creationId xmlns:a16="http://schemas.microsoft.com/office/drawing/2014/main" id="{C9B52FD0-7FF7-4705-9FD0-FB9609009999}"/>
            </a:ext>
          </a:extLst>
        </xdr:cNvPr>
        <xdr:cNvSpPr>
          <a:spLocks noChangeArrowheads="1"/>
        </xdr:cNvSpPr>
      </xdr:nvSpPr>
      <xdr:spPr bwMode="auto">
        <a:xfrm>
          <a:off x="3088005" y="1851660"/>
          <a:ext cx="845820" cy="708660"/>
        </a:xfrm>
        <a:prstGeom prst="rightArrow">
          <a:avLst>
            <a:gd name="adj1" fmla="val 50000"/>
            <a:gd name="adj2" fmla="val 50000"/>
          </a:avLst>
        </a:prstGeom>
        <a:solidFill>
          <a:srgbClr val="C0C0C0"/>
        </a:solidFill>
        <a:ln w="25400" algn="ctr">
          <a:solidFill>
            <a:srgbClr val="808080"/>
          </a:solidFill>
          <a:miter lim="800000"/>
          <a:headEnd/>
          <a:tailEnd/>
        </a:ln>
        <a:effectLst>
          <a:outerShdw dist="45791" dir="2021404" algn="ctr" rotWithShape="0">
            <a:srgbClr val="FFFFFF"/>
          </a:outerShdw>
        </a:effectLst>
      </xdr:spPr>
      <xdr:txBody>
        <a:bodyPr/>
        <a:lstStyle/>
        <a:p>
          <a:endParaRPr lang="ja-JP" altLang="en-US"/>
        </a:p>
      </xdr:txBody>
    </xdr:sp>
    <xdr:clientData/>
  </xdr:twoCellAnchor>
  <xdr:twoCellAnchor>
    <xdr:from>
      <xdr:col>0</xdr:col>
      <xdr:colOff>331470</xdr:colOff>
      <xdr:row>5</xdr:row>
      <xdr:rowOff>9525</xdr:rowOff>
    </xdr:from>
    <xdr:to>
      <xdr:col>5</xdr:col>
      <xdr:colOff>190500</xdr:colOff>
      <xdr:row>13</xdr:row>
      <xdr:rowOff>228600</xdr:rowOff>
    </xdr:to>
    <xdr:grpSp>
      <xdr:nvGrpSpPr>
        <xdr:cNvPr id="4" name="グループ化 3">
          <a:extLst>
            <a:ext uri="{FF2B5EF4-FFF2-40B4-BE49-F238E27FC236}">
              <a16:creationId xmlns:a16="http://schemas.microsoft.com/office/drawing/2014/main" id="{8FE2C5F7-ED22-4319-AC59-5E0B8970F19F}"/>
            </a:ext>
          </a:extLst>
        </xdr:cNvPr>
        <xdr:cNvGrpSpPr/>
      </xdr:nvGrpSpPr>
      <xdr:grpSpPr>
        <a:xfrm>
          <a:off x="331470" y="1198245"/>
          <a:ext cx="2663190" cy="2047875"/>
          <a:chOff x="331470" y="1198245"/>
          <a:chExt cx="2491740" cy="1906905"/>
        </a:xfrm>
      </xdr:grpSpPr>
      <xdr:pic>
        <xdr:nvPicPr>
          <xdr:cNvPr id="5" name="図 5">
            <a:extLst>
              <a:ext uri="{FF2B5EF4-FFF2-40B4-BE49-F238E27FC236}">
                <a16:creationId xmlns:a16="http://schemas.microsoft.com/office/drawing/2014/main" id="{D881B4CA-501B-30D6-1927-3C0BD75D66A8}"/>
              </a:ext>
            </a:extLst>
          </xdr:cNvPr>
          <xdr:cNvPicPr>
            <a:picLocks noChangeAspect="1"/>
          </xdr:cNvPicPr>
        </xdr:nvPicPr>
        <xdr:blipFill>
          <a:blip xmlns:r="http://schemas.openxmlformats.org/officeDocument/2006/relationships" r:embed="rId2" cstate="print"/>
          <a:srcRect/>
          <a:stretch>
            <a:fillRect/>
          </a:stretch>
        </xdr:blipFill>
        <xdr:spPr bwMode="auto">
          <a:xfrm>
            <a:off x="344805" y="1198245"/>
            <a:ext cx="2478405" cy="1906905"/>
          </a:xfrm>
          <a:prstGeom prst="rect">
            <a:avLst/>
          </a:prstGeom>
          <a:noFill/>
          <a:ln w="9525">
            <a:noFill/>
            <a:miter lim="800000"/>
            <a:headEnd/>
            <a:tailEnd/>
          </a:ln>
        </xdr:spPr>
      </xdr:pic>
      <xdr:pic>
        <xdr:nvPicPr>
          <xdr:cNvPr id="6" name="図 6">
            <a:extLst>
              <a:ext uri="{FF2B5EF4-FFF2-40B4-BE49-F238E27FC236}">
                <a16:creationId xmlns:a16="http://schemas.microsoft.com/office/drawing/2014/main" id="{753F3DD3-0D07-1808-349B-E7AD237997B2}"/>
              </a:ext>
            </a:extLst>
          </xdr:cNvPr>
          <xdr:cNvPicPr>
            <a:picLocks noChangeAspect="1"/>
          </xdr:cNvPicPr>
        </xdr:nvPicPr>
        <xdr:blipFill>
          <a:blip xmlns:r="http://schemas.openxmlformats.org/officeDocument/2006/relationships" r:embed="rId3" cstate="print"/>
          <a:srcRect/>
          <a:stretch>
            <a:fillRect/>
          </a:stretch>
        </xdr:blipFill>
        <xdr:spPr bwMode="auto">
          <a:xfrm>
            <a:off x="331470" y="2118360"/>
            <a:ext cx="1135380" cy="977265"/>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3781425</xdr:colOff>
      <xdr:row>32</xdr:row>
      <xdr:rowOff>91440</xdr:rowOff>
    </xdr:to>
    <xdr:pic>
      <xdr:nvPicPr>
        <xdr:cNvPr id="4" name="図 3">
          <a:extLst>
            <a:ext uri="{FF2B5EF4-FFF2-40B4-BE49-F238E27FC236}">
              <a16:creationId xmlns:a16="http://schemas.microsoft.com/office/drawing/2014/main" id="{4101701B-FA79-BDB8-3C2C-57C8123D1C0F}"/>
            </a:ext>
          </a:extLst>
        </xdr:cNvPr>
        <xdr:cNvPicPr>
          <a:picLocks noChangeAspect="1"/>
        </xdr:cNvPicPr>
      </xdr:nvPicPr>
      <xdr:blipFill>
        <a:blip xmlns:r="http://schemas.openxmlformats.org/officeDocument/2006/relationships" r:embed="rId2"/>
        <a:stretch>
          <a:fillRect/>
        </a:stretch>
      </xdr:blipFill>
      <xdr:spPr>
        <a:xfrm>
          <a:off x="2110740" y="6705600"/>
          <a:ext cx="3781425" cy="30251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20</xdr:col>
      <xdr:colOff>34247</xdr:colOff>
      <xdr:row>44</xdr:row>
      <xdr:rowOff>68494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57741" y="4082611"/>
          <a:ext cx="940034" cy="3528827"/>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6</xdr:col>
      <xdr:colOff>445213</xdr:colOff>
      <xdr:row>40</xdr:row>
      <xdr:rowOff>154112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1339489" cy="29253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3</xdr:col>
      <xdr:colOff>27442</xdr:colOff>
      <xdr:row>34</xdr:row>
      <xdr:rowOff>117763</xdr:rowOff>
    </xdr:to>
    <xdr:pic>
      <xdr:nvPicPr>
        <xdr:cNvPr id="2" name="図 1">
          <a:extLst>
            <a:ext uri="{FF2B5EF4-FFF2-40B4-BE49-F238E27FC236}">
              <a16:creationId xmlns:a16="http://schemas.microsoft.com/office/drawing/2014/main" id="{01940795-E298-66BC-9BFB-80A8163D0DB6}"/>
            </a:ext>
          </a:extLst>
        </xdr:cNvPr>
        <xdr:cNvPicPr>
          <a:picLocks noChangeAspect="1"/>
        </xdr:cNvPicPr>
      </xdr:nvPicPr>
      <xdr:blipFill>
        <a:blip xmlns:r="http://schemas.openxmlformats.org/officeDocument/2006/relationships" r:embed="rId1"/>
        <a:stretch>
          <a:fillRect/>
        </a:stretch>
      </xdr:blipFill>
      <xdr:spPr>
        <a:xfrm>
          <a:off x="2819400" y="9809018"/>
          <a:ext cx="5714733" cy="6165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10629416</xdr:colOff>
      <xdr:row>1</xdr:row>
      <xdr:rowOff>62939</xdr:rowOff>
    </xdr:from>
    <xdr:to>
      <xdr:col>0</xdr:col>
      <xdr:colOff>14564809</xdr:colOff>
      <xdr:row>3</xdr:row>
      <xdr:rowOff>1938</xdr:rowOff>
    </xdr:to>
    <xdr:pic>
      <xdr:nvPicPr>
        <xdr:cNvPr id="2" name="図 1">
          <a:extLst>
            <a:ext uri="{FF2B5EF4-FFF2-40B4-BE49-F238E27FC236}">
              <a16:creationId xmlns:a16="http://schemas.microsoft.com/office/drawing/2014/main" id="{6F048FAE-81AC-6522-A9D3-8C8E0500FD5E}"/>
            </a:ext>
          </a:extLst>
        </xdr:cNvPr>
        <xdr:cNvPicPr>
          <a:picLocks noChangeAspect="1"/>
        </xdr:cNvPicPr>
      </xdr:nvPicPr>
      <xdr:blipFill>
        <a:blip xmlns:r="http://schemas.openxmlformats.org/officeDocument/2006/relationships" r:embed="rId1"/>
        <a:stretch>
          <a:fillRect/>
        </a:stretch>
      </xdr:blipFill>
      <xdr:spPr>
        <a:xfrm>
          <a:off x="10629416" y="651319"/>
          <a:ext cx="3935393" cy="26590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31:C32" totalsRowShown="0" headerRowDxfId="11" dataDxfId="9" headerRowBorderDxfId="10" tableBorderDxfId="8" totalsRowBorderDxfId="7">
  <autoFilter ref="C31:C32" xr:uid="{9807841D-8FC2-43DF-96B5-3B91945092C3}"/>
  <tableColumns count="1">
    <tableColumn id="1" xr3:uid="{6E006F73-B265-4EE3-8391-E71F4B22D1F6}" name="　"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aa.go.jp/policies/council/fssc/pesticide/meeting-materials/review-meeting-001/assets/fssc_cms207_240624_01.pdf" TargetMode="External"/><Relationship Id="rId2" Type="http://schemas.openxmlformats.org/officeDocument/2006/relationships/hyperlink" Target="https://agri-biz.jp/item/detail/35334?item_type=1" TargetMode="External"/><Relationship Id="rId1" Type="http://schemas.openxmlformats.org/officeDocument/2006/relationships/hyperlink" Target="https://food-analab.jp/" TargetMode="External"/><Relationship Id="rId5" Type="http://schemas.openxmlformats.org/officeDocument/2006/relationships/drawing" Target="../drawings/drawing8.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yomiuri.co.jp/national/20240628-OYT1T50161/" TargetMode="External"/><Relationship Id="rId13" Type="http://schemas.openxmlformats.org/officeDocument/2006/relationships/hyperlink" Target="https://www.kanaloco.jp/news/government/article-1088793.html" TargetMode="External"/><Relationship Id="rId3" Type="http://schemas.openxmlformats.org/officeDocument/2006/relationships/hyperlink" Target="https://nordot.app/1179242384897917698?c=1179248089549373591" TargetMode="External"/><Relationship Id="rId7" Type="http://schemas.openxmlformats.org/officeDocument/2006/relationships/hyperlink" Target="https://www.fnn.jp/articles/-/720455" TargetMode="External"/><Relationship Id="rId12" Type="http://schemas.openxmlformats.org/officeDocument/2006/relationships/hyperlink" Target="https://news.yahoo.co.jp/articles/2e8c12fcabc8f887696b363e43f9d631d1a3320e" TargetMode="External"/><Relationship Id="rId2" Type="http://schemas.openxmlformats.org/officeDocument/2006/relationships/hyperlink" Target="https://nordot.app/1179725956563943640?c=1179248089549373591" TargetMode="External"/><Relationship Id="rId1" Type="http://schemas.openxmlformats.org/officeDocument/2006/relationships/hyperlink" Target="https://nordot.app/1179718146824700897?c=768367547562557440" TargetMode="External"/><Relationship Id="rId6" Type="http://schemas.openxmlformats.org/officeDocument/2006/relationships/hyperlink" Target="https://news.goo.ne.jp/article/menkoi_tv/region/menkoi_tv-18953.html" TargetMode="External"/><Relationship Id="rId11" Type="http://schemas.openxmlformats.org/officeDocument/2006/relationships/hyperlink" Target="https://www.youtube.com/watch?v=EQpmonF3HvE" TargetMode="External"/><Relationship Id="rId5" Type="http://schemas.openxmlformats.org/officeDocument/2006/relationships/hyperlink" Target="https://www.jomo-news.co.jp/articles/-/488268" TargetMode="External"/><Relationship Id="rId10" Type="http://schemas.openxmlformats.org/officeDocument/2006/relationships/hyperlink" Target="https://www.city.kochi.kochi.jp/uploaded/attachment/147633.pdf" TargetMode="External"/><Relationship Id="rId4" Type="http://schemas.openxmlformats.org/officeDocument/2006/relationships/hyperlink" Target="https://news.yahoo.co.jp/articles/83c8e3036840e69332f7063bb271aad514e18bb4" TargetMode="External"/><Relationship Id="rId9" Type="http://schemas.openxmlformats.org/officeDocument/2006/relationships/hyperlink" Target="https://news.yahoo.co.jp/articles/e7576949971aff80aa6d378bdbfff3ab0e6a43da"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nichigopress.jp/news-item/121191/" TargetMode="External"/><Relationship Id="rId7" Type="http://schemas.openxmlformats.org/officeDocument/2006/relationships/printerSettings" Target="../printerSettings/printerSettings6.bin"/><Relationship Id="rId2" Type="http://schemas.openxmlformats.org/officeDocument/2006/relationships/hyperlink" Target="https://www.nna.jp/news/2673882" TargetMode="External"/><Relationship Id="rId1" Type="http://schemas.openxmlformats.org/officeDocument/2006/relationships/hyperlink" Target="https://www.recordchina.co.jp/b936116-s25-c30-d0193.html" TargetMode="External"/><Relationship Id="rId6" Type="http://schemas.openxmlformats.org/officeDocument/2006/relationships/hyperlink" Target="https://news.infoseek.co.jp/article/jetro_c9f2f41f802e6217/" TargetMode="External"/><Relationship Id="rId5" Type="http://schemas.openxmlformats.org/officeDocument/2006/relationships/hyperlink" Target="https://jp.investing.com/news/stock-market-news/article-93CH-792186" TargetMode="External"/><Relationship Id="rId4" Type="http://schemas.openxmlformats.org/officeDocument/2006/relationships/hyperlink" Target="https://www.mk.co.kr/jp/world/11050521"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185</v>
      </c>
      <c r="B1" s="132"/>
      <c r="C1" s="132" t="s">
        <v>158</v>
      </c>
      <c r="D1" s="132"/>
      <c r="E1" s="132"/>
      <c r="F1" s="132"/>
      <c r="G1" s="132"/>
      <c r="H1" s="132"/>
      <c r="I1" s="99"/>
    </row>
    <row r="2" spans="1:9">
      <c r="A2" s="133" t="s">
        <v>113</v>
      </c>
      <c r="B2" s="134"/>
      <c r="C2" s="134"/>
      <c r="D2" s="134"/>
      <c r="E2" s="134"/>
      <c r="F2" s="134"/>
      <c r="G2" s="134"/>
      <c r="H2" s="134"/>
      <c r="I2" s="99"/>
    </row>
    <row r="3" spans="1:9" ht="15.75" customHeight="1">
      <c r="A3" s="560" t="s">
        <v>26</v>
      </c>
      <c r="B3" s="561"/>
      <c r="C3" s="561"/>
      <c r="D3" s="561"/>
      <c r="E3" s="561"/>
      <c r="F3" s="561"/>
      <c r="G3" s="561"/>
      <c r="H3" s="562"/>
      <c r="I3" s="99"/>
    </row>
    <row r="4" spans="1:9">
      <c r="A4" s="133" t="s">
        <v>175</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09" t="s">
        <v>166</v>
      </c>
      <c r="B10" s="159" t="str">
        <f>+'25　食中毒記事等 '!A2</f>
        <v xml:space="preserve">熊本市の障害者支援施設で集団食中毒 給食を提供した業者を営業停止処分 </v>
      </c>
      <c r="C10" s="159"/>
      <c r="D10" s="161"/>
      <c r="E10" s="159"/>
      <c r="F10" s="162"/>
      <c r="G10" s="160"/>
      <c r="H10" s="160"/>
      <c r="I10" s="99"/>
    </row>
    <row r="11" spans="1:9" ht="15" customHeight="1">
      <c r="A11" s="309" t="s">
        <v>167</v>
      </c>
      <c r="B11" s="159" t="str">
        <f>+'25　ノロウイルス関連情報 '!H72</f>
        <v>管理レベル「1」　</v>
      </c>
      <c r="C11" s="159"/>
      <c r="D11" s="159" t="s">
        <v>168</v>
      </c>
      <c r="E11" s="159"/>
      <c r="F11" s="161">
        <f>+'25　ノロウイルス関連情報 '!G73</f>
        <v>4.25</v>
      </c>
      <c r="G11" s="159" t="str">
        <f>+'25　ノロウイルス関連情報 '!H73</f>
        <v>　：先週より</v>
      </c>
      <c r="H11" s="340">
        <f>+'25　ノロウイルス関連情報 '!I73</f>
        <v>-0.45000000000000018</v>
      </c>
      <c r="I11" s="99"/>
    </row>
    <row r="12" spans="1:9" s="110" customFormat="1" ht="15" customHeight="1">
      <c r="A12" s="163" t="s">
        <v>117</v>
      </c>
      <c r="B12" s="566" t="str">
        <f>+'25　残留農薬　等 '!A2</f>
        <v xml:space="preserve">ハウス食品分析テクノサービス </v>
      </c>
      <c r="C12" s="566"/>
      <c r="D12" s="566"/>
      <c r="E12" s="566"/>
      <c r="F12" s="566"/>
      <c r="G12" s="566"/>
      <c r="H12" s="164"/>
      <c r="I12" s="109"/>
    </row>
    <row r="13" spans="1:9" ht="15" customHeight="1">
      <c r="A13" s="158" t="s">
        <v>118</v>
      </c>
      <c r="B13" s="566" t="str">
        <f>+'25　食品表示'!A2</f>
        <v xml:space="preserve">不適切表示のサニーマートに再発防止策を指示 中四国農政局｜NHK 高知県のニュース </v>
      </c>
      <c r="C13" s="566"/>
      <c r="D13" s="566"/>
      <c r="E13" s="566"/>
      <c r="F13" s="566"/>
      <c r="G13" s="566"/>
      <c r="H13" s="160"/>
      <c r="I13" s="99"/>
    </row>
    <row r="14" spans="1:9" ht="15" customHeight="1">
      <c r="A14" s="158" t="s">
        <v>119</v>
      </c>
      <c r="B14" s="160" t="str">
        <f>+'25 海外情報'!A2</f>
        <v>四川省で毒キノコ食べた家族、1人死亡3人重体―中国</v>
      </c>
      <c r="D14" s="160"/>
      <c r="E14" s="160"/>
      <c r="F14" s="160"/>
      <c r="G14" s="160"/>
      <c r="H14" s="160"/>
      <c r="I14" s="99"/>
    </row>
    <row r="15" spans="1:9" ht="15" customHeight="1">
      <c r="A15" s="165" t="s">
        <v>120</v>
      </c>
      <c r="B15" s="166" t="str">
        <f>+'25 海外情報'!A5</f>
        <v xml:space="preserve">★不当な値上げはもうやめて！ オーストラリア大手スーパーに規制強化 - 日豪プレス </v>
      </c>
      <c r="C15" s="563" t="s">
        <v>171</v>
      </c>
      <c r="D15" s="563"/>
      <c r="E15" s="563"/>
      <c r="F15" s="563"/>
      <c r="G15" s="563"/>
      <c r="H15" s="564"/>
      <c r="I15" s="99"/>
    </row>
    <row r="16" spans="1:9" ht="15" customHeight="1">
      <c r="A16" s="158" t="s">
        <v>121</v>
      </c>
      <c r="B16" s="159" t="str">
        <f>+'25　感染症統計'!A22</f>
        <v>※2024年 第25週（6/17～6/23） 現在</v>
      </c>
      <c r="C16" s="160"/>
      <c r="D16" s="159" t="s">
        <v>19</v>
      </c>
      <c r="E16" s="160"/>
      <c r="F16" s="160"/>
      <c r="G16" s="160"/>
      <c r="H16" s="160"/>
      <c r="I16" s="99"/>
    </row>
    <row r="17" spans="1:16" ht="15" customHeight="1">
      <c r="A17" s="158" t="s">
        <v>122</v>
      </c>
      <c r="B17" s="565" t="str">
        <f>+'25　感染症統計'!A22</f>
        <v>※2024年 第25週（6/17～6/23） 現在</v>
      </c>
      <c r="C17" s="565"/>
      <c r="D17" s="565"/>
      <c r="E17" s="565"/>
      <c r="F17" s="565"/>
      <c r="G17" s="565"/>
      <c r="H17" s="160"/>
      <c r="I17" s="99"/>
    </row>
    <row r="18" spans="1:16" ht="15" customHeight="1">
      <c r="A18" s="158" t="s">
        <v>156</v>
      </c>
      <c r="B18" s="266" t="str">
        <f>+'25  衛生訓話'!A2</f>
        <v>今週のお題　(食品取扱者の体調管理は同居家族まで必要です)</v>
      </c>
      <c r="C18" s="160"/>
      <c r="D18" s="160"/>
      <c r="E18" s="160"/>
      <c r="F18" s="167"/>
      <c r="G18" s="160"/>
      <c r="H18" s="160"/>
      <c r="I18" s="99"/>
    </row>
    <row r="19" spans="1:16" ht="15" customHeight="1">
      <c r="A19" s="158" t="s">
        <v>173</v>
      </c>
      <c r="B19" s="266" t="s">
        <v>429</v>
      </c>
      <c r="C19" s="160"/>
      <c r="D19" s="160"/>
      <c r="E19" s="160"/>
      <c r="F19" s="160" t="s">
        <v>19</v>
      </c>
      <c r="G19" s="160"/>
      <c r="H19" s="160"/>
      <c r="I19" s="99"/>
      <c r="P19" t="s">
        <v>162</v>
      </c>
    </row>
    <row r="20" spans="1:16" ht="15" customHeight="1">
      <c r="A20" s="158" t="s">
        <v>19</v>
      </c>
      <c r="C20" s="160"/>
      <c r="D20" s="160"/>
      <c r="E20" s="160"/>
      <c r="F20" s="160"/>
      <c r="G20" s="160"/>
      <c r="H20" s="160"/>
      <c r="I20" s="99"/>
      <c r="L20" t="s">
        <v>171</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164</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67" t="s">
        <v>127</v>
      </c>
      <c r="B39" s="567"/>
      <c r="C39" s="567"/>
      <c r="D39" s="567"/>
      <c r="E39" s="567"/>
      <c r="F39" s="567"/>
      <c r="G39" s="567"/>
    </row>
    <row r="40" spans="1:9" ht="30.75" customHeight="1">
      <c r="A40" s="559" t="s">
        <v>128</v>
      </c>
      <c r="B40" s="559"/>
      <c r="C40" s="559"/>
      <c r="D40" s="559"/>
      <c r="E40" s="559"/>
      <c r="F40" s="559"/>
      <c r="G40" s="559"/>
    </row>
    <row r="41" spans="1:9" ht="15">
      <c r="A41" s="115"/>
    </row>
    <row r="42" spans="1:9" ht="69.75" customHeight="1">
      <c r="A42" s="554" t="s">
        <v>136</v>
      </c>
      <c r="B42" s="554"/>
      <c r="C42" s="554"/>
      <c r="D42" s="554"/>
      <c r="E42" s="554"/>
      <c r="F42" s="554"/>
      <c r="G42" s="554"/>
    </row>
    <row r="43" spans="1:9" ht="35.25" customHeight="1">
      <c r="A43" s="559" t="s">
        <v>129</v>
      </c>
      <c r="B43" s="559"/>
      <c r="C43" s="559"/>
      <c r="D43" s="559"/>
      <c r="E43" s="559"/>
      <c r="F43" s="559"/>
      <c r="G43" s="559"/>
    </row>
    <row r="44" spans="1:9" ht="59.25" customHeight="1">
      <c r="A44" s="554" t="s">
        <v>130</v>
      </c>
      <c r="B44" s="554"/>
      <c r="C44" s="554"/>
      <c r="D44" s="554"/>
      <c r="E44" s="554"/>
      <c r="F44" s="554"/>
      <c r="G44" s="554"/>
    </row>
    <row r="45" spans="1:9" ht="15">
      <c r="A45" s="116"/>
    </row>
    <row r="46" spans="1:9" ht="27.75" customHeight="1">
      <c r="A46" s="556" t="s">
        <v>131</v>
      </c>
      <c r="B46" s="556"/>
      <c r="C46" s="556"/>
      <c r="D46" s="556"/>
      <c r="E46" s="556"/>
      <c r="F46" s="556"/>
      <c r="G46" s="556"/>
    </row>
    <row r="47" spans="1:9" ht="53.25" customHeight="1">
      <c r="A47" s="555" t="s">
        <v>137</v>
      </c>
      <c r="B47" s="554"/>
      <c r="C47" s="554"/>
      <c r="D47" s="554"/>
      <c r="E47" s="554"/>
      <c r="F47" s="554"/>
      <c r="G47" s="554"/>
    </row>
    <row r="48" spans="1:9" ht="15">
      <c r="A48" s="116"/>
    </row>
    <row r="49" spans="1:7" ht="32.25" customHeight="1">
      <c r="A49" s="556" t="s">
        <v>132</v>
      </c>
      <c r="B49" s="556"/>
      <c r="C49" s="556"/>
      <c r="D49" s="556"/>
      <c r="E49" s="556"/>
      <c r="F49" s="556"/>
      <c r="G49" s="556"/>
    </row>
    <row r="50" spans="1:7" ht="15">
      <c r="A50" s="115"/>
    </row>
    <row r="51" spans="1:7" ht="87" customHeight="1">
      <c r="A51" s="555" t="s">
        <v>138</v>
      </c>
      <c r="B51" s="554"/>
      <c r="C51" s="554"/>
      <c r="D51" s="554"/>
      <c r="E51" s="554"/>
      <c r="F51" s="554"/>
      <c r="G51" s="554"/>
    </row>
    <row r="52" spans="1:7" ht="15">
      <c r="A52" s="116"/>
    </row>
    <row r="53" spans="1:7" ht="32.25" customHeight="1">
      <c r="A53" s="556" t="s">
        <v>133</v>
      </c>
      <c r="B53" s="556"/>
      <c r="C53" s="556"/>
      <c r="D53" s="556"/>
      <c r="E53" s="556"/>
      <c r="F53" s="556"/>
      <c r="G53" s="556"/>
    </row>
    <row r="54" spans="1:7" ht="29.25" customHeight="1">
      <c r="A54" s="554" t="s">
        <v>134</v>
      </c>
      <c r="B54" s="554"/>
      <c r="C54" s="554"/>
      <c r="D54" s="554"/>
      <c r="E54" s="554"/>
      <c r="F54" s="554"/>
      <c r="G54" s="554"/>
    </row>
    <row r="55" spans="1:7" ht="15">
      <c r="A55" s="116"/>
    </row>
    <row r="56" spans="1:7" s="110" customFormat="1" ht="110.25" customHeight="1">
      <c r="A56" s="557" t="s">
        <v>139</v>
      </c>
      <c r="B56" s="558"/>
      <c r="C56" s="558"/>
      <c r="D56" s="558"/>
      <c r="E56" s="558"/>
      <c r="F56" s="558"/>
      <c r="G56" s="558"/>
    </row>
    <row r="57" spans="1:7" ht="34.5" customHeight="1">
      <c r="A57" s="559" t="s">
        <v>135</v>
      </c>
      <c r="B57" s="559"/>
      <c r="C57" s="559"/>
      <c r="D57" s="559"/>
      <c r="E57" s="559"/>
      <c r="F57" s="559"/>
      <c r="G57" s="559"/>
    </row>
    <row r="58" spans="1:7" ht="114" customHeight="1">
      <c r="A58" s="555" t="s">
        <v>140</v>
      </c>
      <c r="B58" s="554"/>
      <c r="C58" s="554"/>
      <c r="D58" s="554"/>
      <c r="E58" s="554"/>
      <c r="F58" s="554"/>
      <c r="G58" s="554"/>
    </row>
    <row r="59" spans="1:7" ht="109.5" customHeight="1">
      <c r="A59" s="554"/>
      <c r="B59" s="554"/>
      <c r="C59" s="554"/>
      <c r="D59" s="554"/>
      <c r="E59" s="554"/>
      <c r="F59" s="554"/>
      <c r="G59" s="554"/>
    </row>
    <row r="60" spans="1:7" ht="15">
      <c r="A60" s="116"/>
    </row>
    <row r="61" spans="1:7" s="113" customFormat="1" ht="57.75" customHeight="1">
      <c r="A61" s="554"/>
      <c r="B61" s="554"/>
      <c r="C61" s="554"/>
      <c r="D61" s="554"/>
      <c r="E61" s="554"/>
      <c r="F61" s="554"/>
      <c r="G61" s="554"/>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dimension ref="D1:Z24"/>
  <sheetViews>
    <sheetView topLeftCell="C1" workbookViewId="0">
      <selection activeCell="O2" sqref="O2"/>
    </sheetView>
  </sheetViews>
  <sheetFormatPr defaultRowHeight="13.2"/>
  <cols>
    <col min="4" max="9" width="7.21875" customWidth="1"/>
    <col min="14" max="14" width="9.5546875" bestFit="1" customWidth="1"/>
  </cols>
  <sheetData>
    <row r="1" spans="4:26">
      <c r="D1" t="s">
        <v>190</v>
      </c>
      <c r="E1" s="437" t="s">
        <v>191</v>
      </c>
      <c r="F1" t="s">
        <v>192</v>
      </c>
      <c r="G1" t="s">
        <v>188</v>
      </c>
      <c r="H1" t="s">
        <v>193</v>
      </c>
      <c r="I1" t="s">
        <v>189</v>
      </c>
      <c r="J1" t="s">
        <v>194</v>
      </c>
    </row>
    <row r="3" spans="4:26">
      <c r="D3" s="466">
        <v>4</v>
      </c>
      <c r="E3" s="508">
        <v>13</v>
      </c>
      <c r="F3" s="434">
        <v>4</v>
      </c>
      <c r="G3" s="466">
        <v>3</v>
      </c>
      <c r="H3" s="434">
        <v>1</v>
      </c>
      <c r="I3" s="434">
        <v>0</v>
      </c>
      <c r="J3" s="434">
        <v>3</v>
      </c>
      <c r="L3" s="438"/>
      <c r="M3">
        <f>SUM(D3:L3)</f>
        <v>28</v>
      </c>
    </row>
    <row r="4" spans="4:26">
      <c r="D4" s="467">
        <f>+D3/$M$3</f>
        <v>0.14285714285714285</v>
      </c>
      <c r="E4" s="509">
        <f t="shared" ref="E4:J4" si="0">+E3/$M$3</f>
        <v>0.4642857142857143</v>
      </c>
      <c r="F4" s="435">
        <f t="shared" si="0"/>
        <v>0.14285714285714285</v>
      </c>
      <c r="G4" s="467">
        <f t="shared" si="0"/>
        <v>0.10714285714285714</v>
      </c>
      <c r="H4" s="435">
        <f t="shared" si="0"/>
        <v>3.5714285714285712E-2</v>
      </c>
      <c r="I4" s="435">
        <f t="shared" si="0"/>
        <v>0</v>
      </c>
      <c r="J4" s="435">
        <f t="shared" si="0"/>
        <v>0.10714285714285714</v>
      </c>
    </row>
    <row r="7" spans="4:26" ht="13.8" thickBot="1"/>
    <row r="8" spans="4:26" ht="13.8" thickBot="1">
      <c r="N8" s="747" t="s">
        <v>226</v>
      </c>
      <c r="O8" s="748"/>
      <c r="P8" s="275"/>
      <c r="Q8" s="275"/>
      <c r="R8" s="275"/>
      <c r="S8" s="275"/>
    </row>
    <row r="9" spans="4:26" ht="13.8" thickBot="1">
      <c r="N9" s="749" t="s">
        <v>196</v>
      </c>
      <c r="O9" s="750"/>
      <c r="P9" s="751"/>
      <c r="Q9" s="752" t="s">
        <v>197</v>
      </c>
      <c r="R9" s="753"/>
      <c r="S9" s="754"/>
    </row>
    <row r="10" spans="4:26" ht="13.8" thickBot="1">
      <c r="N10" s="440" t="s">
        <v>198</v>
      </c>
      <c r="O10" s="441" t="s">
        <v>198</v>
      </c>
      <c r="P10" s="443" t="s">
        <v>198</v>
      </c>
      <c r="Q10" s="440" t="s">
        <v>198</v>
      </c>
      <c r="R10" s="441" t="s">
        <v>198</v>
      </c>
      <c r="S10" s="442" t="s">
        <v>198</v>
      </c>
    </row>
    <row r="11" spans="4:26" ht="13.8" thickTop="1">
      <c r="N11" s="452" t="s">
        <v>199</v>
      </c>
      <c r="O11" s="453" t="s">
        <v>200</v>
      </c>
      <c r="P11" s="462" t="s">
        <v>201</v>
      </c>
      <c r="Q11" s="452" t="s">
        <v>199</v>
      </c>
      <c r="R11" s="453" t="s">
        <v>200</v>
      </c>
      <c r="S11" s="454" t="s">
        <v>201</v>
      </c>
    </row>
    <row r="12" spans="4:26" ht="13.8" thickBot="1">
      <c r="N12" s="455">
        <f t="shared" ref="N12:S12" si="1">+U12</f>
        <v>861</v>
      </c>
      <c r="O12" s="456">
        <f t="shared" si="1"/>
        <v>411</v>
      </c>
      <c r="P12" s="463">
        <f t="shared" si="1"/>
        <v>450</v>
      </c>
      <c r="Q12" s="458">
        <f t="shared" si="1"/>
        <v>19719</v>
      </c>
      <c r="R12" s="456">
        <f t="shared" si="1"/>
        <v>9533</v>
      </c>
      <c r="S12" s="457">
        <f t="shared" si="1"/>
        <v>10186</v>
      </c>
      <c r="U12">
        <v>861</v>
      </c>
      <c r="V12">
        <v>411</v>
      </c>
      <c r="W12">
        <v>450</v>
      </c>
      <c r="X12">
        <v>19719</v>
      </c>
      <c r="Y12">
        <v>9533</v>
      </c>
      <c r="Z12">
        <v>10186</v>
      </c>
    </row>
    <row r="14" spans="4:26" ht="13.8" thickBot="1"/>
    <row r="15" spans="4:26" ht="13.8" thickBot="1">
      <c r="N15" s="747" t="s">
        <v>375</v>
      </c>
      <c r="O15" s="748"/>
      <c r="P15" s="275"/>
      <c r="Q15" s="275"/>
      <c r="R15" s="275"/>
      <c r="S15" s="275"/>
    </row>
    <row r="16" spans="4:26" ht="13.8" thickBot="1">
      <c r="N16" s="749" t="s">
        <v>196</v>
      </c>
      <c r="O16" s="750"/>
      <c r="P16" s="751"/>
      <c r="Q16" s="752" t="s">
        <v>197</v>
      </c>
      <c r="R16" s="753"/>
      <c r="S16" s="754"/>
    </row>
    <row r="17" spans="14:26" ht="13.8" thickBot="1">
      <c r="N17" s="440" t="s">
        <v>198</v>
      </c>
      <c r="O17" s="441" t="s">
        <v>198</v>
      </c>
      <c r="P17" s="443" t="s">
        <v>198</v>
      </c>
      <c r="Q17" s="440" t="s">
        <v>198</v>
      </c>
      <c r="R17" s="441" t="s">
        <v>198</v>
      </c>
      <c r="S17" s="442" t="s">
        <v>198</v>
      </c>
    </row>
    <row r="18" spans="14:26" ht="13.8" thickTop="1">
      <c r="N18" s="452" t="s">
        <v>199</v>
      </c>
      <c r="O18" s="453" t="s">
        <v>200</v>
      </c>
      <c r="P18" s="462" t="s">
        <v>201</v>
      </c>
      <c r="Q18" s="452" t="s">
        <v>199</v>
      </c>
      <c r="R18" s="453" t="s">
        <v>200</v>
      </c>
      <c r="S18" s="454" t="s">
        <v>201</v>
      </c>
    </row>
    <row r="19" spans="14:26" ht="13.8" thickBot="1">
      <c r="N19" s="458">
        <f t="shared" ref="N19:S19" si="2">+U19</f>
        <v>753</v>
      </c>
      <c r="O19" s="456">
        <f t="shared" si="2"/>
        <v>383</v>
      </c>
      <c r="P19" s="463">
        <f t="shared" si="2"/>
        <v>370</v>
      </c>
      <c r="Q19" s="458">
        <f t="shared" si="2"/>
        <v>20561</v>
      </c>
      <c r="R19" s="456">
        <f t="shared" si="2"/>
        <v>10172</v>
      </c>
      <c r="S19" s="457">
        <f t="shared" si="2"/>
        <v>10389</v>
      </c>
      <c r="U19">
        <v>753</v>
      </c>
      <c r="V19">
        <v>383</v>
      </c>
      <c r="W19">
        <v>370</v>
      </c>
      <c r="X19">
        <v>20561</v>
      </c>
      <c r="Y19">
        <v>10172</v>
      </c>
      <c r="Z19">
        <v>10389</v>
      </c>
    </row>
    <row r="21" spans="14:26" ht="13.8" thickBot="1"/>
    <row r="22" spans="14:26" ht="13.8" thickBot="1">
      <c r="N22" s="742" t="s">
        <v>196</v>
      </c>
      <c r="O22" s="743"/>
      <c r="P22" s="743"/>
      <c r="Q22" s="744" t="s">
        <v>197</v>
      </c>
      <c r="R22" s="745"/>
      <c r="S22" s="746"/>
    </row>
    <row r="23" spans="14:26">
      <c r="N23" s="446" t="s">
        <v>199</v>
      </c>
      <c r="O23" s="447" t="s">
        <v>200</v>
      </c>
      <c r="P23" s="448" t="s">
        <v>201</v>
      </c>
      <c r="Q23" s="446" t="s">
        <v>199</v>
      </c>
      <c r="R23" s="447" t="s">
        <v>200</v>
      </c>
      <c r="S23" s="449" t="s">
        <v>201</v>
      </c>
    </row>
    <row r="24" spans="14:26" ht="13.8" thickBot="1">
      <c r="N24" s="459">
        <f t="shared" ref="N24:S24" si="3">(N19-N12)/N19</f>
        <v>-0.14342629482071714</v>
      </c>
      <c r="O24" s="460">
        <f t="shared" si="3"/>
        <v>-7.3107049608355096E-2</v>
      </c>
      <c r="P24" s="464">
        <f t="shared" si="3"/>
        <v>-0.21621621621621623</v>
      </c>
      <c r="Q24" s="459">
        <f t="shared" si="3"/>
        <v>4.0951315597490393E-2</v>
      </c>
      <c r="R24" s="460">
        <f t="shared" si="3"/>
        <v>6.2819504522217851E-2</v>
      </c>
      <c r="S24" s="461">
        <f t="shared" si="3"/>
        <v>1.9539897969005678E-2</v>
      </c>
    </row>
  </sheetData>
  <mergeCells count="8">
    <mergeCell ref="N22:P22"/>
    <mergeCell ref="Q22:S22"/>
    <mergeCell ref="N8:O8"/>
    <mergeCell ref="N15:O15"/>
    <mergeCell ref="N9:P9"/>
    <mergeCell ref="Q9:S9"/>
    <mergeCell ref="N16:P16"/>
    <mergeCell ref="Q16:S16"/>
  </mergeCells>
  <phoneticPr fontId="8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79" zoomScaleNormal="100" zoomScaleSheetLayoutView="79" workbookViewId="0">
      <selection activeCell="O15" sqref="O15"/>
    </sheetView>
  </sheetViews>
  <sheetFormatPr defaultColWidth="9" defaultRowHeight="36" customHeight="1"/>
  <cols>
    <col min="1" max="13" width="9" style="1"/>
    <col min="14" max="14" width="104.6640625" style="1" customWidth="1"/>
    <col min="15" max="15" width="26.88671875" style="10" customWidth="1"/>
    <col min="16" max="16384" width="9" style="1"/>
  </cols>
  <sheetData>
    <row r="1" spans="1:16" ht="46.2" customHeight="1" thickBot="1">
      <c r="A1" s="755" t="s">
        <v>231</v>
      </c>
      <c r="B1" s="756"/>
      <c r="C1" s="756"/>
      <c r="D1" s="756"/>
      <c r="E1" s="756"/>
      <c r="F1" s="756"/>
      <c r="G1" s="756"/>
      <c r="H1" s="756"/>
      <c r="I1" s="756"/>
      <c r="J1" s="756"/>
      <c r="K1" s="756"/>
      <c r="L1" s="756"/>
      <c r="M1" s="756"/>
      <c r="N1" s="757"/>
    </row>
    <row r="2" spans="1:16" ht="40.200000000000003" customHeight="1">
      <c r="A2" s="758" t="s">
        <v>397</v>
      </c>
      <c r="B2" s="759"/>
      <c r="C2" s="759"/>
      <c r="D2" s="759"/>
      <c r="E2" s="759"/>
      <c r="F2" s="759"/>
      <c r="G2" s="759"/>
      <c r="H2" s="759"/>
      <c r="I2" s="759"/>
      <c r="J2" s="759"/>
      <c r="K2" s="759"/>
      <c r="L2" s="759"/>
      <c r="M2" s="759"/>
      <c r="N2" s="760"/>
    </row>
    <row r="3" spans="1:16" ht="210" customHeight="1" thickBot="1">
      <c r="A3" s="767" t="s">
        <v>398</v>
      </c>
      <c r="B3" s="768"/>
      <c r="C3" s="768"/>
      <c r="D3" s="768"/>
      <c r="E3" s="768"/>
      <c r="F3" s="768"/>
      <c r="G3" s="768"/>
      <c r="H3" s="768"/>
      <c r="I3" s="768"/>
      <c r="J3" s="768"/>
      <c r="K3" s="768"/>
      <c r="L3" s="768"/>
      <c r="M3" s="768"/>
      <c r="N3" s="769"/>
      <c r="P3" s="274"/>
    </row>
    <row r="4" spans="1:16" ht="47.4" customHeight="1">
      <c r="A4" s="761" t="s">
        <v>399</v>
      </c>
      <c r="B4" s="762"/>
      <c r="C4" s="762"/>
      <c r="D4" s="762"/>
      <c r="E4" s="762"/>
      <c r="F4" s="762"/>
      <c r="G4" s="762"/>
      <c r="H4" s="762"/>
      <c r="I4" s="762"/>
      <c r="J4" s="762"/>
      <c r="K4" s="762"/>
      <c r="L4" s="762"/>
      <c r="M4" s="762"/>
      <c r="N4" s="763"/>
    </row>
    <row r="5" spans="1:16" ht="234" customHeight="1" thickBot="1">
      <c r="A5" s="764" t="s">
        <v>400</v>
      </c>
      <c r="B5" s="765"/>
      <c r="C5" s="765"/>
      <c r="D5" s="765"/>
      <c r="E5" s="765"/>
      <c r="F5" s="765"/>
      <c r="G5" s="765"/>
      <c r="H5" s="765"/>
      <c r="I5" s="765"/>
      <c r="J5" s="765"/>
      <c r="K5" s="765"/>
      <c r="L5" s="765"/>
      <c r="M5" s="765"/>
      <c r="N5" s="766"/>
    </row>
    <row r="6" spans="1:16" ht="45.6" customHeight="1" thickBot="1">
      <c r="A6" s="770" t="s">
        <v>401</v>
      </c>
      <c r="B6" s="771"/>
      <c r="C6" s="771"/>
      <c r="D6" s="771"/>
      <c r="E6" s="771"/>
      <c r="F6" s="771"/>
      <c r="G6" s="771"/>
      <c r="H6" s="771"/>
      <c r="I6" s="771"/>
      <c r="J6" s="771"/>
      <c r="K6" s="771"/>
      <c r="L6" s="771"/>
      <c r="M6" s="771"/>
      <c r="N6" s="772"/>
    </row>
    <row r="7" spans="1:16" ht="165.6" customHeight="1" thickBot="1">
      <c r="A7" s="773" t="s">
        <v>404</v>
      </c>
      <c r="B7" s="774"/>
      <c r="C7" s="774"/>
      <c r="D7" s="774"/>
      <c r="E7" s="774"/>
      <c r="F7" s="774"/>
      <c r="G7" s="774"/>
      <c r="H7" s="774"/>
      <c r="I7" s="774"/>
      <c r="J7" s="774"/>
      <c r="K7" s="774"/>
      <c r="L7" s="774"/>
      <c r="M7" s="774"/>
      <c r="N7" s="775"/>
      <c r="O7" s="42"/>
    </row>
    <row r="8" spans="1:16" ht="42.6" customHeight="1" thickBot="1">
      <c r="A8" s="780" t="s">
        <v>402</v>
      </c>
      <c r="B8" s="781"/>
      <c r="C8" s="781"/>
      <c r="D8" s="781"/>
      <c r="E8" s="781"/>
      <c r="F8" s="781"/>
      <c r="G8" s="781"/>
      <c r="H8" s="781"/>
      <c r="I8" s="781"/>
      <c r="J8" s="781"/>
      <c r="K8" s="781"/>
      <c r="L8" s="781"/>
      <c r="M8" s="781"/>
      <c r="N8" s="782"/>
      <c r="O8" s="45"/>
    </row>
    <row r="9" spans="1:16" ht="204" customHeight="1" thickBot="1">
      <c r="A9" s="783" t="s">
        <v>403</v>
      </c>
      <c r="B9" s="784"/>
      <c r="C9" s="784"/>
      <c r="D9" s="784"/>
      <c r="E9" s="784"/>
      <c r="F9" s="784"/>
      <c r="G9" s="784"/>
      <c r="H9" s="784"/>
      <c r="I9" s="784"/>
      <c r="J9" s="784"/>
      <c r="K9" s="784"/>
      <c r="L9" s="784"/>
      <c r="M9" s="784"/>
      <c r="N9" s="785"/>
      <c r="O9" s="45"/>
    </row>
    <row r="10" spans="1:16" ht="42.6" customHeight="1">
      <c r="A10" s="758" t="s">
        <v>405</v>
      </c>
      <c r="B10" s="759"/>
      <c r="C10" s="759"/>
      <c r="D10" s="759"/>
      <c r="E10" s="759"/>
      <c r="F10" s="759"/>
      <c r="G10" s="759"/>
      <c r="H10" s="759"/>
      <c r="I10" s="759"/>
      <c r="J10" s="759"/>
      <c r="K10" s="759"/>
      <c r="L10" s="759"/>
      <c r="M10" s="759"/>
      <c r="N10" s="760"/>
    </row>
    <row r="11" spans="1:16" ht="142.80000000000001" customHeight="1" thickBot="1">
      <c r="A11" s="786" t="s">
        <v>406</v>
      </c>
      <c r="B11" s="787"/>
      <c r="C11" s="787"/>
      <c r="D11" s="787"/>
      <c r="E11" s="787"/>
      <c r="F11" s="787"/>
      <c r="G11" s="787"/>
      <c r="H11" s="787"/>
      <c r="I11" s="787"/>
      <c r="J11" s="787"/>
      <c r="K11" s="787"/>
      <c r="L11" s="787"/>
      <c r="M11" s="787"/>
      <c r="N11" s="788"/>
      <c r="P11" s="274"/>
    </row>
    <row r="12" spans="1:16" ht="64.2" customHeight="1">
      <c r="A12" s="761" t="s">
        <v>407</v>
      </c>
      <c r="B12" s="762"/>
      <c r="C12" s="762"/>
      <c r="D12" s="762"/>
      <c r="E12" s="762"/>
      <c r="F12" s="762"/>
      <c r="G12" s="762"/>
      <c r="H12" s="762"/>
      <c r="I12" s="762"/>
      <c r="J12" s="762"/>
      <c r="K12" s="762"/>
      <c r="L12" s="762"/>
      <c r="M12" s="762"/>
      <c r="N12" s="763"/>
      <c r="O12" s="1"/>
      <c r="P12" s="408"/>
    </row>
    <row r="13" spans="1:16" ht="106.2" customHeight="1" thickBot="1">
      <c r="A13" s="764" t="s">
        <v>408</v>
      </c>
      <c r="B13" s="765"/>
      <c r="C13" s="765"/>
      <c r="D13" s="765"/>
      <c r="E13" s="765"/>
      <c r="F13" s="765"/>
      <c r="G13" s="765"/>
      <c r="H13" s="765"/>
      <c r="I13" s="765"/>
      <c r="J13" s="765"/>
      <c r="K13" s="765"/>
      <c r="L13" s="765"/>
      <c r="M13" s="765"/>
      <c r="N13" s="766"/>
      <c r="O13" s="1"/>
      <c r="P13" s="408"/>
    </row>
    <row r="14" spans="1:16" ht="38.4" customHeight="1">
      <c r="A14" s="758" t="s">
        <v>409</v>
      </c>
      <c r="B14" s="759"/>
      <c r="C14" s="759"/>
      <c r="D14" s="759"/>
      <c r="E14" s="759"/>
      <c r="F14" s="759"/>
      <c r="G14" s="759"/>
      <c r="H14" s="759"/>
      <c r="I14" s="759"/>
      <c r="J14" s="759"/>
      <c r="K14" s="759"/>
      <c r="L14" s="759"/>
      <c r="M14" s="759"/>
      <c r="N14" s="760"/>
    </row>
    <row r="15" spans="1:16" ht="142.19999999999999" customHeight="1" thickBot="1">
      <c r="A15" s="786" t="s">
        <v>410</v>
      </c>
      <c r="B15" s="787"/>
      <c r="C15" s="787"/>
      <c r="D15" s="787"/>
      <c r="E15" s="787"/>
      <c r="F15" s="787"/>
      <c r="G15" s="787"/>
      <c r="H15" s="787"/>
      <c r="I15" s="787"/>
      <c r="J15" s="787"/>
      <c r="K15" s="787"/>
      <c r="L15" s="787"/>
      <c r="M15" s="787"/>
      <c r="N15" s="788"/>
    </row>
    <row r="16" spans="1:16" ht="45.6" customHeight="1">
      <c r="A16" s="778"/>
      <c r="B16" s="779"/>
      <c r="C16" s="779"/>
      <c r="D16" s="779"/>
      <c r="E16" s="779"/>
      <c r="F16" s="779"/>
      <c r="G16" s="779"/>
      <c r="H16" s="779"/>
      <c r="I16" s="779"/>
      <c r="J16" s="779"/>
      <c r="K16" s="779"/>
      <c r="L16" s="779"/>
      <c r="M16" s="779"/>
      <c r="N16" s="779"/>
    </row>
    <row r="17" spans="1:14" ht="36" customHeight="1">
      <c r="A17" s="776" t="s">
        <v>25</v>
      </c>
      <c r="B17" s="777"/>
      <c r="C17" s="777"/>
      <c r="D17" s="777"/>
      <c r="E17" s="777"/>
      <c r="F17" s="777"/>
      <c r="G17" s="777"/>
      <c r="H17" s="777"/>
      <c r="I17" s="777"/>
      <c r="J17" s="777"/>
      <c r="K17" s="777"/>
      <c r="L17" s="777"/>
      <c r="M17" s="777"/>
      <c r="N17" s="777"/>
    </row>
  </sheetData>
  <mergeCells count="17">
    <mergeCell ref="A6:N6"/>
    <mergeCell ref="A7:N7"/>
    <mergeCell ref="A17:N17"/>
    <mergeCell ref="A16:N16"/>
    <mergeCell ref="A8:N8"/>
    <mergeCell ref="A9:N9"/>
    <mergeCell ref="A10:N10"/>
    <mergeCell ref="A11:N11"/>
    <mergeCell ref="A12:N12"/>
    <mergeCell ref="A13:N13"/>
    <mergeCell ref="A14:N14"/>
    <mergeCell ref="A15:N15"/>
    <mergeCell ref="A1:N1"/>
    <mergeCell ref="A2:N2"/>
    <mergeCell ref="A4:N4"/>
    <mergeCell ref="A5:N5"/>
    <mergeCell ref="A3:N3"/>
  </mergeCells>
  <phoneticPr fontId="15"/>
  <pageMargins left="0.7" right="0.7" top="0.75" bottom="0.75" header="0.3" footer="0.3"/>
  <pageSetup paperSize="9" scale="40"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6"/>
  <sheetViews>
    <sheetView view="pageBreakPreview" zoomScale="92" zoomScaleNormal="75" zoomScaleSheetLayoutView="92" workbookViewId="0">
      <selection activeCell="A9" sqref="A9"/>
    </sheetView>
  </sheetViews>
  <sheetFormatPr defaultColWidth="9" defaultRowHeight="14.4"/>
  <cols>
    <col min="1" max="1" width="225.33203125" style="5" customWidth="1"/>
    <col min="2" max="2" width="33.109375" style="3" hidden="1" customWidth="1"/>
    <col min="3" max="3" width="1.77734375" style="4" customWidth="1"/>
    <col min="4" max="16384" width="9" style="1"/>
  </cols>
  <sheetData>
    <row r="1" spans="1:3" s="40" customFormat="1" ht="46.2" customHeight="1" thickBot="1">
      <c r="A1" s="124" t="s">
        <v>232</v>
      </c>
      <c r="B1" s="43" t="s">
        <v>0</v>
      </c>
      <c r="C1" s="44" t="s">
        <v>2</v>
      </c>
    </row>
    <row r="2" spans="1:3" ht="46.8" customHeight="1">
      <c r="A2" s="278" t="s">
        <v>411</v>
      </c>
      <c r="B2" s="2"/>
      <c r="C2" s="789"/>
    </row>
    <row r="3" spans="1:3" ht="166.8" customHeight="1">
      <c r="A3" s="450" t="s">
        <v>412</v>
      </c>
      <c r="B3" s="46"/>
      <c r="C3" s="790"/>
    </row>
    <row r="4" spans="1:3" ht="34.799999999999997" customHeight="1" thickBot="1">
      <c r="A4" s="372" t="s">
        <v>413</v>
      </c>
      <c r="B4" s="1"/>
      <c r="C4" s="1"/>
    </row>
    <row r="5" spans="1:3" ht="46.8" customHeight="1">
      <c r="A5" s="278" t="s">
        <v>414</v>
      </c>
      <c r="B5" s="2"/>
      <c r="C5" s="789"/>
    </row>
    <row r="6" spans="1:3" ht="52.2" customHeight="1">
      <c r="A6" s="371" t="s">
        <v>415</v>
      </c>
      <c r="B6" s="46"/>
      <c r="C6" s="790"/>
    </row>
    <row r="7" spans="1:3" ht="34.799999999999997" customHeight="1" thickBot="1">
      <c r="A7" s="372" t="s">
        <v>416</v>
      </c>
      <c r="B7" s="1"/>
      <c r="C7" s="1"/>
    </row>
    <row r="8" spans="1:3" ht="41.4" customHeight="1">
      <c r="A8" s="351" t="s">
        <v>417</v>
      </c>
      <c r="B8" s="2"/>
      <c r="C8" s="789"/>
    </row>
    <row r="9" spans="1:3" ht="366.6" customHeight="1">
      <c r="A9" s="337" t="s">
        <v>418</v>
      </c>
      <c r="B9" s="46"/>
      <c r="C9" s="790"/>
    </row>
    <row r="10" spans="1:3" ht="38.4" customHeight="1">
      <c r="A10" s="129" t="s">
        <v>419</v>
      </c>
      <c r="B10" s="1"/>
      <c r="C10" s="1"/>
    </row>
    <row r="11" spans="1:3" ht="43.2" hidden="1" customHeight="1">
      <c r="A11" s="378"/>
      <c r="B11" s="146"/>
      <c r="C11" s="789"/>
    </row>
    <row r="12" spans="1:3" ht="82.8" hidden="1" customHeight="1" thickBot="1">
      <c r="A12" s="373"/>
      <c r="B12" s="147"/>
      <c r="C12" s="790"/>
    </row>
    <row r="13" spans="1:3" ht="36" hidden="1" customHeight="1">
      <c r="A13" s="304"/>
      <c r="B13" s="1"/>
      <c r="C13" s="1"/>
    </row>
    <row r="14" spans="1:3" s="305" customFormat="1" ht="42.6" hidden="1" customHeight="1">
      <c r="A14" s="374"/>
      <c r="B14" s="375"/>
      <c r="C14" s="375"/>
    </row>
    <row r="15" spans="1:3" ht="136.80000000000001" hidden="1" customHeight="1" thickBot="1">
      <c r="A15" s="338"/>
      <c r="B15" s="306"/>
      <c r="C15" s="306"/>
    </row>
    <row r="16" spans="1:3" s="308" customFormat="1" ht="34.200000000000003" hidden="1" customHeight="1">
      <c r="A16" s="307"/>
    </row>
    <row r="17" spans="1:3" s="378" customFormat="1" ht="46.8" hidden="1" customHeight="1">
      <c r="B17" s="378" t="s">
        <v>183</v>
      </c>
      <c r="C17" s="378" t="s">
        <v>183</v>
      </c>
    </row>
    <row r="18" spans="1:3" ht="247.2" hidden="1" customHeight="1">
      <c r="A18" s="402"/>
      <c r="B18" s="1"/>
      <c r="C18" s="1"/>
    </row>
    <row r="19" spans="1:3" ht="38.4" hidden="1" customHeight="1" thickBot="1">
      <c r="A19" s="404"/>
      <c r="B19" s="403"/>
      <c r="C19" s="403"/>
    </row>
    <row r="20" spans="1:3" ht="38.4" hidden="1" customHeight="1">
      <c r="A20" s="378"/>
      <c r="B20" s="1"/>
      <c r="C20" s="1"/>
    </row>
    <row r="21" spans="1:3" ht="225.6" hidden="1" customHeight="1" thickBot="1">
      <c r="A21" s="373"/>
      <c r="B21" s="1"/>
      <c r="C21" s="1"/>
    </row>
    <row r="22" spans="1:3" ht="64.2" hidden="1" customHeight="1">
      <c r="A22" s="278"/>
      <c r="B22" s="1"/>
      <c r="C22" s="1"/>
    </row>
    <row r="23" spans="1:3" ht="115.8" hidden="1" customHeight="1">
      <c r="A23" s="371"/>
      <c r="B23" s="1"/>
      <c r="C23" s="1"/>
    </row>
    <row r="24" spans="1:3" ht="39" hidden="1" customHeight="1" thickBot="1">
      <c r="A24" s="372"/>
      <c r="B24" s="1"/>
      <c r="C24" s="1"/>
    </row>
    <row r="25" spans="1:3" ht="32.25" hidden="1" customHeight="1">
      <c r="A25" s="304"/>
      <c r="B25" s="1"/>
      <c r="C25" s="1"/>
    </row>
    <row r="26" spans="1:3" ht="36.75" customHeight="1">
      <c r="A26" s="339"/>
    </row>
    <row r="27" spans="1:3" ht="33" customHeight="1">
      <c r="A27" s="1" t="s">
        <v>177</v>
      </c>
    </row>
    <row r="28" spans="1:3" ht="36.75" customHeight="1">
      <c r="A28" s="1" t="s">
        <v>178</v>
      </c>
    </row>
    <row r="29" spans="1:3" ht="36.75" customHeight="1"/>
    <row r="30" spans="1:3" ht="25.5" customHeight="1"/>
    <row r="31" spans="1:3" ht="32.25" customHeight="1"/>
    <row r="32" spans="1:3" ht="30.75" customHeight="1"/>
    <row r="33" spans="1:1" ht="42.75" customHeight="1"/>
    <row r="34" spans="1:1" ht="43.5" customHeight="1"/>
    <row r="35" spans="1:1" ht="27.75" customHeight="1"/>
    <row r="36" spans="1:1" ht="30.75" customHeight="1">
      <c r="A36" s="391"/>
    </row>
    <row r="37" spans="1:1" ht="29.25" customHeight="1"/>
    <row r="38" spans="1:1" ht="27" customHeight="1"/>
    <row r="39" spans="1:1" ht="27" customHeight="1"/>
    <row r="40" spans="1:1" ht="27" customHeight="1"/>
    <row r="41" spans="1:1" ht="27" customHeight="1"/>
    <row r="42" spans="1:1" ht="27" customHeight="1"/>
    <row r="43" spans="1:1" ht="27" customHeight="1"/>
    <row r="44" spans="1:1" ht="27" customHeight="1"/>
    <row r="45" spans="1:1" ht="27" customHeight="1"/>
    <row r="46" spans="1:1" ht="27" customHeight="1"/>
  </sheetData>
  <mergeCells count="4">
    <mergeCell ref="C5:C6"/>
    <mergeCell ref="C8:C9"/>
    <mergeCell ref="C11:C12"/>
    <mergeCell ref="C2:C3"/>
  </mergeCells>
  <phoneticPr fontId="85"/>
  <hyperlinks>
    <hyperlink ref="A4" r:id="rId1" xr:uid="{0DAAC4CA-CD98-4CBE-809D-219E2D0B04A6}"/>
    <hyperlink ref="A7" r:id="rId2" xr:uid="{440F738B-7BB7-4E51-B89E-DC55FF6A27A7}"/>
    <hyperlink ref="A10" r:id="rId3" xr:uid="{9E4FF722-3554-4794-8B68-62CAC7631487}"/>
  </hyperlinks>
  <pageMargins left="0" right="0" top="0.19685039370078741" bottom="0.39370078740157483" header="0" footer="0.19685039370078741"/>
  <pageSetup paperSize="9" scale="45"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A91"/>
  <sheetViews>
    <sheetView view="pageBreakPreview" zoomScale="50" zoomScaleNormal="100" zoomScaleSheetLayoutView="50" workbookViewId="0">
      <selection activeCell="AF79" sqref="AF79"/>
    </sheetView>
  </sheetViews>
  <sheetFormatPr defaultRowHeight="13.2"/>
  <cols>
    <col min="15" max="15" width="5.109375" customWidth="1"/>
    <col min="27" max="27" width="9.33203125" customWidth="1"/>
  </cols>
  <sheetData>
    <row r="1" spans="1:27">
      <c r="A1" s="44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row>
    <row r="2" spans="1:27">
      <c r="A2" s="445"/>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row>
    <row r="3" spans="1:27">
      <c r="A3" s="445"/>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row>
    <row r="4" spans="1:27">
      <c r="A4" s="445"/>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7">
      <c r="A5" s="44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7">
      <c r="A6" s="445"/>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row>
    <row r="7" spans="1:27">
      <c r="A7" s="445"/>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row>
    <row r="8" spans="1:27">
      <c r="A8" s="445"/>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row>
    <row r="9" spans="1:27">
      <c r="A9" s="445"/>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row>
    <row r="10" spans="1:27">
      <c r="A10" s="44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row>
    <row r="11" spans="1:27">
      <c r="A11" s="445"/>
      <c r="B11" s="445"/>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row>
    <row r="12" spans="1:27">
      <c r="A12" s="445"/>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row>
    <row r="13" spans="1:27">
      <c r="A13" s="445"/>
      <c r="B13" s="445"/>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row>
    <row r="14" spans="1:27">
      <c r="A14" s="445"/>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row>
    <row r="15" spans="1:27">
      <c r="A15" s="445"/>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row>
    <row r="16" spans="1:27">
      <c r="A16" s="445"/>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row>
    <row r="17" spans="1:27">
      <c r="A17" s="445"/>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row>
    <row r="18" spans="1:27">
      <c r="A18" s="445"/>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row>
    <row r="19" spans="1:27">
      <c r="A19" s="445"/>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row>
    <row r="20" spans="1:27">
      <c r="A20" s="445"/>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row>
    <row r="21" spans="1:27">
      <c r="A21" s="445"/>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row>
    <row r="22" spans="1:27">
      <c r="A22" s="445"/>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row>
    <row r="23" spans="1:27">
      <c r="A23" s="445"/>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row>
    <row r="24" spans="1:27">
      <c r="A24" s="445"/>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row>
    <row r="25" spans="1:27">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row>
    <row r="26" spans="1:27">
      <c r="A26" s="445"/>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row>
    <row r="27" spans="1:27">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row>
    <row r="28" spans="1:27">
      <c r="A28" s="445"/>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row>
    <row r="29" spans="1:27">
      <c r="A29" s="445"/>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row>
    <row r="30" spans="1:27">
      <c r="A30" s="445"/>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row>
    <row r="31" spans="1:27">
      <c r="A31" s="445"/>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row>
    <row r="32" spans="1:27">
      <c r="A32" s="445"/>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row>
    <row r="33" spans="1:27">
      <c r="A33" s="445"/>
      <c r="B33" s="445"/>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row>
    <row r="34" spans="1:27">
      <c r="A34" s="445"/>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row>
    <row r="35" spans="1:27">
      <c r="A35" s="445"/>
      <c r="B35" s="445"/>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row>
    <row r="36" spans="1:27">
      <c r="A36" s="445"/>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row>
    <row r="37" spans="1:27">
      <c r="A37" s="445"/>
      <c r="B37" s="44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row>
    <row r="38" spans="1:27">
      <c r="A38" s="445"/>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row>
    <row r="39" spans="1:27">
      <c r="A39" s="445"/>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row>
    <row r="40" spans="1:27">
      <c r="A40" s="445"/>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row>
    <row r="41" spans="1:27">
      <c r="A41" s="445"/>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row>
    <row r="42" spans="1:27">
      <c r="A42" s="445"/>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row>
    <row r="43" spans="1:27">
      <c r="A43" s="445"/>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row>
    <row r="44" spans="1:27">
      <c r="A44" s="445"/>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row>
    <row r="45" spans="1:27">
      <c r="A45" s="44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row>
    <row r="46" spans="1:27">
      <c r="A46" s="44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row>
    <row r="47" spans="1:27">
      <c r="A47" s="44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row>
    <row r="48" spans="1:27">
      <c r="A48" s="445"/>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row>
    <row r="49" spans="1:27">
      <c r="A49" s="445"/>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row>
    <row r="50" spans="1:27">
      <c r="A50" s="445"/>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row>
    <row r="51" spans="1:27">
      <c r="A51" s="44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row>
    <row r="52" spans="1:27">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row>
    <row r="53" spans="1:27">
      <c r="A53" s="445"/>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row>
    <row r="54" spans="1:27">
      <c r="A54" s="445"/>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row>
    <row r="55" spans="1:27">
      <c r="A55" s="445"/>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row>
    <row r="56" spans="1:27">
      <c r="A56" s="445"/>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row>
    <row r="57" spans="1:27">
      <c r="A57" s="445"/>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row>
    <row r="58" spans="1:27">
      <c r="A58" s="445"/>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row>
    <row r="59" spans="1:27">
      <c r="A59" s="445"/>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row>
    <row r="60" spans="1:27">
      <c r="A60" s="445"/>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row>
    <row r="61" spans="1:27">
      <c r="A61" s="445"/>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row>
    <row r="62" spans="1:27">
      <c r="A62" s="445"/>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row>
    <row r="63" spans="1:27">
      <c r="A63" s="445"/>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row>
    <row r="64" spans="1:27">
      <c r="A64" s="445"/>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row>
    <row r="65" spans="1:27">
      <c r="A65" s="445"/>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row>
    <row r="66" spans="1:27">
      <c r="A66" s="44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row>
    <row r="67" spans="1:27">
      <c r="A67" s="445"/>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row>
    <row r="68" spans="1:27">
      <c r="A68" s="44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row>
    <row r="69" spans="1:27">
      <c r="A69" s="445"/>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row>
    <row r="70" spans="1:27">
      <c r="A70" s="445"/>
      <c r="B70" s="445"/>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row>
    <row r="71" spans="1:27">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row>
    <row r="72" spans="1:27">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row>
    <row r="73" spans="1:27">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row>
    <row r="74" spans="1:27">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row>
    <row r="75" spans="1:27">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row>
    <row r="76" spans="1:27">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row>
    <row r="77" spans="1:27">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row>
    <row r="78" spans="1:27">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row>
    <row r="79" spans="1:27">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row>
    <row r="80" spans="1:27">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row>
    <row r="81" spans="1:27">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row>
    <row r="82" spans="1:27">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row>
    <row r="83" spans="1:27">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row>
    <row r="84" spans="1:27">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row>
    <row r="85" spans="1:27">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row>
    <row r="86" spans="1:27">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row>
    <row r="87" spans="1:27">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row>
    <row r="88" spans="1:27">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row>
    <row r="89" spans="1:27">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row>
    <row r="90" spans="1:27">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row>
    <row r="91" spans="1:27">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row>
  </sheetData>
  <sheetProtection formatCells="0" formatColumns="0" formatRows="0" insertColumns="0" insertRows="0" insertHyperlinks="0" deleteColumns="0" deleteRows="0" sort="0" autoFilter="0" pivotTables="0"/>
  <phoneticPr fontId="85"/>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H73" sqref="H73"/>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161</v>
      </c>
      <c r="B1" s="48"/>
      <c r="C1" s="48"/>
      <c r="D1" s="49"/>
      <c r="E1" s="49"/>
      <c r="F1" s="50"/>
      <c r="G1" s="51"/>
      <c r="H1" s="310"/>
      <c r="I1" s="311" t="s">
        <v>35</v>
      </c>
      <c r="J1" s="312"/>
      <c r="K1" s="313"/>
      <c r="L1" s="314"/>
      <c r="M1" s="315"/>
    </row>
    <row r="2" spans="1:16" ht="17.399999999999999">
      <c r="A2" s="54"/>
      <c r="B2" s="171"/>
      <c r="C2" s="171"/>
      <c r="D2" s="171"/>
      <c r="E2" s="171"/>
      <c r="F2" s="171"/>
      <c r="G2" s="55"/>
      <c r="H2" s="316"/>
      <c r="I2" s="661" t="s">
        <v>169</v>
      </c>
      <c r="J2" s="661"/>
      <c r="K2" s="661"/>
      <c r="L2" s="661"/>
      <c r="M2" s="661"/>
      <c r="N2" s="148"/>
      <c r="P2" s="117"/>
    </row>
    <row r="3" spans="1:16" ht="17.399999999999999">
      <c r="A3" s="172" t="s">
        <v>26</v>
      </c>
      <c r="B3" s="173"/>
      <c r="D3" s="174"/>
      <c r="E3" s="174"/>
      <c r="F3" s="174"/>
      <c r="G3" s="56"/>
      <c r="H3" s="104"/>
      <c r="I3" s="319"/>
      <c r="J3" s="320"/>
      <c r="K3" s="321"/>
      <c r="L3" s="313"/>
      <c r="M3" s="322"/>
    </row>
    <row r="4" spans="1:16" ht="17.399999999999999">
      <c r="A4" s="58"/>
      <c r="B4" s="173"/>
      <c r="C4" s="87"/>
      <c r="D4" s="174"/>
      <c r="E4" s="174"/>
      <c r="F4" s="175"/>
      <c r="G4" s="59"/>
      <c r="H4" s="323"/>
      <c r="I4" s="323"/>
      <c r="J4" s="312"/>
      <c r="K4" s="321"/>
      <c r="L4" s="313"/>
      <c r="M4" s="322"/>
      <c r="N4" s="232"/>
    </row>
    <row r="5" spans="1:16">
      <c r="A5" s="176"/>
      <c r="D5" s="174"/>
      <c r="E5" s="60"/>
      <c r="F5" s="177"/>
      <c r="G5" s="61"/>
      <c r="H5"/>
      <c r="I5" s="324"/>
      <c r="J5" s="312"/>
      <c r="K5" s="321"/>
      <c r="L5" s="321"/>
      <c r="M5" s="322"/>
    </row>
    <row r="6" spans="1:16" ht="17.399999999999999">
      <c r="A6" s="176"/>
      <c r="D6" s="174"/>
      <c r="E6" s="177"/>
      <c r="F6" s="177"/>
      <c r="G6" s="61"/>
      <c r="H6" s="316"/>
      <c r="I6" s="325"/>
      <c r="J6" s="312"/>
      <c r="K6" s="321"/>
      <c r="L6" s="321"/>
      <c r="M6" s="322"/>
    </row>
    <row r="7" spans="1:16">
      <c r="A7" s="176"/>
      <c r="D7" s="174"/>
      <c r="E7" s="177"/>
      <c r="F7" s="177"/>
      <c r="G7" s="61"/>
      <c r="H7" s="326"/>
      <c r="I7" s="324"/>
      <c r="J7" s="312"/>
      <c r="K7" s="321"/>
      <c r="L7" s="321"/>
      <c r="M7" s="322"/>
    </row>
    <row r="8" spans="1:16">
      <c r="A8" s="176"/>
      <c r="D8" s="174"/>
      <c r="E8" s="177"/>
      <c r="F8" s="177"/>
      <c r="G8" s="61"/>
      <c r="H8" s="317"/>
      <c r="I8" s="327"/>
      <c r="J8" s="327"/>
      <c r="K8" s="327"/>
      <c r="L8" s="321"/>
      <c r="M8" s="328"/>
    </row>
    <row r="9" spans="1:16">
      <c r="A9" s="176"/>
      <c r="D9" s="174"/>
      <c r="E9" s="177"/>
      <c r="F9" s="177"/>
      <c r="G9" s="61"/>
      <c r="H9" s="327"/>
      <c r="I9" s="327"/>
      <c r="J9" s="327"/>
      <c r="K9" s="327"/>
      <c r="L9" s="321"/>
      <c r="M9" s="328"/>
      <c r="N9" s="63"/>
    </row>
    <row r="10" spans="1:16">
      <c r="A10" s="176"/>
      <c r="D10" s="174"/>
      <c r="E10" s="177"/>
      <c r="F10" s="177"/>
      <c r="G10" s="61"/>
      <c r="H10" s="327"/>
      <c r="I10" s="327"/>
      <c r="J10" s="327"/>
      <c r="K10" s="327"/>
      <c r="L10" s="321"/>
      <c r="M10" s="328"/>
      <c r="N10" s="63" t="s">
        <v>36</v>
      </c>
    </row>
    <row r="11" spans="1:16">
      <c r="A11" s="176"/>
      <c r="D11" s="174"/>
      <c r="E11" s="177"/>
      <c r="F11" s="177"/>
      <c r="G11" s="61"/>
      <c r="H11" s="327"/>
      <c r="I11" s="327"/>
      <c r="J11" s="327"/>
      <c r="K11" s="327"/>
      <c r="L11" s="321"/>
      <c r="M11" s="328"/>
    </row>
    <row r="12" spans="1:16">
      <c r="A12" s="176"/>
      <c r="D12" s="174"/>
      <c r="E12" s="177"/>
      <c r="F12" s="177"/>
      <c r="G12" s="61"/>
      <c r="H12" s="327"/>
      <c r="I12" s="327"/>
      <c r="J12" s="327"/>
      <c r="K12" s="327"/>
      <c r="L12" s="321"/>
      <c r="M12" s="328"/>
      <c r="N12" s="63" t="s">
        <v>37</v>
      </c>
      <c r="O12" s="265"/>
    </row>
    <row r="13" spans="1:16">
      <c r="A13" s="176"/>
      <c r="D13" s="174"/>
      <c r="E13" s="177"/>
      <c r="F13" s="177"/>
      <c r="G13" s="61"/>
      <c r="H13" s="327"/>
      <c r="I13" s="327"/>
      <c r="J13" s="327"/>
      <c r="K13" s="327"/>
      <c r="L13" s="321"/>
      <c r="M13" s="328"/>
    </row>
    <row r="14" spans="1:16">
      <c r="A14" s="176"/>
      <c r="D14" s="174"/>
      <c r="E14" s="177"/>
      <c r="F14" s="177"/>
      <c r="G14" s="61"/>
      <c r="H14" s="327"/>
      <c r="I14" s="327"/>
      <c r="J14" s="327"/>
      <c r="K14" s="327"/>
      <c r="L14" s="321"/>
      <c r="M14" s="328"/>
      <c r="N14" s="284" t="s">
        <v>38</v>
      </c>
    </row>
    <row r="15" spans="1:16">
      <c r="A15" s="176"/>
      <c r="D15" s="174"/>
      <c r="E15" s="174" t="s">
        <v>19</v>
      </c>
      <c r="F15" s="175"/>
      <c r="G15" s="56"/>
      <c r="H15" s="326"/>
      <c r="I15" s="324"/>
      <c r="J15" s="317"/>
      <c r="K15" s="321"/>
      <c r="L15" s="321"/>
      <c r="M15" s="328"/>
    </row>
    <row r="16" spans="1:16">
      <c r="A16" s="176"/>
      <c r="D16" s="174"/>
      <c r="E16" s="174"/>
      <c r="F16" s="175"/>
      <c r="G16" s="56"/>
      <c r="H16" s="312"/>
      <c r="I16" s="324"/>
      <c r="J16" s="312"/>
      <c r="K16" s="321"/>
      <c r="L16" s="321"/>
      <c r="M16" s="328"/>
      <c r="N16" s="233" t="s">
        <v>159</v>
      </c>
    </row>
    <row r="17" spans="1:19" ht="20.25" customHeight="1" thickBot="1">
      <c r="A17" s="568" t="s">
        <v>240</v>
      </c>
      <c r="B17" s="569"/>
      <c r="C17" s="569"/>
      <c r="D17" s="179"/>
      <c r="E17" s="180"/>
      <c r="F17" s="570" t="s">
        <v>241</v>
      </c>
      <c r="G17" s="571"/>
      <c r="H17" s="326"/>
      <c r="I17" s="324"/>
      <c r="J17" s="317"/>
      <c r="K17" s="321"/>
      <c r="L17" s="318"/>
      <c r="M17" s="322"/>
      <c r="N17" s="178" t="s">
        <v>124</v>
      </c>
    </row>
    <row r="18" spans="1:19" ht="39" customHeight="1" thickTop="1">
      <c r="A18" s="572" t="s">
        <v>39</v>
      </c>
      <c r="B18" s="573"/>
      <c r="C18" s="574"/>
      <c r="D18" s="181" t="s">
        <v>40</v>
      </c>
      <c r="E18" s="182"/>
      <c r="F18" s="575" t="s">
        <v>41</v>
      </c>
      <c r="G18" s="576"/>
      <c r="H18" s="312"/>
      <c r="I18" s="324"/>
      <c r="J18" s="312"/>
      <c r="K18" s="321"/>
      <c r="L18" s="321"/>
      <c r="M18" s="322"/>
      <c r="Q18" s="52" t="s">
        <v>26</v>
      </c>
      <c r="S18" s="52" t="s">
        <v>19</v>
      </c>
    </row>
    <row r="19" spans="1:19" ht="30" customHeight="1">
      <c r="A19" s="577" t="s">
        <v>181</v>
      </c>
      <c r="B19" s="577"/>
      <c r="C19" s="577"/>
      <c r="D19" s="577"/>
      <c r="E19" s="577"/>
      <c r="F19" s="577"/>
      <c r="G19" s="577"/>
      <c r="H19" s="329"/>
      <c r="I19" s="330" t="s">
        <v>42</v>
      </c>
      <c r="J19" s="330"/>
      <c r="K19" s="330"/>
      <c r="L19" s="318"/>
      <c r="M19" s="322"/>
    </row>
    <row r="20" spans="1:19" ht="17.399999999999999">
      <c r="E20" s="183" t="s">
        <v>43</v>
      </c>
      <c r="F20" s="184" t="s">
        <v>44</v>
      </c>
      <c r="H20" s="267" t="s">
        <v>144</v>
      </c>
      <c r="I20" s="324"/>
      <c r="J20" s="312" t="s">
        <v>19</v>
      </c>
      <c r="K20" s="331" t="s">
        <v>19</v>
      </c>
      <c r="L20" s="321"/>
      <c r="M20" s="322"/>
    </row>
    <row r="21" spans="1:19" ht="16.8" thickBot="1">
      <c r="A21" s="185"/>
      <c r="B21" s="578">
        <v>45474</v>
      </c>
      <c r="C21" s="579"/>
      <c r="D21" s="186" t="s">
        <v>45</v>
      </c>
      <c r="E21" s="580" t="s">
        <v>46</v>
      </c>
      <c r="F21" s="581"/>
      <c r="G21" s="57" t="s">
        <v>47</v>
      </c>
      <c r="H21" s="588" t="s">
        <v>227</v>
      </c>
      <c r="I21" s="589"/>
      <c r="J21" s="589"/>
      <c r="K21" s="589"/>
      <c r="L21" s="589"/>
      <c r="M21" s="332">
        <v>7</v>
      </c>
      <c r="N21" s="334"/>
    </row>
    <row r="22" spans="1:19" ht="36" customHeight="1" thickTop="1" thickBot="1">
      <c r="A22" s="187" t="s">
        <v>48</v>
      </c>
      <c r="B22" s="590" t="s">
        <v>49</v>
      </c>
      <c r="C22" s="591"/>
      <c r="D22" s="592"/>
      <c r="E22" s="65" t="s">
        <v>233</v>
      </c>
      <c r="F22" s="65" t="s">
        <v>234</v>
      </c>
      <c r="G22" s="188" t="s">
        <v>50</v>
      </c>
      <c r="H22" s="593" t="s">
        <v>170</v>
      </c>
      <c r="I22" s="594"/>
      <c r="J22" s="594"/>
      <c r="K22" s="594"/>
      <c r="L22" s="595"/>
      <c r="M22" s="333" t="s">
        <v>51</v>
      </c>
      <c r="N22" s="335" t="s">
        <v>52</v>
      </c>
      <c r="R22" s="52" t="s">
        <v>26</v>
      </c>
    </row>
    <row r="23" spans="1:19" ht="85.2" customHeight="1" thickBot="1">
      <c r="A23" s="355" t="s">
        <v>53</v>
      </c>
      <c r="B23" s="582" t="str">
        <f>IF(G23&gt;5,"☆☆☆☆",IF(AND(G23&gt;=2.39,G23&lt;5),"☆☆☆",IF(AND(G23&gt;=1.39,G23&lt;2.4),"☆☆",IF(AND(G23&gt;0,G23&lt;1.4),"☆",IF(AND(G23&gt;=-1.39,G23&lt;0),"★",IF(AND(G23&gt;=-2.39,G23&lt;-1.4),"★★",IF(AND(G23&gt;=-3.39,G23&lt;-2.4),"★★★")))))))</f>
        <v>★</v>
      </c>
      <c r="C23" s="583"/>
      <c r="D23" s="584"/>
      <c r="E23" s="119">
        <v>4.3499999999999996</v>
      </c>
      <c r="F23" s="119">
        <v>4.2699999999999996</v>
      </c>
      <c r="G23" s="269">
        <f t="shared" ref="G23:G70" si="0">F23-E23</f>
        <v>-8.0000000000000071E-2</v>
      </c>
      <c r="H23" s="596"/>
      <c r="I23" s="597"/>
      <c r="J23" s="597"/>
      <c r="K23" s="597"/>
      <c r="L23" s="598"/>
      <c r="M23" s="515"/>
      <c r="N23" s="516"/>
      <c r="O23" s="244" t="s">
        <v>155</v>
      </c>
    </row>
    <row r="24" spans="1:19" ht="76.2" customHeight="1" thickBot="1">
      <c r="A24" s="189" t="s">
        <v>54</v>
      </c>
      <c r="B24" s="582" t="str">
        <f>IF(G24&gt;5,"☆☆☆☆",IF(AND(G24&gt;=2.39,G24&lt;5),"☆☆☆",IF(AND(G24&gt;=1.39,G24&lt;2.4),"☆☆",IF(AND(G24&gt;0,G24&lt;1.4),"☆",IF(AND(G24&gt;=-1.39,G24&lt;0),"★",IF(AND(G24&gt;=-2.39,G24&lt;-1.4),"★★",IF(AND(G24&gt;=-3.39,G24&lt;-2.4),"★★★")))))))</f>
        <v>★</v>
      </c>
      <c r="C24" s="583"/>
      <c r="D24" s="584"/>
      <c r="E24" s="119">
        <v>3.08</v>
      </c>
      <c r="F24" s="302">
        <v>2.08</v>
      </c>
      <c r="G24" s="354">
        <f t="shared" si="0"/>
        <v>-1</v>
      </c>
      <c r="H24" s="599"/>
      <c r="I24" s="600"/>
      <c r="J24" s="600"/>
      <c r="K24" s="600"/>
      <c r="L24" s="601"/>
      <c r="M24" s="141"/>
      <c r="N24" s="142"/>
      <c r="O24" s="244" t="s">
        <v>54</v>
      </c>
      <c r="Q24" s="52" t="s">
        <v>26</v>
      </c>
    </row>
    <row r="25" spans="1:19" ht="81" customHeight="1" thickBot="1">
      <c r="A25" s="250" t="s">
        <v>55</v>
      </c>
      <c r="B25" s="582" t="str">
        <f t="shared" ref="B25:B70" si="1">IF(G25&gt;5,"☆☆☆☆",IF(AND(G25&gt;=2.39,G25&lt;5),"☆☆☆",IF(AND(G25&gt;=1.39,G25&lt;2.4),"☆☆",IF(AND(G25&gt;0,G25&lt;1.4),"☆",IF(AND(G25&gt;=-1.39,G25&lt;0),"★",IF(AND(G25&gt;=-2.39,G25&lt;-1.4),"★★",IF(AND(G25&gt;=-3.39,G25&lt;-2.4),"★★★")))))))</f>
        <v>☆</v>
      </c>
      <c r="C25" s="583"/>
      <c r="D25" s="584"/>
      <c r="E25" s="119">
        <v>3.9</v>
      </c>
      <c r="F25" s="119">
        <v>3.93</v>
      </c>
      <c r="G25" s="354">
        <f t="shared" si="0"/>
        <v>3.0000000000000249E-2</v>
      </c>
      <c r="H25" s="585"/>
      <c r="I25" s="586"/>
      <c r="J25" s="586"/>
      <c r="K25" s="586"/>
      <c r="L25" s="587"/>
      <c r="M25" s="517"/>
      <c r="N25" s="142"/>
      <c r="O25" s="244" t="s">
        <v>55</v>
      </c>
    </row>
    <row r="26" spans="1:19" ht="83.25" customHeight="1" thickBot="1">
      <c r="A26" s="250" t="s">
        <v>56</v>
      </c>
      <c r="B26" s="582" t="str">
        <f t="shared" si="1"/>
        <v>★</v>
      </c>
      <c r="C26" s="583"/>
      <c r="D26" s="584"/>
      <c r="E26" s="119">
        <v>4.0199999999999996</v>
      </c>
      <c r="F26" s="119">
        <v>3.55</v>
      </c>
      <c r="G26" s="354">
        <f t="shared" si="0"/>
        <v>-0.46999999999999975</v>
      </c>
      <c r="H26" s="585"/>
      <c r="I26" s="586"/>
      <c r="J26" s="586"/>
      <c r="K26" s="586"/>
      <c r="L26" s="587"/>
      <c r="M26" s="141"/>
      <c r="N26" s="142"/>
      <c r="O26" s="244" t="s">
        <v>56</v>
      </c>
    </row>
    <row r="27" spans="1:19" ht="78.599999999999994" customHeight="1" thickBot="1">
      <c r="A27" s="250" t="s">
        <v>57</v>
      </c>
      <c r="B27" s="582" t="str">
        <f t="shared" si="1"/>
        <v>★</v>
      </c>
      <c r="C27" s="583"/>
      <c r="D27" s="584"/>
      <c r="E27" s="119">
        <v>3.26</v>
      </c>
      <c r="F27" s="302">
        <v>2.1800000000000002</v>
      </c>
      <c r="G27" s="354">
        <f t="shared" si="0"/>
        <v>-1.0799999999999996</v>
      </c>
      <c r="H27" s="585"/>
      <c r="I27" s="586"/>
      <c r="J27" s="586"/>
      <c r="K27" s="586"/>
      <c r="L27" s="587"/>
      <c r="M27" s="141"/>
      <c r="N27" s="518"/>
      <c r="O27" s="244" t="s">
        <v>57</v>
      </c>
    </row>
    <row r="28" spans="1:19" ht="87" customHeight="1" thickBot="1">
      <c r="A28" s="250" t="s">
        <v>58</v>
      </c>
      <c r="B28" s="582" t="str">
        <f t="shared" si="1"/>
        <v>★</v>
      </c>
      <c r="C28" s="583"/>
      <c r="D28" s="584"/>
      <c r="E28" s="119">
        <v>5.14</v>
      </c>
      <c r="F28" s="119">
        <v>4.8600000000000003</v>
      </c>
      <c r="G28" s="354">
        <f t="shared" si="0"/>
        <v>-0.27999999999999936</v>
      </c>
      <c r="H28" s="585"/>
      <c r="I28" s="586"/>
      <c r="J28" s="586"/>
      <c r="K28" s="586"/>
      <c r="L28" s="587"/>
      <c r="M28" s="141"/>
      <c r="N28" s="142"/>
      <c r="O28" s="244" t="s">
        <v>58</v>
      </c>
    </row>
    <row r="29" spans="1:19" ht="81" customHeight="1" thickBot="1">
      <c r="A29" s="250" t="s">
        <v>59</v>
      </c>
      <c r="B29" s="582" t="str">
        <f t="shared" si="1"/>
        <v>☆</v>
      </c>
      <c r="C29" s="583"/>
      <c r="D29" s="584"/>
      <c r="E29" s="119">
        <v>3.33</v>
      </c>
      <c r="F29" s="119">
        <v>3.84</v>
      </c>
      <c r="G29" s="354">
        <f t="shared" si="0"/>
        <v>0.50999999999999979</v>
      </c>
      <c r="H29" s="585"/>
      <c r="I29" s="586"/>
      <c r="J29" s="586"/>
      <c r="K29" s="586"/>
      <c r="L29" s="587"/>
      <c r="M29" s="141"/>
      <c r="N29" s="142"/>
      <c r="O29" s="244" t="s">
        <v>59</v>
      </c>
    </row>
    <row r="30" spans="1:19" ht="73.5" customHeight="1" thickBot="1">
      <c r="A30" s="250" t="s">
        <v>60</v>
      </c>
      <c r="B30" s="582" t="str">
        <f t="shared" si="1"/>
        <v>★</v>
      </c>
      <c r="C30" s="583"/>
      <c r="D30" s="584"/>
      <c r="E30" s="119">
        <v>3.39</v>
      </c>
      <c r="F30" s="119">
        <v>3.19</v>
      </c>
      <c r="G30" s="354">
        <f t="shared" si="0"/>
        <v>-0.20000000000000018</v>
      </c>
      <c r="H30" s="585"/>
      <c r="I30" s="586"/>
      <c r="J30" s="586"/>
      <c r="K30" s="586"/>
      <c r="L30" s="587"/>
      <c r="M30" s="519"/>
      <c r="N30" s="142"/>
      <c r="O30" s="244" t="s">
        <v>60</v>
      </c>
    </row>
    <row r="31" spans="1:19" ht="75.75" customHeight="1" thickBot="1">
      <c r="A31" s="250" t="s">
        <v>61</v>
      </c>
      <c r="B31" s="582" t="str">
        <f t="shared" si="1"/>
        <v>★</v>
      </c>
      <c r="C31" s="583"/>
      <c r="D31" s="584"/>
      <c r="E31" s="302">
        <v>2.34</v>
      </c>
      <c r="F31" s="302">
        <v>1.96</v>
      </c>
      <c r="G31" s="354">
        <f t="shared" si="0"/>
        <v>-0.37999999999999989</v>
      </c>
      <c r="H31" s="585" t="s">
        <v>205</v>
      </c>
      <c r="I31" s="586"/>
      <c r="J31" s="586"/>
      <c r="K31" s="586"/>
      <c r="L31" s="587"/>
      <c r="M31" s="141" t="s">
        <v>206</v>
      </c>
      <c r="N31" s="142">
        <v>45462</v>
      </c>
      <c r="O31" s="244" t="s">
        <v>61</v>
      </c>
    </row>
    <row r="32" spans="1:19" ht="75" customHeight="1" thickBot="1">
      <c r="A32" s="251" t="s">
        <v>62</v>
      </c>
      <c r="B32" s="582" t="str">
        <f t="shared" si="1"/>
        <v>★</v>
      </c>
      <c r="C32" s="583"/>
      <c r="D32" s="584"/>
      <c r="E32" s="119">
        <v>5.28</v>
      </c>
      <c r="F32" s="119">
        <v>4.47</v>
      </c>
      <c r="G32" s="354">
        <f t="shared" si="0"/>
        <v>-0.8100000000000005</v>
      </c>
      <c r="H32" s="585"/>
      <c r="I32" s="586"/>
      <c r="J32" s="586"/>
      <c r="K32" s="586"/>
      <c r="L32" s="587"/>
      <c r="M32" s="141"/>
      <c r="N32" s="520"/>
      <c r="O32" s="244" t="s">
        <v>62</v>
      </c>
    </row>
    <row r="33" spans="1:16" ht="74.400000000000006" customHeight="1" thickBot="1">
      <c r="A33" s="252" t="s">
        <v>63</v>
      </c>
      <c r="B33" s="582" t="str">
        <f t="shared" si="1"/>
        <v>★</v>
      </c>
      <c r="C33" s="583"/>
      <c r="D33" s="584"/>
      <c r="E33" s="119">
        <v>5.59</v>
      </c>
      <c r="F33" s="119">
        <v>5.15</v>
      </c>
      <c r="G33" s="354">
        <f t="shared" si="0"/>
        <v>-0.4399999999999995</v>
      </c>
      <c r="H33" s="585"/>
      <c r="I33" s="586"/>
      <c r="J33" s="586"/>
      <c r="K33" s="586"/>
      <c r="L33" s="587"/>
      <c r="M33" s="141"/>
      <c r="N33" s="142"/>
      <c r="O33" s="244" t="s">
        <v>63</v>
      </c>
    </row>
    <row r="34" spans="1:16" ht="93" customHeight="1" thickBot="1">
      <c r="A34" s="189" t="s">
        <v>64</v>
      </c>
      <c r="B34" s="582" t="str">
        <f t="shared" si="1"/>
        <v>★</v>
      </c>
      <c r="C34" s="583"/>
      <c r="D34" s="584"/>
      <c r="E34" s="119">
        <v>5.4</v>
      </c>
      <c r="F34" s="119">
        <v>5.38</v>
      </c>
      <c r="G34" s="354">
        <f t="shared" si="0"/>
        <v>-2.0000000000000462E-2</v>
      </c>
      <c r="H34" s="602" t="s">
        <v>298</v>
      </c>
      <c r="I34" s="603"/>
      <c r="J34" s="603"/>
      <c r="K34" s="603"/>
      <c r="L34" s="604"/>
      <c r="M34" s="539" t="s">
        <v>299</v>
      </c>
      <c r="N34" s="540">
        <v>45468</v>
      </c>
      <c r="O34" s="244" t="s">
        <v>64</v>
      </c>
    </row>
    <row r="35" spans="1:16" ht="78.599999999999994" customHeight="1" thickBot="1">
      <c r="A35" s="380" t="s">
        <v>65</v>
      </c>
      <c r="B35" s="582" t="str">
        <f t="shared" si="1"/>
        <v>★</v>
      </c>
      <c r="C35" s="583"/>
      <c r="D35" s="584"/>
      <c r="E35" s="119">
        <v>5.04</v>
      </c>
      <c r="F35" s="119">
        <v>4.46</v>
      </c>
      <c r="G35" s="354">
        <f t="shared" si="0"/>
        <v>-0.58000000000000007</v>
      </c>
      <c r="H35" s="605"/>
      <c r="I35" s="606"/>
      <c r="J35" s="606"/>
      <c r="K35" s="606"/>
      <c r="L35" s="607"/>
      <c r="M35" s="521"/>
      <c r="N35" s="522"/>
      <c r="O35" s="244" t="s">
        <v>65</v>
      </c>
    </row>
    <row r="36" spans="1:16" ht="92.4" customHeight="1" thickBot="1">
      <c r="A36" s="253" t="s">
        <v>66</v>
      </c>
      <c r="B36" s="582" t="str">
        <f t="shared" si="1"/>
        <v>★</v>
      </c>
      <c r="C36" s="583"/>
      <c r="D36" s="584"/>
      <c r="E36" s="119">
        <v>4.18</v>
      </c>
      <c r="F36" s="119">
        <v>3.81</v>
      </c>
      <c r="G36" s="354">
        <f t="shared" si="0"/>
        <v>-0.36999999999999966</v>
      </c>
      <c r="H36" s="585"/>
      <c r="I36" s="586"/>
      <c r="J36" s="586"/>
      <c r="K36" s="586"/>
      <c r="L36" s="587"/>
      <c r="M36" s="521"/>
      <c r="N36" s="518"/>
      <c r="O36" s="244" t="s">
        <v>66</v>
      </c>
    </row>
    <row r="37" spans="1:16" ht="87.75" customHeight="1" thickBot="1">
      <c r="A37" s="250" t="s">
        <v>67</v>
      </c>
      <c r="B37" s="582" t="str">
        <f t="shared" si="1"/>
        <v>☆</v>
      </c>
      <c r="C37" s="583"/>
      <c r="D37" s="584"/>
      <c r="E37" s="119">
        <v>3.78</v>
      </c>
      <c r="F37" s="119">
        <v>3.8</v>
      </c>
      <c r="G37" s="354">
        <f t="shared" si="0"/>
        <v>2.0000000000000018E-2</v>
      </c>
      <c r="H37" s="585"/>
      <c r="I37" s="586"/>
      <c r="J37" s="586"/>
      <c r="K37" s="586"/>
      <c r="L37" s="587"/>
      <c r="M37" s="141"/>
      <c r="N37" s="142"/>
      <c r="O37" s="244" t="s">
        <v>67</v>
      </c>
    </row>
    <row r="38" spans="1:16" ht="75.75" customHeight="1" thickBot="1">
      <c r="A38" s="250" t="s">
        <v>68</v>
      </c>
      <c r="B38" s="582" t="str">
        <f t="shared" si="1"/>
        <v>★</v>
      </c>
      <c r="C38" s="583"/>
      <c r="D38" s="584"/>
      <c r="E38" s="119">
        <v>4.72</v>
      </c>
      <c r="F38" s="119">
        <v>4</v>
      </c>
      <c r="G38" s="354">
        <f t="shared" si="0"/>
        <v>-0.71999999999999975</v>
      </c>
      <c r="H38" s="585"/>
      <c r="I38" s="586"/>
      <c r="J38" s="586"/>
      <c r="K38" s="586"/>
      <c r="L38" s="587"/>
      <c r="M38" s="141"/>
      <c r="N38" s="142"/>
      <c r="O38" s="244" t="s">
        <v>68</v>
      </c>
    </row>
    <row r="39" spans="1:16" ht="78.599999999999994" customHeight="1" thickBot="1">
      <c r="A39" s="250" t="s">
        <v>69</v>
      </c>
      <c r="B39" s="582" t="str">
        <f t="shared" si="1"/>
        <v>★★</v>
      </c>
      <c r="C39" s="583"/>
      <c r="D39" s="584"/>
      <c r="E39" s="119">
        <v>5.59</v>
      </c>
      <c r="F39" s="119">
        <v>3.93</v>
      </c>
      <c r="G39" s="354">
        <f t="shared" si="0"/>
        <v>-1.6599999999999997</v>
      </c>
      <c r="H39" s="585"/>
      <c r="I39" s="586"/>
      <c r="J39" s="586"/>
      <c r="K39" s="586"/>
      <c r="L39" s="587"/>
      <c r="M39" s="521"/>
      <c r="N39" s="518"/>
      <c r="O39" s="244" t="s">
        <v>69</v>
      </c>
    </row>
    <row r="40" spans="1:16" ht="78.75" customHeight="1" thickBot="1">
      <c r="A40" s="250" t="s">
        <v>70</v>
      </c>
      <c r="B40" s="582" t="str">
        <f t="shared" si="1"/>
        <v>☆</v>
      </c>
      <c r="C40" s="583"/>
      <c r="D40" s="584"/>
      <c r="E40" s="119">
        <v>4.5199999999999996</v>
      </c>
      <c r="F40" s="119">
        <v>5.12</v>
      </c>
      <c r="G40" s="354">
        <f t="shared" si="0"/>
        <v>0.60000000000000053</v>
      </c>
      <c r="H40" s="585"/>
      <c r="I40" s="586"/>
      <c r="J40" s="586"/>
      <c r="K40" s="586"/>
      <c r="L40" s="587"/>
      <c r="M40" s="141"/>
      <c r="N40" s="142"/>
      <c r="O40" s="244" t="s">
        <v>70</v>
      </c>
    </row>
    <row r="41" spans="1:16" ht="66" customHeight="1" thickBot="1">
      <c r="A41" s="250" t="s">
        <v>71</v>
      </c>
      <c r="B41" s="582" t="str">
        <f t="shared" si="1"/>
        <v>★</v>
      </c>
      <c r="C41" s="583"/>
      <c r="D41" s="584"/>
      <c r="E41" s="119">
        <v>3.46</v>
      </c>
      <c r="F41" s="119">
        <v>3.29</v>
      </c>
      <c r="G41" s="354">
        <f t="shared" si="0"/>
        <v>-0.16999999999999993</v>
      </c>
      <c r="H41" s="312"/>
      <c r="I41" s="319"/>
      <c r="J41" s="319"/>
      <c r="K41" s="321"/>
      <c r="L41" s="321"/>
      <c r="M41" s="141"/>
      <c r="N41" s="142"/>
      <c r="O41" s="244" t="s">
        <v>71</v>
      </c>
    </row>
    <row r="42" spans="1:16" ht="77.25" customHeight="1" thickBot="1">
      <c r="A42" s="250" t="s">
        <v>72</v>
      </c>
      <c r="B42" s="582" t="str">
        <f t="shared" si="1"/>
        <v>☆</v>
      </c>
      <c r="C42" s="583"/>
      <c r="D42" s="584"/>
      <c r="E42" s="119">
        <v>4.6500000000000004</v>
      </c>
      <c r="F42" s="119">
        <v>4.7</v>
      </c>
      <c r="G42" s="354">
        <f t="shared" si="0"/>
        <v>4.9999999999999822E-2</v>
      </c>
      <c r="H42" s="585"/>
      <c r="I42" s="586"/>
      <c r="J42" s="586"/>
      <c r="K42" s="586"/>
      <c r="L42" s="587"/>
      <c r="M42" s="521"/>
      <c r="N42" s="142"/>
      <c r="O42" s="244" t="s">
        <v>72</v>
      </c>
      <c r="P42" s="52" t="s">
        <v>144</v>
      </c>
    </row>
    <row r="43" spans="1:16" ht="93" customHeight="1" thickBot="1">
      <c r="A43" s="250" t="s">
        <v>73</v>
      </c>
      <c r="B43" s="582" t="str">
        <f t="shared" si="1"/>
        <v>★</v>
      </c>
      <c r="C43" s="583"/>
      <c r="D43" s="584"/>
      <c r="E43" s="119">
        <v>3.08</v>
      </c>
      <c r="F43" s="302">
        <v>2.5499999999999998</v>
      </c>
      <c r="G43" s="354">
        <f t="shared" si="0"/>
        <v>-0.53000000000000025</v>
      </c>
      <c r="H43" s="585"/>
      <c r="I43" s="586"/>
      <c r="J43" s="586"/>
      <c r="K43" s="586"/>
      <c r="L43" s="587"/>
      <c r="M43" s="410"/>
      <c r="N43" s="142"/>
      <c r="O43" s="244" t="s">
        <v>73</v>
      </c>
    </row>
    <row r="44" spans="1:16" ht="77.25" customHeight="1" thickBot="1">
      <c r="A44" s="398" t="s">
        <v>74</v>
      </c>
      <c r="B44" s="582" t="str">
        <f t="shared" si="1"/>
        <v>★</v>
      </c>
      <c r="C44" s="583"/>
      <c r="D44" s="584"/>
      <c r="E44" s="119">
        <v>3.4</v>
      </c>
      <c r="F44" s="119">
        <v>3.15</v>
      </c>
      <c r="G44" s="354">
        <f t="shared" si="0"/>
        <v>-0.25</v>
      </c>
      <c r="H44" s="608" t="s">
        <v>211</v>
      </c>
      <c r="I44" s="609"/>
      <c r="J44" s="609"/>
      <c r="K44" s="609"/>
      <c r="L44" s="609"/>
      <c r="M44" s="523" t="s">
        <v>212</v>
      </c>
      <c r="N44" s="524">
        <v>45460</v>
      </c>
      <c r="O44" s="52"/>
    </row>
    <row r="45" spans="1:16" ht="81.75" customHeight="1" thickBot="1">
      <c r="A45" s="250" t="s">
        <v>75</v>
      </c>
      <c r="B45" s="582" t="str">
        <f t="shared" si="1"/>
        <v>☆</v>
      </c>
      <c r="C45" s="583"/>
      <c r="D45" s="584"/>
      <c r="E45" s="302">
        <v>2.81</v>
      </c>
      <c r="F45" s="119">
        <v>3.19</v>
      </c>
      <c r="G45" s="354">
        <f t="shared" si="0"/>
        <v>0.37999999999999989</v>
      </c>
      <c r="H45" s="610" t="s">
        <v>207</v>
      </c>
      <c r="I45" s="611"/>
      <c r="J45" s="611"/>
      <c r="K45" s="611"/>
      <c r="L45" s="612"/>
      <c r="M45" s="141" t="s">
        <v>208</v>
      </c>
      <c r="N45" s="520">
        <v>45456</v>
      </c>
      <c r="O45" s="244" t="s">
        <v>75</v>
      </c>
    </row>
    <row r="46" spans="1:16" ht="81" customHeight="1" thickBot="1">
      <c r="A46" s="250" t="s">
        <v>76</v>
      </c>
      <c r="B46" s="582" t="str">
        <f t="shared" si="1"/>
        <v>★</v>
      </c>
      <c r="C46" s="583"/>
      <c r="D46" s="584"/>
      <c r="E46" s="119">
        <v>4.42</v>
      </c>
      <c r="F46" s="119">
        <v>3.87</v>
      </c>
      <c r="G46" s="354">
        <f t="shared" si="0"/>
        <v>-0.54999999999999982</v>
      </c>
      <c r="H46" s="585"/>
      <c r="I46" s="586"/>
      <c r="J46" s="586"/>
      <c r="K46" s="586"/>
      <c r="L46" s="587"/>
      <c r="M46" s="141"/>
      <c r="N46" s="142"/>
      <c r="O46" s="244" t="s">
        <v>76</v>
      </c>
    </row>
    <row r="47" spans="1:16" ht="88.2" customHeight="1" thickBot="1">
      <c r="A47" s="250" t="s">
        <v>77</v>
      </c>
      <c r="B47" s="582" t="str">
        <f t="shared" si="1"/>
        <v>★★</v>
      </c>
      <c r="C47" s="583"/>
      <c r="D47" s="584"/>
      <c r="E47" s="119">
        <v>5.36</v>
      </c>
      <c r="F47" s="119">
        <v>3.86</v>
      </c>
      <c r="G47" s="354">
        <f t="shared" si="0"/>
        <v>-1.5000000000000004</v>
      </c>
      <c r="H47" s="585"/>
      <c r="I47" s="586"/>
      <c r="J47" s="586"/>
      <c r="K47" s="586"/>
      <c r="L47" s="587"/>
      <c r="M47" s="141"/>
      <c r="N47" s="142"/>
      <c r="O47" s="244" t="s">
        <v>77</v>
      </c>
    </row>
    <row r="48" spans="1:16" ht="78.75" customHeight="1" thickBot="1">
      <c r="A48" s="250" t="s">
        <v>78</v>
      </c>
      <c r="B48" s="582" t="str">
        <f t="shared" si="1"/>
        <v>★</v>
      </c>
      <c r="C48" s="583"/>
      <c r="D48" s="584"/>
      <c r="E48" s="119">
        <v>5.26</v>
      </c>
      <c r="F48" s="119">
        <v>4.33</v>
      </c>
      <c r="G48" s="354">
        <f t="shared" si="0"/>
        <v>-0.92999999999999972</v>
      </c>
      <c r="H48" s="613"/>
      <c r="I48" s="614"/>
      <c r="J48" s="614"/>
      <c r="K48" s="614"/>
      <c r="L48" s="615"/>
      <c r="M48" s="141"/>
      <c r="N48" s="142"/>
      <c r="O48" s="244" t="s">
        <v>78</v>
      </c>
    </row>
    <row r="49" spans="1:15" ht="74.25" customHeight="1" thickBot="1">
      <c r="A49" s="250" t="s">
        <v>79</v>
      </c>
      <c r="B49" s="582" t="str">
        <f t="shared" si="1"/>
        <v>★</v>
      </c>
      <c r="C49" s="583"/>
      <c r="D49" s="584"/>
      <c r="E49" s="119">
        <v>5.1100000000000003</v>
      </c>
      <c r="F49" s="119">
        <v>4.4000000000000004</v>
      </c>
      <c r="G49" s="354">
        <f t="shared" si="0"/>
        <v>-0.71</v>
      </c>
      <c r="H49" s="585"/>
      <c r="I49" s="586"/>
      <c r="J49" s="586"/>
      <c r="K49" s="586"/>
      <c r="L49" s="587"/>
      <c r="M49" s="141"/>
      <c r="N49" s="142"/>
      <c r="O49" s="244" t="s">
        <v>79</v>
      </c>
    </row>
    <row r="50" spans="1:15" ht="73.2" customHeight="1" thickBot="1">
      <c r="A50" s="250" t="s">
        <v>80</v>
      </c>
      <c r="B50" s="582" t="str">
        <f t="shared" si="1"/>
        <v>★</v>
      </c>
      <c r="C50" s="583"/>
      <c r="D50" s="584"/>
      <c r="E50" s="352">
        <v>7.02</v>
      </c>
      <c r="F50" s="119">
        <v>5.64</v>
      </c>
      <c r="G50" s="354">
        <f t="shared" si="0"/>
        <v>-1.38</v>
      </c>
      <c r="H50" s="613" t="s">
        <v>209</v>
      </c>
      <c r="I50" s="614"/>
      <c r="J50" s="614"/>
      <c r="K50" s="614"/>
      <c r="L50" s="615"/>
      <c r="M50" s="141" t="s">
        <v>210</v>
      </c>
      <c r="N50" s="525">
        <v>45460</v>
      </c>
      <c r="O50" s="244" t="s">
        <v>80</v>
      </c>
    </row>
    <row r="51" spans="1:15" ht="73.5" customHeight="1" thickBot="1">
      <c r="A51" s="250" t="s">
        <v>81</v>
      </c>
      <c r="B51" s="582" t="str">
        <f t="shared" si="1"/>
        <v>★</v>
      </c>
      <c r="C51" s="583"/>
      <c r="D51" s="584"/>
      <c r="E51" s="119">
        <v>5.41</v>
      </c>
      <c r="F51" s="119">
        <v>4.38</v>
      </c>
      <c r="G51" s="354">
        <f t="shared" si="0"/>
        <v>-1.0300000000000002</v>
      </c>
      <c r="H51" s="616"/>
      <c r="I51" s="617"/>
      <c r="J51" s="617"/>
      <c r="K51" s="617"/>
      <c r="L51" s="618"/>
      <c r="M51" s="471"/>
      <c r="N51" s="472"/>
      <c r="O51" s="244" t="s">
        <v>81</v>
      </c>
    </row>
    <row r="52" spans="1:15" ht="91.8" customHeight="1" thickBot="1">
      <c r="A52" s="250" t="s">
        <v>82</v>
      </c>
      <c r="B52" s="582" t="str">
        <f t="shared" si="1"/>
        <v>★</v>
      </c>
      <c r="C52" s="583"/>
      <c r="D52" s="584"/>
      <c r="E52" s="119">
        <v>3.47</v>
      </c>
      <c r="F52" s="302">
        <v>2.93</v>
      </c>
      <c r="G52" s="354">
        <f t="shared" si="0"/>
        <v>-0.54</v>
      </c>
      <c r="H52" s="616"/>
      <c r="I52" s="617"/>
      <c r="J52" s="617"/>
      <c r="K52" s="617"/>
      <c r="L52" s="618"/>
      <c r="M52" s="471"/>
      <c r="N52" s="472"/>
      <c r="O52" s="244" t="s">
        <v>82</v>
      </c>
    </row>
    <row r="53" spans="1:15" ht="77.25" customHeight="1" thickBot="1">
      <c r="A53" s="250" t="s">
        <v>83</v>
      </c>
      <c r="B53" s="582" t="str">
        <f t="shared" si="1"/>
        <v>☆</v>
      </c>
      <c r="C53" s="583"/>
      <c r="D53" s="584"/>
      <c r="E53" s="119">
        <v>3.32</v>
      </c>
      <c r="F53" s="119">
        <v>4.32</v>
      </c>
      <c r="G53" s="354">
        <f t="shared" si="0"/>
        <v>1.0000000000000004</v>
      </c>
      <c r="H53" s="616"/>
      <c r="I53" s="617"/>
      <c r="J53" s="617"/>
      <c r="K53" s="617"/>
      <c r="L53" s="618"/>
      <c r="M53" s="473"/>
      <c r="N53" s="472"/>
      <c r="O53" s="244" t="s">
        <v>83</v>
      </c>
    </row>
    <row r="54" spans="1:15" ht="78" customHeight="1" thickBot="1">
      <c r="A54" s="250" t="s">
        <v>84</v>
      </c>
      <c r="B54" s="582" t="str">
        <f t="shared" si="1"/>
        <v>☆</v>
      </c>
      <c r="C54" s="583"/>
      <c r="D54" s="584"/>
      <c r="E54" s="119">
        <v>3.04</v>
      </c>
      <c r="F54" s="119">
        <v>3.78</v>
      </c>
      <c r="G54" s="354">
        <f t="shared" si="0"/>
        <v>0.73999999999999977</v>
      </c>
      <c r="H54" s="585"/>
      <c r="I54" s="586"/>
      <c r="J54" s="586"/>
      <c r="K54" s="586"/>
      <c r="L54" s="587"/>
      <c r="M54" s="141"/>
      <c r="N54" s="142"/>
      <c r="O54" s="244" t="s">
        <v>84</v>
      </c>
    </row>
    <row r="55" spans="1:15" ht="69" customHeight="1" thickBot="1">
      <c r="A55" s="250" t="s">
        <v>85</v>
      </c>
      <c r="B55" s="582" t="str">
        <f t="shared" si="1"/>
        <v>★</v>
      </c>
      <c r="C55" s="583"/>
      <c r="D55" s="584"/>
      <c r="E55" s="119">
        <v>4.4800000000000004</v>
      </c>
      <c r="F55" s="119">
        <v>3.17</v>
      </c>
      <c r="G55" s="354">
        <f t="shared" si="0"/>
        <v>-1.3100000000000005</v>
      </c>
      <c r="H55" s="619" t="s">
        <v>296</v>
      </c>
      <c r="I55" s="620"/>
      <c r="J55" s="620"/>
      <c r="K55" s="620"/>
      <c r="L55" s="621"/>
      <c r="M55" s="537" t="s">
        <v>297</v>
      </c>
      <c r="N55" s="538">
        <v>45472</v>
      </c>
      <c r="O55" s="244" t="s">
        <v>85</v>
      </c>
    </row>
    <row r="56" spans="1:15" ht="69" customHeight="1" thickBot="1">
      <c r="A56" s="250" t="s">
        <v>86</v>
      </c>
      <c r="B56" s="582" t="str">
        <f t="shared" si="1"/>
        <v>★</v>
      </c>
      <c r="C56" s="583"/>
      <c r="D56" s="584"/>
      <c r="E56" s="119">
        <v>4.51</v>
      </c>
      <c r="F56" s="119">
        <v>4.4400000000000004</v>
      </c>
      <c r="G56" s="354">
        <f t="shared" si="0"/>
        <v>-6.9999999999999396E-2</v>
      </c>
      <c r="H56" s="585"/>
      <c r="I56" s="586"/>
      <c r="J56" s="586"/>
      <c r="K56" s="586"/>
      <c r="L56" s="587"/>
      <c r="M56" s="141"/>
      <c r="N56" s="142"/>
      <c r="O56" s="244" t="s">
        <v>86</v>
      </c>
    </row>
    <row r="57" spans="1:15" ht="63.75" customHeight="1" thickBot="1">
      <c r="A57" s="250" t="s">
        <v>87</v>
      </c>
      <c r="B57" s="582" t="str">
        <f t="shared" si="1"/>
        <v>★</v>
      </c>
      <c r="C57" s="583"/>
      <c r="D57" s="584"/>
      <c r="E57" s="352">
        <v>6.05</v>
      </c>
      <c r="F57" s="119">
        <v>4.84</v>
      </c>
      <c r="G57" s="354">
        <f t="shared" si="0"/>
        <v>-1.21</v>
      </c>
      <c r="H57" s="613"/>
      <c r="I57" s="614"/>
      <c r="J57" s="614"/>
      <c r="K57" s="614"/>
      <c r="L57" s="615"/>
      <c r="M57" s="141"/>
      <c r="N57" s="142"/>
      <c r="O57" s="244" t="s">
        <v>87</v>
      </c>
    </row>
    <row r="58" spans="1:15" ht="69.75" customHeight="1" thickBot="1">
      <c r="A58" s="250" t="s">
        <v>88</v>
      </c>
      <c r="B58" s="582" t="str">
        <f t="shared" si="1"/>
        <v>★</v>
      </c>
      <c r="C58" s="583"/>
      <c r="D58" s="584"/>
      <c r="E58" s="119">
        <v>3.65</v>
      </c>
      <c r="F58" s="119">
        <v>3.61</v>
      </c>
      <c r="G58" s="354">
        <f t="shared" si="0"/>
        <v>-4.0000000000000036E-2</v>
      </c>
      <c r="H58" s="585"/>
      <c r="I58" s="586"/>
      <c r="J58" s="586"/>
      <c r="K58" s="586"/>
      <c r="L58" s="587"/>
      <c r="M58" s="141"/>
      <c r="N58" s="142"/>
      <c r="O58" s="244" t="s">
        <v>88</v>
      </c>
    </row>
    <row r="59" spans="1:15" ht="76.2" customHeight="1" thickBot="1">
      <c r="A59" s="250" t="s">
        <v>89</v>
      </c>
      <c r="B59" s="582" t="str">
        <f t="shared" si="1"/>
        <v>★</v>
      </c>
      <c r="C59" s="583"/>
      <c r="D59" s="584"/>
      <c r="E59" s="119">
        <v>5.57</v>
      </c>
      <c r="F59" s="119">
        <v>4.43</v>
      </c>
      <c r="G59" s="354">
        <f t="shared" si="0"/>
        <v>-1.1400000000000006</v>
      </c>
      <c r="H59" s="585"/>
      <c r="I59" s="586"/>
      <c r="J59" s="586"/>
      <c r="K59" s="586"/>
      <c r="L59" s="587"/>
      <c r="M59" s="141"/>
      <c r="N59" s="142"/>
      <c r="O59" s="244" t="s">
        <v>89</v>
      </c>
    </row>
    <row r="60" spans="1:15" ht="73.8" customHeight="1" thickBot="1">
      <c r="A60" s="250" t="s">
        <v>90</v>
      </c>
      <c r="B60" s="582" t="str">
        <f t="shared" si="1"/>
        <v>★★</v>
      </c>
      <c r="C60" s="583"/>
      <c r="D60" s="584"/>
      <c r="E60" s="352">
        <v>6.57</v>
      </c>
      <c r="F60" s="119">
        <v>4.62</v>
      </c>
      <c r="G60" s="354">
        <f t="shared" si="0"/>
        <v>-1.9500000000000002</v>
      </c>
      <c r="H60" s="585"/>
      <c r="I60" s="586"/>
      <c r="J60" s="586"/>
      <c r="K60" s="586"/>
      <c r="L60" s="587"/>
      <c r="M60" s="141"/>
      <c r="N60" s="142"/>
      <c r="O60" s="244" t="s">
        <v>90</v>
      </c>
    </row>
    <row r="61" spans="1:15" ht="81" customHeight="1" thickBot="1">
      <c r="A61" s="250" t="s">
        <v>91</v>
      </c>
      <c r="B61" s="582" t="str">
        <f t="shared" si="1"/>
        <v>★</v>
      </c>
      <c r="C61" s="583"/>
      <c r="D61" s="584"/>
      <c r="E61" s="302">
        <v>2.48</v>
      </c>
      <c r="F61" s="302">
        <v>2.12</v>
      </c>
      <c r="G61" s="354">
        <f t="shared" si="0"/>
        <v>-0.35999999999999988</v>
      </c>
      <c r="H61" s="585"/>
      <c r="I61" s="586"/>
      <c r="J61" s="586"/>
      <c r="K61" s="586"/>
      <c r="L61" s="587"/>
      <c r="M61" s="141"/>
      <c r="N61" s="142"/>
      <c r="O61" s="244" t="s">
        <v>91</v>
      </c>
    </row>
    <row r="62" spans="1:15" ht="78.599999999999994" customHeight="1" thickBot="1">
      <c r="A62" s="250" t="s">
        <v>92</v>
      </c>
      <c r="B62" s="582" t="str">
        <f t="shared" si="1"/>
        <v>☆</v>
      </c>
      <c r="C62" s="583"/>
      <c r="D62" s="584"/>
      <c r="E62" s="119">
        <v>5.76</v>
      </c>
      <c r="F62" s="119">
        <v>5.77</v>
      </c>
      <c r="G62" s="354">
        <f t="shared" si="0"/>
        <v>9.9999999999997868E-3</v>
      </c>
      <c r="H62" s="585"/>
      <c r="I62" s="586"/>
      <c r="J62" s="586"/>
      <c r="K62" s="586"/>
      <c r="L62" s="587"/>
      <c r="M62" s="410"/>
      <c r="N62" s="142"/>
      <c r="O62" s="244" t="s">
        <v>92</v>
      </c>
    </row>
    <row r="63" spans="1:15" ht="87" customHeight="1" thickBot="1">
      <c r="A63" s="250" t="s">
        <v>93</v>
      </c>
      <c r="B63" s="582" t="str">
        <f t="shared" si="1"/>
        <v>★</v>
      </c>
      <c r="C63" s="583"/>
      <c r="D63" s="584"/>
      <c r="E63" s="302">
        <v>2.48</v>
      </c>
      <c r="F63" s="302">
        <v>1.0900000000000001</v>
      </c>
      <c r="G63" s="354">
        <f t="shared" si="0"/>
        <v>-1.39</v>
      </c>
      <c r="H63" s="585"/>
      <c r="I63" s="586"/>
      <c r="J63" s="586"/>
      <c r="K63" s="586"/>
      <c r="L63" s="587"/>
      <c r="M63" s="410"/>
      <c r="N63" s="142"/>
      <c r="O63" s="244" t="s">
        <v>93</v>
      </c>
    </row>
    <row r="64" spans="1:15" ht="73.2" customHeight="1" thickBot="1">
      <c r="A64" s="250" t="s">
        <v>94</v>
      </c>
      <c r="B64" s="582" t="str">
        <f t="shared" si="1"/>
        <v>☆</v>
      </c>
      <c r="C64" s="583"/>
      <c r="D64" s="584"/>
      <c r="E64" s="302">
        <v>1.8</v>
      </c>
      <c r="F64" s="302">
        <v>1.89</v>
      </c>
      <c r="G64" s="354">
        <f t="shared" si="0"/>
        <v>8.9999999999999858E-2</v>
      </c>
      <c r="H64" s="662"/>
      <c r="I64" s="663"/>
      <c r="J64" s="663"/>
      <c r="K64" s="663"/>
      <c r="L64" s="664"/>
      <c r="M64" s="141"/>
      <c r="N64" s="142"/>
      <c r="O64" s="244" t="s">
        <v>94</v>
      </c>
    </row>
    <row r="65" spans="1:18" ht="80.25" customHeight="1" thickBot="1">
      <c r="A65" s="250" t="s">
        <v>95</v>
      </c>
      <c r="B65" s="582" t="str">
        <f t="shared" si="1"/>
        <v>★</v>
      </c>
      <c r="C65" s="583"/>
      <c r="D65" s="584"/>
      <c r="E65" s="352">
        <v>7.42</v>
      </c>
      <c r="F65" s="352">
        <v>7.1</v>
      </c>
      <c r="G65" s="354">
        <f t="shared" si="0"/>
        <v>-0.32000000000000028</v>
      </c>
      <c r="H65" s="613"/>
      <c r="I65" s="614"/>
      <c r="J65" s="614"/>
      <c r="K65" s="614"/>
      <c r="L65" s="615"/>
      <c r="M65" s="406"/>
      <c r="N65" s="142"/>
      <c r="O65" s="244" t="s">
        <v>95</v>
      </c>
    </row>
    <row r="66" spans="1:18" ht="88.5" customHeight="1" thickBot="1">
      <c r="A66" s="250" t="s">
        <v>96</v>
      </c>
      <c r="B66" s="582" t="str">
        <f t="shared" si="1"/>
        <v>★★★</v>
      </c>
      <c r="C66" s="583"/>
      <c r="D66" s="584"/>
      <c r="E66" s="451">
        <v>15.64</v>
      </c>
      <c r="F66" s="451">
        <v>12.83</v>
      </c>
      <c r="G66" s="354">
        <f t="shared" si="0"/>
        <v>-2.8100000000000005</v>
      </c>
      <c r="H66" s="613"/>
      <c r="I66" s="614"/>
      <c r="J66" s="614"/>
      <c r="K66" s="614"/>
      <c r="L66" s="615"/>
      <c r="M66" s="141"/>
      <c r="N66" s="142"/>
      <c r="O66" s="244" t="s">
        <v>96</v>
      </c>
    </row>
    <row r="67" spans="1:18" ht="78.75" customHeight="1" thickBot="1">
      <c r="A67" s="250" t="s">
        <v>97</v>
      </c>
      <c r="B67" s="582" t="str">
        <f t="shared" si="1"/>
        <v>★</v>
      </c>
      <c r="C67" s="583"/>
      <c r="D67" s="584"/>
      <c r="E67" s="119">
        <v>5.33</v>
      </c>
      <c r="F67" s="119">
        <v>4.6399999999999997</v>
      </c>
      <c r="G67" s="354">
        <f t="shared" si="0"/>
        <v>-0.69000000000000039</v>
      </c>
      <c r="H67" s="585"/>
      <c r="I67" s="586"/>
      <c r="J67" s="586"/>
      <c r="K67" s="586"/>
      <c r="L67" s="587"/>
      <c r="M67" s="141"/>
      <c r="N67" s="142"/>
      <c r="O67" s="244" t="s">
        <v>97</v>
      </c>
    </row>
    <row r="68" spans="1:18" ht="73.8" customHeight="1" thickBot="1">
      <c r="A68" s="253" t="s">
        <v>98</v>
      </c>
      <c r="B68" s="582" t="str">
        <f t="shared" si="1"/>
        <v>★</v>
      </c>
      <c r="C68" s="583"/>
      <c r="D68" s="584"/>
      <c r="E68" s="119">
        <v>5.94</v>
      </c>
      <c r="F68" s="119">
        <v>5.29</v>
      </c>
      <c r="G68" s="354">
        <f t="shared" si="0"/>
        <v>-0.65000000000000036</v>
      </c>
      <c r="H68" s="585"/>
      <c r="I68" s="586"/>
      <c r="J68" s="586"/>
      <c r="K68" s="586"/>
      <c r="L68" s="587"/>
      <c r="M68" s="397"/>
      <c r="N68" s="142"/>
      <c r="O68" s="244" t="s">
        <v>98</v>
      </c>
    </row>
    <row r="69" spans="1:18" ht="72.75" customHeight="1" thickBot="1">
      <c r="A69" s="251" t="s">
        <v>99</v>
      </c>
      <c r="B69" s="582" t="str">
        <f t="shared" si="1"/>
        <v>☆</v>
      </c>
      <c r="C69" s="583"/>
      <c r="D69" s="584"/>
      <c r="E69" s="362">
        <v>1.6</v>
      </c>
      <c r="F69" s="362">
        <v>2.0699999999999998</v>
      </c>
      <c r="G69" s="354">
        <f t="shared" si="0"/>
        <v>0.46999999999999975</v>
      </c>
      <c r="H69" s="613"/>
      <c r="I69" s="614"/>
      <c r="J69" s="614"/>
      <c r="K69" s="614"/>
      <c r="L69" s="615"/>
      <c r="M69" s="141"/>
      <c r="N69" s="142"/>
      <c r="O69" s="244" t="s">
        <v>99</v>
      </c>
    </row>
    <row r="70" spans="1:18" ht="58.5" customHeight="1" thickBot="1">
      <c r="A70" s="190" t="s">
        <v>100</v>
      </c>
      <c r="B70" s="582" t="str">
        <f t="shared" si="1"/>
        <v>★</v>
      </c>
      <c r="C70" s="583"/>
      <c r="D70" s="584"/>
      <c r="E70" s="119">
        <v>4.7</v>
      </c>
      <c r="F70" s="119">
        <v>4.25</v>
      </c>
      <c r="G70" s="354">
        <f t="shared" si="0"/>
        <v>-0.45000000000000018</v>
      </c>
      <c r="H70" s="585"/>
      <c r="I70" s="586"/>
      <c r="J70" s="586"/>
      <c r="K70" s="586"/>
      <c r="L70" s="587"/>
      <c r="M70" s="191"/>
      <c r="N70" s="142"/>
      <c r="O70" s="244"/>
    </row>
    <row r="71" spans="1:18" ht="42.75" customHeight="1" thickBot="1">
      <c r="A71" s="192"/>
      <c r="B71" s="192"/>
      <c r="C71" s="192"/>
      <c r="D71" s="192"/>
      <c r="E71" s="652"/>
      <c r="F71" s="652"/>
      <c r="G71" s="652"/>
      <c r="H71" s="652"/>
      <c r="I71" s="652"/>
      <c r="J71" s="652"/>
      <c r="K71" s="652"/>
      <c r="L71" s="652"/>
      <c r="M71" s="411">
        <f>COUNTIF(E24:E70,"&gt;=10")</f>
        <v>1</v>
      </c>
      <c r="N71" s="53">
        <f>COUNTIF(F24:F70,"&gt;=10")</f>
        <v>1</v>
      </c>
      <c r="O71" s="53" t="s">
        <v>26</v>
      </c>
    </row>
    <row r="72" spans="1:18" ht="36.75" customHeight="1" thickBot="1">
      <c r="A72" s="66" t="s">
        <v>19</v>
      </c>
      <c r="B72" s="67"/>
      <c r="C72" s="112"/>
      <c r="D72" s="112"/>
      <c r="E72" s="653" t="s">
        <v>18</v>
      </c>
      <c r="F72" s="653"/>
      <c r="G72" s="653"/>
      <c r="H72" s="654" t="s">
        <v>430</v>
      </c>
      <c r="I72" s="655"/>
      <c r="J72" s="67"/>
      <c r="K72" s="68"/>
      <c r="L72" s="68"/>
      <c r="M72" s="69"/>
      <c r="N72" s="70"/>
    </row>
    <row r="73" spans="1:18" ht="36.75" customHeight="1" thickBot="1">
      <c r="A73" s="71"/>
      <c r="B73" s="193"/>
      <c r="C73" s="658" t="s">
        <v>163</v>
      </c>
      <c r="D73" s="659"/>
      <c r="E73" s="659"/>
      <c r="F73" s="660"/>
      <c r="G73" s="72">
        <f>+F70</f>
        <v>4.25</v>
      </c>
      <c r="H73" s="73" t="s">
        <v>101</v>
      </c>
      <c r="I73" s="656">
        <f>+G70</f>
        <v>-0.45000000000000018</v>
      </c>
      <c r="J73" s="657"/>
      <c r="K73" s="194"/>
      <c r="L73" s="194"/>
      <c r="M73" s="195"/>
      <c r="N73" s="74"/>
    </row>
    <row r="74" spans="1:18" ht="36.75" customHeight="1" thickBot="1">
      <c r="A74" s="71"/>
      <c r="B74" s="193"/>
      <c r="C74" s="622" t="s">
        <v>102</v>
      </c>
      <c r="D74" s="623"/>
      <c r="E74" s="623"/>
      <c r="F74" s="624"/>
      <c r="G74" s="75">
        <f>+F35</f>
        <v>4.46</v>
      </c>
      <c r="H74" s="76" t="s">
        <v>101</v>
      </c>
      <c r="I74" s="625">
        <f>+G35</f>
        <v>-0.58000000000000007</v>
      </c>
      <c r="J74" s="626"/>
      <c r="K74" s="194"/>
      <c r="L74" s="194"/>
      <c r="M74" s="195"/>
      <c r="N74" s="74"/>
      <c r="R74" s="229" t="s">
        <v>19</v>
      </c>
    </row>
    <row r="75" spans="1:18" ht="36.75" customHeight="1" thickBot="1">
      <c r="A75" s="71"/>
      <c r="B75" s="193"/>
      <c r="C75" s="627" t="s">
        <v>103</v>
      </c>
      <c r="D75" s="628"/>
      <c r="E75" s="628"/>
      <c r="F75" s="77" t="str">
        <f>VLOOKUP(G75,F:P,10,0)</f>
        <v>大分県</v>
      </c>
      <c r="G75" s="78">
        <f>MAX(F23:F70)</f>
        <v>12.83</v>
      </c>
      <c r="H75" s="629" t="s">
        <v>104</v>
      </c>
      <c r="I75" s="630"/>
      <c r="J75" s="630"/>
      <c r="K75" s="79">
        <f>+N71</f>
        <v>1</v>
      </c>
      <c r="L75" s="80" t="s">
        <v>105</v>
      </c>
      <c r="M75" s="81">
        <f>N71-M71</f>
        <v>0</v>
      </c>
      <c r="N75" s="74"/>
      <c r="R75" s="230"/>
    </row>
    <row r="76" spans="1:18" ht="36.75" customHeight="1" thickBot="1">
      <c r="A76" s="82"/>
      <c r="B76" s="83"/>
      <c r="C76" s="83"/>
      <c r="D76" s="83"/>
      <c r="E76" s="83"/>
      <c r="F76" s="83"/>
      <c r="G76" s="83"/>
      <c r="H76" s="83"/>
      <c r="I76" s="83"/>
      <c r="J76" s="83"/>
      <c r="K76" s="84"/>
      <c r="L76" s="84"/>
      <c r="M76" s="85"/>
      <c r="N76" s="86"/>
      <c r="R76" s="230"/>
    </row>
    <row r="77" spans="1:18" ht="30.75" customHeight="1">
      <c r="A77" s="108"/>
      <c r="B77" s="108"/>
      <c r="C77" s="108"/>
      <c r="D77" s="108"/>
      <c r="E77" s="108"/>
      <c r="F77" s="108"/>
      <c r="G77" s="108"/>
      <c r="H77" s="108"/>
      <c r="I77" s="108"/>
      <c r="J77" s="108"/>
      <c r="K77" s="196"/>
      <c r="L77" s="196"/>
      <c r="M77" s="197"/>
      <c r="N77" s="198"/>
      <c r="R77" s="231"/>
    </row>
    <row r="78" spans="1:18" ht="30.75" customHeight="1" thickBot="1">
      <c r="A78" s="199"/>
      <c r="B78" s="199"/>
      <c r="C78" s="199"/>
      <c r="D78" s="199"/>
      <c r="E78" s="199"/>
      <c r="F78" s="199"/>
      <c r="G78" s="199"/>
      <c r="H78" s="199"/>
      <c r="I78" s="199"/>
      <c r="J78" s="199"/>
      <c r="K78" s="200"/>
      <c r="L78" s="200"/>
      <c r="M78" s="412"/>
      <c r="N78" s="199"/>
    </row>
    <row r="79" spans="1:18" ht="24.75" customHeight="1" thickTop="1">
      <c r="A79" s="631">
        <v>1</v>
      </c>
      <c r="B79" s="634" t="s">
        <v>235</v>
      </c>
      <c r="C79" s="635"/>
      <c r="D79" s="635"/>
      <c r="E79" s="635"/>
      <c r="F79" s="636"/>
      <c r="G79" s="643" t="s">
        <v>236</v>
      </c>
      <c r="H79" s="644"/>
      <c r="I79" s="644"/>
      <c r="J79" s="644"/>
      <c r="K79" s="644"/>
      <c r="L79" s="644"/>
      <c r="M79" s="644"/>
      <c r="N79" s="645"/>
    </row>
    <row r="80" spans="1:18" ht="24.75" customHeight="1">
      <c r="A80" s="632"/>
      <c r="B80" s="637"/>
      <c r="C80" s="638"/>
      <c r="D80" s="638"/>
      <c r="E80" s="638"/>
      <c r="F80" s="639"/>
      <c r="G80" s="646"/>
      <c r="H80" s="647"/>
      <c r="I80" s="647"/>
      <c r="J80" s="647"/>
      <c r="K80" s="647"/>
      <c r="L80" s="647"/>
      <c r="M80" s="647"/>
      <c r="N80" s="648"/>
      <c r="O80" s="201" t="s">
        <v>26</v>
      </c>
      <c r="P80" s="201"/>
    </row>
    <row r="81" spans="1:16" ht="24.75" customHeight="1">
      <c r="A81" s="632"/>
      <c r="B81" s="637"/>
      <c r="C81" s="638"/>
      <c r="D81" s="638"/>
      <c r="E81" s="638"/>
      <c r="F81" s="639"/>
      <c r="G81" s="646"/>
      <c r="H81" s="647"/>
      <c r="I81" s="647"/>
      <c r="J81" s="647"/>
      <c r="K81" s="647"/>
      <c r="L81" s="647"/>
      <c r="M81" s="647"/>
      <c r="N81" s="648"/>
      <c r="O81" s="201" t="s">
        <v>19</v>
      </c>
      <c r="P81" s="201" t="s">
        <v>106</v>
      </c>
    </row>
    <row r="82" spans="1:16" ht="24.75" customHeight="1">
      <c r="A82" s="632"/>
      <c r="B82" s="637"/>
      <c r="C82" s="638"/>
      <c r="D82" s="638"/>
      <c r="E82" s="638"/>
      <c r="F82" s="639"/>
      <c r="G82" s="646"/>
      <c r="H82" s="647"/>
      <c r="I82" s="647"/>
      <c r="J82" s="647"/>
      <c r="K82" s="647"/>
      <c r="L82" s="647"/>
      <c r="M82" s="647"/>
      <c r="N82" s="648"/>
      <c r="O82" s="202"/>
      <c r="P82" s="201"/>
    </row>
    <row r="83" spans="1:16" ht="46.2" customHeight="1" thickBot="1">
      <c r="A83" s="633"/>
      <c r="B83" s="640"/>
      <c r="C83" s="641"/>
      <c r="D83" s="641"/>
      <c r="E83" s="641"/>
      <c r="F83" s="642"/>
      <c r="G83" s="649"/>
      <c r="H83" s="650"/>
      <c r="I83" s="650"/>
      <c r="J83" s="650"/>
      <c r="K83" s="650"/>
      <c r="L83" s="650"/>
      <c r="M83" s="650"/>
      <c r="N83" s="65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2E61-0FA9-4621-97A8-E277A9157CE2}">
  <sheetPr>
    <pageSetUpPr fitToPage="1"/>
  </sheetPr>
  <dimension ref="A1:Q28"/>
  <sheetViews>
    <sheetView view="pageBreakPreview" zoomScaleNormal="75" zoomScaleSheetLayoutView="100" workbookViewId="0">
      <selection activeCell="T26" sqref="T26"/>
    </sheetView>
  </sheetViews>
  <sheetFormatPr defaultColWidth="9" defaultRowHeight="13.2"/>
  <cols>
    <col min="1" max="1" width="4.88671875" style="413" customWidth="1"/>
    <col min="2" max="11" width="9" style="413"/>
    <col min="12" max="12" width="32" style="413" customWidth="1"/>
    <col min="13" max="13" width="4.21875" style="413" customWidth="1"/>
    <col min="14" max="14" width="3.44140625" style="413" customWidth="1"/>
    <col min="15" max="16384" width="9" style="413"/>
  </cols>
  <sheetData>
    <row r="1" spans="1:17" ht="23.4">
      <c r="A1" s="676" t="s">
        <v>186</v>
      </c>
      <c r="B1" s="676"/>
      <c r="C1" s="676"/>
      <c r="D1" s="676"/>
      <c r="E1" s="676"/>
      <c r="F1" s="676"/>
      <c r="G1" s="676"/>
      <c r="H1" s="676"/>
      <c r="I1" s="676"/>
      <c r="J1" s="677"/>
      <c r="K1" s="677"/>
      <c r="L1" s="677"/>
      <c r="M1" s="677"/>
    </row>
    <row r="2" spans="1:17" ht="17.399999999999999">
      <c r="A2" s="678" t="s">
        <v>424</v>
      </c>
      <c r="B2" s="678"/>
      <c r="C2" s="678"/>
      <c r="D2" s="678"/>
      <c r="E2" s="678"/>
      <c r="F2" s="678"/>
      <c r="G2" s="678"/>
      <c r="H2" s="678"/>
      <c r="I2" s="678"/>
      <c r="J2" s="679"/>
      <c r="K2" s="679"/>
      <c r="L2" s="679"/>
      <c r="M2" s="679"/>
      <c r="N2" s="513"/>
      <c r="P2" s="465"/>
    </row>
    <row r="3" spans="1:17" ht="33.75" customHeight="1">
      <c r="A3" s="680" t="s">
        <v>425</v>
      </c>
      <c r="B3" s="680"/>
      <c r="C3" s="680"/>
      <c r="D3" s="680"/>
      <c r="E3" s="680"/>
      <c r="F3" s="680"/>
      <c r="G3" s="680"/>
      <c r="H3" s="680"/>
      <c r="I3" s="680"/>
      <c r="J3" s="681"/>
      <c r="K3" s="681"/>
      <c r="L3" s="681"/>
      <c r="M3" s="681"/>
      <c r="N3" s="682"/>
      <c r="O3" s="415"/>
      <c r="P3" s="1"/>
    </row>
    <row r="4" spans="1:17" ht="2.25" customHeight="1">
      <c r="A4" s="683"/>
      <c r="B4" s="683"/>
      <c r="C4" s="683"/>
      <c r="D4" s="683"/>
      <c r="E4" s="683"/>
      <c r="F4" s="683"/>
      <c r="G4" s="683"/>
      <c r="H4" s="683"/>
      <c r="I4" s="683"/>
      <c r="J4" s="677"/>
      <c r="K4" s="677"/>
      <c r="L4" s="677"/>
      <c r="M4" s="677"/>
      <c r="N4" s="682"/>
      <c r="P4" s="1"/>
    </row>
    <row r="5" spans="1:17" ht="17.399999999999999">
      <c r="A5" s="545"/>
      <c r="B5" s="544"/>
      <c r="C5" s="544"/>
      <c r="D5" s="544"/>
      <c r="E5" s="544"/>
      <c r="F5" s="544"/>
      <c r="G5" s="544"/>
      <c r="H5" s="544"/>
      <c r="I5" s="544"/>
      <c r="J5" s="544"/>
      <c r="K5" s="544"/>
      <c r="L5" s="544"/>
      <c r="M5" s="544"/>
      <c r="N5" s="682"/>
      <c r="P5" s="1"/>
      <c r="Q5" s="415"/>
    </row>
    <row r="6" spans="1:17" ht="17.399999999999999">
      <c r="A6" s="546"/>
      <c r="B6" s="684"/>
      <c r="C6" s="685"/>
      <c r="D6" s="685"/>
      <c r="E6" s="685"/>
      <c r="F6" s="546"/>
      <c r="G6" s="546"/>
      <c r="H6" s="687" t="s">
        <v>427</v>
      </c>
      <c r="I6" s="688"/>
      <c r="J6" s="688"/>
      <c r="K6" s="688"/>
      <c r="L6" s="688"/>
      <c r="M6" s="546"/>
      <c r="N6" s="682"/>
      <c r="O6" s="415"/>
      <c r="P6" s="1"/>
      <c r="Q6" s="1"/>
    </row>
    <row r="7" spans="1:17" ht="16.2">
      <c r="A7" s="546"/>
      <c r="B7" s="685"/>
      <c r="C7" s="685"/>
      <c r="D7" s="685"/>
      <c r="E7" s="685"/>
      <c r="F7" s="546"/>
      <c r="G7" s="546"/>
      <c r="H7" s="688"/>
      <c r="I7" s="688"/>
      <c r="J7" s="688"/>
      <c r="K7" s="688"/>
      <c r="L7" s="688"/>
      <c r="M7" s="546"/>
      <c r="N7" s="682"/>
      <c r="O7" s="413" t="s">
        <v>19</v>
      </c>
      <c r="P7" s="1"/>
      <c r="Q7" s="1"/>
    </row>
    <row r="8" spans="1:17" ht="17.399999999999999">
      <c r="A8" s="546"/>
      <c r="B8" s="685"/>
      <c r="C8" s="685"/>
      <c r="D8" s="685"/>
      <c r="E8" s="685"/>
      <c r="F8" s="546"/>
      <c r="G8" s="546"/>
      <c r="H8" s="688"/>
      <c r="I8" s="688"/>
      <c r="J8" s="688"/>
      <c r="K8" s="688"/>
      <c r="L8" s="688"/>
      <c r="M8" s="546"/>
      <c r="O8" s="415"/>
      <c r="P8" s="1"/>
      <c r="Q8" s="1"/>
    </row>
    <row r="9" spans="1:17" ht="16.2">
      <c r="A9" s="546"/>
      <c r="B9" s="685"/>
      <c r="C9" s="685"/>
      <c r="D9" s="685"/>
      <c r="E9" s="685"/>
      <c r="F9" s="546"/>
      <c r="G9" s="546"/>
      <c r="H9" s="688"/>
      <c r="I9" s="688"/>
      <c r="J9" s="688"/>
      <c r="K9" s="688"/>
      <c r="L9" s="688"/>
      <c r="M9" s="546"/>
      <c r="P9" s="1"/>
      <c r="Q9" s="1"/>
    </row>
    <row r="10" spans="1:17" ht="16.2">
      <c r="A10" s="546"/>
      <c r="B10" s="685"/>
      <c r="C10" s="685"/>
      <c r="D10" s="685"/>
      <c r="E10" s="685"/>
      <c r="F10" s="546"/>
      <c r="G10" s="546"/>
      <c r="H10" s="688"/>
      <c r="I10" s="688"/>
      <c r="J10" s="688"/>
      <c r="K10" s="688"/>
      <c r="L10" s="688"/>
      <c r="M10" s="546"/>
      <c r="P10" s="1"/>
      <c r="Q10" s="1"/>
    </row>
    <row r="11" spans="1:17" ht="16.2">
      <c r="A11" s="546"/>
      <c r="B11" s="685"/>
      <c r="C11" s="685"/>
      <c r="D11" s="685"/>
      <c r="E11" s="685"/>
      <c r="F11" s="550"/>
      <c r="G11" s="550"/>
      <c r="H11" s="688"/>
      <c r="I11" s="688"/>
      <c r="J11" s="688"/>
      <c r="K11" s="688"/>
      <c r="L11" s="688"/>
      <c r="M11" s="546"/>
      <c r="P11" s="1"/>
      <c r="Q11" s="1"/>
    </row>
    <row r="12" spans="1:17" ht="22.2" customHeight="1">
      <c r="A12" s="546"/>
      <c r="B12" s="685"/>
      <c r="C12" s="685"/>
      <c r="D12" s="685"/>
      <c r="E12" s="685"/>
      <c r="F12" s="551"/>
      <c r="G12" s="551"/>
      <c r="H12" s="688"/>
      <c r="I12" s="688"/>
      <c r="J12" s="688"/>
      <c r="K12" s="688"/>
      <c r="L12" s="688"/>
      <c r="M12" s="546"/>
      <c r="P12" s="1"/>
      <c r="Q12" s="1"/>
    </row>
    <row r="13" spans="1:17" ht="22.2" customHeight="1">
      <c r="A13" s="546"/>
      <c r="B13" s="686"/>
      <c r="C13" s="686"/>
      <c r="D13" s="686"/>
      <c r="E13" s="686"/>
      <c r="F13" s="551"/>
      <c r="G13" s="551"/>
      <c r="H13" s="688"/>
      <c r="I13" s="688"/>
      <c r="J13" s="688"/>
      <c r="K13" s="688"/>
      <c r="L13" s="688"/>
      <c r="M13" s="546"/>
      <c r="P13" s="514" t="s">
        <v>19</v>
      </c>
      <c r="Q13" s="1"/>
    </row>
    <row r="14" spans="1:17" ht="22.2" customHeight="1">
      <c r="A14" s="546"/>
      <c r="B14" s="686"/>
      <c r="C14" s="686"/>
      <c r="D14" s="686"/>
      <c r="E14" s="686"/>
      <c r="F14" s="550"/>
      <c r="G14" s="550"/>
      <c r="H14" s="688"/>
      <c r="I14" s="688"/>
      <c r="J14" s="688"/>
      <c r="K14" s="688"/>
      <c r="L14" s="688"/>
      <c r="M14" s="546"/>
      <c r="P14" s="415"/>
      <c r="Q14" s="1"/>
    </row>
    <row r="15" spans="1:17" ht="7.5" customHeight="1">
      <c r="A15" s="546"/>
      <c r="B15" s="546"/>
      <c r="C15" s="546"/>
      <c r="D15" s="546"/>
      <c r="E15" s="546"/>
      <c r="F15" s="546"/>
      <c r="G15" s="546"/>
      <c r="H15" s="546" t="s">
        <v>19</v>
      </c>
      <c r="I15" s="546"/>
      <c r="J15" s="546"/>
      <c r="K15" s="546"/>
      <c r="L15" s="546"/>
      <c r="M15" s="546"/>
      <c r="P15" s="514" t="s">
        <v>19</v>
      </c>
      <c r="Q15" s="1"/>
    </row>
    <row r="16" spans="1:17" ht="7.5" customHeight="1" thickBot="1">
      <c r="A16" s="547"/>
      <c r="B16" s="549"/>
      <c r="C16" s="548"/>
      <c r="D16" s="548"/>
      <c r="E16" s="548"/>
      <c r="F16" s="548"/>
      <c r="G16" s="548"/>
      <c r="H16" s="548"/>
      <c r="I16" s="548"/>
      <c r="J16" s="548"/>
      <c r="K16" s="548"/>
      <c r="L16" s="548"/>
      <c r="M16" s="548"/>
      <c r="P16" s="1"/>
      <c r="Q16" s="1"/>
    </row>
    <row r="17" spans="1:17" ht="13.8" thickTop="1">
      <c r="A17" s="548"/>
      <c r="B17" s="665" t="s">
        <v>428</v>
      </c>
      <c r="C17" s="666"/>
      <c r="D17" s="666"/>
      <c r="E17" s="666"/>
      <c r="F17" s="666"/>
      <c r="G17" s="666"/>
      <c r="H17" s="666"/>
      <c r="I17" s="666"/>
      <c r="J17" s="666"/>
      <c r="K17" s="666"/>
      <c r="L17" s="667"/>
      <c r="M17" s="548"/>
      <c r="P17" s="1"/>
      <c r="Q17" s="1"/>
    </row>
    <row r="18" spans="1:17">
      <c r="A18" s="548"/>
      <c r="B18" s="668"/>
      <c r="C18" s="669"/>
      <c r="D18" s="669"/>
      <c r="E18" s="669"/>
      <c r="F18" s="669"/>
      <c r="G18" s="669"/>
      <c r="H18" s="669"/>
      <c r="I18" s="669"/>
      <c r="J18" s="669"/>
      <c r="K18" s="669"/>
      <c r="L18" s="670"/>
      <c r="M18" s="548"/>
      <c r="P18" s="1"/>
      <c r="Q18" s="1"/>
    </row>
    <row r="19" spans="1:17">
      <c r="A19" s="548"/>
      <c r="B19" s="668"/>
      <c r="C19" s="669"/>
      <c r="D19" s="669"/>
      <c r="E19" s="669"/>
      <c r="F19" s="669"/>
      <c r="G19" s="669"/>
      <c r="H19" s="669"/>
      <c r="I19" s="669"/>
      <c r="J19" s="669"/>
      <c r="K19" s="669"/>
      <c r="L19" s="670"/>
      <c r="M19" s="548"/>
      <c r="P19" s="1"/>
      <c r="Q19" s="1"/>
    </row>
    <row r="20" spans="1:17">
      <c r="A20" s="548"/>
      <c r="B20" s="668"/>
      <c r="C20" s="669"/>
      <c r="D20" s="669"/>
      <c r="E20" s="669"/>
      <c r="F20" s="669"/>
      <c r="G20" s="669"/>
      <c r="H20" s="669"/>
      <c r="I20" s="669"/>
      <c r="J20" s="669"/>
      <c r="K20" s="669"/>
      <c r="L20" s="670"/>
      <c r="M20" s="548"/>
      <c r="P20" s="1"/>
      <c r="Q20" s="1"/>
    </row>
    <row r="21" spans="1:17">
      <c r="A21" s="548"/>
      <c r="B21" s="668"/>
      <c r="C21" s="669"/>
      <c r="D21" s="669"/>
      <c r="E21" s="669"/>
      <c r="F21" s="669"/>
      <c r="G21" s="669"/>
      <c r="H21" s="669"/>
      <c r="I21" s="669"/>
      <c r="J21" s="669"/>
      <c r="K21" s="669"/>
      <c r="L21" s="670"/>
      <c r="M21" s="548"/>
    </row>
    <row r="22" spans="1:17">
      <c r="A22" s="548"/>
      <c r="B22" s="668"/>
      <c r="C22" s="669"/>
      <c r="D22" s="669"/>
      <c r="E22" s="669"/>
      <c r="F22" s="669"/>
      <c r="G22" s="669"/>
      <c r="H22" s="669"/>
      <c r="I22" s="669"/>
      <c r="J22" s="669"/>
      <c r="K22" s="669"/>
      <c r="L22" s="670"/>
      <c r="M22" s="548"/>
    </row>
    <row r="23" spans="1:17">
      <c r="A23" s="548"/>
      <c r="B23" s="668"/>
      <c r="C23" s="669"/>
      <c r="D23" s="669"/>
      <c r="E23" s="669"/>
      <c r="F23" s="669"/>
      <c r="G23" s="669"/>
      <c r="H23" s="669"/>
      <c r="I23" s="669"/>
      <c r="J23" s="669"/>
      <c r="K23" s="669"/>
      <c r="L23" s="670"/>
      <c r="M23" s="548"/>
    </row>
    <row r="24" spans="1:17">
      <c r="A24" s="548"/>
      <c r="B24" s="668"/>
      <c r="C24" s="669"/>
      <c r="D24" s="669"/>
      <c r="E24" s="669"/>
      <c r="F24" s="669"/>
      <c r="G24" s="669"/>
      <c r="H24" s="669"/>
      <c r="I24" s="669"/>
      <c r="J24" s="669"/>
      <c r="K24" s="669"/>
      <c r="L24" s="670"/>
      <c r="M24" s="548"/>
    </row>
    <row r="25" spans="1:17" ht="13.8" thickBot="1">
      <c r="A25" s="548"/>
      <c r="B25" s="671"/>
      <c r="C25" s="672"/>
      <c r="D25" s="672"/>
      <c r="E25" s="672"/>
      <c r="F25" s="672"/>
      <c r="G25" s="672"/>
      <c r="H25" s="672"/>
      <c r="I25" s="672"/>
      <c r="J25" s="672"/>
      <c r="K25" s="672"/>
      <c r="L25" s="673"/>
      <c r="M25" s="548"/>
    </row>
    <row r="26" spans="1:17" ht="13.8" thickTop="1">
      <c r="A26" s="548"/>
      <c r="B26" s="548"/>
      <c r="C26" s="548"/>
      <c r="D26" s="548"/>
      <c r="E26" s="548"/>
      <c r="F26" s="548"/>
      <c r="G26" s="548"/>
      <c r="H26" s="548"/>
      <c r="I26" s="548"/>
      <c r="J26" s="548"/>
      <c r="K26" s="548"/>
      <c r="L26" s="548"/>
      <c r="M26" s="548"/>
    </row>
    <row r="27" spans="1:17" ht="27.75" customHeight="1">
      <c r="A27" s="552"/>
      <c r="B27" s="674" t="s">
        <v>426</v>
      </c>
      <c r="C27" s="675"/>
      <c r="D27" s="675"/>
      <c r="E27" s="675"/>
      <c r="F27" s="675"/>
      <c r="G27" s="675"/>
      <c r="H27" s="675"/>
      <c r="I27" s="675"/>
      <c r="J27" s="675"/>
      <c r="K27" s="675"/>
      <c r="L27" s="675"/>
      <c r="M27" s="548"/>
    </row>
    <row r="28" spans="1:17" ht="24" customHeight="1">
      <c r="A28" s="552"/>
      <c r="B28" s="553"/>
      <c r="C28" s="553"/>
      <c r="D28" s="553"/>
      <c r="E28" s="553"/>
      <c r="F28" s="553"/>
      <c r="G28" s="553"/>
      <c r="H28" s="553"/>
      <c r="I28" s="553"/>
      <c r="J28" s="553"/>
      <c r="K28" s="553"/>
      <c r="L28" s="553"/>
      <c r="M28" s="548"/>
    </row>
  </sheetData>
  <mergeCells count="9">
    <mergeCell ref="N3:N7"/>
    <mergeCell ref="A4:M4"/>
    <mergeCell ref="B6:E14"/>
    <mergeCell ref="H6:L14"/>
    <mergeCell ref="B17:L25"/>
    <mergeCell ref="B27:L27"/>
    <mergeCell ref="A1:M1"/>
    <mergeCell ref="A2:M2"/>
    <mergeCell ref="A3:M3"/>
  </mergeCells>
  <phoneticPr fontId="85"/>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zoomScale="63" zoomScaleNormal="63" zoomScaleSheetLayoutView="79" workbookViewId="0">
      <selection activeCell="J43" sqref="J43"/>
    </sheetView>
  </sheetViews>
  <sheetFormatPr defaultColWidth="9" defaultRowHeight="31.2" customHeight="1"/>
  <cols>
    <col min="1" max="1" width="163.88671875" style="264" customWidth="1"/>
    <col min="2" max="2" width="11.21875" style="262" customWidth="1"/>
    <col min="3" max="3" width="22" style="262" customWidth="1"/>
    <col min="4" max="4" width="20.109375" style="263" customWidth="1"/>
    <col min="5" max="16384" width="9" style="1"/>
  </cols>
  <sheetData>
    <row r="1" spans="1:19" s="40" customFormat="1" ht="31.2" customHeight="1" thickBot="1">
      <c r="A1" s="152" t="s">
        <v>228</v>
      </c>
      <c r="B1" s="153" t="s">
        <v>0</v>
      </c>
      <c r="C1" s="154" t="s">
        <v>1</v>
      </c>
      <c r="D1" s="261" t="s">
        <v>2</v>
      </c>
    </row>
    <row r="2" spans="1:19" s="40" customFormat="1" ht="42" customHeight="1" thickTop="1">
      <c r="A2" s="510" t="s">
        <v>292</v>
      </c>
      <c r="B2" s="271"/>
      <c r="C2" s="689" t="s">
        <v>293</v>
      </c>
      <c r="D2" s="273"/>
    </row>
    <row r="3" spans="1:19" s="40" customFormat="1" ht="114.6" customHeight="1">
      <c r="A3" s="361" t="s">
        <v>305</v>
      </c>
      <c r="B3" s="360" t="s">
        <v>294</v>
      </c>
      <c r="C3" s="691"/>
      <c r="D3" s="377">
        <v>45472</v>
      </c>
    </row>
    <row r="4" spans="1:19" s="40" customFormat="1" ht="32.4" customHeight="1" thickBot="1">
      <c r="A4" s="536" t="s">
        <v>295</v>
      </c>
      <c r="B4" s="270"/>
      <c r="C4" s="692"/>
      <c r="D4" s="272"/>
    </row>
    <row r="5" spans="1:19" s="40" customFormat="1" ht="60.6" customHeight="1" thickTop="1">
      <c r="A5" s="416" t="s">
        <v>300</v>
      </c>
      <c r="B5" s="366"/>
      <c r="C5" s="341"/>
      <c r="D5" s="273"/>
    </row>
    <row r="6" spans="1:19" s="40" customFormat="1" ht="270" customHeight="1">
      <c r="A6" s="353" t="s">
        <v>303</v>
      </c>
      <c r="B6" s="365" t="s">
        <v>302</v>
      </c>
      <c r="C6" s="342" t="s">
        <v>304</v>
      </c>
      <c r="D6" s="377">
        <v>45472</v>
      </c>
    </row>
    <row r="7" spans="1:19" s="40" customFormat="1" ht="31.2" customHeight="1" thickBot="1">
      <c r="A7" s="541" t="s">
        <v>301</v>
      </c>
      <c r="B7" s="365"/>
      <c r="C7" s="342"/>
      <c r="D7" s="272"/>
    </row>
    <row r="8" spans="1:19" s="40" customFormat="1" ht="43.8" customHeight="1" thickTop="1">
      <c r="A8" s="346" t="s">
        <v>306</v>
      </c>
      <c r="B8" s="271"/>
      <c r="C8" s="689" t="s">
        <v>304</v>
      </c>
      <c r="D8" s="273"/>
    </row>
    <row r="9" spans="1:19" s="40" customFormat="1" ht="95.4" customHeight="1">
      <c r="A9" s="361" t="s">
        <v>307</v>
      </c>
      <c r="B9" s="360" t="s">
        <v>302</v>
      </c>
      <c r="C9" s="691"/>
      <c r="D9" s="377">
        <v>45471</v>
      </c>
    </row>
    <row r="10" spans="1:19" s="40" customFormat="1" ht="31.2" customHeight="1" thickBot="1">
      <c r="A10" s="151" t="s">
        <v>308</v>
      </c>
      <c r="B10" s="270"/>
      <c r="C10" s="692"/>
      <c r="D10" s="272"/>
    </row>
    <row r="11" spans="1:19" s="40" customFormat="1" ht="40.799999999999997" customHeight="1" thickTop="1">
      <c r="A11" s="346" t="s">
        <v>309</v>
      </c>
      <c r="B11" s="271"/>
      <c r="C11" s="689" t="s">
        <v>311</v>
      </c>
      <c r="D11" s="273"/>
    </row>
    <row r="12" spans="1:19" s="40" customFormat="1" ht="75" customHeight="1">
      <c r="A12" s="361" t="s">
        <v>310</v>
      </c>
      <c r="B12" s="360" t="s">
        <v>312</v>
      </c>
      <c r="C12" s="691"/>
      <c r="D12" s="377">
        <v>45472</v>
      </c>
    </row>
    <row r="13" spans="1:19" s="40" customFormat="1" ht="31.2" customHeight="1" thickBot="1">
      <c r="A13" s="151" t="s">
        <v>313</v>
      </c>
      <c r="B13" s="270"/>
      <c r="C13" s="692"/>
      <c r="D13" s="272"/>
    </row>
    <row r="14" spans="1:19" s="40" customFormat="1" ht="42" customHeight="1" thickTop="1">
      <c r="A14" s="416" t="s">
        <v>315</v>
      </c>
      <c r="B14" s="379"/>
      <c r="C14" s="697" t="s">
        <v>314</v>
      </c>
      <c r="D14" s="694">
        <v>45472</v>
      </c>
    </row>
    <row r="15" spans="1:19" s="40" customFormat="1" ht="103.2" customHeight="1">
      <c r="A15" s="405" t="s">
        <v>317</v>
      </c>
      <c r="B15" s="360" t="s">
        <v>316</v>
      </c>
      <c r="C15" s="698"/>
      <c r="D15" s="695"/>
      <c r="S15" s="370"/>
    </row>
    <row r="16" spans="1:19" s="40" customFormat="1" ht="31.2" customHeight="1" thickBot="1">
      <c r="A16" s="151" t="s">
        <v>318</v>
      </c>
      <c r="B16" s="150"/>
      <c r="C16" s="699"/>
      <c r="D16" s="696"/>
    </row>
    <row r="17" spans="1:4" s="40" customFormat="1" ht="46.2" customHeight="1" thickTop="1">
      <c r="A17" s="346" t="s">
        <v>323</v>
      </c>
      <c r="B17" s="271"/>
      <c r="C17" s="693" t="s">
        <v>327</v>
      </c>
      <c r="D17" s="273"/>
    </row>
    <row r="18" spans="1:4" s="40" customFormat="1" ht="184.8" customHeight="1">
      <c r="A18" s="399" t="s">
        <v>325</v>
      </c>
      <c r="B18" s="360" t="s">
        <v>324</v>
      </c>
      <c r="C18" s="691"/>
      <c r="D18" s="377">
        <v>45471</v>
      </c>
    </row>
    <row r="19" spans="1:4" s="40" customFormat="1" ht="31.2" customHeight="1" thickBot="1">
      <c r="A19" s="392" t="s">
        <v>326</v>
      </c>
      <c r="B19" s="270"/>
      <c r="C19" s="692"/>
      <c r="D19" s="272"/>
    </row>
    <row r="20" spans="1:4" ht="42.6" customHeight="1" thickTop="1">
      <c r="A20" s="418" t="s">
        <v>328</v>
      </c>
      <c r="B20" s="271"/>
      <c r="C20" s="689" t="s">
        <v>330</v>
      </c>
      <c r="D20" s="273"/>
    </row>
    <row r="21" spans="1:4" ht="213" customHeight="1">
      <c r="A21" s="369" t="s">
        <v>331</v>
      </c>
      <c r="B21" s="511" t="s">
        <v>329</v>
      </c>
      <c r="C21" s="690"/>
      <c r="D21" s="377">
        <v>45470</v>
      </c>
    </row>
    <row r="22" spans="1:4" ht="31.2" customHeight="1" thickBot="1">
      <c r="A22" s="419" t="s">
        <v>332</v>
      </c>
      <c r="B22" s="420"/>
      <c r="C22" s="417"/>
      <c r="D22" s="272"/>
    </row>
    <row r="23" spans="1:4" ht="36.6" customHeight="1" thickTop="1">
      <c r="A23" s="543" t="s">
        <v>334</v>
      </c>
      <c r="B23" s="271"/>
      <c r="C23" s="689" t="s">
        <v>337</v>
      </c>
      <c r="D23" s="273"/>
    </row>
    <row r="24" spans="1:4" ht="342.6" customHeight="1">
      <c r="A24" s="369" t="s">
        <v>335</v>
      </c>
      <c r="B24" s="409" t="s">
        <v>333</v>
      </c>
      <c r="C24" s="690"/>
      <c r="D24" s="377">
        <v>45471</v>
      </c>
    </row>
    <row r="25" spans="1:4" ht="31.2" customHeight="1" thickBot="1">
      <c r="A25" s="419" t="s">
        <v>336</v>
      </c>
      <c r="B25" s="420"/>
      <c r="C25" s="417"/>
      <c r="D25" s="272"/>
    </row>
    <row r="26" spans="1:4" ht="55.2" customHeight="1" thickTop="1">
      <c r="A26" s="418" t="s">
        <v>338</v>
      </c>
      <c r="B26" s="271"/>
      <c r="C26" s="689" t="s">
        <v>337</v>
      </c>
      <c r="D26" s="273"/>
    </row>
    <row r="27" spans="1:4" ht="76.8" customHeight="1">
      <c r="A27" s="369" t="s">
        <v>340</v>
      </c>
      <c r="B27" s="409" t="s">
        <v>339</v>
      </c>
      <c r="C27" s="690"/>
      <c r="D27" s="377">
        <v>45470</v>
      </c>
    </row>
    <row r="28" spans="1:4" ht="31.2" customHeight="1" thickBot="1">
      <c r="A28" s="419" t="s">
        <v>341</v>
      </c>
      <c r="B28" s="420"/>
      <c r="C28" s="417"/>
      <c r="D28" s="272"/>
    </row>
    <row r="29" spans="1:4" ht="31.2" customHeight="1" thickTop="1">
      <c r="A29" s="418" t="s">
        <v>342</v>
      </c>
      <c r="B29" s="271"/>
      <c r="C29" s="689" t="s">
        <v>345</v>
      </c>
      <c r="D29" s="273"/>
    </row>
    <row r="30" spans="1:4" ht="207" customHeight="1">
      <c r="A30" s="369" t="s">
        <v>343</v>
      </c>
      <c r="B30" s="409" t="s">
        <v>344</v>
      </c>
      <c r="C30" s="690"/>
      <c r="D30" s="377">
        <v>45468</v>
      </c>
    </row>
    <row r="31" spans="1:4" ht="31.2" customHeight="1" thickBot="1">
      <c r="A31" s="419" t="s">
        <v>346</v>
      </c>
      <c r="B31" s="420"/>
      <c r="C31" s="417"/>
      <c r="D31" s="272"/>
    </row>
    <row r="32" spans="1:4" ht="31.2" customHeight="1" thickTop="1">
      <c r="A32" s="418" t="s">
        <v>347</v>
      </c>
      <c r="B32" s="271"/>
      <c r="C32" s="689" t="s">
        <v>348</v>
      </c>
      <c r="D32" s="273"/>
    </row>
    <row r="33" spans="1:4" ht="106.8" customHeight="1">
      <c r="A33" s="369" t="s">
        <v>350</v>
      </c>
      <c r="B33" s="409" t="s">
        <v>349</v>
      </c>
      <c r="C33" s="690"/>
      <c r="D33" s="377">
        <v>45468</v>
      </c>
    </row>
    <row r="34" spans="1:4" ht="31.2" customHeight="1" thickBot="1">
      <c r="A34" s="419" t="s">
        <v>351</v>
      </c>
      <c r="B34" s="420"/>
      <c r="C34" s="417"/>
      <c r="D34" s="272"/>
    </row>
    <row r="35" spans="1:4" ht="58.2" customHeight="1" thickTop="1">
      <c r="A35" s="418" t="s">
        <v>352</v>
      </c>
      <c r="B35" s="271"/>
      <c r="C35" s="689" t="s">
        <v>355</v>
      </c>
      <c r="D35" s="273"/>
    </row>
    <row r="36" spans="1:4" ht="249.6" customHeight="1">
      <c r="A36" s="369" t="s">
        <v>354</v>
      </c>
      <c r="B36" s="511" t="s">
        <v>353</v>
      </c>
      <c r="C36" s="690"/>
      <c r="D36" s="377">
        <v>45467</v>
      </c>
    </row>
    <row r="37" spans="1:4" ht="34.200000000000003" customHeight="1" thickBot="1">
      <c r="A37" s="419" t="s">
        <v>356</v>
      </c>
      <c r="B37" s="420"/>
      <c r="C37" s="417"/>
      <c r="D37" s="272"/>
    </row>
    <row r="38" spans="1:4" ht="31.2" customHeight="1" thickTop="1">
      <c r="A38" s="418" t="s">
        <v>357</v>
      </c>
      <c r="B38" s="271"/>
      <c r="C38" s="689" t="s">
        <v>360</v>
      </c>
      <c r="D38" s="273"/>
    </row>
    <row r="39" spans="1:4" ht="144" customHeight="1">
      <c r="A39" s="369" t="s">
        <v>359</v>
      </c>
      <c r="B39" s="511" t="s">
        <v>358</v>
      </c>
      <c r="C39" s="690"/>
      <c r="D39" s="377">
        <v>45467</v>
      </c>
    </row>
    <row r="40" spans="1:4" ht="31.2" customHeight="1" thickBot="1">
      <c r="A40" s="419"/>
      <c r="B40" s="420"/>
      <c r="C40" s="417"/>
      <c r="D40" s="272"/>
    </row>
    <row r="41" spans="1:4" ht="31.2" customHeight="1" thickTop="1">
      <c r="A41" s="418" t="s">
        <v>363</v>
      </c>
      <c r="B41" s="271"/>
      <c r="C41" s="689" t="s">
        <v>361</v>
      </c>
      <c r="D41" s="273"/>
    </row>
    <row r="42" spans="1:4" ht="76.8" customHeight="1">
      <c r="A42" s="369" t="s">
        <v>364</v>
      </c>
      <c r="B42" s="511" t="s">
        <v>362</v>
      </c>
      <c r="C42" s="690"/>
      <c r="D42" s="377">
        <v>45468</v>
      </c>
    </row>
    <row r="43" spans="1:4" ht="31.2" customHeight="1" thickBot="1">
      <c r="A43" s="419" t="s">
        <v>365</v>
      </c>
      <c r="B43" s="420"/>
      <c r="C43" s="417"/>
      <c r="D43" s="272"/>
    </row>
    <row r="44" spans="1:4" ht="31.2" customHeight="1" thickTop="1"/>
  </sheetData>
  <mergeCells count="14">
    <mergeCell ref="C2:C4"/>
    <mergeCell ref="C17:C19"/>
    <mergeCell ref="C11:C13"/>
    <mergeCell ref="C8:C10"/>
    <mergeCell ref="D14:D16"/>
    <mergeCell ref="C14:C16"/>
    <mergeCell ref="C35:C36"/>
    <mergeCell ref="C38:C39"/>
    <mergeCell ref="C41:C42"/>
    <mergeCell ref="C20:C21"/>
    <mergeCell ref="C23:C24"/>
    <mergeCell ref="C26:C27"/>
    <mergeCell ref="C29:C30"/>
    <mergeCell ref="C32:C33"/>
  </mergeCells>
  <phoneticPr fontId="15"/>
  <hyperlinks>
    <hyperlink ref="A4" r:id="rId1" xr:uid="{DFEA0634-AA8A-4733-B5C9-64BFE8865714}"/>
    <hyperlink ref="A7" r:id="rId2" xr:uid="{B6066985-A150-4583-B71F-5337947F8ACA}"/>
    <hyperlink ref="A10" r:id="rId3" xr:uid="{BD1B064B-1365-4CC6-9F76-B061E3330FF9}"/>
    <hyperlink ref="A13" r:id="rId4" xr:uid="{2846F2C6-FEC4-4991-8D8F-02C752EA53A6}"/>
    <hyperlink ref="A16" r:id="rId5" xr:uid="{4FCD0ECA-F382-4E29-BD1A-803260627DD7}"/>
    <hyperlink ref="A19" r:id="rId6" xr:uid="{9F22BECC-DE0B-478C-999C-5166FBE3F48A}"/>
    <hyperlink ref="A22" r:id="rId7" xr:uid="{C7F889A2-7BF1-4372-AA21-747B5D4C820C}"/>
    <hyperlink ref="A25" r:id="rId8" xr:uid="{AE33039A-F0E1-4707-9020-9113768059D2}"/>
    <hyperlink ref="A28" r:id="rId9" xr:uid="{B70D71B3-227C-4855-A32A-D8514E888F19}"/>
    <hyperlink ref="A31" r:id="rId10" xr:uid="{8B26CE38-CD3F-4BBA-803D-90DDBA3B1A8C}"/>
    <hyperlink ref="A34" r:id="rId11" xr:uid="{2A8AC235-B972-4D70-AE86-19EA49099C51}"/>
    <hyperlink ref="A37" r:id="rId12" xr:uid="{B2F8BB0F-9198-46CC-B7A2-D7D1121C613D}"/>
    <hyperlink ref="A43" r:id="rId13" xr:uid="{1E1422AA-5DC9-4FD8-9A4F-3E2E91536584}"/>
  </hyperlinks>
  <pageMargins left="0" right="0" top="0.19685039370078741" bottom="0.39370078740157483" header="0" footer="0.19685039370078741"/>
  <pageSetup paperSize="8" scale="28" orientation="portrait" horizontalDpi="300" verticalDpi="300"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3"/>
  <sheetViews>
    <sheetView defaultGridColor="0" view="pageBreakPreview" colorId="56" zoomScale="90" zoomScaleNormal="66" zoomScaleSheetLayoutView="90" workbookViewId="0">
      <selection activeCell="A26" sqref="A26:XFD43"/>
    </sheetView>
  </sheetViews>
  <sheetFormatPr defaultColWidth="9" defaultRowHeight="40.200000000000003" customHeight="1"/>
  <cols>
    <col min="1" max="1" width="193.5546875" style="268" customWidth="1"/>
    <col min="2" max="2" width="18" style="125" customWidth="1"/>
    <col min="3" max="3" width="20.109375" style="126" customWidth="1"/>
    <col min="4" max="16384" width="9" style="36"/>
  </cols>
  <sheetData>
    <row r="1" spans="1:23" ht="40.200000000000003" customHeight="1" thickBot="1">
      <c r="A1" s="35" t="s">
        <v>229</v>
      </c>
      <c r="B1" s="259" t="s">
        <v>22</v>
      </c>
      <c r="C1" s="260" t="s">
        <v>2</v>
      </c>
    </row>
    <row r="2" spans="1:23" ht="40.200000000000003" customHeight="1">
      <c r="A2" s="345" t="s">
        <v>319</v>
      </c>
      <c r="B2" s="366"/>
      <c r="C2" s="341"/>
    </row>
    <row r="3" spans="1:23" ht="202.8" customHeight="1">
      <c r="A3" s="353" t="s">
        <v>321</v>
      </c>
      <c r="B3" s="364" t="s">
        <v>320</v>
      </c>
      <c r="C3" s="342">
        <v>45472</v>
      </c>
    </row>
    <row r="4" spans="1:23" ht="31.8" customHeight="1" thickBot="1">
      <c r="A4" s="542" t="s">
        <v>322</v>
      </c>
      <c r="B4" s="364"/>
      <c r="C4" s="342"/>
    </row>
    <row r="5" spans="1:23" ht="40.200000000000003" customHeight="1">
      <c r="A5" s="345" t="s">
        <v>377</v>
      </c>
      <c r="B5" s="366"/>
      <c r="C5" s="341"/>
    </row>
    <row r="6" spans="1:23" ht="267.60000000000002" customHeight="1">
      <c r="A6" s="353" t="s">
        <v>396</v>
      </c>
      <c r="B6" s="365" t="s">
        <v>395</v>
      </c>
      <c r="C6" s="342">
        <v>45468</v>
      </c>
    </row>
    <row r="7" spans="1:23" ht="34.200000000000003" customHeight="1" thickBot="1">
      <c r="A7" s="401" t="s">
        <v>386</v>
      </c>
      <c r="B7" s="365"/>
      <c r="C7" s="342"/>
    </row>
    <row r="8" spans="1:23" ht="46.8" customHeight="1">
      <c r="A8" s="400" t="s">
        <v>378</v>
      </c>
      <c r="B8" s="366"/>
      <c r="C8" s="341"/>
    </row>
    <row r="9" spans="1:23" ht="190.8" customHeight="1">
      <c r="A9" s="405" t="s">
        <v>393</v>
      </c>
      <c r="B9" s="364" t="s">
        <v>394</v>
      </c>
      <c r="C9" s="342">
        <v>45468</v>
      </c>
    </row>
    <row r="10" spans="1:23" ht="31.8" customHeight="1" thickBot="1">
      <c r="A10" s="407" t="s">
        <v>387</v>
      </c>
      <c r="B10" s="367"/>
      <c r="C10" s="343"/>
      <c r="W10" s="36">
        <v>0</v>
      </c>
    </row>
    <row r="11" spans="1:23" ht="268.8" hidden="1" customHeight="1">
      <c r="A11" s="345" t="s">
        <v>379</v>
      </c>
      <c r="B11" s="366"/>
      <c r="C11" s="341"/>
    </row>
    <row r="12" spans="1:23" ht="268.8" hidden="1" customHeight="1">
      <c r="A12" s="353"/>
      <c r="B12" s="365"/>
      <c r="C12" s="342"/>
    </row>
    <row r="13" spans="1:23" ht="268.8" hidden="1" customHeight="1" thickBot="1">
      <c r="A13" s="344" t="s">
        <v>380</v>
      </c>
      <c r="B13" s="367"/>
      <c r="C13" s="343"/>
    </row>
    <row r="14" spans="1:23" ht="40.200000000000003" customHeight="1" thickTop="1">
      <c r="A14" s="512" t="s">
        <v>391</v>
      </c>
      <c r="B14" s="271"/>
      <c r="C14" s="689">
        <v>45469</v>
      </c>
      <c r="E14" s="414"/>
      <c r="F14" s="414"/>
      <c r="G14" s="414"/>
    </row>
    <row r="15" spans="1:23" ht="364.8" customHeight="1">
      <c r="A15" s="369" t="s">
        <v>389</v>
      </c>
      <c r="B15" s="511" t="s">
        <v>320</v>
      </c>
      <c r="C15" s="690"/>
      <c r="E15" s="414"/>
      <c r="F15" s="414"/>
      <c r="G15" s="414"/>
    </row>
    <row r="16" spans="1:23" ht="29.4" customHeight="1" thickBot="1">
      <c r="A16" s="419" t="s">
        <v>390</v>
      </c>
      <c r="B16" s="420"/>
      <c r="C16" s="417"/>
    </row>
    <row r="17" spans="1:3" ht="49.8" customHeight="1" thickTop="1">
      <c r="A17" s="345" t="s">
        <v>392</v>
      </c>
      <c r="B17" s="366"/>
      <c r="C17" s="341"/>
    </row>
    <row r="18" spans="1:3" ht="383.4" customHeight="1">
      <c r="A18" s="405" t="s">
        <v>388</v>
      </c>
      <c r="B18" s="364" t="s">
        <v>320</v>
      </c>
      <c r="C18" s="342">
        <v>45562</v>
      </c>
    </row>
    <row r="19" spans="1:3" ht="34.200000000000003" customHeight="1" thickBot="1">
      <c r="A19" s="401" t="s">
        <v>381</v>
      </c>
      <c r="B19" s="364"/>
      <c r="C19" s="342"/>
    </row>
    <row r="20" spans="1:3" ht="40.200000000000003" customHeight="1">
      <c r="A20" s="345" t="s">
        <v>385</v>
      </c>
      <c r="B20" s="366"/>
      <c r="C20" s="341"/>
    </row>
    <row r="21" spans="1:3" ht="114.6" customHeight="1">
      <c r="A21" s="353" t="s">
        <v>383</v>
      </c>
      <c r="B21" s="364" t="s">
        <v>384</v>
      </c>
      <c r="C21" s="342">
        <v>45467</v>
      </c>
    </row>
    <row r="22" spans="1:3" ht="31.8" customHeight="1" thickBot="1">
      <c r="A22" s="401" t="s">
        <v>382</v>
      </c>
      <c r="B22" s="364"/>
      <c r="C22" s="342"/>
    </row>
    <row r="23" spans="1:3" ht="40.200000000000003" customHeight="1">
      <c r="A23" s="444" t="s">
        <v>420</v>
      </c>
      <c r="B23" s="366"/>
      <c r="C23" s="341"/>
    </row>
    <row r="24" spans="1:3" ht="202.8" customHeight="1">
      <c r="A24" s="353" t="s">
        <v>422</v>
      </c>
      <c r="B24" s="364" t="s">
        <v>421</v>
      </c>
      <c r="C24" s="342">
        <v>45471</v>
      </c>
    </row>
    <row r="25" spans="1:3" ht="40.799999999999997" customHeight="1">
      <c r="A25" s="401" t="s">
        <v>423</v>
      </c>
      <c r="B25" s="364"/>
      <c r="C25" s="342"/>
    </row>
    <row r="26" spans="1:3" ht="40.799999999999997" hidden="1" customHeight="1">
      <c r="A26" s="345"/>
      <c r="B26" s="366"/>
      <c r="C26" s="341"/>
    </row>
    <row r="27" spans="1:3" ht="94.2" hidden="1" customHeight="1">
      <c r="A27" s="353"/>
      <c r="B27" s="364"/>
      <c r="C27" s="342"/>
    </row>
    <row r="28" spans="1:3" ht="32.4" hidden="1" customHeight="1" thickBot="1">
      <c r="A28" s="401"/>
      <c r="B28" s="365"/>
      <c r="C28" s="342"/>
    </row>
    <row r="29" spans="1:3" ht="40.799999999999997" hidden="1" customHeight="1">
      <c r="A29" s="345"/>
      <c r="B29" s="366"/>
      <c r="C29" s="341"/>
    </row>
    <row r="30" spans="1:3" ht="202.2" hidden="1" customHeight="1">
      <c r="A30" s="353"/>
      <c r="B30" s="365"/>
      <c r="C30" s="342"/>
    </row>
    <row r="31" spans="1:3" ht="40.799999999999997" hidden="1" customHeight="1" thickBot="1">
      <c r="A31" s="401"/>
      <c r="B31" s="365"/>
      <c r="C31" s="342"/>
    </row>
    <row r="32" spans="1:3" ht="40.799999999999997" hidden="1" customHeight="1">
      <c r="A32" s="345"/>
      <c r="B32" s="366"/>
      <c r="C32" s="341"/>
    </row>
    <row r="33" spans="1:3" ht="265.8" hidden="1" customHeight="1">
      <c r="A33" s="353"/>
      <c r="B33" s="365"/>
      <c r="C33" s="342"/>
    </row>
    <row r="34" spans="1:3" ht="40.799999999999997" hidden="1" customHeight="1" thickBot="1">
      <c r="A34" s="401"/>
      <c r="B34" s="365"/>
      <c r="C34" s="342"/>
    </row>
    <row r="35" spans="1:3" ht="40.799999999999997" hidden="1" customHeight="1">
      <c r="A35" s="345"/>
      <c r="B35" s="366"/>
      <c r="C35" s="341"/>
    </row>
    <row r="36" spans="1:3" ht="96" hidden="1" customHeight="1">
      <c r="A36" s="353"/>
      <c r="B36" s="365"/>
      <c r="C36" s="342"/>
    </row>
    <row r="37" spans="1:3" ht="40.799999999999997" hidden="1" customHeight="1" thickBot="1">
      <c r="A37" s="401"/>
      <c r="B37" s="365"/>
      <c r="C37" s="342"/>
    </row>
    <row r="38" spans="1:3" ht="40.200000000000003" hidden="1" customHeight="1">
      <c r="A38" s="345"/>
      <c r="B38" s="366"/>
      <c r="C38" s="341"/>
    </row>
    <row r="39" spans="1:3" ht="204" hidden="1" customHeight="1">
      <c r="A39" s="353"/>
      <c r="B39" s="365"/>
      <c r="C39" s="342"/>
    </row>
    <row r="40" spans="1:3" ht="40.200000000000003" hidden="1" customHeight="1" thickBot="1">
      <c r="A40" s="401"/>
      <c r="B40" s="365"/>
      <c r="C40" s="342"/>
    </row>
    <row r="41" spans="1:3" ht="40.200000000000003" hidden="1" customHeight="1">
      <c r="A41" s="345"/>
      <c r="B41" s="366"/>
      <c r="C41" s="341"/>
    </row>
    <row r="42" spans="1:3" ht="409.6" hidden="1" customHeight="1">
      <c r="A42" s="700"/>
      <c r="B42" s="365"/>
      <c r="C42" s="470"/>
    </row>
    <row r="43" spans="1:3" ht="149.4" hidden="1" customHeight="1">
      <c r="A43" s="701"/>
      <c r="B43" s="365"/>
      <c r="C43" s="342"/>
    </row>
  </sheetData>
  <mergeCells count="2">
    <mergeCell ref="A42:A43"/>
    <mergeCell ref="C14:C15"/>
  </mergeCells>
  <phoneticPr fontId="85"/>
  <hyperlinks>
    <hyperlink ref="A4" r:id="rId1" xr:uid="{434386B8-169D-4102-B04B-12150BD98FC4}"/>
    <hyperlink ref="A22" r:id="rId2" xr:uid="{FA23EB79-D2D3-4E74-9C65-56880F1BC485}"/>
    <hyperlink ref="A7" r:id="rId3" xr:uid="{678A86E6-B217-40ED-9DFE-89410B55B394}"/>
    <hyperlink ref="A10" r:id="rId4" xr:uid="{DAF8FE30-64E7-4977-A07B-416F192C13A4}"/>
    <hyperlink ref="A16" r:id="rId5" xr:uid="{E029786C-8D6D-4168-8F1C-C17D8C28140A}"/>
    <hyperlink ref="A25" r:id="rId6" xr:uid="{5D6E325A-B1DD-4E80-AF18-196809D2F352}"/>
  </hyperlinks>
  <pageMargins left="0.74803149606299213" right="0.74803149606299213" top="0.98425196850393704" bottom="0.98425196850393704" header="0.51181102362204722" footer="0.51181102362204722"/>
  <pageSetup paperSize="9" scale="16" fitToHeight="3" orientation="portrait"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6" sqref="D36"/>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366</v>
      </c>
      <c r="D2" s="707"/>
      <c r="E2" s="677"/>
    </row>
    <row r="3" spans="1:7" ht="16.5" customHeight="1" thickBot="1">
      <c r="B3" s="89" t="s">
        <v>108</v>
      </c>
      <c r="C3" s="168" t="s">
        <v>109</v>
      </c>
      <c r="D3" s="129" t="s">
        <v>148</v>
      </c>
    </row>
    <row r="4" spans="1:7" ht="17.25" customHeight="1" thickBot="1">
      <c r="B4" s="90" t="s">
        <v>110</v>
      </c>
      <c r="C4" s="111" t="s">
        <v>367</v>
      </c>
      <c r="D4" s="91"/>
    </row>
    <row r="5" spans="1:7" ht="17.25" customHeight="1">
      <c r="B5" s="708" t="s">
        <v>142</v>
      </c>
      <c r="C5" s="711" t="s">
        <v>145</v>
      </c>
      <c r="D5" s="712"/>
    </row>
    <row r="6" spans="1:7" ht="19.2" customHeight="1">
      <c r="B6" s="709"/>
      <c r="C6" s="713" t="s">
        <v>146</v>
      </c>
      <c r="D6" s="714"/>
      <c r="G6" s="143"/>
    </row>
    <row r="7" spans="1:7" ht="19.95" customHeight="1">
      <c r="B7" s="709"/>
      <c r="C7" s="169" t="s">
        <v>147</v>
      </c>
      <c r="D7" s="170"/>
      <c r="G7" s="143"/>
    </row>
    <row r="8" spans="1:7" ht="25.2" customHeight="1" thickBot="1">
      <c r="B8" s="710"/>
      <c r="C8" s="145" t="s">
        <v>149</v>
      </c>
      <c r="D8" s="144"/>
      <c r="G8" s="143"/>
    </row>
    <row r="9" spans="1:7" ht="46.2" customHeight="1" thickBot="1">
      <c r="B9" s="92" t="s">
        <v>203</v>
      </c>
      <c r="C9" s="715" t="s">
        <v>225</v>
      </c>
      <c r="D9" s="716"/>
    </row>
    <row r="10" spans="1:7" ht="63" customHeight="1" thickBot="1">
      <c r="B10" s="93" t="s">
        <v>111</v>
      </c>
      <c r="C10" s="717" t="s">
        <v>368</v>
      </c>
      <c r="D10" s="718"/>
    </row>
    <row r="11" spans="1:7" ht="46.2" customHeight="1" thickBot="1">
      <c r="B11" s="94"/>
      <c r="C11" s="95" t="s">
        <v>369</v>
      </c>
      <c r="D11" s="149" t="s">
        <v>370</v>
      </c>
      <c r="F11" s="1" t="s">
        <v>19</v>
      </c>
    </row>
    <row r="12" spans="1:7" ht="37.799999999999997" customHeight="1" thickBot="1">
      <c r="B12" s="92" t="s">
        <v>204</v>
      </c>
      <c r="C12" s="717" t="s">
        <v>371</v>
      </c>
      <c r="D12" s="718"/>
    </row>
    <row r="13" spans="1:7" ht="102" customHeight="1" thickBot="1">
      <c r="B13" s="96" t="s">
        <v>182</v>
      </c>
      <c r="C13" s="97" t="s">
        <v>372</v>
      </c>
      <c r="D13" s="363" t="s">
        <v>373</v>
      </c>
      <c r="F13" t="s">
        <v>26</v>
      </c>
    </row>
    <row r="14" spans="1:7" ht="66.599999999999994" customHeight="1" thickBot="1">
      <c r="A14" t="s">
        <v>144</v>
      </c>
      <c r="B14" s="98" t="s">
        <v>112</v>
      </c>
      <c r="C14" s="705" t="s">
        <v>374</v>
      </c>
      <c r="D14" s="706"/>
    </row>
    <row r="15" spans="1:7" ht="17.25" customHeight="1"/>
    <row r="16" spans="1:7" ht="17.25" customHeight="1">
      <c r="B16" s="702" t="s">
        <v>172</v>
      </c>
      <c r="C16" s="275"/>
      <c r="D16" s="1" t="s">
        <v>144</v>
      </c>
    </row>
    <row r="17" spans="2:5">
      <c r="B17" s="702"/>
      <c r="C17"/>
    </row>
    <row r="18" spans="2:5">
      <c r="B18" s="702"/>
      <c r="E18" s="1" t="s">
        <v>19</v>
      </c>
    </row>
    <row r="19" spans="2:5">
      <c r="B19" s="702"/>
    </row>
    <row r="20" spans="2:5">
      <c r="B20" s="702"/>
    </row>
    <row r="21" spans="2:5" ht="16.2">
      <c r="B21" s="702"/>
      <c r="D21" s="368" t="s">
        <v>174</v>
      </c>
    </row>
    <row r="22" spans="2:5">
      <c r="B22" s="702"/>
    </row>
    <row r="23" spans="2:5">
      <c r="B23" s="702"/>
      <c r="D23" s="703" t="s">
        <v>376</v>
      </c>
    </row>
    <row r="24" spans="2:5">
      <c r="B24" s="702"/>
      <c r="D24" s="704"/>
    </row>
    <row r="25" spans="2:5">
      <c r="B25" s="702"/>
      <c r="D25" s="704"/>
    </row>
    <row r="26" spans="2:5">
      <c r="B26" s="702"/>
      <c r="D26" s="704"/>
    </row>
    <row r="27" spans="2:5">
      <c r="B27" s="702"/>
      <c r="D27" s="704"/>
    </row>
    <row r="28" spans="2:5">
      <c r="B28" s="702"/>
    </row>
    <row r="29" spans="2:5">
      <c r="B29" s="702"/>
      <c r="D29" s="1" t="s">
        <v>144</v>
      </c>
    </row>
    <row r="30" spans="2:5">
      <c r="B30" s="702"/>
      <c r="D30" s="1" t="s">
        <v>144</v>
      </c>
    </row>
    <row r="31" spans="2:5">
      <c r="B31" s="702"/>
    </row>
    <row r="32" spans="2:5">
      <c r="B32" s="702"/>
    </row>
    <row r="33" spans="2:2">
      <c r="B33" s="702"/>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0" zoomScale="89" zoomScaleNormal="89" zoomScaleSheetLayoutView="100" workbookViewId="0">
      <selection activeCell="R25" sqref="R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22" t="s">
        <v>213</v>
      </c>
      <c r="B1" s="723"/>
      <c r="C1" s="723"/>
      <c r="D1" s="723"/>
      <c r="E1" s="723"/>
      <c r="F1" s="723"/>
      <c r="G1" s="723"/>
      <c r="H1" s="723"/>
      <c r="I1" s="723"/>
      <c r="J1" s="723"/>
      <c r="K1" s="723"/>
      <c r="L1" s="723"/>
      <c r="M1" s="723"/>
      <c r="N1" s="724"/>
      <c r="P1" s="725" t="s">
        <v>3</v>
      </c>
      <c r="Q1" s="726"/>
      <c r="R1" s="726"/>
      <c r="S1" s="726"/>
      <c r="T1" s="726"/>
      <c r="U1" s="726"/>
      <c r="V1" s="726"/>
      <c r="W1" s="726"/>
      <c r="X1" s="726"/>
      <c r="Y1" s="726"/>
      <c r="Z1" s="726"/>
      <c r="AA1" s="726"/>
      <c r="AB1" s="726"/>
      <c r="AC1" s="727"/>
    </row>
    <row r="2" spans="1:29" ht="18" customHeight="1" thickBot="1">
      <c r="A2" s="728" t="s">
        <v>176</v>
      </c>
      <c r="B2" s="729"/>
      <c r="C2" s="729"/>
      <c r="D2" s="729"/>
      <c r="E2" s="729"/>
      <c r="F2" s="729"/>
      <c r="G2" s="729"/>
      <c r="H2" s="729"/>
      <c r="I2" s="729"/>
      <c r="J2" s="729"/>
      <c r="K2" s="729"/>
      <c r="L2" s="729"/>
      <c r="M2" s="729"/>
      <c r="N2" s="730"/>
      <c r="P2" s="731" t="s">
        <v>4</v>
      </c>
      <c r="Q2" s="729"/>
      <c r="R2" s="729"/>
      <c r="S2" s="729"/>
      <c r="T2" s="729"/>
      <c r="U2" s="729"/>
      <c r="V2" s="729"/>
      <c r="W2" s="729"/>
      <c r="X2" s="729"/>
      <c r="Y2" s="729"/>
      <c r="Z2" s="729"/>
      <c r="AA2" s="729"/>
      <c r="AB2" s="729"/>
      <c r="AC2" s="732"/>
    </row>
    <row r="3" spans="1:29" ht="13.8" thickBot="1">
      <c r="A3" s="6" t="s">
        <v>176</v>
      </c>
      <c r="B3" s="8" t="s">
        <v>184</v>
      </c>
      <c r="C3" s="8" t="s">
        <v>5</v>
      </c>
      <c r="D3" s="8" t="s">
        <v>6</v>
      </c>
      <c r="E3" s="8" t="s">
        <v>7</v>
      </c>
      <c r="F3" s="8" t="s">
        <v>8</v>
      </c>
      <c r="G3" s="127" t="s">
        <v>9</v>
      </c>
      <c r="H3" s="130" t="s">
        <v>10</v>
      </c>
      <c r="I3" s="130" t="s">
        <v>11</v>
      </c>
      <c r="J3" s="130" t="s">
        <v>12</v>
      </c>
      <c r="K3" s="130" t="s">
        <v>13</v>
      </c>
      <c r="L3" s="130" t="s">
        <v>14</v>
      </c>
      <c r="M3" s="130" t="s">
        <v>15</v>
      </c>
      <c r="N3" s="7" t="s">
        <v>16</v>
      </c>
      <c r="P3" s="8"/>
      <c r="Q3" s="8" t="s">
        <v>184</v>
      </c>
      <c r="R3" s="8" t="s">
        <v>5</v>
      </c>
      <c r="S3" s="8" t="s">
        <v>6</v>
      </c>
      <c r="T3" s="8" t="s">
        <v>7</v>
      </c>
      <c r="U3" s="8" t="s">
        <v>8</v>
      </c>
      <c r="V3" s="127" t="s">
        <v>9</v>
      </c>
      <c r="W3" s="130" t="s">
        <v>10</v>
      </c>
      <c r="X3" s="130" t="s">
        <v>11</v>
      </c>
      <c r="Y3" s="130" t="s">
        <v>12</v>
      </c>
      <c r="Z3" s="130" t="s">
        <v>13</v>
      </c>
      <c r="AA3" s="130" t="s">
        <v>14</v>
      </c>
      <c r="AB3" s="130" t="s">
        <v>15</v>
      </c>
      <c r="AC3" s="9" t="s">
        <v>17</v>
      </c>
    </row>
    <row r="4" spans="1:29" ht="13.8" thickBot="1">
      <c r="A4" s="298" t="s">
        <v>176</v>
      </c>
      <c r="B4" s="299">
        <f t="shared" ref="B4:M4" si="0">AVERAGE(B8:B19)</f>
        <v>68.083333333333329</v>
      </c>
      <c r="C4" s="299">
        <f t="shared" si="0"/>
        <v>56.083333333333336</v>
      </c>
      <c r="D4" s="299">
        <f t="shared" si="0"/>
        <v>67.333333333333329</v>
      </c>
      <c r="E4" s="299">
        <f t="shared" si="0"/>
        <v>103.25</v>
      </c>
      <c r="F4" s="299">
        <f t="shared" si="0"/>
        <v>188.08333333333334</v>
      </c>
      <c r="G4" s="299">
        <f t="shared" si="0"/>
        <v>415.33333333333331</v>
      </c>
      <c r="H4" s="299">
        <f t="shared" si="0"/>
        <v>607.08333333333337</v>
      </c>
      <c r="I4" s="299">
        <f t="shared" si="0"/>
        <v>866.25</v>
      </c>
      <c r="J4" s="299">
        <f t="shared" si="0"/>
        <v>555.5</v>
      </c>
      <c r="K4" s="299">
        <f>AVERAGE(K8:K19)</f>
        <v>365.91666666666669</v>
      </c>
      <c r="L4" s="299">
        <f t="shared" si="0"/>
        <v>224.41666666666666</v>
      </c>
      <c r="M4" s="299">
        <f t="shared" si="0"/>
        <v>136.41666666666666</v>
      </c>
      <c r="N4" s="299">
        <f>AVERAGE(N8:N19)</f>
        <v>3653.75</v>
      </c>
      <c r="O4" s="10"/>
      <c r="P4" s="300" t="str">
        <f>+A4</f>
        <v xml:space="preserve"> </v>
      </c>
      <c r="Q4" s="299">
        <f t="shared" ref="Q4:AC4" si="1">AVERAGE(Q8:Q19)</f>
        <v>8.1666666666666661</v>
      </c>
      <c r="R4" s="299">
        <f t="shared" si="1"/>
        <v>8.75</v>
      </c>
      <c r="S4" s="299">
        <f t="shared" si="1"/>
        <v>13.25</v>
      </c>
      <c r="T4" s="299">
        <f>AVERAGE(T8:T19)</f>
        <v>6.5</v>
      </c>
      <c r="U4" s="299">
        <f>AVERAGE(U8:U19)</f>
        <v>9.1666666666666661</v>
      </c>
      <c r="V4" s="299">
        <f>AVERAGE(V8:V19)</f>
        <v>8.9166666666666661</v>
      </c>
      <c r="W4" s="299">
        <f t="shared" si="1"/>
        <v>8.0833333333333339</v>
      </c>
      <c r="X4" s="299">
        <f t="shared" si="1"/>
        <v>10.833333333333334</v>
      </c>
      <c r="Y4" s="299">
        <f>AVERAGE(Y8:Y19)</f>
        <v>9.1666666666666661</v>
      </c>
      <c r="Z4" s="299">
        <f>AVERAGE(Z8:Z19)</f>
        <v>18.75</v>
      </c>
      <c r="AA4" s="299">
        <f t="shared" si="1"/>
        <v>11.25</v>
      </c>
      <c r="AB4" s="299">
        <f t="shared" si="1"/>
        <v>11.583333333333334</v>
      </c>
      <c r="AC4" s="299">
        <f t="shared" si="1"/>
        <v>124.41666666666667</v>
      </c>
    </row>
    <row r="5" spans="1:29" ht="19.8" customHeight="1" thickBot="1">
      <c r="A5" s="235" t="s">
        <v>176</v>
      </c>
      <c r="B5" s="235" t="s">
        <v>176</v>
      </c>
      <c r="C5" s="235" t="s">
        <v>176</v>
      </c>
      <c r="D5" s="235" t="s">
        <v>176</v>
      </c>
      <c r="E5" s="235" t="s">
        <v>176</v>
      </c>
      <c r="F5" s="235" t="s">
        <v>176</v>
      </c>
      <c r="G5" s="290" t="s">
        <v>180</v>
      </c>
      <c r="H5" s="235"/>
      <c r="I5" s="235"/>
      <c r="J5" s="235"/>
      <c r="K5" s="235"/>
      <c r="L5" s="235"/>
      <c r="M5" s="235"/>
      <c r="N5" s="204"/>
      <c r="O5" s="103"/>
      <c r="P5" s="128"/>
      <c r="Q5" s="128"/>
      <c r="R5" s="128"/>
      <c r="S5" s="128"/>
      <c r="T5" s="128"/>
      <c r="U5" s="128"/>
      <c r="V5" s="290" t="s">
        <v>180</v>
      </c>
      <c r="W5" s="235"/>
      <c r="X5" s="235"/>
      <c r="Y5" s="235"/>
      <c r="Z5" s="235"/>
      <c r="AA5" s="235"/>
      <c r="AB5" s="235"/>
      <c r="AC5" s="204"/>
    </row>
    <row r="6" spans="1:29" ht="19.8" customHeight="1" thickBot="1">
      <c r="A6" s="235" t="s">
        <v>176</v>
      </c>
      <c r="B6" s="235" t="s">
        <v>176</v>
      </c>
      <c r="C6" s="235" t="s">
        <v>176</v>
      </c>
      <c r="D6" s="235" t="s">
        <v>176</v>
      </c>
      <c r="E6" s="235" t="s">
        <v>176</v>
      </c>
      <c r="F6" s="235" t="s">
        <v>176</v>
      </c>
      <c r="G6" s="290">
        <v>73</v>
      </c>
      <c r="H6" s="235"/>
      <c r="I6" s="235"/>
      <c r="J6" s="235"/>
      <c r="K6" s="235"/>
      <c r="L6" s="235"/>
      <c r="M6" s="235"/>
      <c r="N6" s="285"/>
      <c r="O6" s="103"/>
      <c r="P6" s="383"/>
      <c r="Q6" s="383"/>
      <c r="R6" s="383"/>
      <c r="S6" s="383"/>
      <c r="T6" s="383"/>
      <c r="U6" s="383"/>
      <c r="V6" s="290">
        <v>0</v>
      </c>
      <c r="W6" s="235"/>
      <c r="X6" s="235"/>
      <c r="Y6" s="235"/>
      <c r="Z6" s="235"/>
      <c r="AA6" s="235"/>
      <c r="AB6" s="235"/>
      <c r="AC6" s="285"/>
    </row>
    <row r="7" spans="1:29" ht="19.8" customHeight="1" thickBot="1">
      <c r="A7" s="382" t="s">
        <v>179</v>
      </c>
      <c r="B7" s="389">
        <v>102</v>
      </c>
      <c r="C7" s="389">
        <v>102</v>
      </c>
      <c r="D7" s="389">
        <v>115</v>
      </c>
      <c r="E7" s="389">
        <v>120</v>
      </c>
      <c r="F7" s="389">
        <v>255</v>
      </c>
      <c r="G7" s="389">
        <v>200</v>
      </c>
      <c r="H7" s="386"/>
      <c r="I7" s="386"/>
      <c r="J7" s="386"/>
      <c r="K7" s="386"/>
      <c r="L7" s="386"/>
      <c r="M7" s="381"/>
      <c r="N7" s="387"/>
      <c r="O7" s="103"/>
      <c r="P7" s="385" t="s">
        <v>179</v>
      </c>
      <c r="Q7" s="390">
        <v>4</v>
      </c>
      <c r="R7" s="385">
        <v>4</v>
      </c>
      <c r="S7" s="385">
        <v>4</v>
      </c>
      <c r="T7" s="421">
        <v>8</v>
      </c>
      <c r="U7" s="385">
        <v>1</v>
      </c>
      <c r="V7" s="385">
        <v>0</v>
      </c>
      <c r="W7" s="235"/>
      <c r="X7" s="235"/>
      <c r="Y7" s="235"/>
      <c r="Z7" s="235"/>
      <c r="AA7" s="235"/>
      <c r="AB7" s="235"/>
      <c r="AC7" s="387"/>
    </row>
    <row r="8" spans="1:29" ht="18" customHeight="1" thickBot="1">
      <c r="A8" s="289" t="s">
        <v>160</v>
      </c>
      <c r="B8" s="297">
        <v>82</v>
      </c>
      <c r="C8" s="295">
        <v>62</v>
      </c>
      <c r="D8" s="295">
        <v>99</v>
      </c>
      <c r="E8" s="295">
        <v>112</v>
      </c>
      <c r="F8" s="423">
        <v>224</v>
      </c>
      <c r="G8" s="423">
        <v>526</v>
      </c>
      <c r="H8" s="423">
        <v>521</v>
      </c>
      <c r="I8" s="425">
        <v>768</v>
      </c>
      <c r="J8" s="295">
        <v>454</v>
      </c>
      <c r="K8" s="295">
        <v>390</v>
      </c>
      <c r="L8" s="295">
        <v>416</v>
      </c>
      <c r="M8" s="376">
        <v>154</v>
      </c>
      <c r="N8" s="388">
        <f>SUM(B8:M8)</f>
        <v>3808</v>
      </c>
      <c r="O8" s="10"/>
      <c r="P8" s="384" t="s">
        <v>160</v>
      </c>
      <c r="Q8" s="349">
        <v>1</v>
      </c>
      <c r="R8" s="350">
        <v>1</v>
      </c>
      <c r="S8" s="350">
        <v>4</v>
      </c>
      <c r="T8" s="350">
        <v>2</v>
      </c>
      <c r="U8" s="350">
        <v>2</v>
      </c>
      <c r="V8" s="295">
        <v>7</v>
      </c>
      <c r="W8" s="295">
        <v>7</v>
      </c>
      <c r="X8" s="295">
        <v>3</v>
      </c>
      <c r="Y8" s="295">
        <v>1</v>
      </c>
      <c r="Z8" s="336">
        <v>7</v>
      </c>
      <c r="AA8" s="336">
        <v>7</v>
      </c>
      <c r="AB8" s="422">
        <v>5</v>
      </c>
      <c r="AC8" s="296">
        <f>SUM(Q8:AB8)</f>
        <v>47</v>
      </c>
    </row>
    <row r="9" spans="1:29" ht="18" customHeight="1" thickBot="1">
      <c r="A9" s="286" t="s">
        <v>157</v>
      </c>
      <c r="B9" s="291">
        <v>81</v>
      </c>
      <c r="C9" s="292">
        <v>39</v>
      </c>
      <c r="D9" s="292">
        <v>72</v>
      </c>
      <c r="E9" s="293">
        <v>89</v>
      </c>
      <c r="F9" s="293">
        <v>258</v>
      </c>
      <c r="G9" s="293">
        <v>416</v>
      </c>
      <c r="H9" s="426">
        <v>554</v>
      </c>
      <c r="I9" s="426">
        <v>568</v>
      </c>
      <c r="J9" s="424">
        <v>578</v>
      </c>
      <c r="K9" s="293">
        <v>337</v>
      </c>
      <c r="L9" s="293">
        <v>169</v>
      </c>
      <c r="M9" s="293">
        <v>168</v>
      </c>
      <c r="N9" s="294">
        <f t="shared" ref="N9:N20" si="2">SUM(B9:M9)</f>
        <v>3329</v>
      </c>
      <c r="O9" s="108" t="s">
        <v>19</v>
      </c>
      <c r="P9" s="347" t="s">
        <v>157</v>
      </c>
      <c r="Q9" s="358">
        <v>0</v>
      </c>
      <c r="R9" s="359">
        <v>5</v>
      </c>
      <c r="S9" s="359">
        <v>4</v>
      </c>
      <c r="T9" s="359">
        <v>1</v>
      </c>
      <c r="U9" s="359">
        <v>1</v>
      </c>
      <c r="V9" s="359">
        <v>1</v>
      </c>
      <c r="W9" s="359">
        <v>1</v>
      </c>
      <c r="X9" s="359">
        <v>1</v>
      </c>
      <c r="Y9" s="358">
        <v>0</v>
      </c>
      <c r="Z9" s="358">
        <v>0</v>
      </c>
      <c r="AA9" s="358">
        <v>0</v>
      </c>
      <c r="AB9" s="358">
        <v>2</v>
      </c>
      <c r="AC9" s="348">
        <f t="shared" ref="AC9:AC20" si="3">SUM(Q9:AB9)</f>
        <v>16</v>
      </c>
    </row>
    <row r="10" spans="1:29" ht="18" customHeight="1" thickBot="1">
      <c r="A10" s="286" t="s">
        <v>143</v>
      </c>
      <c r="B10" s="254">
        <v>81</v>
      </c>
      <c r="C10" s="254">
        <v>48</v>
      </c>
      <c r="D10" s="255">
        <v>71</v>
      </c>
      <c r="E10" s="254">
        <v>128</v>
      </c>
      <c r="F10" s="254">
        <v>171</v>
      </c>
      <c r="G10" s="254">
        <v>350</v>
      </c>
      <c r="H10" s="427">
        <v>569</v>
      </c>
      <c r="I10" s="254">
        <v>553</v>
      </c>
      <c r="J10" s="254">
        <v>458</v>
      </c>
      <c r="K10" s="254">
        <v>306</v>
      </c>
      <c r="L10" s="254">
        <v>220</v>
      </c>
      <c r="M10" s="255">
        <v>229</v>
      </c>
      <c r="N10" s="279">
        <f t="shared" si="2"/>
        <v>3184</v>
      </c>
      <c r="O10" s="234"/>
      <c r="P10" s="347" t="s">
        <v>143</v>
      </c>
      <c r="Q10" s="356">
        <v>1</v>
      </c>
      <c r="R10" s="356">
        <v>2</v>
      </c>
      <c r="S10" s="356">
        <v>1</v>
      </c>
      <c r="T10" s="356">
        <v>0</v>
      </c>
      <c r="U10" s="356">
        <v>0</v>
      </c>
      <c r="V10" s="356">
        <v>0</v>
      </c>
      <c r="W10" s="356">
        <v>1</v>
      </c>
      <c r="X10" s="356">
        <v>1</v>
      </c>
      <c r="Y10" s="356">
        <v>0</v>
      </c>
      <c r="Z10" s="356">
        <v>1</v>
      </c>
      <c r="AA10" s="356">
        <v>0</v>
      </c>
      <c r="AB10" s="356">
        <v>0</v>
      </c>
      <c r="AC10" s="357">
        <f t="shared" si="3"/>
        <v>7</v>
      </c>
    </row>
    <row r="11" spans="1:29" ht="18" customHeight="1" thickBot="1">
      <c r="A11" s="236" t="s">
        <v>125</v>
      </c>
      <c r="B11" s="155">
        <v>112</v>
      </c>
      <c r="C11" s="155">
        <v>85</v>
      </c>
      <c r="D11" s="155">
        <v>60</v>
      </c>
      <c r="E11" s="155">
        <v>97</v>
      </c>
      <c r="F11" s="155">
        <v>95</v>
      </c>
      <c r="G11" s="155">
        <v>305</v>
      </c>
      <c r="H11" s="428">
        <v>544</v>
      </c>
      <c r="I11" s="155">
        <v>449</v>
      </c>
      <c r="J11" s="155">
        <v>475</v>
      </c>
      <c r="K11" s="155">
        <v>505</v>
      </c>
      <c r="L11" s="155">
        <v>219</v>
      </c>
      <c r="M11" s="156">
        <v>98</v>
      </c>
      <c r="N11" s="249">
        <f t="shared" si="2"/>
        <v>3044</v>
      </c>
      <c r="O11" s="108"/>
      <c r="P11" s="286" t="s">
        <v>125</v>
      </c>
      <c r="Q11" s="203">
        <v>16</v>
      </c>
      <c r="R11" s="203">
        <v>1</v>
      </c>
      <c r="S11" s="203">
        <v>19</v>
      </c>
      <c r="T11" s="203">
        <v>3</v>
      </c>
      <c r="U11" s="203">
        <v>13</v>
      </c>
      <c r="V11" s="203">
        <v>1</v>
      </c>
      <c r="W11" s="203">
        <v>2</v>
      </c>
      <c r="X11" s="203">
        <v>2</v>
      </c>
      <c r="Y11" s="203">
        <v>0</v>
      </c>
      <c r="Z11" s="430">
        <v>24</v>
      </c>
      <c r="AA11" s="203">
        <v>4</v>
      </c>
      <c r="AB11" s="203">
        <v>2</v>
      </c>
      <c r="AC11" s="248">
        <f t="shared" si="3"/>
        <v>87</v>
      </c>
    </row>
    <row r="12" spans="1:29" ht="18" customHeight="1" thickBot="1">
      <c r="A12" s="237" t="s">
        <v>27</v>
      </c>
      <c r="B12" s="205">
        <v>84</v>
      </c>
      <c r="C12" s="205">
        <v>100</v>
      </c>
      <c r="D12" s="206">
        <v>77</v>
      </c>
      <c r="E12" s="206">
        <v>80</v>
      </c>
      <c r="F12" s="122">
        <v>236</v>
      </c>
      <c r="G12" s="122">
        <v>438</v>
      </c>
      <c r="H12" s="123">
        <v>631</v>
      </c>
      <c r="I12" s="429">
        <v>752</v>
      </c>
      <c r="J12" s="121">
        <v>523</v>
      </c>
      <c r="K12" s="122">
        <v>427</v>
      </c>
      <c r="L12" s="121">
        <v>253</v>
      </c>
      <c r="M12" s="207">
        <v>136</v>
      </c>
      <c r="N12" s="239">
        <f t="shared" si="2"/>
        <v>3737</v>
      </c>
      <c r="O12" s="108"/>
      <c r="P12" s="287" t="s">
        <v>20</v>
      </c>
      <c r="Q12" s="208">
        <v>7</v>
      </c>
      <c r="R12" s="208">
        <v>7</v>
      </c>
      <c r="S12" s="209">
        <v>13</v>
      </c>
      <c r="T12" s="209">
        <v>3</v>
      </c>
      <c r="U12" s="209">
        <v>8</v>
      </c>
      <c r="V12" s="209">
        <v>11</v>
      </c>
      <c r="W12" s="208">
        <v>5</v>
      </c>
      <c r="X12" s="209">
        <v>11</v>
      </c>
      <c r="Y12" s="209">
        <v>9</v>
      </c>
      <c r="Z12" s="209">
        <v>9</v>
      </c>
      <c r="AA12" s="210">
        <v>20</v>
      </c>
      <c r="AB12" s="210">
        <v>37</v>
      </c>
      <c r="AC12" s="246">
        <f t="shared" si="3"/>
        <v>140</v>
      </c>
    </row>
    <row r="13" spans="1:29" ht="18" customHeight="1" thickBot="1">
      <c r="A13" s="237" t="s">
        <v>28</v>
      </c>
      <c r="B13" s="209">
        <v>41</v>
      </c>
      <c r="C13" s="209">
        <v>44</v>
      </c>
      <c r="D13" s="209">
        <v>67</v>
      </c>
      <c r="E13" s="209">
        <v>103</v>
      </c>
      <c r="F13" s="203">
        <v>311</v>
      </c>
      <c r="G13" s="209">
        <v>415</v>
      </c>
      <c r="H13" s="209">
        <v>539</v>
      </c>
      <c r="I13" s="430">
        <v>1165</v>
      </c>
      <c r="J13" s="209">
        <v>534</v>
      </c>
      <c r="K13" s="209">
        <v>297</v>
      </c>
      <c r="L13" s="208">
        <v>205</v>
      </c>
      <c r="M13" s="211">
        <v>92</v>
      </c>
      <c r="N13" s="240">
        <f t="shared" si="2"/>
        <v>3813</v>
      </c>
      <c r="O13" s="108"/>
      <c r="P13" s="288" t="s">
        <v>28</v>
      </c>
      <c r="Q13" s="209">
        <v>9</v>
      </c>
      <c r="R13" s="209">
        <v>22</v>
      </c>
      <c r="S13" s="208">
        <v>18</v>
      </c>
      <c r="T13" s="209">
        <v>9</v>
      </c>
      <c r="U13" s="212">
        <v>21</v>
      </c>
      <c r="V13" s="209">
        <v>14</v>
      </c>
      <c r="W13" s="209">
        <v>6</v>
      </c>
      <c r="X13" s="209">
        <v>13</v>
      </c>
      <c r="Y13" s="209">
        <v>7</v>
      </c>
      <c r="Z13" s="213">
        <v>81</v>
      </c>
      <c r="AA13" s="212">
        <v>31</v>
      </c>
      <c r="AB13" s="213">
        <v>37</v>
      </c>
      <c r="AC13" s="247">
        <f t="shared" si="3"/>
        <v>268</v>
      </c>
    </row>
    <row r="14" spans="1:29" ht="18" customHeight="1" thickBot="1">
      <c r="A14" s="237" t="s">
        <v>29</v>
      </c>
      <c r="B14" s="209">
        <v>57</v>
      </c>
      <c r="C14" s="208">
        <v>35</v>
      </c>
      <c r="D14" s="209">
        <v>95</v>
      </c>
      <c r="E14" s="208">
        <v>112</v>
      </c>
      <c r="F14" s="209">
        <v>131</v>
      </c>
      <c r="G14" s="13">
        <v>340</v>
      </c>
      <c r="H14" s="13">
        <v>483</v>
      </c>
      <c r="I14" s="14">
        <v>1339</v>
      </c>
      <c r="J14" s="13">
        <v>614</v>
      </c>
      <c r="K14" s="13">
        <v>349</v>
      </c>
      <c r="L14" s="13">
        <v>236</v>
      </c>
      <c r="M14" s="214">
        <v>68</v>
      </c>
      <c r="N14" s="239">
        <f t="shared" si="2"/>
        <v>3859</v>
      </c>
      <c r="O14" s="108"/>
      <c r="P14" s="288" t="s">
        <v>29</v>
      </c>
      <c r="Q14" s="209">
        <v>19</v>
      </c>
      <c r="R14" s="209">
        <v>12</v>
      </c>
      <c r="S14" s="209">
        <v>8</v>
      </c>
      <c r="T14" s="208">
        <v>12</v>
      </c>
      <c r="U14" s="209">
        <v>7</v>
      </c>
      <c r="V14" s="209">
        <v>15</v>
      </c>
      <c r="W14" s="13">
        <v>16</v>
      </c>
      <c r="X14" s="214">
        <v>12</v>
      </c>
      <c r="Y14" s="208">
        <v>16</v>
      </c>
      <c r="Z14" s="209">
        <v>6</v>
      </c>
      <c r="AA14" s="208">
        <v>12</v>
      </c>
      <c r="AB14" s="208">
        <v>6</v>
      </c>
      <c r="AC14" s="246">
        <f t="shared" si="3"/>
        <v>141</v>
      </c>
    </row>
    <row r="15" spans="1:29" ht="18" hidden="1" customHeight="1" thickBot="1">
      <c r="A15" s="237" t="s">
        <v>30</v>
      </c>
      <c r="B15" s="215">
        <v>68</v>
      </c>
      <c r="C15" s="209">
        <v>42</v>
      </c>
      <c r="D15" s="209">
        <v>44</v>
      </c>
      <c r="E15" s="208">
        <v>75</v>
      </c>
      <c r="F15" s="208">
        <v>135</v>
      </c>
      <c r="G15" s="208">
        <v>448</v>
      </c>
      <c r="H15" s="209">
        <v>507</v>
      </c>
      <c r="I15" s="209">
        <v>808</v>
      </c>
      <c r="J15" s="212">
        <v>795</v>
      </c>
      <c r="K15" s="208">
        <v>313</v>
      </c>
      <c r="L15" s="208">
        <v>246</v>
      </c>
      <c r="M15" s="208">
        <v>143</v>
      </c>
      <c r="N15" s="239">
        <f t="shared" si="2"/>
        <v>3624</v>
      </c>
      <c r="O15" s="108"/>
      <c r="P15" s="288" t="s">
        <v>30</v>
      </c>
      <c r="Q15" s="217">
        <v>9</v>
      </c>
      <c r="R15" s="209">
        <v>16</v>
      </c>
      <c r="S15" s="209">
        <v>12</v>
      </c>
      <c r="T15" s="208">
        <v>6</v>
      </c>
      <c r="U15" s="218">
        <v>7</v>
      </c>
      <c r="V15" s="218">
        <v>14</v>
      </c>
      <c r="W15" s="209">
        <v>9</v>
      </c>
      <c r="X15" s="209">
        <v>14</v>
      </c>
      <c r="Y15" s="209">
        <v>9</v>
      </c>
      <c r="Z15" s="209">
        <v>9</v>
      </c>
      <c r="AA15" s="218">
        <v>8</v>
      </c>
      <c r="AB15" s="218">
        <v>7</v>
      </c>
      <c r="AC15" s="246">
        <f t="shared" si="3"/>
        <v>120</v>
      </c>
    </row>
    <row r="16" spans="1:29" ht="18" hidden="1" customHeight="1" thickBot="1">
      <c r="A16" s="12" t="s">
        <v>31</v>
      </c>
      <c r="B16" s="219">
        <v>71</v>
      </c>
      <c r="C16" s="219">
        <v>97</v>
      </c>
      <c r="D16" s="219">
        <v>61</v>
      </c>
      <c r="E16" s="220">
        <v>105</v>
      </c>
      <c r="F16" s="220">
        <v>198</v>
      </c>
      <c r="G16" s="220">
        <v>442</v>
      </c>
      <c r="H16" s="221">
        <v>790</v>
      </c>
      <c r="I16" s="15">
        <v>674</v>
      </c>
      <c r="J16" s="15">
        <v>594</v>
      </c>
      <c r="K16" s="220">
        <v>275</v>
      </c>
      <c r="L16" s="220">
        <v>133</v>
      </c>
      <c r="M16" s="220">
        <v>108</v>
      </c>
      <c r="N16" s="239">
        <f t="shared" si="2"/>
        <v>3548</v>
      </c>
      <c r="O16" s="10"/>
      <c r="P16" s="238" t="s">
        <v>31</v>
      </c>
      <c r="Q16" s="219">
        <v>7</v>
      </c>
      <c r="R16" s="219">
        <v>13</v>
      </c>
      <c r="S16" s="219">
        <v>12</v>
      </c>
      <c r="T16" s="220">
        <v>11</v>
      </c>
      <c r="U16" s="220">
        <v>12</v>
      </c>
      <c r="V16" s="220">
        <v>15</v>
      </c>
      <c r="W16" s="220">
        <v>20</v>
      </c>
      <c r="X16" s="220">
        <v>15</v>
      </c>
      <c r="Y16" s="220">
        <v>15</v>
      </c>
      <c r="Z16" s="220">
        <v>20</v>
      </c>
      <c r="AA16" s="220">
        <v>9</v>
      </c>
      <c r="AB16" s="220">
        <v>7</v>
      </c>
      <c r="AC16" s="245">
        <f t="shared" si="3"/>
        <v>156</v>
      </c>
    </row>
    <row r="17" spans="1:31" ht="13.8" hidden="1" thickBot="1">
      <c r="A17" s="17" t="s">
        <v>32</v>
      </c>
      <c r="B17" s="217">
        <v>38</v>
      </c>
      <c r="C17" s="220">
        <v>19</v>
      </c>
      <c r="D17" s="220">
        <v>38</v>
      </c>
      <c r="E17" s="220">
        <v>203</v>
      </c>
      <c r="F17" s="220">
        <v>146</v>
      </c>
      <c r="G17" s="220">
        <v>439</v>
      </c>
      <c r="H17" s="221">
        <v>964</v>
      </c>
      <c r="I17" s="221">
        <v>1154</v>
      </c>
      <c r="J17" s="220">
        <v>423</v>
      </c>
      <c r="K17" s="220">
        <v>388</v>
      </c>
      <c r="L17" s="220">
        <v>176</v>
      </c>
      <c r="M17" s="220">
        <v>143</v>
      </c>
      <c r="N17" s="222">
        <f t="shared" si="2"/>
        <v>4131</v>
      </c>
      <c r="O17" s="10"/>
      <c r="P17" s="16" t="s">
        <v>32</v>
      </c>
      <c r="Q17" s="220">
        <v>7</v>
      </c>
      <c r="R17" s="220">
        <v>7</v>
      </c>
      <c r="S17" s="220">
        <v>8</v>
      </c>
      <c r="T17" s="220">
        <v>12</v>
      </c>
      <c r="U17" s="220">
        <v>9</v>
      </c>
      <c r="V17" s="220">
        <v>6</v>
      </c>
      <c r="W17" s="220">
        <v>11</v>
      </c>
      <c r="X17" s="220">
        <v>8</v>
      </c>
      <c r="Y17" s="220">
        <v>16</v>
      </c>
      <c r="Z17" s="220">
        <v>40</v>
      </c>
      <c r="AA17" s="220">
        <v>17</v>
      </c>
      <c r="AB17" s="220">
        <v>16</v>
      </c>
      <c r="AC17" s="220">
        <f t="shared" si="3"/>
        <v>157</v>
      </c>
    </row>
    <row r="18" spans="1:31" ht="13.8" hidden="1" thickBot="1">
      <c r="A18" s="223" t="s">
        <v>33</v>
      </c>
      <c r="B18" s="15">
        <v>49</v>
      </c>
      <c r="C18" s="15">
        <v>63</v>
      </c>
      <c r="D18" s="15">
        <v>50</v>
      </c>
      <c r="E18" s="15">
        <v>71</v>
      </c>
      <c r="F18" s="15">
        <v>144</v>
      </c>
      <c r="G18" s="15">
        <v>374</v>
      </c>
      <c r="H18" s="105">
        <v>729</v>
      </c>
      <c r="I18" s="105">
        <v>1097</v>
      </c>
      <c r="J18" s="105">
        <v>650</v>
      </c>
      <c r="K18" s="15">
        <v>397</v>
      </c>
      <c r="L18" s="15">
        <v>192</v>
      </c>
      <c r="M18" s="15">
        <v>217</v>
      </c>
      <c r="N18" s="222">
        <f t="shared" si="2"/>
        <v>4033</v>
      </c>
      <c r="O18" s="10"/>
      <c r="P18" s="18" t="s">
        <v>33</v>
      </c>
      <c r="Q18" s="15">
        <v>10</v>
      </c>
      <c r="R18" s="15">
        <v>6</v>
      </c>
      <c r="S18" s="15">
        <v>14</v>
      </c>
      <c r="T18" s="15">
        <v>10</v>
      </c>
      <c r="U18" s="15">
        <v>10</v>
      </c>
      <c r="V18" s="15">
        <v>19</v>
      </c>
      <c r="W18" s="15">
        <v>11</v>
      </c>
      <c r="X18" s="15">
        <v>20</v>
      </c>
      <c r="Y18" s="15">
        <v>15</v>
      </c>
      <c r="Z18" s="15">
        <v>8</v>
      </c>
      <c r="AA18" s="15">
        <v>11</v>
      </c>
      <c r="AB18" s="15">
        <v>8</v>
      </c>
      <c r="AC18" s="220">
        <f t="shared" si="3"/>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6">
        <f t="shared" si="2"/>
        <v>3735</v>
      </c>
      <c r="O19" s="10"/>
      <c r="P19" s="16" t="s">
        <v>34</v>
      </c>
      <c r="Q19" s="15">
        <v>12</v>
      </c>
      <c r="R19" s="15">
        <v>13</v>
      </c>
      <c r="S19" s="15">
        <v>46</v>
      </c>
      <c r="T19" s="15">
        <v>9</v>
      </c>
      <c r="U19" s="15">
        <v>20</v>
      </c>
      <c r="V19" s="15">
        <v>4</v>
      </c>
      <c r="W19" s="15">
        <v>8</v>
      </c>
      <c r="X19" s="15">
        <v>30</v>
      </c>
      <c r="Y19" s="15">
        <v>22</v>
      </c>
      <c r="Z19" s="15">
        <v>20</v>
      </c>
      <c r="AA19" s="15">
        <v>16</v>
      </c>
      <c r="AB19" s="15">
        <v>12</v>
      </c>
      <c r="AC19" s="224">
        <f t="shared" si="3"/>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5">
        <f t="shared" si="2"/>
        <v>3908</v>
      </c>
      <c r="O20" s="10" t="s">
        <v>26</v>
      </c>
      <c r="P20" s="18" t="s">
        <v>21</v>
      </c>
      <c r="Q20" s="15">
        <v>6</v>
      </c>
      <c r="R20" s="15">
        <v>25</v>
      </c>
      <c r="S20" s="15">
        <v>29</v>
      </c>
      <c r="T20" s="15">
        <v>4</v>
      </c>
      <c r="U20" s="15">
        <v>17</v>
      </c>
      <c r="V20" s="15">
        <v>19</v>
      </c>
      <c r="W20" s="15">
        <v>14</v>
      </c>
      <c r="X20" s="15">
        <v>37</v>
      </c>
      <c r="Y20" s="19">
        <v>76</v>
      </c>
      <c r="Z20" s="15">
        <v>34</v>
      </c>
      <c r="AA20" s="15">
        <v>17</v>
      </c>
      <c r="AB20" s="15">
        <v>18</v>
      </c>
      <c r="AC20" s="224">
        <f t="shared" si="3"/>
        <v>296</v>
      </c>
    </row>
    <row r="21" spans="1:31">
      <c r="A21" s="20"/>
      <c r="B21" s="226"/>
      <c r="C21" s="226"/>
      <c r="D21" s="226"/>
      <c r="E21" s="226"/>
      <c r="F21" s="226"/>
      <c r="G21" s="226"/>
      <c r="H21" s="226"/>
      <c r="I21" s="226"/>
      <c r="J21" s="226"/>
      <c r="K21" s="226"/>
      <c r="L21" s="226"/>
      <c r="M21" s="226"/>
      <c r="N21" s="21"/>
      <c r="O21" s="10"/>
      <c r="P21" s="22"/>
      <c r="Q21" s="227"/>
      <c r="R21" s="227"/>
      <c r="S21" s="227"/>
      <c r="T21" s="227"/>
      <c r="U21" s="227"/>
      <c r="V21" s="227"/>
      <c r="W21" s="227"/>
      <c r="X21" s="227"/>
      <c r="Y21" s="227"/>
      <c r="Z21" s="227"/>
      <c r="AA21" s="227"/>
      <c r="AB21" s="227"/>
      <c r="AC21" s="226"/>
    </row>
    <row r="22" spans="1:31" ht="13.5" customHeight="1">
      <c r="A22" s="733" t="s">
        <v>237</v>
      </c>
      <c r="B22" s="734"/>
      <c r="C22" s="734"/>
      <c r="D22" s="734"/>
      <c r="E22" s="734"/>
      <c r="F22" s="734"/>
      <c r="G22" s="734"/>
      <c r="H22" s="734"/>
      <c r="I22" s="734"/>
      <c r="J22" s="734"/>
      <c r="K22" s="734"/>
      <c r="L22" s="734"/>
      <c r="M22" s="734"/>
      <c r="N22" s="735"/>
      <c r="O22" s="10"/>
      <c r="P22" s="733" t="str">
        <f>+A22</f>
        <v>※2024年 第25週（6/17～6/23） 現在</v>
      </c>
      <c r="Q22" s="734"/>
      <c r="R22" s="734"/>
      <c r="S22" s="734"/>
      <c r="T22" s="734"/>
      <c r="U22" s="734"/>
      <c r="V22" s="734"/>
      <c r="W22" s="734"/>
      <c r="X22" s="734"/>
      <c r="Y22" s="734"/>
      <c r="Z22" s="734"/>
      <c r="AA22" s="734"/>
      <c r="AB22" s="734"/>
      <c r="AC22" s="735"/>
    </row>
    <row r="23" spans="1:31" ht="13.8" thickBot="1">
      <c r="A23" s="276" t="s">
        <v>144</v>
      </c>
      <c r="B23" s="10"/>
      <c r="C23" s="10"/>
      <c r="D23" s="10"/>
      <c r="E23" s="10"/>
      <c r="F23" s="10"/>
      <c r="G23" s="10" t="s">
        <v>19</v>
      </c>
      <c r="H23" s="10"/>
      <c r="I23" s="10"/>
      <c r="J23" s="10"/>
      <c r="K23" s="10"/>
      <c r="L23" s="10"/>
      <c r="M23" s="10"/>
      <c r="N23" s="24"/>
      <c r="O23" s="10"/>
      <c r="P23" s="277"/>
      <c r="Q23" s="10"/>
      <c r="R23" s="10"/>
      <c r="S23" s="10"/>
      <c r="T23" s="10"/>
      <c r="U23" s="10"/>
      <c r="V23" s="10"/>
      <c r="W23" s="10"/>
      <c r="X23" s="10"/>
      <c r="Y23" s="10"/>
      <c r="Z23" s="10"/>
      <c r="AA23" s="10"/>
      <c r="AB23" s="10"/>
      <c r="AC23" s="26"/>
    </row>
    <row r="24" spans="1:31" ht="33" customHeight="1" thickBot="1">
      <c r="A24" s="738" t="s">
        <v>151</v>
      </c>
      <c r="B24" s="739"/>
      <c r="C24" s="740"/>
      <c r="D24" s="736" t="s">
        <v>238</v>
      </c>
      <c r="E24" s="737"/>
      <c r="F24" s="10"/>
      <c r="G24" s="10" t="s">
        <v>19</v>
      </c>
      <c r="H24" s="10"/>
      <c r="I24" s="10"/>
      <c r="J24" s="10"/>
      <c r="K24" s="10"/>
      <c r="L24" s="10"/>
      <c r="M24" s="10"/>
      <c r="N24" s="24"/>
      <c r="O24" s="108" t="s">
        <v>19</v>
      </c>
      <c r="P24" s="140"/>
      <c r="Q24" s="474" t="s">
        <v>152</v>
      </c>
      <c r="R24" s="719" t="s">
        <v>239</v>
      </c>
      <c r="S24" s="720"/>
      <c r="T24" s="721"/>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03" t="s">
        <v>165</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2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9">
    <mergeCell ref="R24:T24"/>
    <mergeCell ref="A1:N1"/>
    <mergeCell ref="P1:AC1"/>
    <mergeCell ref="A2:N2"/>
    <mergeCell ref="P2:AC2"/>
    <mergeCell ref="A22:N22"/>
    <mergeCell ref="P22:AC22"/>
    <mergeCell ref="D24:E24"/>
    <mergeCell ref="A24:C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7"/>
  <sheetViews>
    <sheetView view="pageBreakPreview" zoomScale="110" zoomScaleNormal="100" zoomScaleSheetLayoutView="110" workbookViewId="0">
      <selection activeCell="C2" sqref="C2"/>
    </sheetView>
  </sheetViews>
  <sheetFormatPr defaultColWidth="9" defaultRowHeight="13.2"/>
  <cols>
    <col min="1" max="1" width="21.33203125" style="40" customWidth="1"/>
    <col min="2" max="2" width="19.77734375" style="40" customWidth="1"/>
    <col min="3" max="3" width="82.88671875" style="24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7" ht="44.25" customHeight="1">
      <c r="A1" s="256" t="s">
        <v>230</v>
      </c>
      <c r="B1" s="436" t="s">
        <v>150</v>
      </c>
      <c r="C1" s="301" t="s">
        <v>291</v>
      </c>
      <c r="D1" s="257" t="s">
        <v>23</v>
      </c>
      <c r="E1" s="258" t="s">
        <v>24</v>
      </c>
    </row>
    <row r="2" spans="1:7" ht="23.4" customHeight="1">
      <c r="A2" s="484" t="s">
        <v>214</v>
      </c>
      <c r="B2" s="485" t="s">
        <v>268</v>
      </c>
      <c r="C2" s="486" t="s">
        <v>277</v>
      </c>
      <c r="D2" s="487">
        <v>45470</v>
      </c>
      <c r="E2" s="488">
        <v>45471</v>
      </c>
    </row>
    <row r="3" spans="1:7" ht="23.4" customHeight="1">
      <c r="A3" s="484" t="s">
        <v>221</v>
      </c>
      <c r="B3" s="485" t="s">
        <v>269</v>
      </c>
      <c r="C3" s="486" t="s">
        <v>278</v>
      </c>
      <c r="D3" s="487">
        <v>45470</v>
      </c>
      <c r="E3" s="488">
        <v>45471</v>
      </c>
    </row>
    <row r="4" spans="1:7" ht="23.4" customHeight="1">
      <c r="A4" s="503" t="s">
        <v>214</v>
      </c>
      <c r="B4" s="504" t="s">
        <v>270</v>
      </c>
      <c r="C4" s="505" t="s">
        <v>279</v>
      </c>
      <c r="D4" s="506">
        <v>45470</v>
      </c>
      <c r="E4" s="507">
        <v>45471</v>
      </c>
    </row>
    <row r="5" spans="1:7" ht="23.4" customHeight="1">
      <c r="A5" s="484" t="s">
        <v>214</v>
      </c>
      <c r="B5" s="485" t="s">
        <v>271</v>
      </c>
      <c r="C5" s="486" t="s">
        <v>280</v>
      </c>
      <c r="D5" s="487">
        <v>45469</v>
      </c>
      <c r="E5" s="488">
        <v>45470</v>
      </c>
    </row>
    <row r="6" spans="1:7" ht="23.4" customHeight="1">
      <c r="A6" s="489" t="s">
        <v>216</v>
      </c>
      <c r="B6" s="490" t="s">
        <v>272</v>
      </c>
      <c r="C6" s="491" t="s">
        <v>281</v>
      </c>
      <c r="D6" s="492">
        <v>45469</v>
      </c>
      <c r="E6" s="493">
        <v>45470</v>
      </c>
    </row>
    <row r="7" spans="1:7" ht="23.4" customHeight="1">
      <c r="A7" s="503" t="s">
        <v>217</v>
      </c>
      <c r="B7" s="504" t="s">
        <v>273</v>
      </c>
      <c r="C7" s="505" t="s">
        <v>282</v>
      </c>
      <c r="D7" s="506">
        <v>45469</v>
      </c>
      <c r="E7" s="507">
        <v>45470</v>
      </c>
    </row>
    <row r="8" spans="1:7" ht="23.4" customHeight="1">
      <c r="A8" s="484" t="s">
        <v>214</v>
      </c>
      <c r="B8" s="485" t="s">
        <v>274</v>
      </c>
      <c r="C8" s="486" t="s">
        <v>283</v>
      </c>
      <c r="D8" s="487">
        <v>45469</v>
      </c>
      <c r="E8" s="488">
        <v>45470</v>
      </c>
    </row>
    <row r="9" spans="1:7" ht="23.4" customHeight="1">
      <c r="A9" s="484" t="s">
        <v>214</v>
      </c>
      <c r="B9" s="485" t="s">
        <v>275</v>
      </c>
      <c r="C9" s="486" t="s">
        <v>284</v>
      </c>
      <c r="D9" s="487">
        <v>45469</v>
      </c>
      <c r="E9" s="488">
        <v>45470</v>
      </c>
    </row>
    <row r="10" spans="1:7" ht="23.4" customHeight="1">
      <c r="A10" s="475" t="s">
        <v>214</v>
      </c>
      <c r="B10" s="476" t="s">
        <v>223</v>
      </c>
      <c r="C10" s="477" t="s">
        <v>285</v>
      </c>
      <c r="D10" s="478">
        <v>45469</v>
      </c>
      <c r="E10" s="479">
        <v>45470</v>
      </c>
    </row>
    <row r="11" spans="1:7" ht="23.4" customHeight="1">
      <c r="A11" s="503" t="s">
        <v>217</v>
      </c>
      <c r="B11" s="504" t="s">
        <v>276</v>
      </c>
      <c r="C11" s="505" t="s">
        <v>286</v>
      </c>
      <c r="D11" s="506">
        <v>45469</v>
      </c>
      <c r="E11" s="507">
        <v>45470</v>
      </c>
    </row>
    <row r="12" spans="1:7" ht="23.4" customHeight="1">
      <c r="A12" s="503" t="s">
        <v>214</v>
      </c>
      <c r="B12" s="504" t="s">
        <v>215</v>
      </c>
      <c r="C12" s="505" t="s">
        <v>287</v>
      </c>
      <c r="D12" s="506">
        <v>45468</v>
      </c>
      <c r="E12" s="507">
        <v>45469</v>
      </c>
    </row>
    <row r="13" spans="1:7" ht="23.4" customHeight="1">
      <c r="A13" s="475" t="s">
        <v>214</v>
      </c>
      <c r="B13" s="476" t="s">
        <v>256</v>
      </c>
      <c r="C13" s="477" t="s">
        <v>288</v>
      </c>
      <c r="D13" s="478">
        <v>45468</v>
      </c>
      <c r="E13" s="479">
        <v>45469</v>
      </c>
      <c r="G13" s="1" t="s">
        <v>224</v>
      </c>
    </row>
    <row r="14" spans="1:7" ht="23.4" customHeight="1">
      <c r="A14" s="526" t="s">
        <v>217</v>
      </c>
      <c r="B14" s="527" t="s">
        <v>257</v>
      </c>
      <c r="C14" s="528" t="s">
        <v>289</v>
      </c>
      <c r="D14" s="529">
        <v>45468</v>
      </c>
      <c r="E14" s="530">
        <v>45469</v>
      </c>
    </row>
    <row r="15" spans="1:7" ht="23.4" customHeight="1">
      <c r="A15" s="484" t="s">
        <v>214</v>
      </c>
      <c r="B15" s="485" t="s">
        <v>220</v>
      </c>
      <c r="C15" s="486" t="s">
        <v>290</v>
      </c>
      <c r="D15" s="487">
        <v>45468</v>
      </c>
      <c r="E15" s="488">
        <v>45469</v>
      </c>
    </row>
    <row r="16" spans="1:7" ht="23.4" customHeight="1">
      <c r="A16" s="489" t="s">
        <v>214</v>
      </c>
      <c r="B16" s="490" t="s">
        <v>218</v>
      </c>
      <c r="C16" s="491" t="s">
        <v>258</v>
      </c>
      <c r="D16" s="492">
        <v>45467</v>
      </c>
      <c r="E16" s="493">
        <v>45468</v>
      </c>
    </row>
    <row r="17" spans="1:11" ht="23.4" customHeight="1">
      <c r="A17" s="475" t="s">
        <v>214</v>
      </c>
      <c r="B17" s="476" t="s">
        <v>259</v>
      </c>
      <c r="C17" s="477" t="s">
        <v>260</v>
      </c>
      <c r="D17" s="478">
        <v>45467</v>
      </c>
      <c r="E17" s="479">
        <v>45468</v>
      </c>
    </row>
    <row r="18" spans="1:11" ht="23.4" customHeight="1">
      <c r="A18" s="498" t="s">
        <v>221</v>
      </c>
      <c r="B18" s="499" t="s">
        <v>261</v>
      </c>
      <c r="C18" s="500" t="s">
        <v>262</v>
      </c>
      <c r="D18" s="501">
        <v>45467</v>
      </c>
      <c r="E18" s="502">
        <v>45468</v>
      </c>
    </row>
    <row r="19" spans="1:11" ht="23.4" customHeight="1">
      <c r="A19" s="484" t="s">
        <v>214</v>
      </c>
      <c r="B19" s="485" t="s">
        <v>263</v>
      </c>
      <c r="C19" s="486" t="s">
        <v>264</v>
      </c>
      <c r="D19" s="487">
        <v>45467</v>
      </c>
      <c r="E19" s="488">
        <v>45468</v>
      </c>
    </row>
    <row r="20" spans="1:11" ht="23.4" customHeight="1">
      <c r="A20" s="484" t="s">
        <v>214</v>
      </c>
      <c r="B20" s="485" t="s">
        <v>219</v>
      </c>
      <c r="C20" s="486" t="s">
        <v>265</v>
      </c>
      <c r="D20" s="487">
        <v>45467</v>
      </c>
      <c r="E20" s="488">
        <v>45468</v>
      </c>
    </row>
    <row r="21" spans="1:11" ht="23.4" customHeight="1">
      <c r="A21" s="484" t="s">
        <v>214</v>
      </c>
      <c r="B21" s="485" t="s">
        <v>266</v>
      </c>
      <c r="C21" s="486" t="s">
        <v>267</v>
      </c>
      <c r="D21" s="487">
        <v>45467</v>
      </c>
      <c r="E21" s="488">
        <v>45468</v>
      </c>
    </row>
    <row r="22" spans="1:11" s="103" customFormat="1" ht="24" customHeight="1">
      <c r="A22" s="532" t="s">
        <v>221</v>
      </c>
      <c r="B22" s="533" t="s">
        <v>242</v>
      </c>
      <c r="C22" s="533" t="s">
        <v>243</v>
      </c>
      <c r="D22" s="534">
        <v>45467</v>
      </c>
      <c r="E22" s="535">
        <v>45468</v>
      </c>
    </row>
    <row r="23" spans="1:11" s="103" customFormat="1" ht="24" customHeight="1">
      <c r="A23" s="531" t="s">
        <v>214</v>
      </c>
      <c r="B23" s="394" t="s">
        <v>244</v>
      </c>
      <c r="C23" s="394" t="s">
        <v>245</v>
      </c>
      <c r="D23" s="395">
        <v>45467</v>
      </c>
      <c r="E23" s="396">
        <v>45468</v>
      </c>
    </row>
    <row r="24" spans="1:11" s="103" customFormat="1" ht="24" customHeight="1">
      <c r="A24" s="531" t="s">
        <v>214</v>
      </c>
      <c r="B24" s="394" t="s">
        <v>246</v>
      </c>
      <c r="C24" s="394" t="s">
        <v>247</v>
      </c>
      <c r="D24" s="395">
        <v>45466</v>
      </c>
      <c r="E24" s="396">
        <v>45467</v>
      </c>
    </row>
    <row r="25" spans="1:11" s="103" customFormat="1" ht="24" customHeight="1">
      <c r="A25" s="494" t="s">
        <v>214</v>
      </c>
      <c r="B25" s="495" t="s">
        <v>248</v>
      </c>
      <c r="C25" s="495" t="s">
        <v>249</v>
      </c>
      <c r="D25" s="496">
        <v>45466</v>
      </c>
      <c r="E25" s="497">
        <v>45467</v>
      </c>
    </row>
    <row r="26" spans="1:11" s="103" customFormat="1" ht="24" customHeight="1">
      <c r="A26" s="480" t="s">
        <v>216</v>
      </c>
      <c r="B26" s="481" t="s">
        <v>250</v>
      </c>
      <c r="C26" s="481" t="s">
        <v>251</v>
      </c>
      <c r="D26" s="482">
        <v>45465</v>
      </c>
      <c r="E26" s="483">
        <v>45467</v>
      </c>
    </row>
    <row r="27" spans="1:11" s="103" customFormat="1" ht="24" customHeight="1">
      <c r="A27" s="532" t="s">
        <v>214</v>
      </c>
      <c r="B27" s="533" t="s">
        <v>218</v>
      </c>
      <c r="C27" s="533" t="s">
        <v>252</v>
      </c>
      <c r="D27" s="534">
        <v>45464</v>
      </c>
      <c r="E27" s="535">
        <v>45467</v>
      </c>
    </row>
    <row r="28" spans="1:11" s="103" customFormat="1" ht="24" customHeight="1">
      <c r="A28" s="532" t="s">
        <v>214</v>
      </c>
      <c r="B28" s="533" t="s">
        <v>253</v>
      </c>
      <c r="C28" s="533" t="s">
        <v>254</v>
      </c>
      <c r="D28" s="534">
        <v>45464</v>
      </c>
      <c r="E28" s="535">
        <v>45467</v>
      </c>
    </row>
    <row r="29" spans="1:11" s="103" customFormat="1" ht="24" customHeight="1">
      <c r="A29" s="532" t="s">
        <v>214</v>
      </c>
      <c r="B29" s="533" t="s">
        <v>222</v>
      </c>
      <c r="C29" s="533" t="s">
        <v>255</v>
      </c>
      <c r="D29" s="534">
        <v>45464</v>
      </c>
      <c r="E29" s="535">
        <v>45467</v>
      </c>
    </row>
    <row r="30" spans="1:11" s="103" customFormat="1" ht="24" customHeight="1">
      <c r="A30" s="393"/>
      <c r="B30" s="394"/>
      <c r="C30" s="394"/>
      <c r="D30" s="395"/>
      <c r="E30" s="396"/>
    </row>
    <row r="31" spans="1:11" s="103" customFormat="1" ht="24" customHeight="1">
      <c r="A31" s="393"/>
      <c r="B31" s="394"/>
      <c r="C31" s="433" t="s">
        <v>202</v>
      </c>
      <c r="D31" s="395"/>
      <c r="E31" s="396"/>
    </row>
    <row r="32" spans="1:11" ht="20.25" customHeight="1">
      <c r="A32" s="37"/>
      <c r="B32" s="38"/>
      <c r="C32" s="439" t="s">
        <v>195</v>
      </c>
      <c r="D32" s="39"/>
      <c r="E32" s="39"/>
      <c r="J32" s="120"/>
      <c r="K32" s="120"/>
    </row>
    <row r="33" spans="1:11" ht="20.25" customHeight="1">
      <c r="A33" s="468" t="s">
        <v>187</v>
      </c>
      <c r="B33" s="469">
        <v>28</v>
      </c>
      <c r="C33" s="241"/>
      <c r="D33" s="39"/>
      <c r="E33" s="39"/>
      <c r="J33" s="120"/>
      <c r="K33" s="120"/>
    </row>
    <row r="34" spans="1:11" ht="20.25" customHeight="1">
      <c r="A34" s="280"/>
      <c r="B34" s="431"/>
      <c r="C34" s="241"/>
      <c r="D34" s="39"/>
      <c r="E34" s="39"/>
      <c r="J34" s="120"/>
      <c r="K34" s="120"/>
    </row>
    <row r="35" spans="1:11" ht="20.25" customHeight="1">
      <c r="A35" s="1"/>
      <c r="B35" s="1"/>
      <c r="C35" s="432"/>
      <c r="D35" s="281"/>
      <c r="E35" s="281"/>
      <c r="J35" s="120"/>
      <c r="K35" s="120"/>
    </row>
    <row r="36" spans="1:11">
      <c r="A36" s="242" t="s">
        <v>141</v>
      </c>
      <c r="B36" s="242"/>
      <c r="C36" s="242"/>
      <c r="D36" s="282"/>
      <c r="E36" s="282"/>
    </row>
    <row r="37" spans="1:11">
      <c r="A37" s="741" t="s">
        <v>25</v>
      </c>
      <c r="B37" s="741"/>
      <c r="C37" s="741"/>
      <c r="D37" s="283"/>
      <c r="E37" s="283"/>
    </row>
  </sheetData>
  <autoFilter ref="A1:E30" xr:uid="{00000000-0001-0000-0800-000000000000}"/>
  <mergeCells count="1">
    <mergeCell ref="A37:C37"/>
  </mergeCells>
  <phoneticPr fontId="29"/>
  <printOptions horizontalCentered="1" verticalCentered="1"/>
  <pageMargins left="0.64" right="0.39" top="0.98425196850393704" bottom="0.7" header="0.51181102362204722" footer="0.51181102362204722"/>
  <pageSetup paperSize="9" scale="32"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25　ノロウイルス関連情報 </vt:lpstr>
      <vt:lpstr>25  衛生訓話</vt:lpstr>
      <vt:lpstr>25　食中毒記事等 </vt:lpstr>
      <vt:lpstr>25 海外情報</vt:lpstr>
      <vt:lpstr>24　感染症情報</vt:lpstr>
      <vt:lpstr>25　感染症統計</vt:lpstr>
      <vt:lpstr>25　食品回収</vt:lpstr>
      <vt:lpstr>Sheet1</vt:lpstr>
      <vt:lpstr>25　食品表示</vt:lpstr>
      <vt:lpstr>25　残留農薬　等 </vt:lpstr>
      <vt:lpstr>'24　感染症情報'!Print_Area</vt:lpstr>
      <vt:lpstr>'25  衛生訓話'!Print_Area</vt:lpstr>
      <vt:lpstr>'25　ノロウイルス関連情報 '!Print_Area</vt:lpstr>
      <vt:lpstr>'25 海外情報'!Print_Area</vt:lpstr>
      <vt:lpstr>'25　感染症統計'!Print_Area</vt:lpstr>
      <vt:lpstr>'25　残留農薬　等 '!Print_Area</vt:lpstr>
      <vt:lpstr>'25　食中毒記事等 '!Print_Area</vt:lpstr>
      <vt:lpstr>'25　食品回収'!Print_Area</vt:lpstr>
      <vt:lpstr>'25　食品表示'!Print_Area</vt:lpstr>
      <vt:lpstr>スポンサー公告!Print_Area</vt:lpstr>
      <vt:lpstr>'25　残留農薬　等 '!Print_Titles</vt:lpstr>
      <vt:lpstr>'25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2024-06-30T01:55:38Z</dcterms:modified>
</cp:coreProperties>
</file>