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tables/table1.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codeName="ThisWorkbook" hidePivotFieldList="1"/>
  <xr:revisionPtr revIDLastSave="0" documentId="13_ncr:1_{C1F4CFEE-6F3F-47C3-805A-12036E17AE3D}" xr6:coauthVersionLast="47" xr6:coauthVersionMax="47" xr10:uidLastSave="{00000000-0000-0000-0000-000000000000}"/>
  <bookViews>
    <workbookView xWindow="-108" yWindow="-108" windowWidth="23256" windowHeight="12456" firstSheet="1" activeTab="2" xr2:uid="{00000000-000D-0000-FFFF-FFFF00000000}"/>
  </bookViews>
  <sheets>
    <sheet name="ヘッドライン" sheetId="78" state="hidden" r:id="rId1"/>
    <sheet name="スポンサー公告" sheetId="127" r:id="rId2"/>
    <sheet name="24　ノロウイルス関連情報 " sheetId="101" r:id="rId3"/>
    <sheet name="24  衛生訓話" sheetId="176" r:id="rId4"/>
    <sheet name="24　食中毒記事等 " sheetId="29" r:id="rId5"/>
    <sheet name="24 海外情報" sheetId="123" r:id="rId6"/>
    <sheet name="23　感染症情報" sheetId="124" r:id="rId7"/>
    <sheet name="24　感染症統計" sheetId="125" r:id="rId8"/>
    <sheet name="24　食品回収" sheetId="60" r:id="rId9"/>
    <sheet name="Sheet1" sheetId="170" state="hidden" r:id="rId10"/>
    <sheet name="24　食品表示" sheetId="34" r:id="rId11"/>
    <sheet name="24　残留農薬　等 " sheetId="156" r:id="rId12"/>
  </sheets>
  <definedNames>
    <definedName name="_xlnm._FilterDatabase" localSheetId="2" hidden="1">'24　ノロウイルス関連情報 '!$A$22:$G$75</definedName>
    <definedName name="_xlnm._FilterDatabase" localSheetId="11" hidden="1">'24　残留農薬　等 '!$A$1:$C$1</definedName>
    <definedName name="_xlnm._FilterDatabase" localSheetId="4" hidden="1">'24　食中毒記事等 '!$A$1:$D$1</definedName>
    <definedName name="_xlnm._FilterDatabase" localSheetId="8" hidden="1">'24　食品回収'!$A$1:$E$45</definedName>
    <definedName name="_xlnm.Print_Area" localSheetId="6">'23　感染症情報'!$A$1:$D$33</definedName>
    <definedName name="_xlnm.Print_Area" localSheetId="3">'24  衛生訓話'!$A$1:$M$29</definedName>
    <definedName name="_xlnm.Print_Area" localSheetId="2">'24　ノロウイルス関連情報 '!$A$1:$N$84</definedName>
    <definedName name="_xlnm.Print_Area" localSheetId="5">'24 海外情報'!$A$1:$C$43</definedName>
    <definedName name="_xlnm.Print_Area" localSheetId="7">'24　感染症統計'!$A$1:$AC$38</definedName>
    <definedName name="_xlnm.Print_Area" localSheetId="11">'24　残留農薬　等 '!$A$1:$C$25</definedName>
    <definedName name="_xlnm.Print_Area" localSheetId="4">'24　食中毒記事等 '!$A$1:$D$19</definedName>
    <definedName name="_xlnm.Print_Area" localSheetId="8">'24　食品回収'!$A$1:$E$52</definedName>
    <definedName name="_xlnm.Print_Area" localSheetId="10">'24　食品表示'!$A$1:$N$19</definedName>
    <definedName name="_xlnm.Print_Area" localSheetId="1">スポンサー公告!$A$1:$AA$91</definedName>
    <definedName name="_xlnm.Print_Titles" localSheetId="11">'24　残留農薬　等 '!$1:$1</definedName>
    <definedName name="_xlnm.Print_Titles" localSheetId="4">'24　食中毒記事等 '!$1:$1</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78" l="1"/>
  <c r="B25" i="101" l="1"/>
  <c r="B26" i="101"/>
  <c r="B27" i="101"/>
  <c r="B28" i="101"/>
  <c r="B29" i="101"/>
  <c r="B30" i="101"/>
  <c r="B31" i="101"/>
  <c r="B32" i="101"/>
  <c r="B33" i="101"/>
  <c r="B34" i="101"/>
  <c r="B35" i="101"/>
  <c r="B36" i="101"/>
  <c r="B37" i="101"/>
  <c r="B38" i="101"/>
  <c r="B39" i="101"/>
  <c r="B40" i="101"/>
  <c r="B41" i="101"/>
  <c r="B42" i="101"/>
  <c r="B43" i="101"/>
  <c r="B44" i="101"/>
  <c r="B45" i="101"/>
  <c r="B46" i="101"/>
  <c r="B47" i="101"/>
  <c r="B48" i="101"/>
  <c r="B49" i="101"/>
  <c r="B50" i="101"/>
  <c r="B51" i="101"/>
  <c r="B52" i="101"/>
  <c r="B53" i="101"/>
  <c r="B54" i="101"/>
  <c r="B55" i="101"/>
  <c r="B56" i="101"/>
  <c r="B57" i="101"/>
  <c r="B58" i="101"/>
  <c r="B59" i="101"/>
  <c r="B60" i="101"/>
  <c r="B61" i="101"/>
  <c r="B62" i="101"/>
  <c r="B63" i="101"/>
  <c r="B64" i="101"/>
  <c r="B65" i="101"/>
  <c r="B66" i="101"/>
  <c r="B67" i="101"/>
  <c r="B68" i="101"/>
  <c r="B69" i="101"/>
  <c r="U4" i="125" l="1"/>
  <c r="V4" i="125"/>
  <c r="O19" i="170" l="1"/>
  <c r="P19" i="170"/>
  <c r="Q19" i="170"/>
  <c r="R19" i="170"/>
  <c r="S19" i="170"/>
  <c r="N19" i="170"/>
  <c r="O12" i="170"/>
  <c r="P12" i="170"/>
  <c r="Q12" i="170"/>
  <c r="R12" i="170"/>
  <c r="S12" i="170"/>
  <c r="N12" i="170"/>
  <c r="R24" i="170" l="1"/>
  <c r="P24" i="170"/>
  <c r="O24" i="170"/>
  <c r="S24" i="170"/>
  <c r="Q24" i="170"/>
  <c r="N24" i="170"/>
  <c r="B15" i="78"/>
  <c r="B14" i="78"/>
  <c r="M3" i="170"/>
  <c r="B12" i="78"/>
  <c r="G4" i="170" l="1"/>
  <c r="E4" i="170"/>
  <c r="J4" i="170"/>
  <c r="F4" i="170"/>
  <c r="D4" i="170"/>
  <c r="I4" i="170"/>
  <c r="H4" i="170"/>
  <c r="T4" i="125"/>
  <c r="B10" i="78" l="1"/>
  <c r="D4" i="125" l="1"/>
  <c r="G44" i="101" l="1"/>
  <c r="G73" i="101"/>
  <c r="G25" i="101"/>
  <c r="G26" i="101"/>
  <c r="G27" i="101"/>
  <c r="G28" i="101"/>
  <c r="G29" i="101"/>
  <c r="G30" i="101"/>
  <c r="G31" i="101"/>
  <c r="G32" i="101"/>
  <c r="G33" i="101"/>
  <c r="G34" i="101"/>
  <c r="G35" i="101"/>
  <c r="G36" i="101"/>
  <c r="G37" i="101"/>
  <c r="G38" i="101"/>
  <c r="G39" i="101"/>
  <c r="G40" i="101"/>
  <c r="G41" i="101"/>
  <c r="G42" i="101"/>
  <c r="G43" i="101"/>
  <c r="G45" i="101"/>
  <c r="G46" i="101"/>
  <c r="G47" i="101"/>
  <c r="G48" i="101"/>
  <c r="G49" i="101"/>
  <c r="G50" i="101"/>
  <c r="G51" i="101"/>
  <c r="G52" i="101"/>
  <c r="G53" i="101"/>
  <c r="G54" i="101"/>
  <c r="G55" i="101"/>
  <c r="G56" i="101"/>
  <c r="G57" i="101"/>
  <c r="G58" i="101"/>
  <c r="G59" i="101"/>
  <c r="G60" i="101"/>
  <c r="G61" i="101"/>
  <c r="G62" i="101"/>
  <c r="G63" i="101"/>
  <c r="G64" i="101"/>
  <c r="G65" i="101"/>
  <c r="G66" i="101"/>
  <c r="G67" i="101"/>
  <c r="G68" i="101"/>
  <c r="G69" i="101"/>
  <c r="G70" i="101"/>
  <c r="B70" i="101" s="1"/>
  <c r="Q4" i="125" l="1"/>
  <c r="B4" i="125"/>
  <c r="B17" i="78"/>
  <c r="N8" i="125" l="1"/>
  <c r="AC8" i="125"/>
  <c r="B11" i="78" l="1"/>
  <c r="G23" i="101" l="1"/>
  <c r="G24" i="101"/>
  <c r="N9" i="125" l="1"/>
  <c r="N10" i="125"/>
  <c r="Y4" i="125" l="1"/>
  <c r="Z4" i="125"/>
  <c r="K4" i="125"/>
  <c r="B13" i="78" l="1"/>
  <c r="G11" i="78" l="1"/>
  <c r="F4" i="125" l="1"/>
  <c r="E4" i="125"/>
  <c r="N71" i="101" l="1"/>
  <c r="M71" i="101"/>
  <c r="G74" i="101" l="1"/>
  <c r="B24" i="101" l="1"/>
  <c r="B16" i="78" l="1"/>
  <c r="R4" i="125"/>
  <c r="S4" i="125"/>
  <c r="W4" i="125"/>
  <c r="X4" i="125"/>
  <c r="AA4" i="125"/>
  <c r="AB4" i="125"/>
  <c r="C4" i="125"/>
  <c r="G4" i="125"/>
  <c r="H4" i="125"/>
  <c r="I4" i="125"/>
  <c r="L4" i="125"/>
  <c r="M4" i="125"/>
  <c r="P22" i="125" l="1"/>
  <c r="AC20" i="125"/>
  <c r="N20" i="125"/>
  <c r="AC19" i="125"/>
  <c r="N19" i="125"/>
  <c r="AC18" i="125"/>
  <c r="N18" i="125"/>
  <c r="AC17" i="125"/>
  <c r="N17" i="125"/>
  <c r="AC16" i="125"/>
  <c r="N16" i="125"/>
  <c r="AC15" i="125"/>
  <c r="N15" i="125"/>
  <c r="AC14" i="125"/>
  <c r="N14" i="125"/>
  <c r="AC13" i="125"/>
  <c r="N13" i="125"/>
  <c r="AC12" i="125"/>
  <c r="N12" i="125"/>
  <c r="AC11" i="125"/>
  <c r="N11" i="125"/>
  <c r="AC10" i="125"/>
  <c r="AC9" i="125"/>
  <c r="P4" i="125"/>
  <c r="AC4" i="125" l="1"/>
  <c r="N4" i="125"/>
  <c r="B23" i="101"/>
  <c r="G75" i="101" l="1"/>
  <c r="F75" i="101" s="1"/>
  <c r="F11" i="78"/>
  <c r="I74" i="101" l="1"/>
  <c r="I73" i="101"/>
  <c r="H11" i="78" s="1"/>
  <c r="M75" i="101"/>
  <c r="K75" i="101"/>
  <c r="J4" i="1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9" authorId="0" shapeId="0" xr:uid="{C274F3AF-2F43-4CFC-B5B5-D182602AA288}">
      <text>
        <r>
          <rPr>
            <b/>
            <sz val="9"/>
            <color indexed="81"/>
            <rFont val="ＭＳ Ｐゴシック"/>
            <family val="3"/>
            <charset val="128"/>
          </rPr>
          <t>作成者:</t>
        </r>
        <r>
          <rPr>
            <sz val="9"/>
            <color indexed="81"/>
            <rFont val="ＭＳ Ｐゴシック"/>
            <family val="3"/>
            <charset val="128"/>
          </rPr>
          <t xml:space="preserve">
コロナ流行時期</t>
        </r>
      </text>
    </comment>
  </commentList>
</comments>
</file>

<file path=xl/sharedStrings.xml><?xml version="1.0" encoding="utf-8"?>
<sst xmlns="http://schemas.openxmlformats.org/spreadsheetml/2006/main" count="653" uniqueCount="444">
  <si>
    <t>発生</t>
    <rPh sb="0" eb="2">
      <t>ハッセイ</t>
    </rPh>
    <phoneticPr fontId="5"/>
  </si>
  <si>
    <t>ソース</t>
    <phoneticPr fontId="5"/>
  </si>
  <si>
    <t>日付</t>
    <rPh sb="0" eb="2">
      <t>ヒヅケ</t>
    </rPh>
    <phoneticPr fontId="5"/>
  </si>
  <si>
    <t>届出感染症　第三類　細菌性赤痢菌</t>
    <rPh sb="0" eb="2">
      <t>トドケデ</t>
    </rPh>
    <rPh sb="2" eb="4">
      <t>カンセン</t>
    </rPh>
    <rPh sb="4" eb="5">
      <t>ショウ</t>
    </rPh>
    <rPh sb="6" eb="7">
      <t>ダイ</t>
    </rPh>
    <rPh sb="7" eb="8">
      <t>サン</t>
    </rPh>
    <rPh sb="8" eb="9">
      <t>タグイ</t>
    </rPh>
    <rPh sb="10" eb="13">
      <t>サイキンセイ</t>
    </rPh>
    <rPh sb="13" eb="15">
      <t>セキリ</t>
    </rPh>
    <rPh sb="15" eb="16">
      <t>キン</t>
    </rPh>
    <phoneticPr fontId="5"/>
  </si>
  <si>
    <r>
      <t>全国 報告数推移　　　　　　</t>
    </r>
    <r>
      <rPr>
        <b/>
        <sz val="11"/>
        <rFont val="ＭＳ Ｐゴシック"/>
        <family val="3"/>
        <charset val="128"/>
      </rPr>
      <t>届出患者数（人）</t>
    </r>
    <rPh sb="14" eb="16">
      <t>トドケデ</t>
    </rPh>
    <rPh sb="16" eb="19">
      <t>カンジャスウ</t>
    </rPh>
    <rPh sb="20" eb="21">
      <t>ニン</t>
    </rPh>
    <phoneticPr fontId="5"/>
  </si>
  <si>
    <t>2月</t>
  </si>
  <si>
    <t>3月</t>
  </si>
  <si>
    <t>4月</t>
  </si>
  <si>
    <t>5月</t>
  </si>
  <si>
    <t>6月</t>
  </si>
  <si>
    <t>7月</t>
  </si>
  <si>
    <t>8月</t>
  </si>
  <si>
    <t>9月</t>
  </si>
  <si>
    <t>10月</t>
  </si>
  <si>
    <t>11月</t>
  </si>
  <si>
    <t>12月</t>
  </si>
  <si>
    <t>合計</t>
    <rPh sb="0" eb="2">
      <t>ゴウケイ</t>
    </rPh>
    <phoneticPr fontId="5"/>
  </si>
  <si>
    <t>合計</t>
  </si>
  <si>
    <t>今週</t>
    <rPh sb="0" eb="2">
      <t>コンシュウ</t>
    </rPh>
    <phoneticPr fontId="5"/>
  </si>
  <si>
    <t>　</t>
    <phoneticPr fontId="5"/>
  </si>
  <si>
    <t>2019年</t>
    <rPh sb="4" eb="5">
      <t>ネン</t>
    </rPh>
    <phoneticPr fontId="5"/>
  </si>
  <si>
    <t>2011年</t>
  </si>
  <si>
    <t>国・地域</t>
    <rPh sb="0" eb="1">
      <t>クニ</t>
    </rPh>
    <rPh sb="2" eb="4">
      <t>チイキ</t>
    </rPh>
    <phoneticPr fontId="5"/>
  </si>
  <si>
    <t>発表</t>
    <rPh sb="0" eb="2">
      <t>ハッピョウ</t>
    </rPh>
    <phoneticPr fontId="5"/>
  </si>
  <si>
    <t>掲載日</t>
    <rPh sb="0" eb="3">
      <t>ケイサイビ</t>
    </rPh>
    <phoneticPr fontId="5"/>
  </si>
  <si>
    <t>なお、情報提供ページは提供者側により短期間で削除される場合もあります。予めご了解ください。</t>
    <rPh sb="3" eb="5">
      <t>ジョウホウ</t>
    </rPh>
    <rPh sb="5" eb="7">
      <t>テイキョウ</t>
    </rPh>
    <rPh sb="11" eb="14">
      <t>テイキョウシャ</t>
    </rPh>
    <rPh sb="14" eb="15">
      <t>ガワ</t>
    </rPh>
    <rPh sb="18" eb="21">
      <t>タンキカン</t>
    </rPh>
    <rPh sb="22" eb="24">
      <t>サクジョ</t>
    </rPh>
    <rPh sb="27" eb="29">
      <t>バアイ</t>
    </rPh>
    <rPh sb="35" eb="36">
      <t>アラカジ</t>
    </rPh>
    <rPh sb="38" eb="40">
      <t>リョウカイ</t>
    </rPh>
    <phoneticPr fontId="5"/>
  </si>
  <si>
    <t xml:space="preserve"> </t>
    <phoneticPr fontId="5"/>
  </si>
  <si>
    <t>2019年</t>
    <phoneticPr fontId="5"/>
  </si>
  <si>
    <t>2018年</t>
    <phoneticPr fontId="5"/>
  </si>
  <si>
    <t>2017年</t>
    <phoneticPr fontId="5"/>
  </si>
  <si>
    <t>2016年</t>
    <phoneticPr fontId="5"/>
  </si>
  <si>
    <t>2015年</t>
    <phoneticPr fontId="5"/>
  </si>
  <si>
    <t>2014年</t>
    <phoneticPr fontId="5"/>
  </si>
  <si>
    <t>2013年</t>
    <phoneticPr fontId="5"/>
  </si>
  <si>
    <t>2012年</t>
    <phoneticPr fontId="5"/>
  </si>
  <si>
    <t>出典:東京都感染症情報センター</t>
    <rPh sb="0" eb="2">
      <t>シュッテン</t>
    </rPh>
    <rPh sb="3" eb="6">
      <t>トウキョウト</t>
    </rPh>
    <rPh sb="6" eb="9">
      <t>カンセンショウ</t>
    </rPh>
    <rPh sb="9" eb="11">
      <t>ジョウホウ</t>
    </rPh>
    <phoneticPr fontId="5"/>
  </si>
  <si>
    <t>　　　　レベル5</t>
    <phoneticPr fontId="5"/>
  </si>
  <si>
    <t>　　　　レベル4</t>
    <phoneticPr fontId="5"/>
  </si>
  <si>
    <t>　　　　レベル3</t>
    <phoneticPr fontId="5"/>
  </si>
  <si>
    <t>地方衛生研究所情報</t>
    <rPh sb="0" eb="2">
      <t>チホウ</t>
    </rPh>
    <rPh sb="2" eb="4">
      <t>エイセイ</t>
    </rPh>
    <rPh sb="4" eb="6">
      <t>ケンキュウ</t>
    </rPh>
    <rPh sb="6" eb="7">
      <t>ショ</t>
    </rPh>
    <rPh sb="7" eb="9">
      <t>ジョウホウ</t>
    </rPh>
    <phoneticPr fontId="5"/>
  </si>
  <si>
    <t>傾向</t>
    <rPh sb="0" eb="2">
      <t>ケイコウ</t>
    </rPh>
    <phoneticPr fontId="5"/>
  </si>
  <si>
    <t>出典：地方衛生研究所ネットワーク</t>
    <rPh sb="0" eb="2">
      <t>シュッテン</t>
    </rPh>
    <rPh sb="3" eb="5">
      <t>チホウ</t>
    </rPh>
    <rPh sb="5" eb="7">
      <t>エイセイ</t>
    </rPh>
    <rPh sb="7" eb="9">
      <t>ケンキュウ</t>
    </rPh>
    <rPh sb="9" eb="10">
      <t>ジョ</t>
    </rPh>
    <phoneticPr fontId="5"/>
  </si>
  <si>
    <t>http://idsc.tokyo-eiken.go.jp/diseases/gastro/gastro/</t>
    <phoneticPr fontId="5"/>
  </si>
  <si>
    <t>流行警報</t>
    <rPh sb="0" eb="2">
      <t>リュウコウ</t>
    </rPh>
    <rPh sb="2" eb="4">
      <t>ケイホウ</t>
    </rPh>
    <phoneticPr fontId="5"/>
  </si>
  <si>
    <t>警戒警報</t>
    <rPh sb="0" eb="2">
      <t>ケイカイ</t>
    </rPh>
    <rPh sb="2" eb="4">
      <t>ケイホウ</t>
    </rPh>
    <phoneticPr fontId="5"/>
  </si>
  <si>
    <t>低散発</t>
    <rPh sb="0" eb="1">
      <t>テイ</t>
    </rPh>
    <rPh sb="1" eb="3">
      <t>サンパツ</t>
    </rPh>
    <phoneticPr fontId="5"/>
  </si>
  <si>
    <t>定点観測値</t>
    <rPh sb="0" eb="2">
      <t>テイテン</t>
    </rPh>
    <rPh sb="2" eb="4">
      <t>カンソク</t>
    </rPh>
    <rPh sb="4" eb="5">
      <t>アタイ</t>
    </rPh>
    <phoneticPr fontId="5"/>
  </si>
  <si>
    <t>▲:減少</t>
    <rPh sb="2" eb="4">
      <t>ゲンショウ</t>
    </rPh>
    <phoneticPr fontId="5"/>
  </si>
  <si>
    <t>都道府県名</t>
  </si>
  <si>
    <t>流行　　☆増加　★減少☆★1つで約1ポイント</t>
    <rPh sb="0" eb="2">
      <t>リュウコウ</t>
    </rPh>
    <rPh sb="5" eb="7">
      <t>ゾウカ</t>
    </rPh>
    <rPh sb="9" eb="11">
      <t>ゲンショウ</t>
    </rPh>
    <phoneticPr fontId="5"/>
  </si>
  <si>
    <t>対前週</t>
    <rPh sb="0" eb="1">
      <t>タイ</t>
    </rPh>
    <rPh sb="1" eb="3">
      <t>ゼンシュウ</t>
    </rPh>
    <phoneticPr fontId="5"/>
  </si>
  <si>
    <t>ニュースソース</t>
  </si>
  <si>
    <t>日時</t>
    <rPh sb="0" eb="2">
      <t>ニチジ</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</si>
  <si>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</si>
  <si>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</si>
  <si>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</si>
  <si>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</si>
  <si>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</si>
  <si>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</si>
  <si>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</si>
  <si>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</si>
  <si>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</si>
  <si>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</si>
  <si>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</si>
  <si>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</si>
  <si>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</si>
  <si>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</si>
  <si>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</si>
  <si>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</si>
  <si>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</si>
  <si>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</si>
  <si>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</si>
  <si>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</si>
  <si>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</si>
  <si>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</si>
  <si>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</si>
  <si>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</si>
  <si>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</si>
  <si>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</si>
  <si>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</si>
  <si>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</si>
  <si>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</si>
  <si>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</si>
  <si>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</si>
  <si>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</si>
  <si>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</si>
  <si>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</si>
  <si>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</si>
  <si>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</si>
  <si>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</si>
  <si>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</si>
  <si>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</si>
  <si>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</si>
  <si>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</si>
  <si>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</si>
  <si>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</si>
  <si>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</si>
  <si>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</si>
  <si>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</si>
  <si>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</si>
  <si>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全国</t>
  </si>
  <si>
    <t>　：先週より</t>
    <phoneticPr fontId="5"/>
  </si>
  <si>
    <t>東京都は</t>
  </si>
  <si>
    <t>最高指数は</t>
    <phoneticPr fontId="5"/>
  </si>
  <si>
    <t>全国で10.00を超える都道府県数は</t>
    <rPh sb="0" eb="2">
      <t>ゼンコク</t>
    </rPh>
    <rPh sb="9" eb="10">
      <t>コ</t>
    </rPh>
    <rPh sb="12" eb="16">
      <t>トドウフケン</t>
    </rPh>
    <rPh sb="16" eb="17">
      <t>スウ</t>
    </rPh>
    <phoneticPr fontId="5"/>
  </si>
  <si>
    <t>増減</t>
    <rPh sb="0" eb="2">
      <t>ゾウゲン</t>
    </rPh>
    <phoneticPr fontId="5"/>
  </si>
  <si>
    <t>　　　　　　　　　　　　　　　　　　　　　　　　　　　　　　　　　　　　</t>
    <phoneticPr fontId="5"/>
  </si>
  <si>
    <t xml:space="preserve">                        </t>
    <phoneticPr fontId="5"/>
  </si>
  <si>
    <t>1類感染症</t>
  </si>
  <si>
    <t>報告なし</t>
    <rPh sb="0" eb="2">
      <t>ホウコク</t>
    </rPh>
    <phoneticPr fontId="5"/>
  </si>
  <si>
    <t>2類感染症</t>
    <phoneticPr fontId="5"/>
  </si>
  <si>
    <t>腸管出血性大腸菌感染症</t>
    <phoneticPr fontId="5"/>
  </si>
  <si>
    <t>5類感染症</t>
    <phoneticPr fontId="5"/>
  </si>
  <si>
    <t>　　　　◆商業的目的を理由とする無断転用を禁止します</t>
    <phoneticPr fontId="5"/>
  </si>
  <si>
    <t>　　　　◆配信停止・お客様情報の変更◆ 本メールへの返信でご連絡ください</t>
    <phoneticPr fontId="5"/>
  </si>
  <si>
    <t xml:space="preserve">　　週刊情報の概要 </t>
    <phoneticPr fontId="5"/>
  </si>
  <si>
    <t>************************************************************************</t>
    <phoneticPr fontId="5"/>
  </si>
  <si>
    <t xml:space="preserve">3．残留農薬等  　　         </t>
    <phoneticPr fontId="5"/>
  </si>
  <si>
    <t xml:space="preserve">4．食品表示 　　   　      </t>
    <phoneticPr fontId="5"/>
  </si>
  <si>
    <t>5．海外情報              　</t>
    <phoneticPr fontId="5"/>
  </si>
  <si>
    <t>　　　　　　　　　　　　　=+'44　海外情報'!B18</t>
    <phoneticPr fontId="5"/>
  </si>
  <si>
    <t xml:space="preserve">6．感染症統計        </t>
    <phoneticPr fontId="5"/>
  </si>
  <si>
    <t>7．感染症情報       　    　</t>
    <phoneticPr fontId="5"/>
  </si>
  <si>
    <t>以下に貼り付け</t>
    <rPh sb="0" eb="2">
      <t>イカ</t>
    </rPh>
    <rPh sb="3" eb="4">
      <t>ハ</t>
    </rPh>
    <rPh sb="5" eb="6">
      <t>ツ</t>
    </rPh>
    <phoneticPr fontId="5"/>
  </si>
  <si>
    <r>
      <t xml:space="preserve">       </t>
    </r>
    <r>
      <rPr>
        <sz val="9"/>
        <rFont val="ＭＳ Ｐゴシック"/>
        <family val="3"/>
        <charset val="128"/>
      </rPr>
      <t xml:space="preserve"> レベル1</t>
    </r>
    <phoneticPr fontId="5"/>
  </si>
  <si>
    <t>2020年</t>
    <phoneticPr fontId="5"/>
  </si>
  <si>
    <t>飲食店で食中毒が発生したらどうなる？実際に起こりうるトラブル</t>
  </si>
  <si>
    <t>トップページ ＞ 食中毒が発生したらどうなる</t>
  </si>
  <si>
    <t>食中毒の危険性はどこでもあるもの</t>
  </si>
  <si>
    <t>食中毒が発生したらどうなるのか</t>
  </si>
  <si>
    <r>
      <t>食中毒を発生させた店舗には一度も経験したことのないような</t>
    </r>
    <r>
      <rPr>
        <b/>
        <sz val="12"/>
        <color rgb="FF333333"/>
        <rFont val="&amp;quot"/>
        <family val="2"/>
      </rPr>
      <t>イレギュラーな業務</t>
    </r>
    <r>
      <rPr>
        <sz val="12"/>
        <color rgb="FF333333"/>
        <rFont val="&amp;quot"/>
        <family val="2"/>
      </rPr>
      <t>が発生します。経営者は</t>
    </r>
    <r>
      <rPr>
        <b/>
        <sz val="12"/>
        <color rgb="FF333333"/>
        <rFont val="&amp;quot"/>
        <family val="2"/>
      </rPr>
      <t>従業員に必要以上の負担をかけない</t>
    </r>
    <r>
      <rPr>
        <sz val="12"/>
        <color rgb="FF333333"/>
        <rFont val="&amp;quot"/>
        <family val="2"/>
      </rPr>
      <t>ためにも、どのような事態が起こりうるかしっかりと確認しておきましょう。</t>
    </r>
  </si>
  <si>
    <t>クレームや質問が大量に押し寄せる</t>
  </si>
  <si>
    <t>保健所の検査が入る</t>
  </si>
  <si>
    <t>営業停止からの店舗閉鎖</t>
  </si>
  <si>
    <r>
      <t>食中毒が起これば飲食店は</t>
    </r>
    <r>
      <rPr>
        <b/>
        <sz val="12"/>
        <color rgb="FFFF0A0A"/>
        <rFont val="&amp;quot"/>
        <family val="2"/>
      </rPr>
      <t>店舗閉鎖</t>
    </r>
    <r>
      <rPr>
        <sz val="12"/>
        <color rgb="FF333333"/>
        <rFont val="&amp;quot"/>
        <family val="2"/>
      </rPr>
      <t>を行うべきとされています。</t>
    </r>
  </si>
  <si>
    <t>原因を知って予防することが重要</t>
  </si>
  <si>
    <r>
      <rPr>
        <sz val="12"/>
        <color rgb="FF333333"/>
        <rFont val="ＭＳ Ｐゴシック"/>
        <family val="3"/>
        <charset val="128"/>
      </rPr>
      <t>飲食店経営者ならば誰でも</t>
    </r>
    <r>
      <rPr>
        <b/>
        <sz val="12"/>
        <color rgb="FFFF0A0A"/>
        <rFont val="ＭＳ Ｐゴシック"/>
        <family val="3"/>
        <charset val="128"/>
      </rPr>
      <t>食中毒</t>
    </r>
    <r>
      <rPr>
        <sz val="12"/>
        <color rgb="FF333333"/>
        <rFont val="ＭＳ Ｐゴシック"/>
        <family val="3"/>
        <charset val="128"/>
      </rPr>
      <t>を危惧しているものです。しかし、生魚、生野菜、生肉以外にも焼き鳥やハンバーガーなど</t>
    </r>
    <r>
      <rPr>
        <sz val="12"/>
        <color rgb="FF333333"/>
        <rFont val="&amp;quot"/>
        <family val="2"/>
      </rPr>
      <t>…</t>
    </r>
    <r>
      <rPr>
        <sz val="12"/>
        <color rgb="FF333333"/>
        <rFont val="ＭＳ Ｐゴシック"/>
        <family val="3"/>
        <charset val="128"/>
      </rPr>
      <t>様々な飲食店から食中毒は散見されます。どのような食材、調理方法でも確実に防げるというわけではない病気であるだけに、</t>
    </r>
    <r>
      <rPr>
        <sz val="12"/>
        <color rgb="FF333333"/>
        <rFont val="&amp;quot"/>
        <family val="2"/>
      </rPr>
      <t>24</t>
    </r>
    <r>
      <rPr>
        <sz val="12"/>
        <color rgb="FF333333"/>
        <rFont val="ＭＳ Ｐゴシック"/>
        <family val="3"/>
        <charset val="128"/>
      </rPr>
      <t>時間</t>
    </r>
    <r>
      <rPr>
        <sz val="12"/>
        <color rgb="FF333333"/>
        <rFont val="&amp;quot"/>
        <family val="2"/>
      </rPr>
      <t>365</t>
    </r>
    <r>
      <rPr>
        <sz val="12"/>
        <color rgb="FF333333"/>
        <rFont val="ＭＳ Ｐゴシック"/>
        <family val="3"/>
        <charset val="128"/>
      </rPr>
      <t>日の間、経営者は常に食中毒に注意を払わなくてはいけないのです。</t>
    </r>
    <phoneticPr fontId="32"/>
  </si>
  <si>
    <t>食中毒が発生したことが公にされれば、該当する飲食店を利用したお客様は自分が食中毒を発生させた料理を口にしてないか心配になります。そのため、店舗に対してお客様の不安を直接反映させた厳しいクレームが多量に押し寄せることになるでしょう。想定外の事態に従業員側の戸惑いも大きいかもしれませんが、冷静に対処できるように想定質問等を考えておくと良いです。</t>
    <phoneticPr fontId="32"/>
  </si>
  <si>
    <r>
      <rPr>
        <sz val="12"/>
        <color rgb="FF333333"/>
        <rFont val="ＭＳ Ｐゴシック"/>
        <family val="3"/>
        <charset val="128"/>
      </rPr>
      <t>保健所は、</t>
    </r>
    <r>
      <rPr>
        <b/>
        <sz val="12"/>
        <color rgb="FF333333"/>
        <rFont val="ＭＳ Ｐゴシック"/>
        <family val="3"/>
        <charset val="128"/>
      </rPr>
      <t>各地域の住民の健康や住まい環境などを快適なものへ</t>
    </r>
    <r>
      <rPr>
        <sz val="12"/>
        <color rgb="FF333333"/>
        <rFont val="ＭＳ Ｐゴシック"/>
        <family val="3"/>
        <charset val="128"/>
      </rPr>
      <t>と推進するために全国に設置された行政機関です。中には疾病の予防や保険・衛生環境について取り扱う業務もあるため、食中毒が発生すれば保健所が飲食店に対して立入検査をすることになります。検査においては資料提出が求められることもあるので、食中毒が発生したらスムーズに検査が行われるように書類を準備しておきましょう。</t>
    </r>
    <phoneticPr fontId="32"/>
  </si>
  <si>
    <r>
      <rPr>
        <sz val="12"/>
        <color rgb="FF333333"/>
        <rFont val="ＭＳ Ｐゴシック"/>
        <family val="3"/>
        <charset val="128"/>
      </rPr>
      <t>チェーン店の場合は同一のマニュアルで調理が実行されることが多いため、原因が究明されるまでは被害の拡大を防ぐ意味でも全国に展開する</t>
    </r>
    <r>
      <rPr>
        <b/>
        <sz val="12"/>
        <color rgb="FF333333"/>
        <rFont val="ＭＳ Ｐゴシック"/>
        <family val="3"/>
        <charset val="128"/>
      </rPr>
      <t>すべての系列店舗が一時休業</t>
    </r>
    <r>
      <rPr>
        <sz val="12"/>
        <color rgb="FF333333"/>
        <rFont val="ＭＳ Ｐゴシック"/>
        <family val="3"/>
        <charset val="128"/>
      </rPr>
      <t>を余儀なくされることも考えられるでしょう。経営者側としてはその間非常に忙しい時期に入ります。店舗を維持するため、そして従業員の休業期間の給与を確保するための対応を行うことが必要になるでしょう。お客様に対して真摯な対応をするとともに、従業員にも配慮を怠らないようにしなくてはいけません。</t>
    </r>
    <phoneticPr fontId="32"/>
  </si>
  <si>
    <t>食中毒は「サルモネラ菌」「腸炎ビブリオ菌」「カンピロバクター」などの、十分に加熱していない食材や生の食材が原因で発生する菌をはじめ、「黄色ブドウ球菌」などの人の皮膚にいる菌が付着して損害を与える場合が考えられます。それらは調理方法を工夫したり、手洗いを徹底したりすることで防げる場合が大多数です。常日頃から食中毒発生防止の意識を従業員に徹底するためにも、調理時や調理前のマニュアルをしっかりと見直して予防策を練っておくことが大切になるのではないでしょうか。</t>
    <phoneticPr fontId="32"/>
  </si>
  <si>
    <t>注意　本件は「リコールプラス」「リコールナビ」のホームページより引用しています。詳細に関してはリンク先ＨＰよりご確認ください。</t>
    <rPh sb="0" eb="2">
      <t>チュウイ</t>
    </rPh>
    <phoneticPr fontId="5"/>
  </si>
  <si>
    <t>指定感染症 新型コロナウイルス感染症</t>
    <phoneticPr fontId="5"/>
  </si>
  <si>
    <t>2021年</t>
  </si>
  <si>
    <t xml:space="preserve"> </t>
    <phoneticPr fontId="85"/>
  </si>
  <si>
    <t>厚生労働省：国内の発生状況など
https://www.mhlw.go.jp/stf/covid-19/kokunainohasseijoukyou.html#h2_1
厚生労働省：データからわかる－新型コロナウイルス感染症情報－
https：//covid19.mhlw.go.jp/</t>
    <phoneticPr fontId="85"/>
  </si>
  <si>
    <t>https://www.mhlw.go.jp/stf/covid-19/kokunainohasseijoukyou.html#h2_1</t>
    <phoneticPr fontId="85"/>
  </si>
  <si>
    <t>厚生労働省：データからわかる－新型コロナウイルス感染症情報－</t>
    <phoneticPr fontId="85"/>
  </si>
  <si>
    <t xml:space="preserve">
</t>
    <phoneticPr fontId="85"/>
  </si>
  <si>
    <t>https：//covid19.mhlw.go.jp/</t>
    <phoneticPr fontId="85"/>
  </si>
  <si>
    <t xml:space="preserve">業者
</t>
    <rPh sb="0" eb="2">
      <t>ギョウシャ</t>
    </rPh>
    <phoneticPr fontId="5"/>
  </si>
  <si>
    <t>腸管出血性大腸菌</t>
    <rPh sb="0" eb="2">
      <t>チョウカン</t>
    </rPh>
    <rPh sb="2" eb="5">
      <t>シュッケツセイ</t>
    </rPh>
    <rPh sb="5" eb="8">
      <t>ダイチョウキン</t>
    </rPh>
    <phoneticPr fontId="5"/>
  </si>
  <si>
    <t>赤痢</t>
    <rPh sb="0" eb="2">
      <t>セキリ</t>
    </rPh>
    <phoneticPr fontId="5"/>
  </si>
  <si>
    <t>腸管系感染症は新型コロナウイルス予防の手洗い、手指消毒で</t>
    <rPh sb="0" eb="2">
      <t>チョウカン</t>
    </rPh>
    <rPh sb="2" eb="3">
      <t>ケイ</t>
    </rPh>
    <rPh sb="3" eb="6">
      <t>カンセンショウ</t>
    </rPh>
    <rPh sb="7" eb="9">
      <t>シンガタ</t>
    </rPh>
    <rPh sb="16" eb="18">
      <t>ヨボウ</t>
    </rPh>
    <rPh sb="19" eb="21">
      <t>テアラ</t>
    </rPh>
    <rPh sb="23" eb="24">
      <t>テ</t>
    </rPh>
    <rPh sb="24" eb="25">
      <t>ユビ</t>
    </rPh>
    <rPh sb="25" eb="27">
      <t>ショウドク</t>
    </rPh>
    <phoneticPr fontId="5"/>
  </si>
  <si>
    <t>圧倒的に感染防御できている</t>
    <rPh sb="0" eb="3">
      <t>アットウテキ</t>
    </rPh>
    <rPh sb="4" eb="6">
      <t>カンセン</t>
    </rPh>
    <rPh sb="6" eb="8">
      <t>ボウギョ</t>
    </rPh>
    <phoneticPr fontId="5"/>
  </si>
  <si>
    <t>北海道</t>
    <rPh sb="0" eb="3">
      <t>ホッカイドウ</t>
    </rPh>
    <phoneticPr fontId="85"/>
  </si>
  <si>
    <t>8．衛生訓話</t>
    <rPh sb="2" eb="4">
      <t>エイセイ</t>
    </rPh>
    <rPh sb="4" eb="6">
      <t>クンワ</t>
    </rPh>
    <phoneticPr fontId="5"/>
  </si>
  <si>
    <t>2022年</t>
    <phoneticPr fontId="5"/>
  </si>
  <si>
    <t>l</t>
    <phoneticPr fontId="32"/>
  </si>
  <si>
    <r>
      <t xml:space="preserve">　    </t>
    </r>
    <r>
      <rPr>
        <sz val="9"/>
        <rFont val="ＭＳ Ｐゴシック"/>
        <family val="3"/>
        <charset val="128"/>
      </rPr>
      <t>レベル2</t>
    </r>
    <phoneticPr fontId="5"/>
  </si>
  <si>
    <t>2023年</t>
    <phoneticPr fontId="5"/>
  </si>
  <si>
    <t>ノロウイルス指数平年同等　散発事故発生</t>
    <rPh sb="6" eb="8">
      <t>シスウ</t>
    </rPh>
    <rPh sb="8" eb="10">
      <t>ヘイネン</t>
    </rPh>
    <rPh sb="10" eb="12">
      <t>ドウトウ</t>
    </rPh>
    <rPh sb="13" eb="15">
      <t>サンパツ</t>
    </rPh>
    <rPh sb="15" eb="17">
      <t>ジコ</t>
    </rPh>
    <rPh sb="17" eb="19">
      <t>ハッセイ</t>
    </rPh>
    <phoneticPr fontId="5"/>
  </si>
  <si>
    <t>　</t>
  </si>
  <si>
    <t>先週に比べて全国平均は</t>
    <phoneticPr fontId="5"/>
  </si>
  <si>
    <t xml:space="preserve"> </t>
    <phoneticPr fontId="32"/>
  </si>
  <si>
    <t>※2023年 第11週（3/13～3/19）  現在</t>
    <phoneticPr fontId="85"/>
  </si>
  <si>
    <t>1.　食中毒</t>
    <rPh sb="3" eb="6">
      <t>ショクチュウドク</t>
    </rPh>
    <phoneticPr fontId="32"/>
  </si>
  <si>
    <t>2.　ノロウイルス</t>
    <phoneticPr fontId="32"/>
  </si>
  <si>
    <t xml:space="preserve"> 全国指数</t>
    <phoneticPr fontId="5"/>
  </si>
  <si>
    <t>（最近５年間の週値の比較） ノロウイルスの感染周期は4年ですね　前回は2018年</t>
    <rPh sb="1" eb="3">
      <t>サイキン</t>
    </rPh>
    <rPh sb="3" eb="6">
      <t>ゴネンカン</t>
    </rPh>
    <rPh sb="7" eb="8">
      <t>シュウ</t>
    </rPh>
    <rPh sb="8" eb="9">
      <t>アタイ</t>
    </rPh>
    <rPh sb="10" eb="12">
      <t>ヒカク</t>
    </rPh>
    <rPh sb="21" eb="25">
      <t>カンセンシュウキ</t>
    </rPh>
    <rPh sb="27" eb="28">
      <t>ネン</t>
    </rPh>
    <rPh sb="32" eb="34">
      <t>ゼンカイ</t>
    </rPh>
    <rPh sb="39" eb="40">
      <t>ネン</t>
    </rPh>
    <phoneticPr fontId="5"/>
  </si>
  <si>
    <r>
      <t>大量発症事故（業種／内容）　　</t>
    </r>
    <r>
      <rPr>
        <b/>
        <sz val="12"/>
        <color indexed="53"/>
        <rFont val="ＭＳ Ｐゴシック"/>
        <family val="3"/>
        <charset val="128"/>
      </rPr>
      <t>今週 　, 　</t>
    </r>
    <r>
      <rPr>
        <b/>
        <sz val="12"/>
        <rFont val="ＭＳ Ｐゴシック"/>
        <family val="3"/>
        <charset val="128"/>
      </rPr>
      <t>先週</t>
    </r>
    <rPh sb="0" eb="2">
      <t>タイリョウ</t>
    </rPh>
    <rPh sb="2" eb="4">
      <t>ハッショウ</t>
    </rPh>
    <rPh sb="4" eb="6">
      <t>ジコ</t>
    </rPh>
    <rPh sb="7" eb="9">
      <t>ギョウシュ</t>
    </rPh>
    <rPh sb="10" eb="12">
      <t>ナイヨウ</t>
    </rPh>
    <rPh sb="15" eb="17">
      <t>コンシュウ</t>
    </rPh>
    <rPh sb="22" eb="24">
      <t>センシュウ</t>
    </rPh>
    <phoneticPr fontId="5"/>
  </si>
  <si>
    <t>　</t>
    <phoneticPr fontId="32"/>
  </si>
  <si>
    <t>インフルエンザ
と
新型コロナ</t>
    <rPh sb="10" eb="12">
      <t>シンガタ</t>
    </rPh>
    <phoneticPr fontId="85"/>
  </si>
  <si>
    <t>9．スポンサー広告</t>
    <rPh sb="7" eb="9">
      <t>コウコク</t>
    </rPh>
    <phoneticPr fontId="5"/>
  </si>
  <si>
    <t>注意</t>
    <rPh sb="0" eb="2">
      <t>チュウイ</t>
    </rPh>
    <phoneticPr fontId="85"/>
  </si>
  <si>
    <t>　　　　フード・セーフティー　http://www7b.biglobe.ne.jp/~food-safty/　　更新2023/12/10</t>
    <phoneticPr fontId="5"/>
  </si>
  <si>
    <t xml:space="preserve"> </t>
    <phoneticPr fontId="15"/>
  </si>
  <si>
    <t>注意　食品に関わる記事の一部をご紹介します。詳しくはリンク先のページよりご確認ください。</t>
    <phoneticPr fontId="5"/>
  </si>
  <si>
    <t>なお、情報提供ページは提供者側により短期間で削除される場合もあります。予めご了解ください。</t>
    <phoneticPr fontId="5"/>
  </si>
  <si>
    <t>2024年</t>
    <rPh sb="4" eb="5">
      <t>ネン</t>
    </rPh>
    <phoneticPr fontId="85"/>
  </si>
  <si>
    <t>今週</t>
    <rPh sb="0" eb="2">
      <t>コンシュウ</t>
    </rPh>
    <phoneticPr fontId="85"/>
  </si>
  <si>
    <t>★数年間で1番目に高い比率でノロウイルス継続</t>
    <rPh sb="1" eb="4">
      <t>スウネンカン</t>
    </rPh>
    <rPh sb="6" eb="8">
      <t>バンメ</t>
    </rPh>
    <rPh sb="9" eb="10">
      <t>タカ</t>
    </rPh>
    <rPh sb="11" eb="13">
      <t>ヒリツ</t>
    </rPh>
    <rPh sb="20" eb="22">
      <t>ケイゾク</t>
    </rPh>
    <phoneticPr fontId="5"/>
  </si>
  <si>
    <t>4類感染症</t>
    <phoneticPr fontId="85"/>
  </si>
  <si>
    <t xml:space="preserve">台湾カゴメが米から輸入のピザソース、水際検査で不合格 残留農薬の規定違反で - エキサイト </t>
    <phoneticPr fontId="85"/>
  </si>
  <si>
    <t>1月</t>
    <rPh sb="1" eb="2">
      <t>ガツ</t>
    </rPh>
    <phoneticPr fontId="85"/>
  </si>
  <si>
    <t>皆様  週刊情報2024-10(9)を配信いたします</t>
    <phoneticPr fontId="5"/>
  </si>
  <si>
    <t>毎週　　ひとつ　　覚えていきましょう</t>
    <phoneticPr fontId="5"/>
  </si>
  <si>
    <t>9-10月、4月以降
施設の所在市町村で流行・食中毒が報告される
定点観測値が5.00前後</t>
    <phoneticPr fontId="85"/>
  </si>
  <si>
    <t>【情報共有】　週間・情報収集/情報は毎週確認する
【常設】　嘔吐物処理セットの配備
【体調管理】従業員の健康状況を徹底し、不良者は調理・加工ラインより外す</t>
    <phoneticPr fontId="85"/>
  </si>
  <si>
    <t>管理レベル「2」　</t>
    <phoneticPr fontId="5"/>
  </si>
  <si>
    <t>計</t>
    <rPh sb="0" eb="1">
      <t>ケイ</t>
    </rPh>
    <phoneticPr fontId="29"/>
  </si>
  <si>
    <t>少ない</t>
    <rPh sb="0" eb="1">
      <t>スク</t>
    </rPh>
    <phoneticPr fontId="5"/>
  </si>
  <si>
    <t>異物</t>
    <rPh sb="0" eb="2">
      <t>イブツ</t>
    </rPh>
    <phoneticPr fontId="85"/>
  </si>
  <si>
    <t>表示</t>
    <rPh sb="0" eb="2">
      <t>ヒョウジ</t>
    </rPh>
    <phoneticPr fontId="85"/>
  </si>
  <si>
    <t>賞味</t>
    <rPh sb="0" eb="2">
      <t>ショウミ</t>
    </rPh>
    <phoneticPr fontId="85"/>
  </si>
  <si>
    <t>アレルゲン</t>
    <phoneticPr fontId="85"/>
  </si>
  <si>
    <t>残留</t>
    <rPh sb="0" eb="2">
      <t>ザンリュウ</t>
    </rPh>
    <phoneticPr fontId="85"/>
  </si>
  <si>
    <t>細菌</t>
    <rPh sb="0" eb="2">
      <t>サイキン</t>
    </rPh>
    <phoneticPr fontId="85"/>
  </si>
  <si>
    <t>その他</t>
    <rPh sb="2" eb="3">
      <t>タ</t>
    </rPh>
    <phoneticPr fontId="85"/>
  </si>
  <si>
    <r>
      <rPr>
        <sz val="11"/>
        <color rgb="FFFFC000"/>
        <rFont val="ＭＳ Ｐゴシック"/>
        <family val="3"/>
        <charset val="128"/>
        <scheme val="minor"/>
      </rPr>
      <t xml:space="preserve">  ■</t>
    </r>
    <r>
      <rPr>
        <sz val="9"/>
        <color theme="1"/>
        <rFont val="ＭＳ Ｐゴシック"/>
        <family val="3"/>
        <charset val="128"/>
        <scheme val="minor"/>
      </rPr>
      <t>賞味消費期限</t>
    </r>
    <r>
      <rPr>
        <sz val="11"/>
        <color theme="1"/>
        <rFont val="ＭＳ Ｐゴシック"/>
        <family val="3"/>
        <charset val="128"/>
        <scheme val="minor"/>
      </rPr>
      <t>　</t>
    </r>
    <r>
      <rPr>
        <sz val="11"/>
        <color rgb="FF6EF729"/>
        <rFont val="ＭＳ Ｐゴシック"/>
        <family val="3"/>
        <charset val="128"/>
        <scheme val="minor"/>
      </rPr>
      <t>■</t>
    </r>
    <r>
      <rPr>
        <sz val="9"/>
        <color theme="1"/>
        <rFont val="ＭＳ Ｐゴシック"/>
        <family val="3"/>
        <charset val="128"/>
        <scheme val="minor"/>
      </rPr>
      <t>アレルギー</t>
    </r>
    <r>
      <rPr>
        <sz val="11"/>
        <color theme="5" tint="0.39997558519241921"/>
        <rFont val="ＭＳ Ｐゴシック"/>
        <family val="3"/>
        <charset val="128"/>
        <scheme val="minor"/>
      </rPr>
      <t>■</t>
    </r>
    <r>
      <rPr>
        <sz val="8"/>
        <color theme="1"/>
        <rFont val="ＭＳ Ｐゴシック"/>
        <family val="3"/>
        <charset val="128"/>
        <scheme val="minor"/>
      </rPr>
      <t>残留添加物・農薬</t>
    </r>
    <r>
      <rPr>
        <sz val="11"/>
        <color theme="1"/>
        <rFont val="ＭＳ Ｐゴシック"/>
        <family val="3"/>
        <charset val="128"/>
        <scheme val="minor"/>
      </rPr>
      <t xml:space="preserve">  </t>
    </r>
    <r>
      <rPr>
        <sz val="11"/>
        <color theme="0" tint="-0.14999847407452621"/>
        <rFont val="ＭＳ Ｐゴシック"/>
        <family val="3"/>
        <charset val="128"/>
        <scheme val="minor"/>
      </rPr>
      <t>■</t>
    </r>
    <r>
      <rPr>
        <sz val="11"/>
        <color theme="1"/>
        <rFont val="ＭＳ Ｐゴシック"/>
        <family val="3"/>
        <charset val="128"/>
        <scheme val="minor"/>
      </rPr>
      <t>異物　</t>
    </r>
    <r>
      <rPr>
        <sz val="11"/>
        <color theme="7" tint="0.39997558519241921"/>
        <rFont val="ＭＳ Ｐゴシック"/>
        <family val="3"/>
        <charset val="128"/>
        <scheme val="minor"/>
      </rPr>
      <t>　■</t>
    </r>
    <r>
      <rPr>
        <sz val="11"/>
        <color theme="1"/>
        <rFont val="ＭＳ Ｐゴシック"/>
        <family val="3"/>
        <charset val="128"/>
        <scheme val="minor"/>
      </rPr>
      <t>細菌　　</t>
    </r>
    <r>
      <rPr>
        <sz val="11"/>
        <color indexed="40"/>
        <rFont val="ＭＳ Ｐゴシック"/>
        <family val="3"/>
        <charset val="128"/>
        <scheme val="minor"/>
      </rPr>
      <t>■</t>
    </r>
    <r>
      <rPr>
        <sz val="11"/>
        <color theme="1"/>
        <rFont val="ＭＳ Ｐゴシック"/>
        <family val="3"/>
        <charset val="128"/>
        <scheme val="minor"/>
      </rPr>
      <t>表示ミス     □</t>
    </r>
    <r>
      <rPr>
        <b/>
        <sz val="11"/>
        <color theme="1"/>
        <rFont val="ＭＳ Ｐゴシック"/>
        <family val="3"/>
        <charset val="128"/>
        <scheme val="minor"/>
      </rPr>
      <t>その他</t>
    </r>
    <phoneticPr fontId="5"/>
  </si>
  <si>
    <t>インフルエンザ新型</t>
    <rPh sb="7" eb="9">
      <t>シンガタ</t>
    </rPh>
    <phoneticPr fontId="85"/>
  </si>
  <si>
    <t>コロナウイルス感染症</t>
    <rPh sb="7" eb="10">
      <t>カンセンショウ</t>
    </rPh>
    <phoneticPr fontId="85"/>
  </si>
  <si>
    <t>報告数</t>
    <rPh sb="0" eb="3">
      <t>ホウコクスウ</t>
    </rPh>
    <phoneticPr fontId="85"/>
  </si>
  <si>
    <t>総数</t>
    <rPh sb="0" eb="2">
      <t>ソウスウ</t>
    </rPh>
    <phoneticPr fontId="85"/>
  </si>
  <si>
    <t>男性</t>
    <rPh sb="0" eb="2">
      <t>ダンセイ</t>
    </rPh>
    <phoneticPr fontId="85"/>
  </si>
  <si>
    <t>女性</t>
    <rPh sb="0" eb="2">
      <t>ジョセイ</t>
    </rPh>
    <phoneticPr fontId="85"/>
  </si>
  <si>
    <t>　</t>
    <phoneticPr fontId="29"/>
  </si>
  <si>
    <t>3類感染症</t>
    <phoneticPr fontId="5"/>
  </si>
  <si>
    <t xml:space="preserve">腸チフス　
</t>
    <rPh sb="0" eb="1">
      <t>チョウ</t>
    </rPh>
    <phoneticPr fontId="5"/>
  </si>
  <si>
    <t>日常業務に役立つe-ラーニング</t>
    <rPh sb="0" eb="2">
      <t>ニチジョウ</t>
    </rPh>
    <rPh sb="2" eb="4">
      <t>ギョウム</t>
    </rPh>
    <rPh sb="5" eb="7">
      <t>ヤクダ</t>
    </rPh>
    <phoneticPr fontId="32"/>
  </si>
  <si>
    <t>2024/23週</t>
    <phoneticPr fontId="85"/>
  </si>
  <si>
    <t>和歌山県岩出市の子ども園で園児30人がノロウイルスに集団感染しました。和歌山県によると今月7日、岩出市にある『社会福祉法人さつき福祉会 おひさま子ども園』で嘔吐や下痢の症状が出ている園児が複数いると保健所に連絡がありました。保健所が調査したところ、今月3日から11日にかけて、1歳から5歳の園児30人が下痢や嘔吐の症状を訴えていたことが判明したため、園児4人の便を調べたところ、3人からノロウイルスが検出されたということです。</t>
    <phoneticPr fontId="85"/>
  </si>
  <si>
    <t>fnnプライム</t>
    <phoneticPr fontId="85"/>
  </si>
  <si>
    <t>京都新聞</t>
    <rPh sb="0" eb="4">
      <t>キョウトシンブン</t>
    </rPh>
    <phoneticPr fontId="85"/>
  </si>
  <si>
    <t>滋賀県長浜市内の学校が５月に実施した修学旅行で、子どもと教員合わせて１４人がノロウイルスに集団感染していたことが、６月１３日の同市議会一般質問で明らかになった。市教委は「食中毒が原因の感染と断定できないので公表しなかった」としている。
　市すこやか教育推進課の説明によると、この学校は５月１６日から１泊２日の日程で１２５人が奈良県などを訪れた。</t>
    <phoneticPr fontId="85"/>
  </si>
  <si>
    <t>※2024年 第23週（6/3～6/9） 現在</t>
    <phoneticPr fontId="5"/>
  </si>
  <si>
    <t>　上位2種目(アレルギー表記ミス・賞味_消費期限ミス)で全体の　(53%)</t>
    <rPh sb="1" eb="3">
      <t>ジョウイ</t>
    </rPh>
    <rPh sb="4" eb="6">
      <t>シュモク</t>
    </rPh>
    <rPh sb="12" eb="14">
      <t>ヒョウキ</t>
    </rPh>
    <rPh sb="17" eb="19">
      <t>ショウミ</t>
    </rPh>
    <rPh sb="20" eb="22">
      <t>ショウヒ</t>
    </rPh>
    <rPh sb="22" eb="24">
      <t>キゲン</t>
    </rPh>
    <rPh sb="28" eb="30">
      <t>ゼンタイ</t>
    </rPh>
    <phoneticPr fontId="5"/>
  </si>
  <si>
    <t>2024年第22週</t>
    <rPh sb="4" eb="5">
      <t>ネン</t>
    </rPh>
    <rPh sb="5" eb="6">
      <t>ダイ</t>
    </rPh>
    <rPh sb="8" eb="9">
      <t>シュウ</t>
    </rPh>
    <phoneticPr fontId="85"/>
  </si>
  <si>
    <t>令和6年6月13日（木曜日）午前11時30分頃、柏市保健所から「柏市内で行われたイベントに出店していたキッチンカーを6月9日（日曜日）に利用した複数名が体調不良を起こしている旨の連絡がイベント関係者からあった。」旨の連絡が県衛生指導課にあり、当該キッチンカーに営業を許可した市川保健所が調査を開始した。調査の結果、6月9日（日曜日）に、飲食店（キッチンカー）「シルクロード　HALAL　ケバブ」を利用した3グループ22名のうち14名が下痢、吐き気、嘔吐等の症状を呈し、10名が医療機関を受診していることが判明した。</t>
    <phoneticPr fontId="85"/>
  </si>
  <si>
    <t>千葉県公表</t>
    <rPh sb="0" eb="3">
      <t>チバケン</t>
    </rPh>
    <rPh sb="3" eb="5">
      <t>コウヒョウ</t>
    </rPh>
    <phoneticPr fontId="85"/>
  </si>
  <si>
    <t>今週のニュース（Noroｖｉｒｕｓ） (6/17-6/23)</t>
    <rPh sb="0" eb="2">
      <t>コンシュウ</t>
    </rPh>
    <phoneticPr fontId="5"/>
  </si>
  <si>
    <t xml:space="preserve"> GⅡ　23週　1例</t>
    <rPh sb="6" eb="7">
      <t>シュウ</t>
    </rPh>
    <phoneticPr fontId="5"/>
  </si>
  <si>
    <t xml:space="preserve"> GⅡ　24週　0例</t>
    <rPh sb="9" eb="10">
      <t>レイ</t>
    </rPh>
    <phoneticPr fontId="5"/>
  </si>
  <si>
    <t>2024/24週</t>
  </si>
  <si>
    <t>食中毒情報 (6/17-6/23)</t>
    <rPh sb="0" eb="3">
      <t>ショクチュウドク</t>
    </rPh>
    <rPh sb="3" eb="5">
      <t>ジョウホウ</t>
    </rPh>
    <phoneticPr fontId="5"/>
  </si>
  <si>
    <t>海外情報 (6/17-6/23)</t>
    <rPh sb="0" eb="4">
      <t>カイガイジョウホウ</t>
    </rPh>
    <phoneticPr fontId="5"/>
  </si>
  <si>
    <t>食品表示
 (6/17-6/23)</t>
    <rPh sb="0" eb="2">
      <t>ショクヒン</t>
    </rPh>
    <rPh sb="2" eb="4">
      <t>ヒョウジ</t>
    </rPh>
    <phoneticPr fontId="5"/>
  </si>
  <si>
    <t>食品表示 (6/17-6/23)</t>
    <rPh sb="0" eb="2">
      <t>ショクヒン</t>
    </rPh>
    <rPh sb="2" eb="4">
      <t>ヒョウジ</t>
    </rPh>
    <phoneticPr fontId="5"/>
  </si>
  <si>
    <r>
      <t>残留農薬</t>
    </r>
    <r>
      <rPr>
        <sz val="22"/>
        <rFont val="ＭＳ Ｐゴシック"/>
        <family val="3"/>
        <charset val="128"/>
      </rPr>
      <t xml:space="preserve"> (6/17-6/23)</t>
    </r>
    <phoneticPr fontId="5"/>
  </si>
  <si>
    <t>県保健福祉部は18日、県北健康福祉センター管内の認定こども園で、ノロウイルスを原因とする感染性胃腸炎が集団発生し、園児ら計30人が感染したと発表した。重症者はおらず、全員快方に向かっているという。</t>
    <phoneticPr fontId="85"/>
  </si>
  <si>
    <t>下野新聞</t>
    <rPh sb="0" eb="2">
      <t>シモノ</t>
    </rPh>
    <rPh sb="2" eb="4">
      <t>シンブン</t>
    </rPh>
    <phoneticPr fontId="85"/>
  </si>
  <si>
    <t xml:space="preserve">その後の調査の結果、入寮者のうち22名が食中毒様症状を呈しており、患者らは当該施設の委託給食業者が調理した食事を喫食していることが判明しました。患者らの共通食は当該施設で提供された食事のみであること、患者及び調理従事者の検便からノロウイルスが検出されたこと、本日、患者を診察した医師から食中毒の届出があったことなどから、名古屋市保健所（千種保健センター）は当該施設で提供された食事を原因とする食中毒事件と判断しました。
</t>
    <phoneticPr fontId="85"/>
  </si>
  <si>
    <t>名古屋市公表</t>
    <rPh sb="0" eb="4">
      <t>ナゴヤシ</t>
    </rPh>
    <rPh sb="4" eb="6">
      <t>コウヒョウ</t>
    </rPh>
    <phoneticPr fontId="85"/>
  </si>
  <si>
    <t xml:space="preserve">岐阜市の飲食店で食中毒、鶏ユッケや鶏水炊きなど提供 カンピロバクター属菌検出 </t>
    <phoneticPr fontId="15"/>
  </si>
  <si>
    <t>岐阜市は18日、同市玉宮町の飲食店「tamamiya伊奈波」で今月1日に食事をした20～50代の女性5人が下痢や腹痛などの症状を訴え、うち3人からカンピロバクター属菌が検出されたと発表した。いずれも快方に向かっている。
　市保健所によると、店では鶏ユッケ、鶏水炊き、刺し身などが提供された。5人の共通する食事が同店のみだったことなどから、市保健所は同店を原因とする食中毒と判断し、17日から営業禁止処分とした。</t>
    <phoneticPr fontId="15"/>
  </si>
  <si>
    <t>岐阜県</t>
    <rPh sb="0" eb="3">
      <t>ギフケン</t>
    </rPh>
    <phoneticPr fontId="15"/>
  </si>
  <si>
    <t>岐阜新聞</t>
    <rPh sb="0" eb="4">
      <t>ギフシンブン</t>
    </rPh>
    <phoneticPr fontId="15"/>
  </si>
  <si>
    <t>https://nordot.app/1175966397098197789?c=768367547562557440</t>
    <phoneticPr fontId="15"/>
  </si>
  <si>
    <t>兵庫県加東健康福祉事務所は１７日、西脇市黒田庄町大門の飲食店「けんしん亭」の弁当を食べた１６人が下痢、嘔吐などを訴え、うち６人と調理従事者１人からノロウイルスが検出されたと発表した。同事務所は食中毒と断定し、同店を１９日まで３日間の営業停止とした。
　同事務所によると、１６人は西脇、小野、加西、加東市と多可町、稲美町、大阪府、静岡県に住む１４～９３歳の男女。</t>
    <phoneticPr fontId="85"/>
  </si>
  <si>
    <t>神戸新聞</t>
    <rPh sb="0" eb="4">
      <t>コウベシンブン</t>
    </rPh>
    <phoneticPr fontId="85"/>
  </si>
  <si>
    <t>学校によりますと、富士見中学・高校では、2日に文化祭が行われました。3日の登校日に異常はみられず、4日の振り替え休日の後の5日に、生徒40人が下痢や嘔吐などの症状を訴えて欠席し、登校した生徒のうち50人も同じような症状を訴えたということです。
県富士保健所によりますと、症状のあった生徒の検査からノロウイルスGⅡが検出</t>
    <phoneticPr fontId="85"/>
  </si>
  <si>
    <t>第一テレビ</t>
    <rPh sb="0" eb="2">
      <t>ダイイチ</t>
    </rPh>
    <phoneticPr fontId="85"/>
  </si>
  <si>
    <t>※2024年 第24週（6/10～6/16） 現在</t>
    <rPh sb="5" eb="6">
      <t>ネン</t>
    </rPh>
    <rPh sb="7" eb="8">
      <t>ダイ</t>
    </rPh>
    <rPh sb="10" eb="11">
      <t>シュウ</t>
    </rPh>
    <rPh sb="23" eb="25">
      <t>ゲンザイ</t>
    </rPh>
    <phoneticPr fontId="5"/>
  </si>
  <si>
    <t>平年並み</t>
    <rPh sb="0" eb="3">
      <t>ヘイネンナ</t>
    </rPh>
    <phoneticPr fontId="85"/>
  </si>
  <si>
    <t>回収＆返金</t>
  </si>
  <si>
    <t>生活協同組合コー...</t>
  </si>
  <si>
    <t>フライドポテト 一部消費期限誤表示</t>
  </si>
  <si>
    <t>回収＆返金/交換</t>
  </si>
  <si>
    <t>長登屋</t>
  </si>
  <si>
    <t>ソラカラちゃん人形焼 一部カビ発生の恐れ</t>
  </si>
  <si>
    <t>回収</t>
  </si>
  <si>
    <t>三印三浦水産</t>
  </si>
  <si>
    <t>紫いか柵塩麹漬け 一部大腸菌群陽性</t>
  </si>
  <si>
    <t>マルカ食品</t>
  </si>
  <si>
    <t>りんご酢のおいしい蕪 一部一部ラベル誤貼付で原材料名誤表記</t>
  </si>
  <si>
    <t>七尾製菓</t>
  </si>
  <si>
    <t>ニコニコニッコリゼリー他 一部カビ,酵母発生の恐れコメントあり</t>
  </si>
  <si>
    <t>ワコーライス</t>
  </si>
  <si>
    <t>おむすび(ツナマヨネーズ) 一部ラベル誤貼付でアレルゲン表示欠落</t>
  </si>
  <si>
    <t>神戸物産</t>
  </si>
  <si>
    <t>チーズホットク 一部アレルゲン(落花生)表示欠落</t>
  </si>
  <si>
    <t>イオンリテール</t>
  </si>
  <si>
    <t>トップバリュ特級あらびきウインナー他 70品目 保存温度逸脱コメントあり</t>
  </si>
  <si>
    <t>エース</t>
  </si>
  <si>
    <t>キタノセレクション 生パン粉 一部で異臭</t>
  </si>
  <si>
    <t>旬彩菓たむら</t>
  </si>
  <si>
    <t>どらやき 一部脱酸素剤未封入,包装不備</t>
  </si>
  <si>
    <t>山崎製パン</t>
  </si>
  <si>
    <t>フルーツロール（４枚入） 一部消費期限誤表記</t>
  </si>
  <si>
    <t>ダイカツ水産</t>
  </si>
  <si>
    <t>昆布醤油赤魚半身 他 一部消費期限誤印字</t>
  </si>
  <si>
    <t>フジ</t>
  </si>
  <si>
    <t>アメリカ産豚肉ロース切り落とし 一部異物混入の恐れ</t>
  </si>
  <si>
    <t>高島屋</t>
  </si>
  <si>
    <t>ヴィシソワーズとコンソメの冷製スープ 一部アレルギー(かに)表示欠落</t>
  </si>
  <si>
    <t>山道水産</t>
  </si>
  <si>
    <t>真さば塩麹漬け他 一部ラベル誤貼付でアレルギー(小麦,大豆)表示欠落</t>
  </si>
  <si>
    <t>ローソン高知</t>
  </si>
  <si>
    <t>ミニチョコクロワッサン 一部原材料表示欠落</t>
  </si>
  <si>
    <t>むすんでひらいて...</t>
  </si>
  <si>
    <t>エビマヨ 一部ラベル誤貼付でアレルゲン表示欠落</t>
  </si>
  <si>
    <t>長工醤油味噌協同...</t>
  </si>
  <si>
    <t>まぜるめんつゆ さっぱりゆずサラダ風 一部酵母混入</t>
  </si>
  <si>
    <t>ライフコーポレー...</t>
  </si>
  <si>
    <t>若鶏もも唐揚げ 一部ラベル誤貼付でアレルギー表示欠落</t>
  </si>
  <si>
    <t>womenfar...</t>
  </si>
  <si>
    <t>越品店丸干し芋１口カット 一部カビ発生の恐れ</t>
  </si>
  <si>
    <t>ケイエスエイイン...</t>
  </si>
  <si>
    <t>ソルブ 一部指定外添加物含有の恐れコメントあり</t>
  </si>
  <si>
    <t>キッコーマン</t>
  </si>
  <si>
    <t>みぞれあん たっぷりおろし 一部に乳酸菌コメントあり</t>
  </si>
  <si>
    <t>北源</t>
  </si>
  <si>
    <t>職人いなり 一部袋が膨張</t>
  </si>
  <si>
    <t>パシフィックリム...</t>
  </si>
  <si>
    <t>回収＆交換</t>
  </si>
  <si>
    <t>卯月製麺</t>
  </si>
  <si>
    <t>ダイバーシティー...</t>
  </si>
  <si>
    <t>将大</t>
  </si>
  <si>
    <t>ワイサンズ</t>
  </si>
  <si>
    <t>ヤマナカ</t>
  </si>
  <si>
    <t>新安城店 海老のせかき揚げ 一部(えび)表示欠落</t>
  </si>
  <si>
    <t>デリシア</t>
  </si>
  <si>
    <t>三輪店 国産ジャンボチキンカツ 一部アレルゲン表示欠落</t>
  </si>
  <si>
    <t>富士シティオ</t>
  </si>
  <si>
    <t>夏野菜のサルサデニッシュ 一部ラベル誤貼付でアレルギー表示欠落</t>
  </si>
  <si>
    <t>イオン九州</t>
  </si>
  <si>
    <t>上の原店 うなぎ蒲焼 一部保存方法,期限誤表示</t>
  </si>
  <si>
    <t>いなげや</t>
  </si>
  <si>
    <t>中巻3色セット 一部ラベル誤貼付で特定原材料(かに)表示欠落</t>
  </si>
  <si>
    <t>ヴェスティ・フー...</t>
  </si>
  <si>
    <t>ユニバース</t>
  </si>
  <si>
    <t>森漁業協同組合</t>
  </si>
  <si>
    <t>ジョイマート</t>
  </si>
  <si>
    <t>ダイゼン</t>
  </si>
  <si>
    <t>京急ストア</t>
  </si>
  <si>
    <t>イトーヨーカ堂</t>
  </si>
  <si>
    <t>玉弘</t>
  </si>
  <si>
    <t>HDポークソーセージ(FI) 一部賞味期限表示欠落</t>
  </si>
  <si>
    <t>久慈川崎町店 アメリカ産 紅さけ塩筋子 一部消費期限誤表記</t>
  </si>
  <si>
    <t>ほたて貝 一部麻痺性貝毒自主規制値超過</t>
  </si>
  <si>
    <t>尾張屋君津店 冷凍骨取無塩銀鮭2切 一部表示内容に誤り</t>
  </si>
  <si>
    <t>DZmart神楽岡店 乳製品5商品 一部保管温度不適正</t>
  </si>
  <si>
    <t>藤沢店 金印香る本わさび 一部保存温度逸脱</t>
  </si>
  <si>
    <t>上町店 本マグロ切り落とし 一部消費期限誤表示</t>
  </si>
  <si>
    <t>骨取り白身魚のバジル焼き 一部消費期限誤表示</t>
  </si>
  <si>
    <t>練馬平和台店 レーズン入りブレッド 一部アレルギー表示欠落</t>
  </si>
  <si>
    <t>玉弘の厚焼,黄金の厚焼玉子 一部アレルギー(小麦)表示欠落</t>
  </si>
  <si>
    <t>メキシコ産アボカド 一部残留農薬基準値超過コメントあり</t>
  </si>
  <si>
    <t>つけ蕎麦 一部賞味期限表示欠落</t>
  </si>
  <si>
    <t>大麦若葉のシフォン他 一部アレルゲン(乳,卵)表示欠落</t>
  </si>
  <si>
    <t>餃子ドック 一部賞味期限誤印字</t>
  </si>
  <si>
    <t>オランダ産イチゴ 一部残留農薬基準超過コメントあり</t>
  </si>
  <si>
    <t>ふふふふふふふふふふふふ</t>
    <phoneticPr fontId="29"/>
  </si>
  <si>
    <t>2024年第23週（6月3日〜6月9日）</t>
    <phoneticPr fontId="85"/>
  </si>
  <si>
    <t>結核例　275例</t>
    <rPh sb="7" eb="8">
      <t>レイ</t>
    </rPh>
    <phoneticPr fontId="5"/>
  </si>
  <si>
    <t>赤痢菌　なし</t>
    <rPh sb="0" eb="3">
      <t>セキリキン</t>
    </rPh>
    <phoneticPr fontId="85"/>
  </si>
  <si>
    <t>腸チフス1例 感染地域：バングラデシュ</t>
    <phoneticPr fontId="85"/>
  </si>
  <si>
    <t xml:space="preserve">腸管出血性大腸菌感染症63例（有症者33例、うちHUS 1例）
感染地域：‌国内47例、韓国3例、インド1例、ネパール1例、ベトナム1例、国内・国外不明10例国内の感染地域：‌東京都7例、鹿児島県5例、北海道4例、岩手県2例、山形県2例、福島県2例、群馬県2例、長野県2例、　大阪府2例、兵庫県2例、福岡県2例、佐賀県2例、宮城県1例、埼玉県1例、神奈川県1例、石川県1例、岐阜県1例、愛知県1例、三重県1例、山口県1例、長崎県1例、宮崎県1例、沖縄県1例、
国内（都道府県不明）2例
</t>
    <phoneticPr fontId="85"/>
  </si>
  <si>
    <t>年齢群：‌2歳（1例）、3歳（2例）、4歳（2例）、6歳（2例）、7歳（1例）、9歳（1例）、
10代（7例）、20代（12例）、30代（3例）、40代（13例）、50代（5例）、60代（5例）、
70代（6例）、80代（3例）</t>
    <phoneticPr fontId="85"/>
  </si>
  <si>
    <t xml:space="preserve">血清群・毒素型：‌O157 VT1・VT2（13例）、O157 VT2（9例）、O26 VT1（8例）、O115 VT1（3例）、O121VT2（2例）、
O146 VT2（2例）、O103 VT1（1例）、O111 VT1（1例）、O111 VT1・VT2‌（1例）、O146 VT1・VT2（1例）、O157 VT1‌（1例）、
その他・不明（21例）
累積報告数：754例（有症者461例、うちHUS 9例．死亡なし）
</t>
    <rPh sb="88" eb="89">
      <t>レイ</t>
    </rPh>
    <phoneticPr fontId="85"/>
  </si>
  <si>
    <t>E型肝炎11例 感染地域（感染源）：‌北海道2例（不明2例）、
東京都2例（豚の生レバー1例、不明1例）、群馬県1例（不明）、
国内（都道府県不明）2例（不明2例）、国内・国外不明4例（豚1例、不明3例）
A型肝炎2例 感染地域：香川県1例、国内（都道府県不明）1例</t>
    <phoneticPr fontId="85"/>
  </si>
  <si>
    <t>レジオネラ症34例（肺炎型32例、ポンティアック熱型2例）
感染地域：神奈川県3例、大阪府3例、茨城県2例、千葉県2例、三重県2例、岡山県2例、徳島県2例、山形県1例、群馬県1例、
埼玉県1例、富山県1例、長野県1例、愛知県1例、兵庫県1例、和歌山県1例、島根県1例、福岡県1例、国内（都道府県不明）2例、 埼玉県/台湾1例、インドネシア1例、国内・国外不明4例
年齢群：40代（1例）、50代（8例）、60代（5例）、70代（10例）、80代（7例）、90代以上（3例）
累積報告数：753例</t>
    <phoneticPr fontId="85"/>
  </si>
  <si>
    <t>2024年第23週</t>
    <rPh sb="4" eb="5">
      <t>ネン</t>
    </rPh>
    <rPh sb="5" eb="6">
      <t>ダイ</t>
    </rPh>
    <rPh sb="8" eb="9">
      <t>シュウ</t>
    </rPh>
    <phoneticPr fontId="85"/>
  </si>
  <si>
    <r>
      <t xml:space="preserve">対前週
</t>
    </r>
    <r>
      <rPr>
        <b/>
        <sz val="14"/>
        <color rgb="FF0070C0"/>
        <rFont val="ＭＳ Ｐゴシック"/>
        <family val="3"/>
        <charset val="128"/>
      </rPr>
      <t>インフルエンザ 　     　   10%   減少</t>
    </r>
    <r>
      <rPr>
        <b/>
        <sz val="11"/>
        <color rgb="FF0070C0"/>
        <rFont val="ＭＳ Ｐゴシック"/>
        <family val="3"/>
        <charset val="128"/>
      </rPr>
      <t xml:space="preserve">
</t>
    </r>
    <r>
      <rPr>
        <b/>
        <sz val="14"/>
        <color rgb="FFFF0000"/>
        <rFont val="ＭＳ Ｐゴシック"/>
        <family val="3"/>
        <charset val="128"/>
      </rPr>
      <t>新型コロナウイルス        12% 　増加</t>
    </r>
    <rPh sb="0" eb="3">
      <t>タイゼンシュウゾウカ</t>
    </rPh>
    <rPh sb="28" eb="30">
      <t>ゲンショウ</t>
    </rPh>
    <rPh sb="53" eb="55">
      <t>ゾウカ</t>
    </rPh>
    <phoneticPr fontId="85"/>
  </si>
  <si>
    <t>夏の食中毒に気をつけて。 [写真=聯合ニュース]</t>
    <phoneticPr fontId="85"/>
  </si>
  <si>
    <t>忠清北道清州のある小学校で、生徒たちが大量に腹痛と下痢など食中毒の疑い症状を見せ、保健当局が疫学調査に入った。21日、市の保健当局などによると、前日、清州（チョンジュ）のA小学校の生徒20人あまりが腹痛や下痢など食中毒の疑い症状を見せた。保健当局は、通報を受けて学校を訪問し、症状を訴える生徒らを対象に検体検査を行った。
学校側は、追加症状者がいるかどうか全数調査を行ったという。保健当局の関係者は「食中毒の疑い症状による疫学調査を進めている」とし「検査結果が出るには多少時間がかかるだろう」と述べた。</t>
    <phoneticPr fontId="85"/>
  </si>
  <si>
    <t>https://www.mk.co.kr/jp/society/11048243</t>
    <phoneticPr fontId="85"/>
  </si>
  <si>
    <t>韓国</t>
    <rPh sb="0" eb="2">
      <t>カンコク</t>
    </rPh>
    <phoneticPr fontId="85"/>
  </si>
  <si>
    <t>こども園おやつで「アナフィラキシーショック」救急搬送　5歳女児に“小麦入った米粉パン”提供…なぜ？</t>
    <phoneticPr fontId="85"/>
  </si>
  <si>
    <t>三重県の認定こども園が、先月30日、重度の食物アレルギーのある女の子（5）に、小麦が入った“米粉パン”をおやつとして提供し、女の子は「アナフィラキシーショック」を起こして意識がもうろうとした状態に…。その後、病院に救急搬送されていたことがわかりました。卵や小麦などのアレルギーがあり、普段から食べるものに注意していた女の子。なぜ、小麦の入ったパンを口にすることになったのでしょうか？
※詳しくは動画をご覧ください（6月20日放送『news zero』より）</t>
    <phoneticPr fontId="85"/>
  </si>
  <si>
    <t>https://news.goo.ne.jp/article/ntv_news24/nation/ntv_news24-2024062104225817.html</t>
    <phoneticPr fontId="85"/>
  </si>
  <si>
    <t>三重県</t>
    <rPh sb="0" eb="3">
      <t>ミエケン</t>
    </rPh>
    <phoneticPr fontId="85"/>
  </si>
  <si>
    <t>日テレnews</t>
    <rPh sb="0" eb="1">
      <t>ニッ</t>
    </rPh>
    <phoneticPr fontId="15"/>
  </si>
  <si>
    <t>台湾</t>
    <rPh sb="0" eb="2">
      <t>タイワン</t>
    </rPh>
    <phoneticPr fontId="85"/>
  </si>
  <si>
    <t xml:space="preserve">「寶林茶室」の食中毒事件 最後の重症女性患者が死亡 - 台北ジャピオンウェブサイト </t>
    <phoneticPr fontId="85"/>
  </si>
  <si>
    <t>台北市信義区のベジタリアン料理店で発生した集団食中毒事件で重症となり入院していた女性が6月11日（火）に亡くなったことがわかった。同事件での死者は6人目。同店は信義区の百貨店「大遠百A13」地下にあり、今年3月19日頃から来店客が下痢や嘔吐など不調を訴える案件が相次いだ。検査で原因となるボンクレキン酸が検出されたのは計24名で、うち7名が入院。その後1名は退院したが、残る6名全員が亡くなった。衛生局によると女性は46歳で、3月21日に同店を訪れた後、嘔吐や下痢の症状を訴えた。腎機能や肝機能に障害が起きたため肝臓移植手術を受け、6月5日には一般病棟に移されていた。しかし10日（月）夜から容態が悪化。喘息のような症状が現れ咳と共に大量吐血したため肺の一部を切除し、集中治療室にて体外循環治療器（ECMO）による処置を受けたが回復せず、翌11日（火）午後に死亡が確認された。
なおこの件で同チェーン責任者のほか、当該店舗の調理師や店長ら計5名が取り調べを受けている。</t>
    <phoneticPr fontId="85"/>
  </si>
  <si>
    <t>https://taipei.shvoice.com/news/20240617-2</t>
    <phoneticPr fontId="85"/>
  </si>
  <si>
    <t xml:space="preserve">すかいらーく系列「とんから亭」で“鶏の生肉”を提供、運営元が謝罪「健康被害の報告は受けてい ... </t>
    <phoneticPr fontId="15"/>
  </si>
  <si>
    <t>飲食店でつけそばを注文した客が、具として入っていた鶏肉が生のままで提供されたとして、画像付きでXに投稿し波紋を呼んでいる。投稿者によると、この飲食店はすかいらーくグループのとんかつ・からあげ店「とんから亭」。提供時の様子について、「誰がどうみても生。メニューの写真と明らかに、違う。 一切れ食って異変…に気付き。明らかに生で食っていい用の、鶏肉じゃない」とつづっていた。
翌日の投稿でも、「オープンしたばっかなのに、あれは信用なくすわ。こっちから、言わなきゃ向こう(店側)はスルーしてたんだろーな。怒りが収まらん」と振り返っていた。
●運営のすかいらーくは謝罪「健康被害の報告は受けていない」
とんから亭を運営する「すかいらーくホールディングス」広報室は6月17日、弁護士ドットコムニュースの取材に対し、鶏の生肉提供が事実であるとし、「この度は、大変なご心配とご不快な思いをおかけしましたことを深くお詫び申し上げます」とコメントした。同社は同日、ホームページ上で「『鶏つけ汁蕎麦』の鶏肉ご提供に関するお詫び」を公表。「とんから亭札幌白石本通店」（北海道札幌市）で6月14日、「鶏肉の加熱状態を確認できていないままご提供した」としている。「商品をご提供したお客様を含め健康被害の報告は受けておりません」とし、管轄保健所には既に報告したという。
生肉の提供については「厳粛かつ重大に受け止めている」とし、今後について「調理オペレーションの改善と、調理マニュアルの再徹底を行い、再発防止に努めてまいります」としている。
●体調不良などの事態生じれば「業務上過失致傷罪」の可能性も
客とのやり取りなどについての詳細は不明だが、今回のようなケースで、注文した品の代金はどうなるのだろうか。西口竜司弁護士は、「ちゃんと加熱した鶏肉が入ったそばを提供しなければ、債務不履行（民法415条）に当たりうる」と説明する。「ただし、客側からすれば、生の鶏肉が入ったそばなんて『もういらない』となることも多いでしょう。客はそば提供に関する契約を解除することが可能です。解除すれば代金を払う必要はないですし、すでに代金を払っている場合は返金してもらうことも可能になります」（西口弁護士）
代金のほかにも、「駐車場代などが発生している場合には損害として請求可能」だという。
鶏の生肉を提供したということだけでは、「直ちに刑事上の責任が発生するわけではない」（西口弁護士）。ただし、食べてしまったことで体調不良になった場合等は「業務上過失致傷罪（刑法211条）」が問題になりうるという。
「今回のケースのように、仕事で調理したそばを提供する行為は『業務』に当たりますので、同罪が成立する可能性があります。仮に有罪となれば、5年以下の懲役・禁錮または100万円以下の罰金となります」</t>
    <phoneticPr fontId="15"/>
  </si>
  <si>
    <t>北海道</t>
    <rPh sb="0" eb="3">
      <t>ホッカイドウ</t>
    </rPh>
    <phoneticPr fontId="15"/>
  </si>
  <si>
    <t>弁護士ドットコム</t>
    <rPh sb="0" eb="3">
      <t>ベンゴシ</t>
    </rPh>
    <phoneticPr fontId="15"/>
  </si>
  <si>
    <t>https://news.yahoo.co.jp/articles/87f596c74b05275bd9e0a584e153725a78b4310c</t>
    <phoneticPr fontId="15"/>
  </si>
  <si>
    <t>兵庫・西脇の飲食店で食中毒、3日間の営業停止　弁当食べた16人に症状</t>
    <phoneticPr fontId="15"/>
  </si>
  <si>
    <t>兵庫県</t>
    <rPh sb="0" eb="3">
      <t>ヒョウゴケン</t>
    </rPh>
    <phoneticPr fontId="15"/>
  </si>
  <si>
    <t>兵庫県加東健康福祉事務所は１７日、西脇市黒田庄町大門の飲食店「けんしん亭」の弁当を食べた１６人が下痢、嘔吐などを訴え、うち６人と調理従事者１人からノロウイルスが検出されたと発表した。同事務所は食中毒と断定し、同店を１９日まで３日間の営業停止とした。　同事務所によると、１６人は西脇、小野、加西、加東市と多可町、稲美町、大阪府、静岡県に住む１４〜９３歳の男女。１３、１４日に行われた通夜と葬儀で、同店が提供した弁当を食べた人などという。同店は弁当として刺し身などを提供していたという。１６人に入院患者はおらず、快方に向かっているという。</t>
    <phoneticPr fontId="15"/>
  </si>
  <si>
    <t>神戸新聞</t>
    <rPh sb="0" eb="2">
      <t>コウベ</t>
    </rPh>
    <rPh sb="2" eb="4">
      <t>シンブン</t>
    </rPh>
    <phoneticPr fontId="15"/>
  </si>
  <si>
    <t>https://news.goo.ne.jp/article/kobe/nation/kobe-20240617013.html</t>
    <phoneticPr fontId="15"/>
  </si>
  <si>
    <t xml:space="preserve">「菌は意外な所で繁殖している」エコバッグに小麦粉…家庭での食中毒に要注意 ... - TBS NEWS DIG 
</t>
    <phoneticPr fontId="15"/>
  </si>
  <si>
    <t>TBS NEWS DIG</t>
    <phoneticPr fontId="15"/>
  </si>
  <si>
    <t xml:space="preserve">晴れて気温が上がり、梅雨に入っても気温・湿度ともに高めの日が続く予報となっています。“雑菌”が繁殖しやすい季節となり、家庭でも注意が必要です。
エコバッグ 洗濯してますか?菌が繁殖 食中毒のリスクも　　　　厚生労働省の「令和5年 食中毒発生状況」によりますと、家庭で11%も食中毒が発生しているということです。（飲食店での食中毒は約48%）管理栄養士の渥美まゆ美さんは「菌は意外な所で繁殖しています」といいます。例えばエコバッグは、肉や魚を入れると、袋の中で菌が繁殖している可能性があるそうです。この時期に気をつけるポイントを聞きました。
【エコバッグの取り扱い】
・洗濯は基本、使用後に毎回洗うこと。難しい場合は可能な限り、定期的に洗うこと。
・毎回干すこと。
・除菌スプレーはムラになってしまうためNG
・布製のエコバッグはナイロン製よりも、しみやすいため、菌が繁殖するリスクが高まる
</t>
    <phoneticPr fontId="15"/>
  </si>
  <si>
    <t>https://newsdig.tbs.co.jp/articles/-/1236087?display=1</t>
    <phoneticPr fontId="15"/>
  </si>
  <si>
    <t>全国</t>
    <rPh sb="0" eb="2">
      <t>ゼンコク</t>
    </rPh>
    <phoneticPr fontId="15"/>
  </si>
  <si>
    <t>中国</t>
    <rPh sb="0" eb="2">
      <t>チュウゴク</t>
    </rPh>
    <phoneticPr fontId="85"/>
  </si>
  <si>
    <t xml:space="preserve">餃子を食べ、突然泣き出した5歳児の口の中から長さ数センチの注射針＝中国 | 注水肉 - 大紀元 </t>
    <phoneticPr fontId="85"/>
  </si>
  <si>
    <t xml:space="preserve">「中国食品＝危険」は常識である。またしても中国食品の危険性が浮き彫りになる「事件」が起きた。今月12日、中国浙江省義烏市の餃子専門店で出された「餃子（豚肉あん）」の中から長さ3、4センチもある注射針が出てきたことがわかった。中国メディア「大皖新聞」14日付によると、問題の餃子を食べていた5歳児が突然泣き出し、な「中国食品＝危険」は常識である。またしても中国食品の危険性が浮き彫りになる「事件」が起きた。
今月12日、中国浙江省義烏市の餃子専門店で出された「餃子（豚肉あん）」の中から長さ3、4センチもある注射針が出てきたことがわかった。
中国メディア「大皖新聞」14日付によると、問題の餃子を食べていた5歳児が突然泣き出し、なかなか泣き止まなかったことを不審に思った母親が子どもの口の中をチェックしたところ、なんと、子どもの前歯の当りから注射器の針先が出てきたという。
「出てきた針は太くて尖がっている、豚に注射するときに使用するものだろう」と考えた母親は、「針先にウイルスや細菌が残っていないか」ととても不安に感じた。食べた物のなかから注射針がでるなど、子どもの心理にも悪影響が大きく、トラウマになりかねない。「事件」発生から約1時間後、店長がようやく現場に駆け付けた。なぜ針が出てきたのか、その理由について、店長は「こちらとしても初めてそのようなことが起きたが、おそらく豚に予防接種をする際に折れて体内に残留したものだろう」「店の餃子あんは全て自分（店長）がつくっているが、製作時には発見できなかった」と主張。
この大事件は15日、中国SNSのトレンド入りし、店長の主張に反発する声が多く寄せられている。
「餃子の中から針先が出てきたなんて、怖すぎる」といった不安の声とともに、「絶対『注水肉（水増し肉）』だ、肉に水を注入する時に針先が折れたのだろう」「豚が生前ワクチン接種された時に暴れて折れたものかもしれない」といった推測が圧倒的だった。なお「注水肉（水増し肉）」とは中国人であれば誰もが知る「食肉偽装」のなかでも、最も基本中の基本。要するに、より儲かるために、肉の中に注射針を使って水を打ち込んで人口的に肉のかさを増やす悪どい手口だ。
先月にも、同国江蘇省南京市のスーパーマーケットで購入した「スペアリブ」のなかからも「折れた注射針」が出てきた。被害を受けた女性は口に刺さり負傷している。この女性が問題の肉を購入したのは、中国500以上の都市で約1千店舗を展開する中国のスーパーマーケット大手の「永輝超市」だった。かなか泣き止まなかったことを不審に思った母親が子どもの口の中をチェックしたところ、なんと、子どもの前歯の当りから注射器の針先が出てきたという。
</t>
    <phoneticPr fontId="85"/>
  </si>
  <si>
    <t>https://www.epochtimes.jp/2024/06/233936.html</t>
    <phoneticPr fontId="85"/>
  </si>
  <si>
    <t>検査AI、アニサキス検知に採用。北海道根室から日本の生食の安全を守る</t>
    <phoneticPr fontId="15"/>
  </si>
  <si>
    <t>アプライド株式会社は、株式会社MENOUが提供する「AI外観検査システム」を、株式会社カネコメ高岡商店のアニサキスの検知システムとして導入した。本検知システムは、アプライドの独自開発による検知システムの設計支援、およびオリジナルの解析用コンピューターを使用している。また、AI を用いた外観検査システムの提供は MENOU、アニサキス検査装置化などの技術提供は株式会社アイエムパックからの提供とのこと。
■アニサキス起因の食中毒は10年で７倍に急増
日本では刺身などの生食文化により、生魚に潜むアニサキスによる食中毒被害が多く、厚労省発表の「食中毒統計資料」では、2019年から2023年までの５カ年内で発生した食中毒の内およそ半数の45.8%が寄生虫による食中毒であることがわかっている。また、同資料から2013年から2023年の10年間でのアニサキスによる食中毒被害件数は、１番少なかった2014年時の79件から2022年には７倍の566件に増加していることが報告されている。この急激な増加は、昨今の輸送技術の向上によって、魚を冷凍せずに全国に輸送することが可能となり、アニサキスが生きたまま運ばれるようになったことが原因と考えられている。また、これまでのアニサキス検査は、人による目視検査が主だったため、すべてのアニサキスを検出・排除をすることができず、日本では年間を通し食中毒被害が発生し続けている状況だ。検査AI、アニサキス検知に採用。北海道根室から日本の生食の安...の画像はこちら &gt;&gt;via プレスリリース
■熟練検査員の高度なノウハウをAIに置き換え、高精度検査を自動化
検査AI MENOUは、これまで人が行っていた目視検査をAIを用いて自動化する。アニサキスが付着している生魚の画像数枚から、熟練検査員の暗黙知やノウハウを検査AIに学習させることが可能だ。これにより人の行っている高度な検査を自動化し、業務負担の軽減による省人化と人による検査精度のバラつきをなくす。</t>
    <phoneticPr fontId="15"/>
  </si>
  <si>
    <t>北海道</t>
    <rPh sb="0" eb="3">
      <t>ホッカイドウ</t>
    </rPh>
    <phoneticPr fontId="15"/>
  </si>
  <si>
    <t>https://www.excite.co.jp/news/article/DigitalShiftTimes_25b2df88896d1fa72b4a864dcb43c2a5a4b5c4bf/</t>
    <phoneticPr fontId="15"/>
  </si>
  <si>
    <t>エキサイトNEWS</t>
    <phoneticPr fontId="15"/>
  </si>
  <si>
    <t xml:space="preserve">食洗機にカビ繁殖、壁から滴る油、棚腐食…食中毒騒動のオールド・トラッフォード - エキサイト </t>
    <phoneticPr fontId="15"/>
  </si>
  <si>
    <t>世界的ビッグクラブであるマンチェスター・ユナイテッド。
昨年末、ホームスタジアムであるオールド・トラッフォードで行われたイベントで提供された料理が問題になった。
食洗機にカビ繁殖、壁から滴る油、棚腐食…食中毒騒動のオールド・トラッフォード、衛生検査で問題続出
昨年末、ホームスタジアムであるオールド・トラッフォードで行われたイベントで提供された料理が問題になった。
同スタジアムで安全衛生環境ショーが開催された際、加熱不十分の鳥もも肉が提供され、何人かの招待客が体調不良に陥った。その後、英国食品基準庁は、オールド・トラッフォード（マンチェスター・ユナイテッド）の食品衛生格付けを最も高い5から1へと格下げした（最低は0）。そうしたなか、『Daily Mail』は、「食中毒事件で最低評価を受けたマンチェスター・ユナイテッドの衛生検査でさらなる問題が発覚した」と伝えている。検査官による調査の結果、クラブは中毒事件以来「多くの取り組み」を行っていることが判明したものの、最高ランクの5つ星は取り戻せず、4つ星を与えられたという。実際、検査ではさまざまな不潔な問題が見つかったそう。食器洗い機にはカビの繁殖とゴミが確認され、ガス管は「油まみれ」の状態。また、換気扇のフィルターは「埃だらけ」で、ウォークイン冷蔵庫の非常ボタンは「汚れていた」。
カフェの乾燥した店舗エリアでは油が 「壁をつたって滴り落ちている」のが発見され、火災の危険性を取り除くために徹底的な洗浄が命じられた。また、同じ現場のグリルへのガス管は固定配管に適切に接続されておらず、いくつかのガス器具には安全チェーンが接続されておらず。さらに、貯蔵室の金属製棚が「腐り始めている」ことも判明した。ユナイテッドは食品衛生と安全手順の遵守については「A」を与えられたものの、構造的要件の遵守、管理と管理手順の信頼性については「C」しか得られなかった。ユナイテッドの広報担当者は、「報告書にあるように、クラブは11月から2月にかけて、評価を4つ星に引き上げるために重要な改善作業を行った。</t>
    <phoneticPr fontId="15"/>
  </si>
  <si>
    <t>イングランド</t>
    <phoneticPr fontId="15"/>
  </si>
  <si>
    <t>https://www.excite.co.jp/news/article/Qoly_v6e7z3cc_iks_1/</t>
    <phoneticPr fontId="15"/>
  </si>
  <si>
    <t xml:space="preserve">Infoseek 楽天 </t>
    <phoneticPr fontId="15"/>
  </si>
  <si>
    <t xml:space="preserve">アポロ計画に学ぶ食中毒予防 静岡市とJAXAがコラボ動画 </t>
    <phoneticPr fontId="15"/>
  </si>
  <si>
    <t>本格的な食中毒のシーズンを迎え、静岡市は安全な宇宙食を追求しているJAXA（宇宙航空研究開発機構）とのコラボで衛生意識向上を呼び掛ける動画を作成し、21日から配信を始めた。同市は昨年度から「たべしず動画」として食の安全・安心に関わる情報をユーチューブで配信してきた。これまでに約70本配信しており、その最新編として作成された。米国の「アポロ計画」に由来する衛生管理手法「HACCP（ハサップ）」の概要などを、JAXAの宇宙食担当スタッフが約10分間で紹介している。
　市保健所の田中一成所長がかつてJAXAで勤務していたことや、清水区に本社を置くホテイフーズコーポレーションの食品が、日本人宇宙飛行士のパフォーマンスを上げるための「宇宙日本食」に認証されている縁でコラボが成立した。
　同保健所食品衛生課によると、新型コロナ禍で衛生意識が高まっていた2020年から昨年までの県内の食中毒発生件数は、それ以前の3分の1程度に減っていた。しかし今年は元のペースに戻りつつあるという。</t>
    <phoneticPr fontId="15"/>
  </si>
  <si>
    <t>静岡県</t>
    <rPh sb="0" eb="3">
      <t>シズオカケン</t>
    </rPh>
    <phoneticPr fontId="15"/>
  </si>
  <si>
    <t>https://news.infoseek.co.jp/article/mainichi_20240621k0000m040425000c/</t>
    <phoneticPr fontId="15"/>
  </si>
  <si>
    <t xml:space="preserve">「ロピア、菓子などの原料・原産地不表示で農水省から指示（食品表示法）」 企業法務ナビ </t>
    <phoneticPr fontId="15"/>
  </si>
  <si>
    <t>関東や関西を中心にスーパーマーケットを展開する株式会社ロピアが、原料や原産地名を表示せずに商品を販売したとして、農林水産省から食品表示法に基づいた表示の是正や原因究明の徹底などを指示されていたことがわかりました。 
　　◆18商品で最長3年以上にわたり不適正表示か
農林水産省の発表などによりますと、ロピアは、小分け加工した菓子類などに対し、原料原産地名を表示しないなどの不適正な表示をしていたということです。
農林水産省関東農政局は、2023年7月26日から2024年6月7日までの期間、ロピアとロピア中央林間店に対し、食品表示法に基づく立入検査などを実施。
検査の結果、小分け加工した菓子類および調理食品18商品において、原料などの表示がされていない商品が確認されたということです。
　　◆【確認された不適正表示の例】
①「スコーン（チョコ・くるみ）」では、原材料の小麦粉の原料原産地名「国内製造」を不表示など
②「あげもち」では、使用した「還元水あめ」等を不表示など
これらの商品は最長で約3年3か月、74店舗において合計約64万5000パックが販売されていたといいます。こうした不適正表示があったことを受け、農林水産省は2024年6月11日、食品表示法に基づき、ロピアに対し、表示の是正、原因の究明・分析の徹底および再発防止対策の実施等について指示を行いました。ロピアは、メディアからの取材に対し、表示がなかった原因として「法令に対する認識不足と社内管理体制の不足」と説明しています。また、今後、商品製造や販販売過程での管理体制を強化するなど、再発防止策を実施するとしています。
　　◆食品表示法に付いて
食品表示法は、食品の製造者・加工者・輸入者・販売者に対し、消費者等に販売される全食品について食品表示を義務付けており、食品の部類それぞれで表示事項が定められています。
・農産物、畜産物、水産物は「名称」「原産地」など
・玄米・精米は「名称」、「原料玄米」、「内容量」、「調製時期、精米時期又は輸入時期」など
・加工食品は「消費期限又は賞味期限」、「原材料名」、「添加物」、「栄養成分の量及び熱量」、「製造所又は加工所の所在地及び製造者又は加工者の氏名又は名称」など
そして、こうした食品表示基準が守られていないと発覚した際には、内閣総理大臣・農林水産大臣・財務大臣から権限を委任された行政機関が立入検査の上、不正の内容ごとに指示・命令を出します。</t>
    <rPh sb="697" eb="702">
      <t>ショクヒンヒョウジホウ</t>
    </rPh>
    <rPh sb="703" eb="704">
      <t>ツ</t>
    </rPh>
    <phoneticPr fontId="15"/>
  </si>
  <si>
    <t xml:space="preserve">機能性表示食品の有効性根拠の評価方法 「極力、府令または告示で」…消費者委員会で意見交換 　通販通信ECMO </t>
    <phoneticPr fontId="15"/>
  </si>
  <si>
    <t>「PRISMA2020」による評価を要件に
届出者による届出撤回を待たずに対応可能に
機能性表示食品制度の改正に向けて、消費者委員会食品表示部会は6月20日、制度を所管する消費者庁と2回目の意見交換を行った。消費者庁からは、有効性に関する根拠の評価方法についても、可能な限り府令や告示で定める方針が示された。当初、食品表示法に基づく食品表示基準（内閣府令）の改正案が諮問される予定だったが、延期となった。
▽関連記事
消費者庁、「サプリメント」の定義付けを検討へ…食品安全委員会で機能性表示食品制度改正を議論
機能性表示食品の表示ルールの見直し論点を提示…具体的な相互作用を容器包装の「主要面」に</t>
    <phoneticPr fontId="15"/>
  </si>
  <si>
    <t xml:space="preserve">(令和6年6月20日)令和5年度における四国地区の景品表示法の運用状況等 | 公正取引委員会 </t>
    <phoneticPr fontId="15"/>
  </si>
  <si>
    <t xml:space="preserve">　消費者庁は、一般消費者による自主的かつ合理的な選択を阻害するおそれのある不当な表示及び過大な景品類の提供に対して、不当景品類及び不当表示防止法（昭和３７年法律第１３４号。以下「景品表示法」という。）の規定に基づいて厳正・迅速に対処するとともに、同法の普及・啓発に関する活動を行うなど、表示等の適正化に努めている。
　公正取引委員会は、消費者庁長官から景品表示法違反被疑事件に係る調査権限を委任され、必要な調査を行うとともに、相談への対応、講師派遣等を通じた同法の普及・啓発に取り組んでいる。令和５年度における四国地区（徳島県、香川県、愛媛県及び高知県の４県）の景品表示法の運用状況等は次のとおりである。
第1　景品表示法違反被疑事件の処理状況
1　概況
　景品表示法違反被疑事件については、公正取引委員会事務総局近畿中国四国事務所四国支所（以下「四国支所」という。）及び消費者庁が行った調査の結果を踏まえ、消費者庁が、違反行為者に対して措置命令・課徴金納付命令を行うほか、違反のおそれのある行為等がみられた場合には関係事業者に対して指導を行うなどしている。
　令和５年度における景品表示法の事件処理件数は、指導が１件であった（令和５年度の指導事件は別紙参照）。
</t>
    <phoneticPr fontId="15"/>
  </si>
  <si>
    <t xml:space="preserve">「チルドぎょうざ類」の個別表示ルールを廃止へ…消費者庁の分科会 - 通販通信ECMO </t>
    <phoneticPr fontId="15"/>
  </si>
  <si>
    <t xml:space="preserve">今年度内に改正案を公表
「チルドハンバーグステーキ」も廃止の方向
消費者庁の食品表示懇談会「個別品目ごとの表示ルール見直し分科会」は6月18日、「チルドハンバーグステーキ」「チルドミートボール」「チルドぎょうざ類」にそれぞれ設けている個別表示ルールを廃止する方針を取りまとめた。
個別表示ルール見直しのスケジュール（イメージ）
▽関連記事
加工食品の個別表示ルール 廃止を軸に見直しへ…食品表示懇談会の分科会が検討開始
個別品目ごとの食品表示ルールを横断的ルールへ統合…消費者庁の「食品表示懇談会」
</t>
    <phoneticPr fontId="15"/>
  </si>
  <si>
    <t xml:space="preserve">オランダ産イチゴ 一部残留農薬基準超過 - フーズチャネル </t>
    <phoneticPr fontId="85"/>
  </si>
  <si>
    <t>「オランダ産イチゴ」において、残留農薬一律基準を超えて検出したため、回収する。これまで健康被害の報告はない。(リコールプラス編集部)(リコールプラス)
【対象商品】商品名:オランダ産イチゴ　　内容量:約180g　　形態　:パック詰め　　容器:透明のプラスチック　　箱:黒箱　　ラベル:オランダ産イチゴと明記されている
【製造番号】　コード:NL8718711054909
ラベルと外箱の両方に記載されている
【消費期限、賞味期限】　生鮮果物の為特に設けいない
【その他】　無し
【輸入食品か否か】(例)輸入食品:はい　輸入国:オランダ
【回収方法】　　料金着払いにて以下の住所まで郵送　　返金対応</t>
    <phoneticPr fontId="85"/>
  </si>
  <si>
    <t>https://foods-ch.infomart.co.jp/anzen/recall/96233</t>
    <phoneticPr fontId="85"/>
  </si>
  <si>
    <t xml:space="preserve">【返金/交換】メキシコ産アボカド 一部残留農薬基準値超過(ID:49804) - リコールプラス </t>
    <phoneticPr fontId="85"/>
  </si>
  <si>
    <t>【輸入食品か否か】　  輸入食品：はい  原産入国：メキシコ
回収の理由	食品衛生法違反
【回収理由の詳細】
・残留農薬基準値超過
・検出成分：ボスカリド
・検出値:0.03ppm（基準値0.01ppm）</t>
    <phoneticPr fontId="85"/>
  </si>
  <si>
    <t>https://ifas.mhlw.go.jp/faspub/_link.do?i=IO_S020502&amp;p=RCL202401536</t>
    <phoneticPr fontId="85"/>
  </si>
  <si>
    <t xml:space="preserve">《緊急レポート》「国産小麦」は安全か 過去には「輸入小麦より“かび毒”に汚染されていた」調査 ... </t>
    <phoneticPr fontId="85"/>
  </si>
  <si>
    <t>「自家製天然酵母を使ったパン」、「こだわりの国産小麦使用」。いまや商品のブランド力を高める一助となっている「国産」や「オーガニック」だが、かえって体にとってはマイナスかもしれない。【表】輸入小麦と国産小麦、どちらがカビに汚染されている？驚きの調査結果
昨年11月、JA全農いわては、販売した岩手県産の小麦「ナンブコムギ」からかび毒が検出されたとして、製品の自主回収や廃棄を進めた。翌12月には、宮城県気仙沼市内の小中学校の給食で、ナンブコムギを原料とした食材が使われ、給食を食べた児童や生徒が下痢などを訴えたと報じられた。安心・安全の代名詞である「国産」に何が起きているのか。
　「国産」「オーガニック」＝安心・安全は科学的観点からは大きな間違い？
これまで海外からの輸入小麦には、残留農薬やそれによる発がん性リスクなどさまざまな危険性が指摘されてきた。加えて、長く低空飛行を続ける日本の食料自給率において、地産地消、国消国産の重要性が説かれ、とりわけ9割近くを輸入に頼る小麦は自給率向上が掲げられている。また、近年のウクライナ情勢の悪化で輸入小麦の価格が高騰し、国産小麦の需要は拡大の一途。しかし、「国産」、「オーガニック」といったうたい文句には大きな落とし穴があると指摘するのは科学ジャーナリストの松永和紀さんだ。
「科学的観点からすると、国産やオーガニックだから安心で安全というのは大きな間違いです。小麦の栽培、収穫にあたってもっとも注意すべきはかび毒。麦類は、フザリウム属菌による『赤かび病』に侵されやすく、この菌がデオキシニバレノールやニバレノールといったかび毒を生成します。1950年代には、赤かび病にかかった小麦を食べた人が嘔吐や腹痛、下痢などを発症する急性赤かび中毒が多発しました」（松永さん・以下同）
日本では多くの小麦が秋に種をまき、翌年の6～7月に収穫を迎える。その収穫の時期と重なるのが梅雨。「日本に輸入される小麦の多くは北米産で、雨が少なく小麦の栽培に適しています。一方、日本は高温多湿で非常にかびが発生しやすい。フザリウム属菌は畑などの土壌に多く生息し、小麦や大麦に付着して増殖し、かびで汚染します。気づかずに収穫してしまえば、保管地でさらに増えることもある。農林水産省が栽培、収穫、保管についてマニュアルを出しているものの気候に左右されるところが大きく、相当に注意を払っても制御するのが非常に難しい」
生成されるかび毒のうち、国が特に注視しているのはデオキシニバレノール（以下、DON）だ。大量摂取しない限り、嘔吐や腹痛など激しい症状は起こりませんが、動物試験の結果から、少量を長期間食べ続けることによって、成長抑制や体重減少、免疫系への影響などが指摘されています。昨年、岩手県産のナンブコムギでは、基準（1.0ppm※）の超過が見つかりました。いちばん高濃度のもので6.1ppm。これは通常では考えられないほど高い数値で、輸入小麦では見られないレベルです。日本での小麦栽培がいかに難しいかということが明らかになりました」</t>
    <phoneticPr fontId="85"/>
  </si>
  <si>
    <t>https://www.msn.com/ja-jp/health/other/%E7%B7%8A%E6%80%A5%E3%83%AC%E3%83%9D%E3%83%BC%E3%83%88-%E5%9B%BD%E7%94%A3%E5%B0%8F%E9%BA%A6-%E3%81%AF%E5%AE%89%E5%85%A8%E3%81%8B-%E9%81%8E%E5%8E%BB%E3%81%AB%E3%81%AF-%E8%BC%B8%E5%85%A5%E5%B0%8F%E9%BA%A6%E3%82%88%E3%82%8A-%E3%81%8B%E3%81%B3%E6%AF%92-%E3%81%AB%E6%B1%9A%E6%9F%93%E3%81%95%E3%82%8C%E3%81%A6%E3%81%84%E3%81%9F-%E8%AA%BF%E6%9F%BB%E7%B5%90%E6%9E%9C%E3%82%82-%E3%82%AA%E3%83%BC%E3%82%AC%E3%83%8B%E3%83%83%E3%82%AF-%E6%9C%89%E6%A9%9F%E6%A0%BD%E5%9F%B9-%E9%81%8E%E4%BF%A1%E3%81%AB%E8%AD%A6%E9%90%98/ar-BB1ouj3s</t>
    <phoneticPr fontId="85"/>
  </si>
  <si>
    <t>今週のお題(食品材料を受け入れる時は、表面温度を測り記録しましょう)</t>
    <rPh sb="6" eb="8">
      <t>ショクヒン</t>
    </rPh>
    <rPh sb="8" eb="10">
      <t>ザイリョウ</t>
    </rPh>
    <rPh sb="11" eb="12">
      <t>ウ</t>
    </rPh>
    <rPh sb="13" eb="14">
      <t>イ</t>
    </rPh>
    <rPh sb="16" eb="17">
      <t>トキ</t>
    </rPh>
    <rPh sb="19" eb="21">
      <t>ヒョウメン</t>
    </rPh>
    <rPh sb="21" eb="23">
      <t>オンド</t>
    </rPh>
    <rPh sb="24" eb="25">
      <t>ハカ</t>
    </rPh>
    <rPh sb="26" eb="28">
      <t>キロク</t>
    </rPh>
    <phoneticPr fontId="5"/>
  </si>
  <si>
    <t>なぜ　毎回検品(食材受入)の時に表面温度を測るのでしょうか?</t>
    <rPh sb="3" eb="5">
      <t>マイカイ</t>
    </rPh>
    <rPh sb="5" eb="7">
      <t>ケンピン</t>
    </rPh>
    <rPh sb="8" eb="10">
      <t>ショクザイ</t>
    </rPh>
    <rPh sb="10" eb="12">
      <t>ウケイレ</t>
    </rPh>
    <rPh sb="14" eb="15">
      <t>トキ</t>
    </rPh>
    <rPh sb="16" eb="18">
      <t>ヒョウメン</t>
    </rPh>
    <rPh sb="18" eb="20">
      <t>オンド</t>
    </rPh>
    <rPh sb="21" eb="22">
      <t>ハカ</t>
    </rPh>
    <phoneticPr fontId="5"/>
  </si>
  <si>
    <t>　↓　職場の先輩は以下のことを理解して　わかり易く　指導しましょう　↓</t>
    <phoneticPr fontId="5"/>
  </si>
  <si>
    <t>温度管理は大変重要なお仕事です。責任をもってしっかりやりましょう(異常時には上司に報告しルールに従います。)</t>
    <rPh sb="0" eb="2">
      <t>オンド</t>
    </rPh>
    <rPh sb="2" eb="4">
      <t>カンリ</t>
    </rPh>
    <rPh sb="5" eb="7">
      <t>タイヘン</t>
    </rPh>
    <rPh sb="7" eb="9">
      <t>ジュウヨウ</t>
    </rPh>
    <rPh sb="11" eb="13">
      <t>シゴト</t>
    </rPh>
    <rPh sb="16" eb="18">
      <t>セキニン</t>
    </rPh>
    <rPh sb="33" eb="35">
      <t>イジョウ</t>
    </rPh>
    <rPh sb="35" eb="36">
      <t>ジ</t>
    </rPh>
    <rPh sb="38" eb="40">
      <t>ジョウシ</t>
    </rPh>
    <rPh sb="41" eb="43">
      <t>ホウコク</t>
    </rPh>
    <rPh sb="48" eb="49">
      <t>シタガ</t>
    </rPh>
    <phoneticPr fontId="5"/>
  </si>
  <si>
    <r>
      <t xml:space="preserve">保存温度基準  </t>
    </r>
    <r>
      <rPr>
        <b/>
        <sz val="12.5"/>
        <color indexed="60"/>
        <rFont val="ＭＳ Ｐゴシック"/>
        <family val="3"/>
        <charset val="128"/>
      </rPr>
      <t>　参考にしたものは大量調理施設衛生管理マニュアルです。　　　　　　　　　　　　　　　　　　　　　　　　　　　　　　　　　　　　　　　　　　　　　　　　　　　　　　　　　</t>
    </r>
    <rPh sb="2" eb="4">
      <t>オンド</t>
    </rPh>
    <rPh sb="9" eb="11">
      <t>サンコウ</t>
    </rPh>
    <phoneticPr fontId="5"/>
  </si>
  <si>
    <t>http://www.mhlw.go.jp/file/05-Shingikai-11121000-Iyakushokuhinkyoku-Soumuka/0000155509.pdf</t>
    <phoneticPr fontId="5"/>
  </si>
  <si>
    <t xml:space="preserve">★豆腐の受入れ温度基準を１０℃未満と設定したのに、　　　　  　　
１０℃以上で納入されていたとすれば、規格外の材料を使って
しまうことになる。　　　　　　　　　　　　　　              　　　 　　　　　   　 
★配送車の保冷状態や温度管理は、業者任せで良いのか。      　
★不良な材料を受け入れて、もしも異常が発生したら材料
メーカーや配送担当者が責任を取ってくれますか？　
違いますよね！　　　　　　　　　　　　　　　　　　　　　　　　　　　　　　★規定した材料を受け入れ、使用すると設定したところから、
全ての責任は、調理加工者や食品製造者が負うことになるのです。だから温度を測り記録するルールは必須なのです。　　   </t>
    <rPh sb="7" eb="9">
      <t>オンド</t>
    </rPh>
    <rPh sb="15" eb="17">
      <t>ミマン</t>
    </rPh>
    <rPh sb="52" eb="55">
      <t>キカクガイ</t>
    </rPh>
    <rPh sb="56" eb="58">
      <t>ザイリョウ</t>
    </rPh>
    <rPh sb="59" eb="60">
      <t>ツカ</t>
    </rPh>
    <rPh sb="116" eb="118">
      <t>ハイソウ</t>
    </rPh>
    <rPh sb="118" eb="119">
      <t>シャ</t>
    </rPh>
    <rPh sb="120" eb="122">
      <t>ホレイ</t>
    </rPh>
    <rPh sb="122" eb="124">
      <t>ジョウタイ</t>
    </rPh>
    <rPh sb="125" eb="127">
      <t>オンド</t>
    </rPh>
    <rPh sb="127" eb="129">
      <t>カンリ</t>
    </rPh>
    <rPh sb="131" eb="133">
      <t>ギョウシャ</t>
    </rPh>
    <rPh sb="133" eb="134">
      <t>マカ</t>
    </rPh>
    <rPh sb="136" eb="137">
      <t>ヨ</t>
    </rPh>
    <rPh sb="150" eb="152">
      <t>フリョウ</t>
    </rPh>
    <rPh sb="153" eb="155">
      <t>ザイリョウ</t>
    </rPh>
    <rPh sb="156" eb="157">
      <t>ウ</t>
    </rPh>
    <rPh sb="158" eb="159">
      <t>イ</t>
    </rPh>
    <rPh sb="165" eb="167">
      <t>イジョウ</t>
    </rPh>
    <rPh sb="168" eb="170">
      <t>ハッセイ</t>
    </rPh>
    <rPh sb="173" eb="175">
      <t>ザイリョウ</t>
    </rPh>
    <rPh sb="181" eb="183">
      <t>ハイソウ</t>
    </rPh>
    <rPh sb="183" eb="186">
      <t>タントウシャ</t>
    </rPh>
    <rPh sb="187" eb="189">
      <t>セキニン</t>
    </rPh>
    <rPh sb="190" eb="191">
      <t>ト</t>
    </rPh>
    <rPh sb="201" eb="202">
      <t>チガ</t>
    </rPh>
    <rPh sb="239" eb="241">
      <t>キテイ</t>
    </rPh>
    <rPh sb="243" eb="245">
      <t>ザイリョウ</t>
    </rPh>
    <rPh sb="246" eb="247">
      <t>ウ</t>
    </rPh>
    <rPh sb="248" eb="249">
      <t>イ</t>
    </rPh>
    <rPh sb="251" eb="253">
      <t>シヨウ</t>
    </rPh>
    <rPh sb="256" eb="258">
      <t>セッテイ</t>
    </rPh>
    <rPh sb="267" eb="268">
      <t>スベ</t>
    </rPh>
    <rPh sb="274" eb="276">
      <t>チョウリ</t>
    </rPh>
    <rPh sb="276" eb="278">
      <t>カコウ</t>
    </rPh>
    <rPh sb="278" eb="279">
      <t>シャ</t>
    </rPh>
    <rPh sb="280" eb="282">
      <t>ショクヒン</t>
    </rPh>
    <rPh sb="282" eb="284">
      <t>セイゾウ</t>
    </rPh>
    <rPh sb="284" eb="285">
      <t>モノ</t>
    </rPh>
    <rPh sb="286" eb="287">
      <t>オ</t>
    </rPh>
    <rPh sb="313" eb="315">
      <t>ヒッス</t>
    </rPh>
    <phoneticPr fontId="5"/>
  </si>
  <si>
    <t>　　・冷凍食品　　　　　　　　　　　　
　　・生鮮魚介類（生食用鮮魚類を含む）  　  　　　　　　　　　　　　　　　　　　　　　　　　　　　　　　　　　　　　　　　　　　　　　　　　　　　　　　　　　　　　
　　・液卵　　　　　　　　　　　　　　　　　　  　　 
　　・殻付卵　　　　　　　　　　　　　　　　　　  
　　・食肉、牛乳、生食用カキ、ゆでだこ等  
　　・乳・濃縮乳・脱脂乳・クリーム　　　　　　
　　・非加熱食肉製品　　　　　　　　　　　　 　　　　　　　　　　　　　　　　　　　　　　　　　　　　　　　　　　　　　　　　　　　　　　　　　　　　　　　　　　　　 
    ・チョコレート・ナッツ類・バター・チーズ 　</t>
    <phoneticPr fontId="5"/>
  </si>
  <si>
    <r>
      <t xml:space="preserve"> </t>
    </r>
    <r>
      <rPr>
        <b/>
        <sz val="12"/>
        <color indexed="8"/>
        <rFont val="ＭＳ Ｐゴシック"/>
        <family val="3"/>
        <charset val="128"/>
      </rPr>
      <t xml:space="preserve">-１５℃以下　　
</t>
    </r>
    <r>
      <rPr>
        <b/>
        <sz val="12"/>
        <color rgb="FFB7EEFB"/>
        <rFont val="ＭＳ Ｐゴシック"/>
        <family val="3"/>
        <charset val="128"/>
      </rPr>
      <t xml:space="preserve">'  </t>
    </r>
    <r>
      <rPr>
        <b/>
        <sz val="12"/>
        <color indexed="8"/>
        <rFont val="ＭＳ Ｐゴシック"/>
        <family val="3"/>
        <charset val="128"/>
      </rPr>
      <t xml:space="preserve">  ５℃以下　　
</t>
    </r>
    <r>
      <rPr>
        <b/>
        <sz val="12"/>
        <color rgb="FFB7EEFB"/>
        <rFont val="ＭＳ Ｐゴシック"/>
        <family val="3"/>
        <charset val="128"/>
      </rPr>
      <t xml:space="preserve"> '  </t>
    </r>
    <r>
      <rPr>
        <b/>
        <sz val="12"/>
        <color indexed="8"/>
        <rFont val="ＭＳ Ｐゴシック"/>
        <family val="3"/>
        <charset val="128"/>
      </rPr>
      <t xml:space="preserve"> ８℃以下　　
</t>
    </r>
    <r>
      <rPr>
        <b/>
        <sz val="12"/>
        <color rgb="FFB7EEFB"/>
        <rFont val="ＭＳ Ｐゴシック"/>
        <family val="3"/>
        <charset val="128"/>
      </rPr>
      <t>'</t>
    </r>
    <r>
      <rPr>
        <b/>
        <sz val="12"/>
        <color indexed="8"/>
        <rFont val="ＭＳ Ｐゴシック"/>
        <family val="3"/>
        <charset val="128"/>
      </rPr>
      <t xml:space="preserve">  １０℃以下　　
</t>
    </r>
    <r>
      <rPr>
        <b/>
        <sz val="12"/>
        <color rgb="FFB7EEFB"/>
        <rFont val="ＭＳ Ｐゴシック"/>
        <family val="3"/>
        <charset val="128"/>
      </rPr>
      <t xml:space="preserve"> ' </t>
    </r>
    <r>
      <rPr>
        <b/>
        <sz val="12"/>
        <color indexed="8"/>
        <rFont val="ＭＳ Ｐゴシック"/>
        <family val="3"/>
        <charset val="128"/>
      </rPr>
      <t xml:space="preserve">１０℃以下
</t>
    </r>
    <r>
      <rPr>
        <b/>
        <sz val="12"/>
        <color rgb="FFB7EEFB"/>
        <rFont val="ＭＳ Ｐゴシック"/>
        <family val="3"/>
        <charset val="128"/>
      </rPr>
      <t xml:space="preserve">  '</t>
    </r>
    <r>
      <rPr>
        <b/>
        <sz val="12"/>
        <color indexed="8"/>
        <rFont val="ＭＳ Ｐゴシック"/>
        <family val="3"/>
        <charset val="128"/>
      </rPr>
      <t xml:space="preserve">１０℃以下.
</t>
    </r>
    <r>
      <rPr>
        <b/>
        <sz val="12"/>
        <color rgb="FFB7EEFB"/>
        <rFont val="ＭＳ Ｐゴシック"/>
        <family val="3"/>
        <charset val="128"/>
      </rPr>
      <t xml:space="preserve">  '</t>
    </r>
    <r>
      <rPr>
        <b/>
        <sz val="12"/>
        <color indexed="8"/>
        <rFont val="ＭＳ Ｐゴシック"/>
        <family val="3"/>
        <charset val="128"/>
      </rPr>
      <t xml:space="preserve">１０℃以下　　
</t>
    </r>
    <r>
      <rPr>
        <b/>
        <sz val="12"/>
        <color rgb="FFB7EEFB"/>
        <rFont val="ＭＳ Ｐゴシック"/>
        <family val="3"/>
        <charset val="128"/>
      </rPr>
      <t xml:space="preserve">  '</t>
    </r>
    <r>
      <rPr>
        <b/>
        <sz val="12"/>
        <color indexed="8"/>
        <rFont val="ＭＳ Ｐゴシック"/>
        <family val="3"/>
        <charset val="128"/>
      </rPr>
      <t>１５℃以下</t>
    </r>
    <rPh sb="81" eb="83">
      <t>イカ</t>
    </rPh>
    <phoneticPr fontId="85"/>
  </si>
  <si>
    <t>2021年６月からＨＡＣＣＰ制度化が完全施行されました。現在、罰則規定はありませんが、食品監視員の注意や勧告に　　従わない場合には、その指示の重要性から営業に支障をきたす場合も予想されます。
いまさらですが　HACCP義務化は、消費者に安全で美味しい食品を届ける、事業者の責務です。</t>
    <rPh sb="4" eb="5">
      <t>ネン</t>
    </rPh>
    <rPh sb="6" eb="7">
      <t>ガツ</t>
    </rPh>
    <rPh sb="14" eb="17">
      <t>セイドカ</t>
    </rPh>
    <rPh sb="18" eb="20">
      <t>カンゼン</t>
    </rPh>
    <rPh sb="20" eb="22">
      <t>シコウ</t>
    </rPh>
    <rPh sb="28" eb="30">
      <t>ゲンザイ</t>
    </rPh>
    <rPh sb="31" eb="35">
      <t>バッソクキテイ</t>
    </rPh>
    <rPh sb="57" eb="58">
      <t>シタガ</t>
    </rPh>
    <rPh sb="61" eb="63">
      <t>バアイ</t>
    </rPh>
    <rPh sb="68" eb="70">
      <t>シジ</t>
    </rPh>
    <rPh sb="76" eb="78">
      <t>エイギョウ</t>
    </rPh>
    <rPh sb="79" eb="81">
      <t>シショウ</t>
    </rPh>
    <rPh sb="85" eb="87">
      <t>バアイ</t>
    </rPh>
    <rPh sb="88" eb="90">
      <t>ヨソウ</t>
    </rPh>
    <rPh sb="109" eb="112">
      <t>ギムカ</t>
    </rPh>
    <phoneticPr fontId="5"/>
  </si>
  <si>
    <t>https://www.nikkei.com/article/DGXZQOUB036ED0T00C24A6000000/</t>
    <phoneticPr fontId="85"/>
  </si>
  <si>
    <t>米食品卸大手のシェフズ・ウェアハウス株が堅調だ。米国やカナダ、中東で独立系レストランやホテル、カジノに食品を販売する。世界中の約3000の供給元から調達する専門食品を強みとする。積極的な設備投資やM&amp;A（合併・買収）による成長への期待が投資家に評価されている。5月に発表した2024年1〜3月期の純利益は前年同期比38%増の193万ドルと好調だった。米投資銀行のBTIGは「売上総利益率が新型コロ・・・・
今月お読み頂ける会員限定記事の上限を超えました</t>
    <phoneticPr fontId="85"/>
  </si>
  <si>
    <t>米国</t>
    <rPh sb="0" eb="2">
      <t>ベイコク</t>
    </rPh>
    <phoneticPr fontId="85"/>
  </si>
  <si>
    <t>https://www.jetro.go.jp/biznews/2024/06/6bea975ea86f4475.html</t>
    <phoneticPr fontId="85"/>
  </si>
  <si>
    <t>　東南アジア最大級の総合食品見本市「THAIFEX-Anuga Asia 2024」が5月28日～6月1日、バンコク近郊で開催された。今回は13万平方メートルの広大な展示スペースに52カ国・地域から3,133社・団体が出展し、前年の実績（45カ国・地域、3,034社・団体）を上回った。主催者発表外部サイトへ、新しいウィンドウで開きますや現地報道によると、一般客を除くバイヤーなどの来場者数は131カ国・地域から8万5,850人と、前年の7万8,764人より増加し、中でもタイ国外バイヤーは1万9,984人と、前年比22％も増加した。前年の来場者数が既に新型コロナウイルス禍前の2019年を超える規模となっていた中で、今回はさらに増加し、新型コロナ禍からの回復と同見本市への国際的な関心の高さが鮮明となった。現地報道によると、タイ商務省は期間中の成約額を約962億バーツ（約4,137億円、1バーツ＝約4.3円）と発表した。成約額上位5カ国はタイ、中国、インド、韓国、マレーシアで、前年5位だった日本は上位5カ国から外れた。成約額上位5品目はレトルト食品などの調理済み食品、デザート、菓子、飲料、冷凍食品、水産物だった。
　ジャパンパビリオンでホタテ料理の実演も
ジェトロが出展したジャパンパビリオンには、日本から35社・5団体が参加し、牛肉や水産物、酒類、飲料、菓子、調味料、加工食品、米、健康志向食品など幅広い商品を出品した。日本産食品への関心の高さだけでなく、ジェトロの海外ネットワークを活用したタイ国内外のバイヤーへの来場呼びかけやバイヤーとの事前マッチング、会場内各所に設置した巨大広告などが功を奏し、タイに加えてシンガポールなどのASEAN諸国、韓国、香港、中国、米国、欧州など世界各国・地域のバイヤーが商談に訪れ、数ある出展者の中でも際立った集客力を見せた。ジェトロが出品者に対して行ったアンケートでは、成約金額（今後1年間の見込みを含む）は前年を大幅に上回り、2012年の初出展以来で過去最高になる見込みだ。ジャパンパビリオンでは、タイの人気料理番組に出演するシェフによる日本産ホタテを使ったメニューの料理実演や、来場者への試食提供を実施した。試食後に日本産ホタテを扱うブースを訪れるバイヤーも見られたほか、一部のタイ人バイヤーから「HOTATE」といった単語も聞かれ、日本語名のホタテが浸透しつつある状況がうかがえた。また、ジェトロは輸出支援プラットフォームの取り組みの一環として、輸入規制対応などに関する出品者からの疑問をその場で解決できる相談窓口を設けた。出品者からは、輸入に必要な証明書に関する質問など、さまざまな相談が寄せられた。</t>
    <phoneticPr fontId="85"/>
  </si>
  <si>
    <t>タイ</t>
    <phoneticPr fontId="85"/>
  </si>
  <si>
    <t>東南アジア最大級の食品見本市「THAIFEX」閉幕、ジャパンパビリオンの集客力際立つ</t>
    <phoneticPr fontId="85"/>
  </si>
  <si>
    <t xml:space="preserve">欧州農業部門、中国のEU産農蓄産物・食品に対するAD調査を懸念(中国、EU) ｜ ビジネス短信 </t>
    <phoneticPr fontId="85"/>
  </si>
  <si>
    <t>国際カカオ機関、カカオ豆需給予測を更新(コートジボワール) ｜ ビジネス短信 ―ジェトロの海外ニュース</t>
    <phoneticPr fontId="85"/>
  </si>
  <si>
    <t>https://www.jetro.go.jp/biznews/2024/06/5ea23147194c468a.html</t>
    <phoneticPr fontId="85"/>
  </si>
  <si>
    <t>　欧州最大の農業協同組合・農業生産者団体のCOPA-COGECAは6月17日、中国のEU産豚肉に対するアンチダンピング（AD）調査の開始（2024年6月20日記事参照）について声明を発表した。AD調査は、EUが6月12日に中国製バッテリー式電気自動車（BEV）に対する暫定相殺関税措置を実施する方針を示したこと（2024年6月14日記事参照）への対抗とみられる。中国は2024年1月にもEU産ブランデーに対するAD調査を開始する（2024年4月11日記事参照）など、EUの中国製BEVに関する調査に反発を強めている。
　COPA-COGECAは欧州委員会に対し、中国とのさらなる貿易摩擦を回避し、農畜産業以外の部門の係争がこれ以上、農畜産部門に負担を与えないよう要請した。EUからの中国向け豚肉輸出は近年、減少傾向にある。一方、EU域内ではほぼ需要がない内臓などの畜産副産物は多く輸出されている。調査はスペイン、オランダのほか、2024年1月に5年ぶりの対中輸出再開が決定したベルギーなど複数の生産国に影響を与える。中国市場を失う可能性もあり、調査結果にかかわらず、調査過程で欧州委による十分な生産者支援が必要と述べた。今回の中国側の発表に先立つ6月13日、ドイツのメルカトル中国研究所（MERICS）は中国の報復措置に関する分析外部サイトへ、新しいウィンドウで開きますを紹介。中国は、機械や高機能工業製品、化学品、医療機器など中国で需要が高いEU製品や、中国への巨額の投資をする欧州の大手自動車メーカーを対象とした報復措置は取らず、自給可能な豚肉など農蓄産物、食品、飲料を集中的に対象とすると予測していた。EUの2023年の農産品・食品貿易報告書外部サイトへ、新しいウィンドウで開きますによると、同年のEUから中国への輸出額は約146億ユーロで、英国、米国に次いで第3位。このうち豚肉の輸出額は約25億ユーロで、EUの豚肉輸出全体の20％（金額ベース）を占めた。</t>
    <phoneticPr fontId="85"/>
  </si>
  <si>
    <t>EU</t>
    <phoneticPr fontId="85"/>
  </si>
  <si>
    <t>https://www.jetro.go.jp/biznews/2024/06/a979504fe9f55a80.html</t>
    <phoneticPr fontId="85"/>
  </si>
  <si>
    <t>人体に有害なメタノールが混入か…インドで密造酒飲んだ34人が死亡　販売に関与したとされる4人逮捕　100人以上が下痢や嘔吐などで病院に搬送</t>
    <phoneticPr fontId="85"/>
  </si>
  <si>
    <t>　　コートジボワールに本部を置く国際カカオ機関（ICCO）は5月31日、2023/2024年度（2023年10月～2024年9月）のカカオ豆需給予測を更新した。ICCOのカカオ統計季報によると、カカオ市場は、カカオ豆の不作による世界的な供給不足に起因した記録的な価格高騰にもかかわらず、消費が衰えずに需給がタイトになっている(2024年4月10日記事参照）。
2024年2月の発表では、世界の需給バランスについて、37万4,000トンの供給不足と予測していたが、磨砕加工ペースが予想ほど落ち込んでいないことから、供給不足を43万9,000トンに上方修正した。チョコレートやココア製品需要の先行指標となる世界の磨砕量は485万5,000トンと、前年度比4.3％減の予測だ。磨砕量は、カカオ豆の供給不足と価格の高騰で需要の後退を招き、大幅な減少が予想されていたが、欧米をはじめとする輸入国で加工ペースが維持されている。そのため、需要は引き続き旺盛とみて、供給不足の量は上方修正された。一方、カカオ産地のコートジボワールは、世界最大の加工能力を保有するが、カカオ豆の不足で磨砕量が減少している。世界の在庫量は132万8,000トンと、前年度比24.8％減少する見通しで、かつてない低水準となる。世界の生産量は446万1,000トンと、前年度に比べ11.7％減少する見通しだ。世界生産の4割を占めるコートジボワールや2割を占めるガーナなど主産地の西アフリカで、天候不順や病害の影響によって収穫量が大幅に減少したためだ。特に世界2位の生産国ガーナは、カカオ腫脹性シュートウイルス病（CSSVD）や、金の違法採掘による農園の減少などで、壊滅的な影響を受け、生産量が50万1,000トンと、前年度約23％減少する見通しだ。
ニューヨークとロンドンの市場での先物価格は2024年3月、初めて1トン1万ドル台に到達し、この1年で価格が3倍になっている。このような中、EUでは、2023年6月29日に発効した森林破壊防止のためのデューディリジェンス義務化に関する規則が2024年12月30日から大企業に、2025年6月30日から中小企業に対して適用が開始される予定で、カカオ市場は多くの不確定要素にさらされている</t>
    <phoneticPr fontId="85"/>
  </si>
  <si>
    <t>コートジボアール</t>
    <phoneticPr fontId="85"/>
  </si>
  <si>
    <t>杭州市のイオンモールでジャパン・フェアを初開催、日本食品PR</t>
    <phoneticPr fontId="85"/>
  </si>
  <si>
    <t>成都市の大手スーパーマーケットチェーンで日本産菓子の販売開始</t>
    <phoneticPr fontId="85"/>
  </si>
  <si>
    <t>https://www.jetro.go.jp/biznews/2024/06/90961e52432e33dc.html?_previewDate_=null&amp;revision=0&amp;viewForce=1&amp;_tmpCssPreview_=0%2F%2F%2Fevents%2F%2F%2Fbiznews%2F%2F%2Fbiznews%2F</t>
    <phoneticPr fontId="85"/>
  </si>
  <si>
    <t>　四川省・成都市を拠点に中国国内で3,639店舗を展開する成都紅旗連鎖ホールディングス（以下、紅旗連鎖、注１）は、6月から成都市内の約300店舗で、北陸製菓（本社：石川県）のビスケットの販売を開始した。ジェトロは、サンプルショールーム事業（注2）の成都常設展にサンプルを提供した各社の商品を電子カタログに整理し、紅旗連鎖に紹介したところ、紅旗連鎖と北陸製菓の中国代理店との商談が成立し、今回の販売開始につながった。紅旗連鎖の担当は「日本産食品はこれまで何度か紅旗連鎖の店舗で販売したが、定着しなかった。北陸製菓のビスケットは品質も良く、値頃感があることから導入を決めた」と語った。
　農林水産省の発表PDFファイル(外部サイトへ、新しいウィンドウで開きます)によると、2023年の日本から中国への農林水産物・食品の輸出額のうち、菓子類（米菓を除く）は品目別で5位の66億円だが、過去最高を記録した2022年より20％減少した。紅旗連鎖をはじめとする現地系資本の小売店では、菓子類をはじめとする日本産食品の取り扱いは限られている。今回の事例のように現地系資本の小売店が日本産食品の取り扱いを始める動きが広がれば、現地消費者が日本産食品を手に取る機会が増え、日本から中国への菓子類をはじめとする日本産食品の輸出の回復に寄与することが期待される。
（注１）中国チェーンストア協会が2024年4月に発表した「2023年中国コンビニエンスストアTOP100」によると、紅旗連鎖は3,639店舗で、中国国内で9位の店舗数となる。また、成都小売業協会が4月に発表した「第12回（2023年）成都商業ランキング」によると、紅旗連鎖の店舗数は成都市内で1位となっている。
（注2）ジェトロでは、日本産農水産物・食品の取扱事業者の新規参入と販路拡大を目指し、世界の複数地域に食品サンプルショールームの設置、現地バイヤーを招いた商品紹介や試飲・試食の提供、オンライン商談を実施している。詳細はジェトロのサンプルショールーム事業のウェブサイト参照。</t>
    <phoneticPr fontId="85"/>
  </si>
  <si>
    <t>米シェフズ・ウェアハウス　専門食品の卸で成長期待</t>
    <phoneticPr fontId="85"/>
  </si>
  <si>
    <t>https://www.jetro.go.jp/biznews/2024/06/79b6599bb294cd9f.html</t>
    <phoneticPr fontId="85"/>
  </si>
  <si>
    <t>　中国・浙江省杭州市で6月8〜10日、日本産食品フェア「ジャパン・フェア」が初めて開催された。杭州市でのイオンモール2号店として6月1日に開業したイオンモール杭州銭塘店を会場とし、同店舗を運営する永旺夢楽城杭東（杭州）商業管理、中国でイベントの企画・運営などを手掛ける上海金鴻飛広告、旅行代理店JTBのグループ企業の上海佳途国際旅行（JTB上海佳途）で構成する「ジャパン・フェア」実行委員会が主催。在上海日本総領事館とジェトロが共催機関として参画した。端午節の休暇期間に当たった会期中には、家族世帯を中心とした買い物客でにぎわい、延べ約18万6,000人が来場した。この「ジャパン・フェア」は初夏の夕涼みをコンセプトとして、日本酒や泡盛、調味料、飲料、シリアルなどを取り扱う24社・自治体が参加。うち8社は同イオンモール内のスーパーで6月8〜17日に実施した日本産食品のテスト販売にも参加し、買い物客に試飲・試食を提供した。
参加企業からは、「多くの来場者に自社商品をPRできた」「イベントへの出展に加えて、テスト販売もできて良かった」「夕食後の時間帯から客足が伸びてビールがよく売れた」「泡盛ベースのウイスキーが人気だった」といった感想が聞かれた。また、自治体では福岡県北九州市と静岡県が参加し、観光PRを行った。うち、杭州市のある浙江省と友好提携を締結している静岡県（注1）の関係者は「杭州市と静岡県は、互いの空港が近く、アクセスが便利。静岡県をPRする絶好の機会となった」と語った。
ジェトロは、杭州市を含む新一線都市（注2）など、中国の一線都市以外の都市でも、日本食品の認知度向上や、輸出拡大に向けた取り組みを引き続き実施する予定だ。</t>
    <phoneticPr fontId="85"/>
  </si>
  <si>
    <t>https://www.fnn.jp/articles/-/717288</t>
    <phoneticPr fontId="85"/>
  </si>
  <si>
    <t>インド南部で違法な密造酒を飲んだ34人が死亡しました。
現地メディアによりますと南部のタミル・ナドゥ州で20日までに密造酒を飲んだ100人以上が下痢や嘔吐などの症状で病院に運ばれ、このうち34人が死亡しました。
密造酒には人体に有害なメタノールが混ざっていたとみられ、地元警察は密造酒の販売に関与したとして4人を逮捕しました。
インドでは貧困地域を中心に安価な密造酒が出回っていて現地当局が取り締まりを強化していますがこうした死亡事例が後を絶ちません</t>
    <phoneticPr fontId="85"/>
  </si>
  <si>
    <t>インド</t>
    <phoneticPr fontId="85"/>
  </si>
  <si>
    <t>中国</t>
    <rPh sb="0" eb="2">
      <t>チュウゴク</t>
    </rPh>
    <phoneticPr fontId="8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</si>
</sst>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_ "/>
    <numFmt numFmtId="178" formatCode="yyyy&quot;年&quot;m&quot;月&quot;d&quot;日&quot;;@"/>
    <numFmt numFmtId="179" formatCode="m&quot;月&quot;d&quot;日&quot;;@"/>
    <numFmt numFmtId="180" formatCode="0.00;&quot;▲ &quot;0.00"/>
    <numFmt numFmtId="181" formatCode="0&quot;ヶ&quot;&quot;所&quot;"/>
    <numFmt numFmtId="182" formatCode="0;&quot;▲ &quot;0"/>
    <numFmt numFmtId="183" formatCode="&quot;+&quot;\ #,##0.00;&quot;-&quot;\ #,##0.00"/>
    <numFmt numFmtId="184" formatCode="0_);[Red]\(0\)"/>
  </numFmts>
  <fonts count="170">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b/>
      <sz val="14"/>
      <color indexed="10"/>
      <name val="ＭＳ Ｐゴシック"/>
      <family val="3"/>
      <charset val="128"/>
    </font>
    <font>
      <u/>
      <sz val="11"/>
      <color indexed="12"/>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b/>
      <sz val="12"/>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indexed="9"/>
      <name val="ＭＳ Ｐゴシック"/>
      <family val="3"/>
      <charset val="128"/>
    </font>
    <font>
      <b/>
      <sz val="20"/>
      <name val="ＭＳ Ｐゴシック"/>
      <family val="3"/>
      <charset val="128"/>
    </font>
    <font>
      <sz val="16"/>
      <color indexed="18"/>
      <name val="ＭＳ Ｐゴシック"/>
      <family val="3"/>
      <charset val="128"/>
    </font>
    <font>
      <sz val="16"/>
      <color indexed="8"/>
      <name val="ＭＳ Ｐゴシック"/>
      <family val="3"/>
      <charset val="128"/>
    </font>
    <font>
      <sz val="16"/>
      <name val="ＭＳ Ｐゴシック"/>
      <family val="3"/>
      <charset val="128"/>
    </font>
    <font>
      <b/>
      <sz val="14.3"/>
      <color indexed="30"/>
      <name val="ＭＳ Ｐゴシック"/>
      <family val="3"/>
      <charset val="128"/>
    </font>
    <font>
      <b/>
      <sz val="11"/>
      <name val="ＭＳ Ｐゴシック"/>
      <family val="3"/>
      <charset val="128"/>
    </font>
    <font>
      <b/>
      <sz val="8"/>
      <name val="ＭＳ Ｐゴシック"/>
      <family val="3"/>
      <charset val="128"/>
    </font>
    <font>
      <sz val="14"/>
      <name val="ＭＳ Ｐゴシック"/>
      <family val="3"/>
      <charset val="128"/>
    </font>
    <font>
      <sz val="10"/>
      <name val="ＭＳ Ｐゴシック"/>
      <family val="3"/>
      <charset val="128"/>
    </font>
    <font>
      <sz val="18"/>
      <name val="ＭＳ Ｐゴシック"/>
      <family val="3"/>
      <charset val="128"/>
    </font>
    <font>
      <b/>
      <sz val="20"/>
      <color indexed="8"/>
      <name val="ＭＳ Ｐゴシック"/>
      <family val="3"/>
      <charset val="128"/>
    </font>
    <font>
      <b/>
      <u/>
      <sz val="16"/>
      <color indexed="18"/>
      <name val="ＭＳ Ｐゴシック"/>
      <family val="3"/>
      <charset val="128"/>
    </font>
    <font>
      <sz val="6"/>
      <name val="ＭＳ Ｐゴシック"/>
      <family val="3"/>
      <charset val="128"/>
    </font>
    <font>
      <sz val="9"/>
      <color indexed="8"/>
      <name val="Meiryo"/>
      <family val="3"/>
      <charset val="128"/>
    </font>
    <font>
      <b/>
      <sz val="18"/>
      <name val="ＭＳ Ｐゴシック"/>
      <family val="3"/>
      <charset val="128"/>
    </font>
    <font>
      <sz val="6"/>
      <name val="ＭＳ Ｐゴシック"/>
      <family val="3"/>
      <charset val="128"/>
    </font>
    <font>
      <b/>
      <sz val="14"/>
      <color indexed="9"/>
      <name val="ＭＳ Ｐゴシック"/>
      <family val="3"/>
      <charset val="128"/>
    </font>
    <font>
      <b/>
      <sz val="14"/>
      <name val="ＭＳ Ｐゴシック"/>
      <family val="3"/>
      <charset val="128"/>
    </font>
    <font>
      <sz val="10.75"/>
      <color indexed="63"/>
      <name val="ＭＳ ゴシック"/>
      <family val="3"/>
      <charset val="128"/>
    </font>
    <font>
      <b/>
      <sz val="12"/>
      <color indexed="8"/>
      <name val="ＭＳ Ｐゴシック"/>
      <family val="3"/>
      <charset val="128"/>
    </font>
    <font>
      <sz val="8"/>
      <color indexed="8"/>
      <name val="ＭＳ Ｐゴシック"/>
      <family val="3"/>
      <charset val="128"/>
    </font>
    <font>
      <sz val="11"/>
      <name val="メイリオ"/>
      <family val="3"/>
      <charset val="128"/>
    </font>
    <font>
      <sz val="10.1"/>
      <color indexed="22"/>
      <name val="メイリオ"/>
      <family val="3"/>
      <charset val="128"/>
    </font>
    <font>
      <sz val="11"/>
      <color indexed="23"/>
      <name val="ＭＳ Ｐゴシック"/>
      <family val="3"/>
      <charset val="128"/>
    </font>
    <font>
      <sz val="10.75"/>
      <color indexed="63"/>
      <name val="メイリオ"/>
      <family val="3"/>
      <charset val="128"/>
    </font>
    <font>
      <b/>
      <sz val="10"/>
      <color indexed="8"/>
      <name val="ＭＳ Ｐゴシック"/>
      <family val="3"/>
      <charset val="128"/>
    </font>
    <font>
      <sz val="9"/>
      <name val="Arial"/>
      <family val="2"/>
    </font>
    <font>
      <sz val="11"/>
      <name val="Arial"/>
      <family val="2"/>
    </font>
    <font>
      <sz val="11"/>
      <color indexed="22"/>
      <name val="ＭＳ Ｐゴシック"/>
      <family val="3"/>
      <charset val="128"/>
    </font>
    <font>
      <sz val="8"/>
      <color indexed="8"/>
      <name val="メイリオ"/>
      <family val="3"/>
      <charset val="128"/>
    </font>
    <font>
      <sz val="9"/>
      <color indexed="8"/>
      <name val="ＭＳ Ｐゴシック"/>
      <family val="3"/>
      <charset val="128"/>
    </font>
    <font>
      <sz val="9"/>
      <color indexed="10"/>
      <name val="ＭＳ Ｐゴシック"/>
      <family val="3"/>
      <charset val="128"/>
    </font>
    <font>
      <sz val="12"/>
      <color indexed="8"/>
      <name val="ＭＳ Ｐゴシック"/>
      <family val="3"/>
      <charset val="128"/>
    </font>
    <font>
      <b/>
      <sz val="12"/>
      <color indexed="9"/>
      <name val="ＭＳ Ｐゴシック"/>
      <family val="3"/>
      <charset val="128"/>
    </font>
    <font>
      <sz val="9"/>
      <color indexed="53"/>
      <name val="ＭＳ Ｐゴシック"/>
      <family val="3"/>
      <charset val="128"/>
    </font>
    <font>
      <sz val="9"/>
      <color indexed="60"/>
      <name val="ＭＳ Ｐゴシック"/>
      <family val="3"/>
      <charset val="128"/>
    </font>
    <font>
      <sz val="11"/>
      <color indexed="8"/>
      <name val="メイリオ"/>
      <family val="3"/>
      <charset val="128"/>
    </font>
    <font>
      <sz val="10"/>
      <color indexed="8"/>
      <name val="ＭＳ Ｐゴシック"/>
      <family val="3"/>
      <charset val="128"/>
    </font>
    <font>
      <b/>
      <sz val="12"/>
      <color indexed="53"/>
      <name val="ＭＳ Ｐゴシック"/>
      <family val="3"/>
      <charset val="128"/>
    </font>
    <font>
      <b/>
      <sz val="14"/>
      <color indexed="13"/>
      <name val="ＭＳ Ｐゴシック"/>
      <family val="3"/>
      <charset val="128"/>
    </font>
    <font>
      <b/>
      <sz val="20"/>
      <color indexed="10"/>
      <name val="ＭＳ Ｐゴシック"/>
      <family val="3"/>
      <charset val="128"/>
    </font>
    <font>
      <b/>
      <sz val="14"/>
      <color indexed="22"/>
      <name val="ＭＳ Ｐゴシック"/>
      <family val="3"/>
      <charset val="128"/>
    </font>
    <font>
      <b/>
      <sz val="18"/>
      <color indexed="10"/>
      <name val="ＭＳ Ｐゴシック"/>
      <family val="3"/>
      <charset val="128"/>
    </font>
    <font>
      <sz val="18"/>
      <color indexed="8"/>
      <name val="ＭＳ Ｐゴシック"/>
      <family val="3"/>
      <charset val="128"/>
    </font>
    <font>
      <b/>
      <sz val="18"/>
      <color indexed="16"/>
      <name val="ＭＳ Ｐゴシック"/>
      <family val="3"/>
      <charset val="128"/>
    </font>
    <font>
      <sz val="11"/>
      <color indexed="16"/>
      <name val="ＭＳ Ｐゴシック"/>
      <family val="3"/>
      <charset val="128"/>
    </font>
    <font>
      <b/>
      <sz val="16"/>
      <color indexed="16"/>
      <name val="ＭＳ Ｐゴシック"/>
      <family val="3"/>
      <charset val="128"/>
    </font>
    <font>
      <b/>
      <sz val="11"/>
      <color indexed="16"/>
      <name val="ＭＳ Ｐゴシック"/>
      <family val="3"/>
      <charset val="128"/>
    </font>
    <font>
      <b/>
      <sz val="18"/>
      <color indexed="60"/>
      <name val="ＭＳ Ｐゴシック"/>
      <family val="3"/>
      <charset val="128"/>
    </font>
    <font>
      <sz val="72"/>
      <color indexed="10"/>
      <name val="ＭＳ Ｐゴシック"/>
      <family val="3"/>
      <charset val="128"/>
    </font>
    <font>
      <b/>
      <sz val="16"/>
      <color indexed="10"/>
      <name val="ＭＳ Ｐゴシック"/>
      <family val="3"/>
      <charset val="128"/>
    </font>
    <font>
      <b/>
      <u/>
      <sz val="11"/>
      <color indexed="12"/>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2"/>
      <color rgb="FFFF0000"/>
      <name val="ＭＳ Ｐゴシック"/>
      <family val="3"/>
      <charset val="128"/>
    </font>
    <font>
      <b/>
      <sz val="20"/>
      <color rgb="FFFFFFFF"/>
      <name val="&amp;quot"/>
      <family val="2"/>
    </font>
    <font>
      <sz val="12"/>
      <color rgb="FF333333"/>
      <name val="&amp;quot"/>
      <family val="2"/>
    </font>
    <font>
      <b/>
      <sz val="13.5"/>
      <color rgb="FF333333"/>
      <name val="&amp;quot"/>
      <family val="2"/>
    </font>
    <font>
      <b/>
      <sz val="12"/>
      <color rgb="FFFF0A0A"/>
      <name val="&amp;quot"/>
      <family val="2"/>
    </font>
    <font>
      <b/>
      <sz val="12"/>
      <color rgb="FF333333"/>
      <name val="&amp;quot"/>
      <family val="2"/>
    </font>
    <font>
      <sz val="12"/>
      <color rgb="FF333333"/>
      <name val="ＭＳ Ｐゴシック"/>
      <family val="3"/>
      <charset val="128"/>
    </font>
    <font>
      <b/>
      <sz val="12"/>
      <color rgb="FF333333"/>
      <name val="ＭＳ Ｐゴシック"/>
      <family val="3"/>
      <charset val="128"/>
    </font>
    <font>
      <b/>
      <sz val="12"/>
      <color rgb="FFFF0A0A"/>
      <name val="ＭＳ Ｐゴシック"/>
      <family val="3"/>
      <charset val="128"/>
    </font>
    <font>
      <b/>
      <sz val="11"/>
      <color rgb="FFFF0000"/>
      <name val="ＭＳ Ｐゴシック"/>
      <family val="3"/>
      <charset val="128"/>
    </font>
    <font>
      <b/>
      <sz val="12"/>
      <color rgb="FFFF0000"/>
      <name val="メイリオ"/>
      <family val="3"/>
      <charset val="128"/>
    </font>
    <font>
      <sz val="11"/>
      <color rgb="FFFF0000"/>
      <name val="ＭＳ Ｐゴシック"/>
      <family val="3"/>
      <charset val="128"/>
    </font>
    <font>
      <b/>
      <sz val="14"/>
      <color theme="4"/>
      <name val="ＭＳ Ｐゴシック"/>
      <family val="3"/>
      <charset val="128"/>
    </font>
    <font>
      <sz val="11"/>
      <color theme="1"/>
      <name val="Meiryo"/>
      <family val="3"/>
      <charset val="128"/>
    </font>
    <font>
      <sz val="6"/>
      <name val="ＭＳ Ｐゴシック"/>
      <family val="3"/>
      <charset val="128"/>
      <scheme val="minor"/>
    </font>
    <font>
      <b/>
      <sz val="16"/>
      <name val="ＭＳ Ｐゴシック"/>
      <family val="3"/>
      <charset val="128"/>
    </font>
    <font>
      <sz val="20"/>
      <name val="ＭＳ Ｐゴシック"/>
      <family val="3"/>
      <charset val="128"/>
    </font>
    <font>
      <b/>
      <sz val="22"/>
      <name val="ＭＳ Ｐゴシック"/>
      <family val="3"/>
      <charset val="128"/>
    </font>
    <font>
      <sz val="11"/>
      <name val="ＭＳ Ｐゴシック"/>
      <family val="3"/>
      <charset val="128"/>
      <scheme val="minor"/>
    </font>
    <font>
      <b/>
      <sz val="16"/>
      <color indexed="18"/>
      <name val="ＭＳ Ｐゴシック"/>
      <family val="3"/>
      <charset val="128"/>
    </font>
    <font>
      <b/>
      <sz val="14"/>
      <color indexed="18"/>
      <name val="ＭＳ Ｐゴシック"/>
      <family val="3"/>
      <charset val="128"/>
    </font>
    <font>
      <b/>
      <sz val="11"/>
      <color indexed="8"/>
      <name val="ＭＳ Ｐゴシック"/>
      <family val="3"/>
      <charset val="128"/>
    </font>
    <font>
      <b/>
      <sz val="11"/>
      <color indexed="63"/>
      <name val="ＭＳ Ｐゴシック"/>
      <family val="3"/>
      <charset val="128"/>
    </font>
    <font>
      <b/>
      <sz val="11.5"/>
      <name val="ＭＳ Ｐゴシック"/>
      <family val="3"/>
      <charset val="128"/>
    </font>
    <font>
      <b/>
      <sz val="12"/>
      <color theme="0"/>
      <name val="ＭＳ Ｐゴシック"/>
      <family val="3"/>
      <charset val="128"/>
    </font>
    <font>
      <b/>
      <sz val="10"/>
      <color theme="0"/>
      <name val="ＭＳ Ｐゴシック"/>
      <family val="3"/>
      <charset val="128"/>
    </font>
    <font>
      <b/>
      <u/>
      <sz val="12"/>
      <color theme="0"/>
      <name val="ＭＳ Ｐゴシック"/>
      <family val="3"/>
      <charset val="128"/>
    </font>
    <font>
      <b/>
      <sz val="12"/>
      <name val="ＭＳ Ｐゴシック"/>
      <family val="3"/>
      <charset val="128"/>
      <scheme val="minor"/>
    </font>
    <font>
      <b/>
      <sz val="11"/>
      <color theme="1"/>
      <name val="ＭＳ Ｐゴシック"/>
      <family val="3"/>
      <charset val="128"/>
    </font>
    <font>
      <sz val="11"/>
      <color rgb="FF000000"/>
      <name val="ＭＳ Ｐゴシック"/>
      <family val="3"/>
      <charset val="128"/>
    </font>
    <font>
      <sz val="11"/>
      <color theme="1"/>
      <name val="ＭＳ Ｐゴシック"/>
      <family val="3"/>
      <charset val="128"/>
      <scheme val="major"/>
    </font>
    <font>
      <sz val="11"/>
      <name val="ＭＳ Ｐゴシック"/>
      <family val="3"/>
      <charset val="128"/>
      <scheme val="major"/>
    </font>
    <font>
      <b/>
      <sz val="11"/>
      <name val="游ゴシック"/>
      <family val="3"/>
      <charset val="128"/>
    </font>
    <font>
      <b/>
      <sz val="11"/>
      <color theme="1"/>
      <name val="游ゴシック"/>
      <family val="3"/>
      <charset val="128"/>
    </font>
    <font>
      <b/>
      <sz val="9"/>
      <color rgb="FFFF0000"/>
      <name val="ＭＳ Ｐゴシック"/>
      <family val="3"/>
      <charset val="128"/>
    </font>
    <font>
      <sz val="16"/>
      <color theme="0"/>
      <name val="ＭＳ Ｐゴシック"/>
      <family val="3"/>
      <charset val="128"/>
    </font>
    <font>
      <b/>
      <sz val="12"/>
      <color rgb="FF000000"/>
      <name val="ＭＳ Ｐゴシック"/>
      <family val="3"/>
      <charset val="128"/>
    </font>
    <font>
      <sz val="11"/>
      <color theme="1"/>
      <name val="ＭＳ Ｐゴシック"/>
      <family val="2"/>
      <scheme val="minor"/>
    </font>
    <font>
      <u/>
      <sz val="11"/>
      <color theme="10"/>
      <name val="ＭＳ Ｐゴシック"/>
      <family val="2"/>
      <scheme val="minor"/>
    </font>
    <font>
      <b/>
      <sz val="9"/>
      <name val="ＭＳ Ｐゴシック"/>
      <family val="3"/>
      <charset val="128"/>
    </font>
    <font>
      <b/>
      <sz val="11"/>
      <name val="ＭＳ Ｐゴシック"/>
      <family val="3"/>
      <charset val="128"/>
      <scheme val="minor"/>
    </font>
    <font>
      <b/>
      <sz val="16"/>
      <color indexed="18"/>
      <name val="游ゴシック"/>
      <family val="3"/>
      <charset val="128"/>
    </font>
    <font>
      <b/>
      <sz val="20"/>
      <color rgb="FF000000"/>
      <name val="ＭＳ Ｐゴシック"/>
      <family val="3"/>
      <charset val="128"/>
    </font>
    <font>
      <b/>
      <sz val="20"/>
      <color rgb="FF333333"/>
      <name val="ＭＳ Ｐゴシック"/>
      <family val="3"/>
      <charset val="128"/>
      <scheme val="minor"/>
    </font>
    <font>
      <b/>
      <sz val="8"/>
      <color rgb="FFFF0000"/>
      <name val="メイリオ"/>
      <family val="3"/>
      <charset val="128"/>
    </font>
    <font>
      <b/>
      <sz val="8"/>
      <color rgb="FFFF0000"/>
      <name val="ＭＳ Ｐゴシック"/>
      <family val="3"/>
      <charset val="128"/>
    </font>
    <font>
      <sz val="9"/>
      <name val="Meiryo UI"/>
      <family val="3"/>
      <charset val="128"/>
    </font>
    <font>
      <sz val="9"/>
      <color theme="1"/>
      <name val="Meiryo"/>
      <family val="3"/>
      <charset val="128"/>
    </font>
    <font>
      <b/>
      <sz val="14"/>
      <name val="游ゴシック"/>
      <family val="3"/>
      <charset val="128"/>
    </font>
    <font>
      <b/>
      <sz val="14"/>
      <color theme="1"/>
      <name val="游ゴシック"/>
      <family val="3"/>
      <charset val="128"/>
    </font>
    <font>
      <b/>
      <sz val="14"/>
      <color rgb="FF000000"/>
      <name val="游ゴシック"/>
      <family val="3"/>
      <charset val="128"/>
    </font>
    <font>
      <sz val="14"/>
      <color rgb="FF000000"/>
      <name val="Meiryo"/>
      <family val="3"/>
      <charset val="128"/>
    </font>
    <font>
      <b/>
      <sz val="18"/>
      <color rgb="FF333333"/>
      <name val="メイリオ"/>
      <family val="3"/>
      <charset val="128"/>
    </font>
    <font>
      <b/>
      <sz val="14"/>
      <color rgb="FF454545"/>
      <name val="游ゴシック"/>
      <family val="3"/>
      <charset val="128"/>
    </font>
    <font>
      <b/>
      <sz val="9"/>
      <color indexed="81"/>
      <name val="ＭＳ Ｐゴシック"/>
      <family val="3"/>
      <charset val="128"/>
    </font>
    <font>
      <sz val="9"/>
      <color indexed="81"/>
      <name val="ＭＳ Ｐゴシック"/>
      <family val="3"/>
      <charset val="128"/>
    </font>
    <font>
      <b/>
      <sz val="14"/>
      <color rgb="FFFF0000"/>
      <name val="ＭＳ Ｐゴシック"/>
      <family val="3"/>
      <charset val="128"/>
    </font>
    <font>
      <b/>
      <sz val="20"/>
      <color rgb="FF333333"/>
      <name val="メイリオ"/>
      <family val="3"/>
      <charset val="128"/>
    </font>
    <font>
      <b/>
      <sz val="13"/>
      <name val="游ゴシック"/>
      <family val="3"/>
      <charset val="128"/>
    </font>
    <font>
      <sz val="12"/>
      <name val="ＭＳ Ｐゴシック"/>
      <family val="3"/>
      <charset val="128"/>
      <scheme val="minor"/>
    </font>
    <font>
      <b/>
      <sz val="14"/>
      <color indexed="8"/>
      <name val="游ゴシック"/>
      <family val="3"/>
      <charset val="128"/>
    </font>
    <font>
      <sz val="12"/>
      <color rgb="FF333333"/>
      <name val="メイリオ"/>
      <family val="3"/>
      <charset val="128"/>
    </font>
    <font>
      <b/>
      <sz val="11"/>
      <color rgb="FF222324"/>
      <name val="ＭＳ Ｐゴシック"/>
      <family val="2"/>
      <charset val="128"/>
    </font>
    <font>
      <b/>
      <sz val="14"/>
      <color rgb="FF0070C0"/>
      <name val="ＭＳ Ｐゴシック"/>
      <family val="3"/>
      <charset val="128"/>
    </font>
    <font>
      <b/>
      <sz val="14"/>
      <color indexed="8"/>
      <name val="ＭＳ Ｐゴシック"/>
      <family val="3"/>
      <charset val="128"/>
    </font>
    <font>
      <sz val="20"/>
      <color indexed="9"/>
      <name val="ＭＳ Ｐゴシック"/>
      <family val="3"/>
      <charset val="128"/>
    </font>
    <font>
      <sz val="14"/>
      <color indexed="63"/>
      <name val="Arial"/>
      <family val="2"/>
    </font>
    <font>
      <b/>
      <sz val="11"/>
      <color rgb="FF0070C0"/>
      <name val="ＭＳ Ｐゴシック"/>
      <family val="3"/>
      <charset val="128"/>
    </font>
    <font>
      <sz val="13"/>
      <name val="ＭＳ Ｐゴシック"/>
      <family val="3"/>
      <charset val="128"/>
    </font>
    <font>
      <b/>
      <sz val="14"/>
      <color indexed="12"/>
      <name val="ＭＳ Ｐゴシック"/>
      <family val="3"/>
      <charset val="128"/>
    </font>
    <font>
      <sz val="22"/>
      <name val="ＭＳ Ｐゴシック"/>
      <family val="3"/>
      <charset val="128"/>
    </font>
    <font>
      <b/>
      <sz val="10"/>
      <color indexed="62"/>
      <name val="ＭＳ Ｐゴシック"/>
      <family val="3"/>
      <charset val="128"/>
    </font>
    <font>
      <sz val="10"/>
      <color indexed="62"/>
      <name val="ＭＳ Ｐゴシック"/>
      <family val="3"/>
      <charset val="128"/>
    </font>
    <font>
      <b/>
      <u/>
      <sz val="11"/>
      <name val="ＭＳ Ｐゴシック"/>
      <family val="3"/>
      <charset val="128"/>
    </font>
    <font>
      <b/>
      <sz val="18"/>
      <name val="Microsoft YaHei"/>
      <family val="3"/>
      <charset val="134"/>
    </font>
    <font>
      <sz val="8.8000000000000007"/>
      <color indexed="23"/>
      <name val="ＭＳ Ｐゴシック"/>
      <family val="3"/>
      <charset val="128"/>
    </font>
    <font>
      <sz val="10"/>
      <name val="Arial"/>
      <family val="2"/>
    </font>
    <font>
      <sz val="8"/>
      <color theme="1"/>
      <name val="ＭＳ Ｐゴシック"/>
      <family val="3"/>
      <charset val="128"/>
      <scheme val="minor"/>
    </font>
    <font>
      <sz val="11"/>
      <color rgb="FFFFC000"/>
      <name val="ＭＳ Ｐゴシック"/>
      <family val="3"/>
      <charset val="128"/>
      <scheme val="minor"/>
    </font>
    <font>
      <sz val="11"/>
      <color rgb="FF6EF729"/>
      <name val="ＭＳ Ｐゴシック"/>
      <family val="3"/>
      <charset val="128"/>
      <scheme val="minor"/>
    </font>
    <font>
      <sz val="11"/>
      <color theme="5" tint="0.39997558519241921"/>
      <name val="ＭＳ Ｐゴシック"/>
      <family val="3"/>
      <charset val="128"/>
      <scheme val="minor"/>
    </font>
    <font>
      <sz val="11"/>
      <color theme="0" tint="-0.14999847407452621"/>
      <name val="ＭＳ Ｐゴシック"/>
      <family val="3"/>
      <charset val="128"/>
      <scheme val="minor"/>
    </font>
    <font>
      <sz val="11"/>
      <color theme="7" tint="0.39997558519241921"/>
      <name val="ＭＳ Ｐゴシック"/>
      <family val="3"/>
      <charset val="128"/>
      <scheme val="minor"/>
    </font>
    <font>
      <sz val="11"/>
      <color indexed="40"/>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0"/>
      <color rgb="FF666666"/>
      <name val="Arial"/>
      <family val="2"/>
    </font>
    <font>
      <b/>
      <sz val="17"/>
      <name val="ＭＳ Ｐゴシック"/>
      <family val="3"/>
      <charset val="128"/>
    </font>
    <font>
      <sz val="12"/>
      <color indexed="9"/>
      <name val="ＭＳ Ｐゴシック"/>
      <family val="3"/>
      <charset val="128"/>
    </font>
    <font>
      <b/>
      <u/>
      <sz val="12"/>
      <name val="ＭＳ Ｐゴシック"/>
      <family val="3"/>
      <charset val="128"/>
    </font>
    <font>
      <b/>
      <sz val="12"/>
      <color indexed="10"/>
      <name val="ＭＳ Ｐゴシック"/>
      <family val="3"/>
      <charset val="128"/>
    </font>
    <font>
      <b/>
      <sz val="14"/>
      <color indexed="53"/>
      <name val="ＭＳ Ｐゴシック"/>
      <family val="3"/>
      <charset val="128"/>
    </font>
    <font>
      <sz val="14"/>
      <color indexed="63"/>
      <name val="ＭＳ Ｐゴシック"/>
      <family val="3"/>
      <charset val="128"/>
    </font>
    <font>
      <b/>
      <sz val="12.5"/>
      <name val="ＭＳ Ｐゴシック"/>
      <family val="3"/>
      <charset val="128"/>
    </font>
    <font>
      <b/>
      <sz val="12.5"/>
      <color indexed="60"/>
      <name val="ＭＳ Ｐゴシック"/>
      <family val="3"/>
      <charset val="128"/>
    </font>
    <font>
      <sz val="12.5"/>
      <color indexed="8"/>
      <name val="ＭＳ Ｐゴシック"/>
      <family val="3"/>
      <charset val="128"/>
    </font>
    <font>
      <b/>
      <sz val="12.5"/>
      <color indexed="8"/>
      <name val="ＭＳ Ｐゴシック"/>
      <family val="3"/>
      <charset val="128"/>
    </font>
    <font>
      <b/>
      <sz val="12"/>
      <color rgb="FFB7EEFB"/>
      <name val="ＭＳ Ｐゴシック"/>
      <family val="3"/>
      <charset val="128"/>
    </font>
  </fonts>
  <fills count="50">
    <fill>
      <patternFill patternType="none"/>
    </fill>
    <fill>
      <patternFill patternType="gray125"/>
    </fill>
    <fill>
      <patternFill patternType="solid">
        <fgColor indexed="13"/>
        <bgColor indexed="64"/>
      </patternFill>
    </fill>
    <fill>
      <patternFill patternType="solid">
        <fgColor indexed="51"/>
        <bgColor indexed="64"/>
      </patternFill>
    </fill>
    <fill>
      <patternFill patternType="solid">
        <fgColor indexed="24"/>
        <bgColor indexed="64"/>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53"/>
        <bgColor indexed="64"/>
      </patternFill>
    </fill>
    <fill>
      <patternFill patternType="solid">
        <fgColor indexed="41"/>
        <bgColor indexed="64"/>
      </patternFill>
    </fill>
    <fill>
      <patternFill patternType="solid">
        <fgColor indexed="49"/>
        <bgColor indexed="64"/>
      </patternFill>
    </fill>
    <fill>
      <patternFill patternType="solid">
        <fgColor indexed="47"/>
        <bgColor indexed="64"/>
      </patternFill>
    </fill>
    <fill>
      <patternFill patternType="solid">
        <fgColor indexed="42"/>
        <bgColor indexed="64"/>
      </patternFill>
    </fill>
    <fill>
      <patternFill patternType="solid">
        <fgColor indexed="15"/>
        <bgColor indexed="64"/>
      </patternFill>
    </fill>
    <fill>
      <patternFill patternType="solid">
        <fgColor indexed="11"/>
        <bgColor indexed="64"/>
      </patternFill>
    </fill>
    <fill>
      <patternFill patternType="solid">
        <fgColor indexed="44"/>
        <bgColor indexed="64"/>
      </patternFill>
    </fill>
    <fill>
      <patternFill patternType="solid">
        <fgColor indexed="10"/>
        <bgColor indexed="64"/>
      </patternFill>
    </fill>
    <fill>
      <patternFill patternType="solid">
        <fgColor indexed="40"/>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rgb="FFFFFF66"/>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9"/>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6EF729"/>
        <bgColor indexed="64"/>
      </patternFill>
    </fill>
    <fill>
      <patternFill patternType="solid">
        <fgColor theme="0" tint="-4.9989318521683403E-2"/>
        <bgColor indexed="64"/>
      </patternFill>
    </fill>
    <fill>
      <patternFill patternType="solid">
        <fgColor theme="2"/>
        <bgColor indexed="64"/>
      </patternFill>
    </fill>
    <fill>
      <patternFill patternType="solid">
        <fgColor rgb="FFFAFEC2"/>
        <bgColor indexed="64"/>
      </patternFill>
    </fill>
    <fill>
      <patternFill patternType="solid">
        <fgColor theme="7" tint="0.79998168889431442"/>
        <bgColor indexed="64"/>
      </patternFill>
    </fill>
    <fill>
      <patternFill patternType="solid">
        <fgColor rgb="FFD4FDC3"/>
        <bgColor indexed="64"/>
      </patternFill>
    </fill>
    <fill>
      <patternFill patternType="solid">
        <fgColor theme="2" tint="-9.9978637043366805E-2"/>
        <bgColor indexed="64"/>
      </patternFill>
    </fill>
    <fill>
      <patternFill patternType="solid">
        <fgColor rgb="FFFFCC99"/>
        <bgColor indexed="64"/>
      </patternFill>
    </fill>
    <fill>
      <patternFill patternType="solid">
        <fgColor indexed="12"/>
        <bgColor indexed="64"/>
      </patternFill>
    </fill>
    <fill>
      <patternFill patternType="solid">
        <fgColor rgb="FFFFFFCC"/>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9900"/>
        <bgColor indexed="64"/>
      </patternFill>
    </fill>
    <fill>
      <patternFill patternType="solid">
        <fgColor indexed="48"/>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6DDDF7"/>
        <bgColor indexed="64"/>
      </patternFill>
    </fill>
    <fill>
      <patternFill patternType="solid">
        <fgColor indexed="45"/>
        <bgColor indexed="64"/>
      </patternFill>
    </fill>
    <fill>
      <patternFill patternType="solid">
        <fgColor indexed="55"/>
        <bgColor indexed="64"/>
      </patternFill>
    </fill>
    <fill>
      <patternFill patternType="solid">
        <fgColor rgb="FF97FBF9"/>
        <bgColor indexed="64"/>
      </patternFill>
    </fill>
    <fill>
      <patternFill patternType="solid">
        <fgColor rgb="FF0070C0"/>
        <bgColor indexed="64"/>
      </patternFill>
    </fill>
    <fill>
      <patternFill patternType="solid">
        <fgColor theme="5"/>
        <bgColor indexed="64"/>
      </patternFill>
    </fill>
  </fills>
  <borders count="255">
    <border>
      <left/>
      <right/>
      <top/>
      <bottom/>
      <diagonal/>
    </border>
    <border>
      <left style="medium">
        <color indexed="12"/>
      </left>
      <right style="medium">
        <color indexed="12"/>
      </right>
      <top/>
      <bottom/>
      <diagonal/>
    </border>
    <border>
      <left style="medium">
        <color indexed="48"/>
      </left>
      <right style="medium">
        <color indexed="23"/>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12"/>
      </left>
      <right style="medium">
        <color indexed="23"/>
      </right>
      <top style="medium">
        <color indexed="23"/>
      </top>
      <bottom style="medium">
        <color indexed="23"/>
      </bottom>
      <diagonal/>
    </border>
    <border>
      <left/>
      <right style="medium">
        <color indexed="36"/>
      </right>
      <top style="medium">
        <color indexed="23"/>
      </top>
      <bottom style="medium">
        <color indexed="23"/>
      </bottom>
      <diagonal/>
    </border>
    <border>
      <left style="medium">
        <color indexed="48"/>
      </left>
      <right style="medium">
        <color indexed="23"/>
      </right>
      <top/>
      <bottom style="medium">
        <color indexed="23"/>
      </bottom>
      <diagonal/>
    </border>
    <border>
      <left style="medium">
        <color indexed="23"/>
      </left>
      <right style="medium">
        <color indexed="23"/>
      </right>
      <top style="medium">
        <color indexed="23"/>
      </top>
      <bottom style="medium">
        <color indexed="23"/>
      </bottom>
      <diagonal/>
    </border>
    <border>
      <left style="medium">
        <color indexed="12"/>
      </left>
      <right/>
      <top/>
      <bottom/>
      <diagonal/>
    </border>
    <border>
      <left style="medium">
        <color indexed="23"/>
      </left>
      <right style="medium">
        <color indexed="23"/>
      </right>
      <top/>
      <bottom style="medium">
        <color indexed="23"/>
      </bottom>
      <diagonal/>
    </border>
    <border>
      <left style="medium">
        <color indexed="48"/>
      </left>
      <right/>
      <top style="medium">
        <color indexed="23"/>
      </top>
      <bottom style="medium">
        <color indexed="23"/>
      </bottom>
      <diagonal/>
    </border>
    <border>
      <left style="medium">
        <color indexed="12"/>
      </left>
      <right style="medium">
        <color indexed="23"/>
      </right>
      <top/>
      <bottom style="medium">
        <color indexed="23"/>
      </bottom>
      <diagonal/>
    </border>
    <border>
      <left style="medium">
        <color indexed="55"/>
      </left>
      <right style="medium">
        <color indexed="55"/>
      </right>
      <top style="medium">
        <color indexed="55"/>
      </top>
      <bottom style="medium">
        <color indexed="55"/>
      </bottom>
      <diagonal/>
    </border>
    <border>
      <left style="medium">
        <color indexed="48"/>
      </left>
      <right/>
      <top/>
      <bottom/>
      <diagonal/>
    </border>
    <border>
      <left/>
      <right style="medium">
        <color indexed="48"/>
      </right>
      <top/>
      <bottom/>
      <diagonal/>
    </border>
    <border>
      <left/>
      <right style="medium">
        <color indexed="36"/>
      </right>
      <top/>
      <bottom/>
      <diagonal/>
    </border>
    <border>
      <left style="medium">
        <color indexed="23"/>
      </left>
      <right/>
      <top style="medium">
        <color indexed="23"/>
      </top>
      <bottom style="medium">
        <color indexed="23"/>
      </bottom>
      <diagonal/>
    </border>
    <border>
      <left style="medium">
        <color indexed="48"/>
      </left>
      <right/>
      <top/>
      <bottom style="medium">
        <color indexed="48"/>
      </bottom>
      <diagonal/>
    </border>
    <border>
      <left/>
      <right/>
      <top/>
      <bottom style="medium">
        <color indexed="48"/>
      </bottom>
      <diagonal/>
    </border>
    <border>
      <left/>
      <right style="medium">
        <color indexed="48"/>
      </right>
      <top/>
      <bottom style="medium">
        <color indexed="48"/>
      </bottom>
      <diagonal/>
    </border>
    <border>
      <left style="medium">
        <color indexed="12"/>
      </left>
      <right/>
      <top/>
      <bottom style="medium">
        <color indexed="36"/>
      </bottom>
      <diagonal/>
    </border>
    <border>
      <left/>
      <right/>
      <top/>
      <bottom style="medium">
        <color indexed="36"/>
      </bottom>
      <diagonal/>
    </border>
    <border>
      <left/>
      <right style="medium">
        <color indexed="36"/>
      </right>
      <top/>
      <bottom style="medium">
        <color indexed="36"/>
      </bottom>
      <diagonal/>
    </border>
    <border>
      <left/>
      <right/>
      <top style="medium">
        <color indexed="48"/>
      </top>
      <bottom/>
      <diagonal/>
    </border>
    <border>
      <left style="medium">
        <color indexed="12"/>
      </left>
      <right style="thin">
        <color indexed="12"/>
      </right>
      <top style="medium">
        <color indexed="12"/>
      </top>
      <bottom style="medium">
        <color indexed="12"/>
      </bottom>
      <diagonal/>
    </border>
    <border>
      <left style="thin">
        <color indexed="12"/>
      </left>
      <right/>
      <top style="medium">
        <color indexed="12"/>
      </top>
      <bottom style="medium">
        <color indexed="12"/>
      </bottom>
      <diagonal/>
    </border>
    <border>
      <left/>
      <right style="medium">
        <color indexed="12"/>
      </right>
      <top style="medium">
        <color indexed="12"/>
      </top>
      <bottom/>
      <diagonal/>
    </border>
    <border>
      <left/>
      <right/>
      <top style="medium">
        <color indexed="64"/>
      </top>
      <bottom style="thin">
        <color indexed="64"/>
      </bottom>
      <diagonal/>
    </border>
    <border>
      <left/>
      <right style="medium">
        <color indexed="64"/>
      </right>
      <top/>
      <bottom/>
      <diagonal/>
    </border>
    <border>
      <left style="medium">
        <color indexed="12"/>
      </left>
      <right/>
      <top style="medium">
        <color indexed="12"/>
      </top>
      <bottom style="medium">
        <color indexed="12"/>
      </bottom>
      <diagonal/>
    </border>
    <border>
      <left style="thin">
        <color indexed="12"/>
      </left>
      <right style="thin">
        <color indexed="12"/>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23"/>
      </right>
      <top/>
      <bottom style="medium">
        <color indexed="23"/>
      </bottom>
      <diagonal/>
    </border>
    <border>
      <left style="medium">
        <color indexed="12"/>
      </left>
      <right/>
      <top/>
      <bottom style="medium">
        <color indexed="12"/>
      </bottom>
      <diagonal/>
    </border>
    <border>
      <left style="medium">
        <color indexed="12"/>
      </left>
      <right style="medium">
        <color indexed="12"/>
      </right>
      <top style="medium">
        <color indexed="12"/>
      </top>
      <bottom/>
      <diagonal/>
    </border>
    <border>
      <left style="medium">
        <color indexed="10"/>
      </left>
      <right/>
      <top style="thick">
        <color indexed="10"/>
      </top>
      <bottom/>
      <diagonal/>
    </border>
    <border>
      <left/>
      <right/>
      <top style="thick">
        <color indexed="10"/>
      </top>
      <bottom/>
      <diagonal/>
    </border>
    <border>
      <left/>
      <right style="medium">
        <color indexed="10"/>
      </right>
      <top style="thick">
        <color indexed="10"/>
      </top>
      <bottom/>
      <diagonal/>
    </border>
    <border>
      <left style="medium">
        <color indexed="10"/>
      </left>
      <right/>
      <top/>
      <bottom/>
      <diagonal/>
    </border>
    <border>
      <left/>
      <right style="medium">
        <color indexed="10"/>
      </right>
      <top/>
      <bottom/>
      <diagonal/>
    </border>
    <border>
      <left style="medium">
        <color indexed="10"/>
      </left>
      <right/>
      <top/>
      <bottom style="thick">
        <color indexed="10"/>
      </bottom>
      <diagonal/>
    </border>
    <border>
      <left/>
      <right/>
      <top/>
      <bottom style="thick">
        <color indexed="10"/>
      </bottom>
      <diagonal/>
    </border>
    <border>
      <left/>
      <right style="medium">
        <color indexed="10"/>
      </right>
      <top/>
      <bottom style="thick">
        <color indexed="10"/>
      </bottom>
      <diagonal/>
    </border>
    <border>
      <left style="thin">
        <color indexed="64"/>
      </left>
      <right style="thin">
        <color indexed="64"/>
      </right>
      <top/>
      <bottom style="thin">
        <color indexed="64"/>
      </bottom>
      <diagonal/>
    </border>
    <border>
      <left style="medium">
        <color indexed="23"/>
      </left>
      <right/>
      <top style="medium">
        <color indexed="23"/>
      </top>
      <bottom/>
      <diagonal/>
    </border>
    <border>
      <left style="medium">
        <color indexed="23"/>
      </left>
      <right style="medium">
        <color indexed="23"/>
      </right>
      <top style="medium">
        <color indexed="23"/>
      </top>
      <bottom/>
      <diagonal/>
    </border>
    <border>
      <left style="medium">
        <color indexed="55"/>
      </left>
      <right/>
      <top style="medium">
        <color indexed="55"/>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16"/>
      </left>
      <right style="medium">
        <color indexed="16"/>
      </right>
      <top style="medium">
        <color indexed="16"/>
      </top>
      <bottom/>
      <diagonal/>
    </border>
    <border>
      <left style="medium">
        <color indexed="16"/>
      </left>
      <right style="medium">
        <color indexed="16"/>
      </right>
      <top style="medium">
        <color indexed="16"/>
      </top>
      <bottom style="medium">
        <color indexed="16"/>
      </bottom>
      <diagonal/>
    </border>
    <border>
      <left style="medium">
        <color indexed="16"/>
      </left>
      <right/>
      <top style="medium">
        <color indexed="16"/>
      </top>
      <bottom style="medium">
        <color indexed="16"/>
      </bottom>
      <diagonal/>
    </border>
    <border>
      <left/>
      <right style="medium">
        <color indexed="16"/>
      </right>
      <top style="medium">
        <color indexed="16"/>
      </top>
      <bottom style="medium">
        <color indexed="16"/>
      </bottom>
      <diagonal/>
    </border>
    <border>
      <left/>
      <right style="medium">
        <color indexed="55"/>
      </right>
      <top style="medium">
        <color indexed="55"/>
      </top>
      <bottom style="medium">
        <color indexed="55"/>
      </bottom>
      <diagonal/>
    </border>
    <border>
      <left style="medium">
        <color indexed="55"/>
      </left>
      <right style="medium">
        <color indexed="55"/>
      </right>
      <top style="medium">
        <color indexed="55"/>
      </top>
      <bottom/>
      <diagonal/>
    </border>
    <border>
      <left style="medium">
        <color indexed="55"/>
      </left>
      <right style="medium">
        <color indexed="55"/>
      </right>
      <top/>
      <bottom/>
      <diagonal/>
    </border>
    <border>
      <left/>
      <right style="medium">
        <color indexed="55"/>
      </right>
      <top style="medium">
        <color indexed="55"/>
      </top>
      <bottom/>
      <diagonal/>
    </border>
    <border>
      <left/>
      <right/>
      <top style="medium">
        <color indexed="55"/>
      </top>
      <bottom style="medium">
        <color indexed="55"/>
      </bottom>
      <diagonal/>
    </border>
    <border>
      <left style="thick">
        <color indexed="10"/>
      </left>
      <right/>
      <top style="thick">
        <color indexed="10"/>
      </top>
      <bottom/>
      <diagonal/>
    </border>
    <border>
      <left style="thick">
        <color indexed="10"/>
      </left>
      <right/>
      <top/>
      <bottom/>
      <diagonal/>
    </border>
    <border>
      <left style="thick">
        <color indexed="10"/>
      </left>
      <right/>
      <top/>
      <bottom style="thick">
        <color indexed="10"/>
      </bottom>
      <diagonal/>
    </border>
    <border>
      <left/>
      <right style="thick">
        <color indexed="10"/>
      </right>
      <top/>
      <bottom/>
      <diagonal/>
    </border>
    <border>
      <left style="medium">
        <color indexed="55"/>
      </left>
      <right/>
      <top style="medium">
        <color indexed="55"/>
      </top>
      <bottom style="medium">
        <color indexed="55"/>
      </bottom>
      <diagonal/>
    </border>
    <border>
      <left/>
      <right/>
      <top style="medium">
        <color indexed="64"/>
      </top>
      <bottom style="medium">
        <color indexed="12"/>
      </bottom>
      <diagonal/>
    </border>
    <border>
      <left style="medium">
        <color indexed="12"/>
      </left>
      <right/>
      <top style="medium">
        <color indexed="12"/>
      </top>
      <bottom style="medium">
        <color indexed="16"/>
      </bottom>
      <diagonal/>
    </border>
    <border>
      <left/>
      <right style="medium">
        <color indexed="12"/>
      </right>
      <top style="medium">
        <color indexed="12"/>
      </top>
      <bottom style="medium">
        <color indexed="16"/>
      </bottom>
      <diagonal/>
    </border>
    <border>
      <left style="thin">
        <color indexed="64"/>
      </left>
      <right/>
      <top style="thick">
        <color indexed="10"/>
      </top>
      <bottom style="thin">
        <color indexed="64"/>
      </bottom>
      <diagonal/>
    </border>
    <border>
      <left/>
      <right/>
      <top style="thick">
        <color indexed="10"/>
      </top>
      <bottom style="thin">
        <color indexed="64"/>
      </bottom>
      <diagonal/>
    </border>
    <border>
      <left/>
      <right style="thin">
        <color indexed="64"/>
      </right>
      <top style="thick">
        <color indexed="10"/>
      </top>
      <bottom style="thin">
        <color indexed="64"/>
      </bottom>
      <diagonal/>
    </border>
    <border>
      <left style="thin">
        <color indexed="64"/>
      </left>
      <right/>
      <top style="thick">
        <color indexed="10"/>
      </top>
      <bottom/>
      <diagonal/>
    </border>
    <border>
      <left style="thin">
        <color indexed="64"/>
      </left>
      <right/>
      <top style="thin">
        <color indexed="64"/>
      </top>
      <bottom style="medium">
        <color indexed="23"/>
      </bottom>
      <diagonal/>
    </border>
    <border>
      <left/>
      <right style="thin">
        <color indexed="64"/>
      </right>
      <top style="thin">
        <color indexed="64"/>
      </top>
      <bottom style="medium">
        <color indexed="23"/>
      </bottom>
      <diagonal/>
    </border>
    <border>
      <left style="thin">
        <color indexed="64"/>
      </left>
      <right/>
      <top/>
      <bottom style="medium">
        <color indexed="23"/>
      </bottom>
      <diagonal/>
    </border>
    <border>
      <left/>
      <right/>
      <top/>
      <bottom style="medium">
        <color indexed="23"/>
      </bottom>
      <diagonal/>
    </border>
    <border>
      <left style="thin">
        <color indexed="64"/>
      </left>
      <right/>
      <top/>
      <bottom style="thick">
        <color indexed="23"/>
      </bottom>
      <diagonal/>
    </border>
    <border>
      <left/>
      <right/>
      <top/>
      <bottom style="thick">
        <color indexed="23"/>
      </bottom>
      <diagonal/>
    </border>
    <border>
      <left style="medium">
        <color indexed="48"/>
      </left>
      <right/>
      <top style="medium">
        <color indexed="48"/>
      </top>
      <bottom/>
      <diagonal/>
    </border>
    <border>
      <left/>
      <right style="medium">
        <color indexed="48"/>
      </right>
      <top style="medium">
        <color indexed="48"/>
      </top>
      <bottom/>
      <diagonal/>
    </border>
    <border>
      <left style="medium">
        <color indexed="12"/>
      </left>
      <right/>
      <top style="medium">
        <color indexed="20"/>
      </top>
      <bottom/>
      <diagonal/>
    </border>
    <border>
      <left/>
      <right/>
      <top style="medium">
        <color indexed="36"/>
      </top>
      <bottom/>
      <diagonal/>
    </border>
    <border>
      <left/>
      <right style="medium">
        <color indexed="36"/>
      </right>
      <top style="medium">
        <color indexed="36"/>
      </top>
      <bottom/>
      <diagonal/>
    </border>
    <border>
      <left style="medium">
        <color indexed="48"/>
      </left>
      <right/>
      <top/>
      <bottom style="medium">
        <color indexed="23"/>
      </bottom>
      <diagonal/>
    </border>
    <border>
      <left/>
      <right style="medium">
        <color indexed="48"/>
      </right>
      <top/>
      <bottom style="medium">
        <color indexed="23"/>
      </bottom>
      <diagonal/>
    </border>
    <border>
      <left style="medium">
        <color indexed="12"/>
      </left>
      <right/>
      <top/>
      <bottom style="medium">
        <color indexed="23"/>
      </bottom>
      <diagonal/>
    </border>
    <border>
      <left/>
      <right style="medium">
        <color indexed="36"/>
      </right>
      <top/>
      <bottom style="medium">
        <color indexed="23"/>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12"/>
      </right>
      <top/>
      <bottom/>
      <diagonal/>
    </border>
    <border>
      <left style="medium">
        <color indexed="23"/>
      </left>
      <right style="medium">
        <color indexed="12"/>
      </right>
      <top style="medium">
        <color indexed="23"/>
      </top>
      <bottom style="medium">
        <color indexed="23"/>
      </bottom>
      <diagonal/>
    </border>
    <border>
      <left style="medium">
        <color indexed="23"/>
      </left>
      <right style="medium">
        <color indexed="23"/>
      </right>
      <top style="medium">
        <color indexed="23"/>
      </top>
      <bottom style="medium">
        <color indexed="55"/>
      </bottom>
      <diagonal/>
    </border>
    <border>
      <left style="medium">
        <color indexed="23"/>
      </left>
      <right style="medium">
        <color indexed="12"/>
      </right>
      <top style="medium">
        <color indexed="23"/>
      </top>
      <bottom style="medium">
        <color indexed="55"/>
      </bottom>
      <diagonal/>
    </border>
    <border>
      <left/>
      <right/>
      <top style="thin">
        <color auto="1"/>
      </top>
      <bottom/>
      <diagonal/>
    </border>
    <border>
      <left/>
      <right/>
      <top/>
      <bottom style="thin">
        <color auto="1"/>
      </bottom>
      <diagonal/>
    </border>
    <border>
      <left style="thick">
        <color theme="6" tint="-0.499984740745262"/>
      </left>
      <right style="thin">
        <color indexed="64"/>
      </right>
      <top style="thick">
        <color theme="6" tint="-0.499984740745262"/>
      </top>
      <bottom/>
      <diagonal/>
    </border>
    <border>
      <left style="thin">
        <color indexed="64"/>
      </left>
      <right/>
      <top style="thick">
        <color theme="6" tint="-0.499984740745262"/>
      </top>
      <bottom/>
      <diagonal/>
    </border>
    <border>
      <left/>
      <right/>
      <top style="thick">
        <color theme="6" tint="-0.499984740745262"/>
      </top>
      <bottom/>
      <diagonal/>
    </border>
    <border>
      <left/>
      <right style="thin">
        <color indexed="64"/>
      </right>
      <top style="thick">
        <color theme="6" tint="-0.499984740745262"/>
      </top>
      <bottom/>
      <diagonal/>
    </border>
    <border>
      <left/>
      <right style="thick">
        <color theme="6" tint="-0.499984740745262"/>
      </right>
      <top style="thick">
        <color theme="6" tint="-0.499984740745262"/>
      </top>
      <bottom/>
      <diagonal/>
    </border>
    <border>
      <left style="thick">
        <color theme="6" tint="-0.499984740745262"/>
      </left>
      <right style="thin">
        <color indexed="64"/>
      </right>
      <top/>
      <bottom/>
      <diagonal/>
    </border>
    <border>
      <left/>
      <right style="thick">
        <color theme="6" tint="-0.499984740745262"/>
      </right>
      <top/>
      <bottom/>
      <diagonal/>
    </border>
    <border>
      <left style="thick">
        <color theme="6" tint="-0.499984740745262"/>
      </left>
      <right style="thin">
        <color indexed="64"/>
      </right>
      <top/>
      <bottom style="thick">
        <color theme="6" tint="-0.499984740745262"/>
      </bottom>
      <diagonal/>
    </border>
    <border>
      <left style="thin">
        <color indexed="64"/>
      </left>
      <right/>
      <top/>
      <bottom style="thick">
        <color theme="6" tint="-0.499984740745262"/>
      </bottom>
      <diagonal/>
    </border>
    <border>
      <left/>
      <right/>
      <top/>
      <bottom style="thick">
        <color theme="6" tint="-0.499984740745262"/>
      </bottom>
      <diagonal/>
    </border>
    <border>
      <left/>
      <right style="thin">
        <color indexed="64"/>
      </right>
      <top/>
      <bottom style="thick">
        <color theme="6" tint="-0.499984740745262"/>
      </bottom>
      <diagonal/>
    </border>
    <border>
      <left/>
      <right style="thick">
        <color theme="6" tint="-0.499984740745262"/>
      </right>
      <top/>
      <bottom style="thick">
        <color theme="6" tint="-0.499984740745262"/>
      </bottom>
      <diagonal/>
    </border>
    <border>
      <left/>
      <right style="medium">
        <color rgb="FF888888"/>
      </right>
      <top/>
      <bottom style="medium">
        <color rgb="FF888888"/>
      </bottom>
      <diagonal/>
    </border>
    <border>
      <left style="thin">
        <color indexed="64"/>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55"/>
      </left>
      <right/>
      <top/>
      <bottom/>
      <diagonal/>
    </border>
    <border>
      <left style="thick">
        <color indexed="23"/>
      </left>
      <right/>
      <top style="thick">
        <color indexed="23"/>
      </top>
      <bottom/>
      <diagonal/>
    </border>
    <border>
      <left/>
      <right/>
      <top style="thick">
        <color indexed="23"/>
      </top>
      <bottom/>
      <diagonal/>
    </border>
    <border>
      <left/>
      <right style="thin">
        <color indexed="23"/>
      </right>
      <top style="thick">
        <color indexed="23"/>
      </top>
      <bottom/>
      <diagonal/>
    </border>
    <border>
      <left style="thin">
        <color indexed="23"/>
      </left>
      <right style="thin">
        <color indexed="23"/>
      </right>
      <top style="thick">
        <color indexed="23"/>
      </top>
      <bottom/>
      <diagonal/>
    </border>
    <border>
      <left style="thin">
        <color indexed="23"/>
      </left>
      <right style="thick">
        <color indexed="23"/>
      </right>
      <top style="thick">
        <color indexed="23"/>
      </top>
      <bottom/>
      <diagonal/>
    </border>
    <border>
      <left style="medium">
        <color indexed="23"/>
      </left>
      <right/>
      <top/>
      <bottom style="medium">
        <color indexed="55"/>
      </bottom>
      <diagonal/>
    </border>
    <border>
      <left style="thin">
        <color indexed="23"/>
      </left>
      <right style="thin">
        <color indexed="23"/>
      </right>
      <top style="thin">
        <color indexed="23"/>
      </top>
      <bottom style="medium">
        <color indexed="23"/>
      </bottom>
      <diagonal/>
    </border>
    <border>
      <left style="thin">
        <color indexed="23"/>
      </left>
      <right style="thin">
        <color indexed="23"/>
      </right>
      <top style="thin">
        <color indexed="23"/>
      </top>
      <bottom style="thin">
        <color indexed="23"/>
      </bottom>
      <diagonal/>
    </border>
    <border>
      <left style="thin">
        <color indexed="23"/>
      </left>
      <right style="thick">
        <color indexed="23"/>
      </right>
      <top style="thin">
        <color indexed="23"/>
      </top>
      <bottom style="thin">
        <color indexed="23"/>
      </bottom>
      <diagonal/>
    </border>
    <border>
      <left style="medium">
        <color rgb="FF002060"/>
      </left>
      <right/>
      <top/>
      <bottom/>
      <diagonal/>
    </border>
    <border>
      <left/>
      <right style="medium">
        <color rgb="FF888888"/>
      </right>
      <top/>
      <bottom style="medium">
        <color rgb="FFD0D0D0"/>
      </bottom>
      <diagonal/>
    </border>
    <border>
      <left style="medium">
        <color indexed="12"/>
      </left>
      <right style="medium">
        <color indexed="12"/>
      </right>
      <top/>
      <bottom style="thick">
        <color indexed="12"/>
      </bottom>
      <diagonal/>
    </border>
    <border>
      <left/>
      <right style="medium">
        <color indexed="55"/>
      </right>
      <top/>
      <bottom/>
      <diagonal/>
    </border>
    <border>
      <left style="medium">
        <color indexed="55"/>
      </left>
      <right/>
      <top/>
      <bottom style="medium">
        <color indexed="55"/>
      </bottom>
      <diagonal/>
    </border>
    <border>
      <left/>
      <right style="medium">
        <color indexed="55"/>
      </right>
      <top/>
      <bottom style="medium">
        <color indexed="5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diagonal/>
    </border>
    <border>
      <left style="thin">
        <color indexed="12"/>
      </left>
      <right style="thin">
        <color indexed="12"/>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indexed="12"/>
      </top>
      <bottom style="thin">
        <color indexed="12"/>
      </bottom>
      <diagonal/>
    </border>
    <border>
      <left style="medium">
        <color auto="1"/>
      </left>
      <right/>
      <top style="thin">
        <color indexed="12"/>
      </top>
      <bottom style="medium">
        <color indexed="12"/>
      </bottom>
      <diagonal/>
    </border>
    <border>
      <left/>
      <right/>
      <top style="thin">
        <color indexed="64"/>
      </top>
      <bottom style="medium">
        <color indexed="64"/>
      </bottom>
      <diagonal/>
    </border>
    <border>
      <left/>
      <right style="medium">
        <color rgb="FFD0D0D0"/>
      </right>
      <top/>
      <bottom style="medium">
        <color rgb="FFD0D0D0"/>
      </bottom>
      <diagonal/>
    </border>
    <border>
      <left style="thick">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23"/>
      </left>
      <right/>
      <top style="medium">
        <color indexed="55"/>
      </top>
      <bottom style="medium">
        <color indexed="55"/>
      </bottom>
      <diagonal/>
    </border>
    <border>
      <left style="medium">
        <color indexed="23"/>
      </left>
      <right/>
      <top style="medium">
        <color indexed="55"/>
      </top>
      <bottom/>
      <diagonal/>
    </border>
    <border>
      <left style="medium">
        <color indexed="23"/>
      </left>
      <right/>
      <top style="medium">
        <color indexed="23"/>
      </top>
      <bottom style="thin">
        <color indexed="23"/>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12"/>
      </left>
      <right style="medium">
        <color auto="1"/>
      </right>
      <top/>
      <bottom/>
      <diagonal/>
    </border>
    <border>
      <left style="medium">
        <color rgb="FF888888"/>
      </left>
      <right style="medium">
        <color rgb="FF888888"/>
      </right>
      <top style="medium">
        <color rgb="FF888888"/>
      </top>
      <bottom style="medium">
        <color rgb="FF888888"/>
      </bottom>
      <diagonal/>
    </border>
    <border>
      <left style="medium">
        <color indexed="12"/>
      </left>
      <right style="medium">
        <color indexed="12"/>
      </right>
      <top style="thick">
        <color indexed="12"/>
      </top>
      <bottom/>
      <diagonal/>
    </border>
    <border>
      <left style="medium">
        <color indexed="12"/>
      </left>
      <right style="thick">
        <color indexed="12"/>
      </right>
      <top style="thick">
        <color indexed="12"/>
      </top>
      <bottom/>
      <diagonal/>
    </border>
    <border>
      <left style="medium">
        <color indexed="12"/>
      </left>
      <right style="thick">
        <color indexed="12"/>
      </right>
      <top/>
      <bottom/>
      <diagonal/>
    </border>
    <border>
      <left style="medium">
        <color indexed="12"/>
      </left>
      <right style="thick">
        <color indexed="12"/>
      </right>
      <top/>
      <bottom style="thick">
        <color indexed="12"/>
      </bottom>
      <diagonal/>
    </border>
    <border>
      <left style="medium">
        <color indexed="23"/>
      </left>
      <right style="medium">
        <color indexed="12"/>
      </right>
      <top/>
      <bottom style="medium">
        <color indexed="23"/>
      </bottom>
      <diagonal/>
    </border>
    <border>
      <left/>
      <right style="medium">
        <color indexed="23"/>
      </right>
      <top/>
      <bottom/>
      <diagonal/>
    </border>
    <border>
      <left style="medium">
        <color auto="1"/>
      </left>
      <right style="medium">
        <color auto="1"/>
      </right>
      <top style="medium">
        <color auto="1"/>
      </top>
      <bottom style="medium">
        <color auto="1"/>
      </bottom>
      <diagonal/>
    </border>
    <border>
      <left style="medium">
        <color theme="0" tint="-0.499984740745262"/>
      </left>
      <right style="medium">
        <color theme="0" tint="-0.499984740745262"/>
      </right>
      <top/>
      <bottom style="medium">
        <color theme="0" tint="-0.499984740745262"/>
      </bottom>
      <diagonal/>
    </border>
    <border>
      <left style="thick">
        <color indexed="23"/>
      </left>
      <right style="thin">
        <color indexed="23"/>
      </right>
      <top style="thin">
        <color indexed="23"/>
      </top>
      <bottom style="thin">
        <color indexed="23"/>
      </bottom>
      <diagonal/>
    </border>
    <border>
      <left/>
      <right/>
      <top style="medium">
        <color indexed="12"/>
      </top>
      <bottom style="medium">
        <color indexed="16"/>
      </bottom>
      <diagonal/>
    </border>
    <border>
      <left style="medium">
        <color indexed="64"/>
      </left>
      <right style="medium">
        <color indexed="64"/>
      </right>
      <top/>
      <bottom/>
      <diagonal/>
    </border>
    <border>
      <left style="thin">
        <color auto="1"/>
      </left>
      <right/>
      <top style="thin">
        <color indexed="64"/>
      </top>
      <bottom style="medium">
        <color indexed="64"/>
      </bottom>
      <diagonal/>
    </border>
    <border>
      <left style="thin">
        <color auto="1"/>
      </left>
      <right/>
      <top/>
      <bottom style="thin">
        <color auto="1"/>
      </bottom>
      <diagonal/>
    </border>
    <border>
      <left style="medium">
        <color auto="1"/>
      </left>
      <right/>
      <top style="medium">
        <color auto="1"/>
      </top>
      <bottom style="medium">
        <color auto="1"/>
      </bottom>
      <diagonal/>
    </border>
    <border>
      <left style="medium">
        <color indexed="23"/>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medium">
        <color theme="3"/>
      </left>
      <right style="medium">
        <color theme="3"/>
      </right>
      <top style="medium">
        <color theme="3"/>
      </top>
      <bottom style="thin">
        <color theme="3"/>
      </bottom>
      <diagonal/>
    </border>
    <border>
      <left style="medium">
        <color theme="3"/>
      </left>
      <right style="medium">
        <color theme="3"/>
      </right>
      <top style="thin">
        <color theme="3"/>
      </top>
      <bottom style="medium">
        <color theme="3"/>
      </bottom>
      <diagonal/>
    </border>
    <border>
      <left style="medium">
        <color indexed="64"/>
      </left>
      <right/>
      <top style="thin">
        <color indexed="64"/>
      </top>
      <bottom/>
      <diagonal/>
    </border>
    <border>
      <left/>
      <right style="medium">
        <color indexed="64"/>
      </right>
      <top style="thin">
        <color indexed="64"/>
      </top>
      <bottom/>
      <diagonal/>
    </border>
    <border>
      <left style="medium">
        <color theme="3"/>
      </left>
      <right style="medium">
        <color theme="3"/>
      </right>
      <top style="thin">
        <color theme="3"/>
      </top>
      <bottom/>
      <diagonal/>
    </border>
    <border>
      <left style="medium">
        <color rgb="FF888888"/>
      </left>
      <right style="medium">
        <color rgb="FF888888"/>
      </right>
      <top/>
      <bottom style="medium">
        <color rgb="FF888888"/>
      </bottom>
      <diagonal/>
    </border>
    <border>
      <left/>
      <right/>
      <top style="medium">
        <color rgb="FF888888"/>
      </top>
      <bottom style="medium">
        <color rgb="FF888888"/>
      </bottom>
      <diagonal/>
    </border>
    <border>
      <left style="medium">
        <color rgb="FF888888"/>
      </left>
      <right style="medium">
        <color theme="0" tint="-0.24994659260841701"/>
      </right>
      <top style="medium">
        <color rgb="FF888888"/>
      </top>
      <bottom style="medium">
        <color rgb="FF888888"/>
      </bottom>
      <diagonal/>
    </border>
    <border>
      <left style="medium">
        <color theme="0" tint="-0.24994659260841701"/>
      </left>
      <right/>
      <top style="medium">
        <color rgb="FF888888"/>
      </top>
      <bottom style="medium">
        <color rgb="FF888888"/>
      </bottom>
      <diagonal/>
    </border>
    <border>
      <left/>
      <right style="medium">
        <color theme="0" tint="-0.24994659260841701"/>
      </right>
      <top style="medium">
        <color rgb="FF888888"/>
      </top>
      <bottom style="medium">
        <color rgb="FF888888"/>
      </bottom>
      <diagonal/>
    </border>
    <border>
      <left style="medium">
        <color auto="1"/>
      </left>
      <right style="medium">
        <color indexed="12"/>
      </right>
      <top style="thin">
        <color indexed="12"/>
      </top>
      <bottom/>
      <diagonal/>
    </border>
    <border>
      <left style="thick">
        <color indexed="12"/>
      </left>
      <right style="medium">
        <color indexed="12"/>
      </right>
      <top style="thin">
        <color indexed="12"/>
      </top>
      <bottom/>
      <diagonal/>
    </border>
    <border>
      <left style="medium">
        <color indexed="12"/>
      </left>
      <right style="medium">
        <color indexed="12"/>
      </right>
      <top style="thin">
        <color indexed="12"/>
      </top>
      <bottom/>
      <diagonal/>
    </border>
    <border>
      <left/>
      <right/>
      <top style="thin">
        <color indexed="12"/>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rgb="FF888888"/>
      </left>
      <right/>
      <top style="thin">
        <color indexed="23"/>
      </top>
      <bottom style="thin">
        <color indexed="23"/>
      </bottom>
      <diagonal/>
    </border>
    <border>
      <left style="medium">
        <color indexed="23"/>
      </left>
      <right style="medium">
        <color theme="0" tint="-0.24994659260841701"/>
      </right>
      <top style="medium">
        <color indexed="55"/>
      </top>
      <bottom/>
      <diagonal/>
    </border>
    <border>
      <left style="medium">
        <color indexed="23"/>
      </left>
      <right/>
      <top/>
      <bottom style="medium">
        <color indexed="23"/>
      </bottom>
      <diagonal/>
    </border>
    <border>
      <left/>
      <right style="medium">
        <color indexed="12"/>
      </right>
      <top style="thin">
        <color indexed="12"/>
      </top>
      <bottom/>
      <diagonal/>
    </border>
    <border>
      <left/>
      <right style="medium">
        <color indexed="12"/>
      </right>
      <top style="thin">
        <color indexed="12"/>
      </top>
      <bottom style="medium">
        <color indexed="12"/>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theme="3"/>
      </right>
      <top/>
      <bottom/>
      <diagonal/>
    </border>
    <border>
      <left/>
      <right/>
      <top style="thin">
        <color auto="1"/>
      </top>
      <bottom style="medium">
        <color auto="1"/>
      </bottom>
      <diagonal/>
    </border>
    <border>
      <left style="medium">
        <color indexed="12"/>
      </left>
      <right style="medium">
        <color auto="1"/>
      </right>
      <top style="thick">
        <color indexed="12"/>
      </top>
      <bottom/>
      <diagonal/>
    </border>
    <border>
      <left style="medium">
        <color indexed="12"/>
      </left>
      <right style="medium">
        <color auto="1"/>
      </right>
      <top/>
      <bottom style="thick">
        <color indexed="12"/>
      </bottom>
      <diagonal/>
    </border>
    <border>
      <left style="thick">
        <color indexed="64"/>
      </left>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left/>
      <right style="medium">
        <color indexed="12"/>
      </right>
      <top style="thin">
        <color indexed="12"/>
      </top>
      <bottom style="thick">
        <color indexed="12"/>
      </bottom>
      <diagonal/>
    </border>
    <border>
      <left style="medium">
        <color indexed="12"/>
      </left>
      <right/>
      <top/>
      <bottom style="thick">
        <color indexed="12"/>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medium">
        <color auto="1"/>
      </top>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double">
        <color auto="1"/>
      </top>
      <bottom/>
      <diagonal/>
    </border>
    <border>
      <left style="thin">
        <color auto="1"/>
      </left>
      <right/>
      <top style="thin">
        <color auto="1"/>
      </top>
      <bottom style="medium">
        <color auto="1"/>
      </bottom>
      <diagonal/>
    </border>
    <border>
      <left/>
      <right/>
      <top style="thick">
        <color auto="1"/>
      </top>
      <bottom/>
      <diagonal/>
    </border>
    <border>
      <left/>
      <right style="thick">
        <color auto="1"/>
      </right>
      <top style="thick">
        <color auto="1"/>
      </top>
      <bottom/>
      <diagonal/>
    </border>
    <border>
      <left/>
      <right/>
      <top/>
      <bottom style="thick">
        <color auto="1"/>
      </bottom>
      <diagonal/>
    </border>
    <border>
      <left/>
      <right style="medium">
        <color theme="3"/>
      </right>
      <top style="thin">
        <color theme="3"/>
      </top>
      <bottom/>
      <diagonal/>
    </border>
    <border>
      <left/>
      <right/>
      <top style="medium">
        <color indexed="23"/>
      </top>
      <bottom style="medium">
        <color indexed="23"/>
      </bottom>
      <diagonal/>
    </border>
    <border>
      <left style="medium">
        <color indexed="48"/>
      </left>
      <right/>
      <top style="medium">
        <color indexed="48"/>
      </top>
      <bottom style="medium">
        <color indexed="48"/>
      </bottom>
      <diagonal/>
    </border>
    <border>
      <left/>
      <right/>
      <top style="medium">
        <color indexed="48"/>
      </top>
      <bottom style="medium">
        <color indexed="48"/>
      </bottom>
      <diagonal/>
    </border>
    <border>
      <left/>
      <right style="medium">
        <color indexed="48"/>
      </right>
      <top style="medium">
        <color indexed="48"/>
      </top>
      <bottom style="medium">
        <color indexed="48"/>
      </bottom>
      <diagonal/>
    </border>
    <border>
      <left style="thick">
        <color rgb="FF002060"/>
      </left>
      <right/>
      <top style="thick">
        <color rgb="FF002060"/>
      </top>
      <bottom/>
      <diagonal/>
    </border>
    <border>
      <left/>
      <right/>
      <top style="thick">
        <color rgb="FF002060"/>
      </top>
      <bottom/>
      <diagonal/>
    </border>
    <border>
      <left/>
      <right style="thick">
        <color rgb="FF002060"/>
      </right>
      <top style="thick">
        <color rgb="FF002060"/>
      </top>
      <bottom/>
      <diagonal/>
    </border>
    <border>
      <left style="thick">
        <color rgb="FF002060"/>
      </left>
      <right/>
      <top/>
      <bottom/>
      <diagonal/>
    </border>
    <border>
      <left/>
      <right style="thick">
        <color rgb="FF002060"/>
      </right>
      <top/>
      <bottom/>
      <diagonal/>
    </border>
    <border>
      <left style="thick">
        <color rgb="FF002060"/>
      </left>
      <right/>
      <top/>
      <bottom style="thick">
        <color rgb="FF002060"/>
      </bottom>
      <diagonal/>
    </border>
    <border>
      <left/>
      <right/>
      <top/>
      <bottom style="thick">
        <color rgb="FF002060"/>
      </bottom>
      <diagonal/>
    </border>
    <border>
      <left/>
      <right style="thick">
        <color rgb="FF002060"/>
      </right>
      <top/>
      <bottom style="thick">
        <color rgb="FF002060"/>
      </bottom>
      <diagonal/>
    </border>
  </borders>
  <cellStyleXfs count="26">
    <xf numFmtId="0" fontId="0" fillId="0" borderId="0">
      <alignment vertical="center"/>
    </xf>
    <xf numFmtId="0" fontId="8" fillId="0" borderId="0" applyNumberFormat="0" applyFill="0" applyBorder="0" applyAlignment="0" applyProtection="0">
      <alignment vertical="top"/>
      <protection locked="0"/>
    </xf>
    <xf numFmtId="0" fontId="6" fillId="0" borderId="0">
      <alignment vertical="center"/>
    </xf>
    <xf numFmtId="0" fontId="69" fillId="0" borderId="0">
      <alignment vertical="center"/>
    </xf>
    <xf numFmtId="0" fontId="6" fillId="0" borderId="0"/>
    <xf numFmtId="0" fontId="69" fillId="0" borderId="0">
      <alignment vertical="center"/>
    </xf>
    <xf numFmtId="0" fontId="6" fillId="0" borderId="0"/>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3" fillId="0" borderId="0">
      <alignment vertical="center"/>
    </xf>
    <xf numFmtId="0" fontId="4" fillId="0" borderId="0">
      <alignment vertical="center"/>
    </xf>
    <xf numFmtId="0" fontId="69"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6" fillId="0" borderId="0">
      <alignment vertical="center"/>
    </xf>
    <xf numFmtId="0" fontId="1" fillId="0" borderId="0">
      <alignment vertical="center"/>
    </xf>
    <xf numFmtId="0" fontId="108" fillId="0" borderId="0"/>
    <xf numFmtId="0" fontId="109" fillId="0" borderId="0" applyNumberFormat="0" applyFill="0" applyBorder="0" applyAlignment="0" applyProtection="0"/>
    <xf numFmtId="0" fontId="108" fillId="0" borderId="0"/>
    <xf numFmtId="0" fontId="1" fillId="0" borderId="0">
      <alignment vertical="center"/>
    </xf>
  </cellStyleXfs>
  <cellXfs count="836">
    <xf numFmtId="0" fontId="0" fillId="0" borderId="0" xfId="0">
      <alignment vertical="center"/>
    </xf>
    <xf numFmtId="0" fontId="6" fillId="0" borderId="0" xfId="2">
      <alignment vertical="center"/>
    </xf>
    <xf numFmtId="14" fontId="18" fillId="3" borderId="1" xfId="2" applyNumberFormat="1" applyFont="1" applyFill="1" applyBorder="1" applyAlignment="1">
      <alignment horizontal="center" vertical="center" shrinkToFit="1"/>
    </xf>
    <xf numFmtId="0" fontId="10" fillId="0" borderId="0" xfId="2" applyFont="1" applyAlignment="1">
      <alignment horizontal="center" vertical="center"/>
    </xf>
    <xf numFmtId="14" fontId="10" fillId="0" borderId="0" xfId="2" applyNumberFormat="1" applyFont="1" applyAlignment="1">
      <alignment horizontal="center" vertical="center"/>
    </xf>
    <xf numFmtId="0" fontId="10" fillId="0" borderId="0" xfId="2" applyFont="1" applyAlignment="1">
      <alignment vertical="top" wrapText="1"/>
    </xf>
    <xf numFmtId="0" fontId="22" fillId="4" borderId="2" xfId="2" applyFont="1" applyFill="1" applyBorder="1" applyAlignment="1">
      <alignment horizontal="center" vertical="center" wrapText="1"/>
    </xf>
    <xf numFmtId="0" fontId="22" fillId="4" borderId="3" xfId="2" applyFont="1" applyFill="1" applyBorder="1" applyAlignment="1">
      <alignment horizontal="center" vertical="center" wrapText="1"/>
    </xf>
    <xf numFmtId="0" fontId="22" fillId="4" borderId="4" xfId="2" applyFont="1" applyFill="1" applyBorder="1" applyAlignment="1">
      <alignment horizontal="center" vertical="center" wrapText="1"/>
    </xf>
    <xf numFmtId="0" fontId="22" fillId="4" borderId="5" xfId="2" applyFont="1" applyFill="1" applyBorder="1" applyAlignment="1">
      <alignment horizontal="center" vertical="center" wrapText="1"/>
    </xf>
    <xf numFmtId="0" fontId="6" fillId="5" borderId="0" xfId="2" applyFill="1">
      <alignment vertical="center"/>
    </xf>
    <xf numFmtId="0" fontId="6" fillId="0" borderId="8" xfId="2" applyBorder="1">
      <alignment vertical="center"/>
    </xf>
    <xf numFmtId="0" fontId="22" fillId="5" borderId="10" xfId="2" applyFont="1" applyFill="1" applyBorder="1" applyAlignment="1">
      <alignment horizontal="center" vertical="center"/>
    </xf>
    <xf numFmtId="0" fontId="0" fillId="0" borderId="7" xfId="0" applyBorder="1" applyAlignment="1">
      <alignment horizontal="center" vertical="center" wrapText="1"/>
    </xf>
    <xf numFmtId="0" fontId="0" fillId="2" borderId="7" xfId="0" applyFill="1" applyBorder="1" applyAlignment="1">
      <alignment horizontal="center" vertical="center" wrapText="1"/>
    </xf>
    <xf numFmtId="0" fontId="6" fillId="0" borderId="7" xfId="2" applyBorder="1" applyAlignment="1">
      <alignment horizontal="center" vertical="center" wrapText="1"/>
    </xf>
    <xf numFmtId="0" fontId="22" fillId="5" borderId="11" xfId="2" applyFont="1" applyFill="1" applyBorder="1" applyAlignment="1">
      <alignment horizontal="center" vertical="center"/>
    </xf>
    <xf numFmtId="0" fontId="22" fillId="5" borderId="6" xfId="2" applyFont="1" applyFill="1" applyBorder="1" applyAlignment="1">
      <alignment horizontal="center" vertical="center"/>
    </xf>
    <xf numFmtId="0" fontId="22" fillId="0" borderId="11" xfId="2" applyFont="1" applyBorder="1" applyAlignment="1">
      <alignment horizontal="center" vertical="center"/>
    </xf>
    <xf numFmtId="0" fontId="6" fillId="2" borderId="7" xfId="2" applyFill="1" applyBorder="1" applyAlignment="1">
      <alignment horizontal="center" vertical="center" wrapText="1"/>
    </xf>
    <xf numFmtId="0" fontId="22" fillId="5" borderId="13" xfId="2" applyFont="1" applyFill="1" applyBorder="1" applyAlignment="1">
      <alignment horizontal="center" vertical="center"/>
    </xf>
    <xf numFmtId="177" fontId="16" fillId="5" borderId="14" xfId="2" applyNumberFormat="1" applyFont="1" applyFill="1" applyBorder="1" applyAlignment="1">
      <alignment horizontal="center" vertical="center" wrapText="1"/>
    </xf>
    <xf numFmtId="0" fontId="22" fillId="5" borderId="8" xfId="2" applyFont="1" applyFill="1" applyBorder="1" applyAlignment="1">
      <alignment horizontal="center" vertical="center"/>
    </xf>
    <xf numFmtId="0" fontId="6" fillId="5" borderId="13" xfId="2" applyFill="1" applyBorder="1">
      <alignment vertical="center"/>
    </xf>
    <xf numFmtId="0" fontId="6" fillId="5" borderId="14" xfId="2" applyFill="1" applyBorder="1">
      <alignment vertical="center"/>
    </xf>
    <xf numFmtId="0" fontId="6" fillId="5" borderId="8" xfId="2" applyFill="1" applyBorder="1">
      <alignment vertical="center"/>
    </xf>
    <xf numFmtId="0" fontId="6" fillId="5" borderId="15" xfId="2" applyFill="1" applyBorder="1">
      <alignment vertical="center"/>
    </xf>
    <xf numFmtId="0" fontId="6" fillId="0" borderId="15" xfId="2" applyBorder="1">
      <alignment vertical="center"/>
    </xf>
    <xf numFmtId="0" fontId="6" fillId="5" borderId="17" xfId="2" applyFill="1" applyBorder="1">
      <alignment vertical="center"/>
    </xf>
    <xf numFmtId="0" fontId="6" fillId="5" borderId="18" xfId="2" applyFill="1" applyBorder="1">
      <alignment vertical="center"/>
    </xf>
    <xf numFmtId="0" fontId="6" fillId="5" borderId="19" xfId="2" applyFill="1" applyBorder="1">
      <alignment vertical="center"/>
    </xf>
    <xf numFmtId="0" fontId="6" fillId="0" borderId="20" xfId="2" applyBorder="1">
      <alignment vertical="center"/>
    </xf>
    <xf numFmtId="0" fontId="6" fillId="0" borderId="21" xfId="2" applyBorder="1">
      <alignment vertical="center"/>
    </xf>
    <xf numFmtId="0" fontId="6" fillId="0" borderId="22" xfId="2" applyBorder="1">
      <alignment vertical="center"/>
    </xf>
    <xf numFmtId="0" fontId="6" fillId="0" borderId="23" xfId="2" applyBorder="1">
      <alignment vertical="center"/>
    </xf>
    <xf numFmtId="0" fontId="17" fillId="3" borderId="24" xfId="2" applyFont="1" applyFill="1" applyBorder="1" applyAlignment="1">
      <alignment horizontal="center" vertical="center" wrapText="1"/>
    </xf>
    <xf numFmtId="0" fontId="24" fillId="0" borderId="0" xfId="2" applyFont="1">
      <alignment vertical="center"/>
    </xf>
    <xf numFmtId="0" fontId="9" fillId="5" borderId="0" xfId="2" applyFont="1" applyFill="1" applyAlignment="1">
      <alignment horizontal="center" vertical="center" wrapText="1"/>
    </xf>
    <xf numFmtId="14" fontId="9" fillId="5" borderId="0" xfId="2" applyNumberFormat="1" applyFont="1" applyFill="1" applyAlignment="1">
      <alignment horizontal="center" vertical="center"/>
    </xf>
    <xf numFmtId="14" fontId="25" fillId="5" borderId="0" xfId="2" applyNumberFormat="1" applyFont="1" applyFill="1" applyAlignment="1">
      <alignment horizontal="center" vertical="center"/>
    </xf>
    <xf numFmtId="0" fontId="6" fillId="0" borderId="0" xfId="2" applyAlignment="1">
      <alignment horizontal="center" vertical="center"/>
    </xf>
    <xf numFmtId="0" fontId="25" fillId="0" borderId="0" xfId="2" applyFont="1" applyAlignment="1">
      <alignment horizontal="center" vertical="center"/>
    </xf>
    <xf numFmtId="0" fontId="8" fillId="5" borderId="0" xfId="1" applyFill="1" applyAlignment="1" applyProtection="1">
      <alignment vertical="center" wrapText="1"/>
    </xf>
    <xf numFmtId="0" fontId="10" fillId="2" borderId="30" xfId="2" applyFont="1" applyFill="1" applyBorder="1" applyAlignment="1">
      <alignment horizontal="center" vertical="center"/>
    </xf>
    <xf numFmtId="14" fontId="10" fillId="2" borderId="31" xfId="2" applyNumberFormat="1" applyFont="1" applyFill="1" applyBorder="1" applyAlignment="1">
      <alignment horizontal="center" vertical="center"/>
    </xf>
    <xf numFmtId="0" fontId="6" fillId="5" borderId="0" xfId="2" applyFill="1" applyAlignment="1">
      <alignment vertical="center" wrapText="1"/>
    </xf>
    <xf numFmtId="14" fontId="26" fillId="3" borderId="1" xfId="1" applyNumberFormat="1" applyFont="1" applyFill="1" applyBorder="1" applyAlignment="1" applyProtection="1">
      <alignment horizontal="center" vertical="center" wrapText="1" shrinkToFit="1"/>
    </xf>
    <xf numFmtId="0" fontId="33" fillId="8" borderId="39" xfId="17" applyFont="1" applyFill="1" applyBorder="1" applyAlignment="1">
      <alignment horizontal="left" vertical="center"/>
    </xf>
    <xf numFmtId="0" fontId="33" fillId="8" borderId="40" xfId="17" applyFont="1" applyFill="1" applyBorder="1" applyAlignment="1">
      <alignment horizontal="center" vertical="center"/>
    </xf>
    <xf numFmtId="0" fontId="33" fillId="8" borderId="40" xfId="2" applyFont="1" applyFill="1" applyBorder="1" applyAlignment="1">
      <alignment horizontal="center" vertical="center"/>
    </xf>
    <xf numFmtId="0" fontId="34" fillId="8" borderId="40" xfId="2" applyFont="1" applyFill="1" applyBorder="1" applyAlignment="1">
      <alignment horizontal="center" vertical="center"/>
    </xf>
    <xf numFmtId="0" fontId="34" fillId="8" borderId="41" xfId="2" applyFont="1" applyFill="1" applyBorder="1" applyAlignment="1">
      <alignment horizontal="center" vertical="center"/>
    </xf>
    <xf numFmtId="0" fontId="1" fillId="0" borderId="0" xfId="17">
      <alignment vertical="center"/>
    </xf>
    <xf numFmtId="0" fontId="40" fillId="0" borderId="0" xfId="17" applyFont="1">
      <alignment vertical="center"/>
    </xf>
    <xf numFmtId="0" fontId="34" fillId="8" borderId="42" xfId="2" applyFont="1" applyFill="1" applyBorder="1" applyAlignment="1">
      <alignment horizontal="center" vertical="center"/>
    </xf>
    <xf numFmtId="0" fontId="34" fillId="8" borderId="43" xfId="2" applyFont="1" applyFill="1" applyBorder="1" applyAlignment="1">
      <alignment horizontal="center" vertical="center"/>
    </xf>
    <xf numFmtId="0" fontId="1" fillId="9" borderId="43" xfId="17" applyFill="1" applyBorder="1">
      <alignment vertical="center"/>
    </xf>
    <xf numFmtId="0" fontId="37" fillId="0" borderId="0" xfId="17" applyFont="1" applyAlignment="1">
      <alignment horizontal="center" vertical="center"/>
    </xf>
    <xf numFmtId="0" fontId="8" fillId="0" borderId="42" xfId="1" applyFill="1" applyBorder="1" applyAlignment="1" applyProtection="1">
      <alignment vertical="center"/>
    </xf>
    <xf numFmtId="0" fontId="1" fillId="9" borderId="43" xfId="17" applyFill="1" applyBorder="1" applyAlignment="1">
      <alignment horizontal="center" vertical="center"/>
    </xf>
    <xf numFmtId="0" fontId="8" fillId="9" borderId="0" xfId="1" applyFill="1" applyBorder="1" applyAlignment="1" applyProtection="1">
      <alignment vertical="center" wrapText="1"/>
    </xf>
    <xf numFmtId="0" fontId="6" fillId="9" borderId="43" xfId="2" applyFill="1" applyBorder="1" applyAlignment="1">
      <alignment vertical="center" wrapText="1"/>
    </xf>
    <xf numFmtId="0" fontId="45" fillId="0" borderId="0" xfId="17" applyFont="1" applyAlignment="1">
      <alignment vertical="center" wrapText="1"/>
    </xf>
    <xf numFmtId="0" fontId="47" fillId="0" borderId="0" xfId="17" applyFont="1" applyAlignment="1">
      <alignment horizontal="left" vertical="center"/>
    </xf>
    <xf numFmtId="0" fontId="37" fillId="0" borderId="0" xfId="17" applyFont="1" applyAlignment="1">
      <alignment vertical="top" wrapText="1"/>
    </xf>
    <xf numFmtId="0" fontId="49" fillId="10" borderId="49" xfId="17" applyFont="1" applyFill="1" applyBorder="1" applyAlignment="1">
      <alignment horizontal="center" vertical="center"/>
    </xf>
    <xf numFmtId="0" fontId="56" fillId="3" borderId="51" xfId="17" applyFont="1" applyFill="1" applyBorder="1" applyAlignment="1">
      <alignment horizontal="center" vertical="center" wrapText="1"/>
    </xf>
    <xf numFmtId="0" fontId="7" fillId="3" borderId="52" xfId="17" applyFont="1" applyFill="1" applyBorder="1" applyAlignment="1">
      <alignment horizontal="center" vertical="center" wrapText="1"/>
    </xf>
    <xf numFmtId="0" fontId="13" fillId="3" borderId="52" xfId="17" applyFont="1" applyFill="1" applyBorder="1" applyAlignment="1">
      <alignment horizontal="center" vertical="center" wrapText="1"/>
    </xf>
    <xf numFmtId="0" fontId="58" fillId="3" borderId="52" xfId="17" applyFont="1" applyFill="1" applyBorder="1" applyAlignment="1">
      <alignment horizontal="center" vertical="center" wrapText="1"/>
    </xf>
    <xf numFmtId="0" fontId="7" fillId="3" borderId="53" xfId="17" applyFont="1" applyFill="1" applyBorder="1" applyAlignment="1">
      <alignment horizontal="center" vertical="center" wrapText="1"/>
    </xf>
    <xf numFmtId="0" fontId="7" fillId="3" borderId="32" xfId="17" applyFont="1" applyFill="1" applyBorder="1" applyAlignment="1">
      <alignment horizontal="center" vertical="center" wrapText="1"/>
    </xf>
    <xf numFmtId="176" fontId="59" fillId="3" borderId="38" xfId="17" applyNumberFormat="1" applyFont="1" applyFill="1" applyBorder="1" applyAlignment="1">
      <alignment horizontal="center" vertical="center" wrapText="1"/>
    </xf>
    <xf numFmtId="0" fontId="59" fillId="3" borderId="38" xfId="17" applyFont="1" applyFill="1" applyBorder="1" applyAlignment="1">
      <alignment horizontal="left" vertical="center" wrapText="1"/>
    </xf>
    <xf numFmtId="0" fontId="7" fillId="3" borderId="28" xfId="17" applyFont="1" applyFill="1" applyBorder="1" applyAlignment="1">
      <alignment horizontal="center" vertical="center" wrapText="1"/>
    </xf>
    <xf numFmtId="176" fontId="59" fillId="11" borderId="54" xfId="17" applyNumberFormat="1" applyFont="1" applyFill="1" applyBorder="1" applyAlignment="1">
      <alignment horizontal="center" vertical="center" wrapText="1"/>
    </xf>
    <xf numFmtId="0" fontId="59" fillId="11" borderId="54" xfId="17" applyFont="1" applyFill="1" applyBorder="1" applyAlignment="1">
      <alignment horizontal="left" vertical="center" wrapText="1"/>
    </xf>
    <xf numFmtId="0" fontId="63" fillId="12" borderId="55" xfId="17" applyFont="1" applyFill="1" applyBorder="1" applyAlignment="1">
      <alignment horizontal="center" vertical="center" wrapText="1"/>
    </xf>
    <xf numFmtId="176" fontId="61" fillId="12" borderId="55" xfId="17" applyNumberFormat="1" applyFont="1" applyFill="1" applyBorder="1" applyAlignment="1">
      <alignment horizontal="center" vertical="center" wrapText="1"/>
    </xf>
    <xf numFmtId="181" fontId="63" fillId="9" borderId="55" xfId="0" applyNumberFormat="1" applyFont="1" applyFill="1" applyBorder="1" applyAlignment="1">
      <alignment horizontal="center" vertical="center"/>
    </xf>
    <xf numFmtId="0" fontId="63" fillId="12" borderId="56" xfId="17" applyFont="1" applyFill="1" applyBorder="1" applyAlignment="1">
      <alignment horizontal="center" vertical="center" wrapText="1"/>
    </xf>
    <xf numFmtId="182" fontId="65" fillId="12" borderId="57" xfId="17" applyNumberFormat="1" applyFont="1" applyFill="1" applyBorder="1" applyAlignment="1">
      <alignment horizontal="center" vertical="center" wrapText="1"/>
    </xf>
    <xf numFmtId="0" fontId="7" fillId="3" borderId="33" xfId="17" applyFont="1" applyFill="1" applyBorder="1" applyAlignment="1">
      <alignment horizontal="center" vertical="center" wrapText="1"/>
    </xf>
    <xf numFmtId="0" fontId="7" fillId="3" borderId="34" xfId="17" applyFont="1" applyFill="1" applyBorder="1" applyAlignment="1">
      <alignment horizontal="center" vertical="center" wrapText="1"/>
    </xf>
    <xf numFmtId="0" fontId="13" fillId="3" borderId="34" xfId="17" applyFont="1" applyFill="1" applyBorder="1" applyAlignment="1">
      <alignment horizontal="center" vertical="center" wrapText="1"/>
    </xf>
    <xf numFmtId="0" fontId="58" fillId="3" borderId="34" xfId="17" applyFont="1" applyFill="1" applyBorder="1" applyAlignment="1">
      <alignment horizontal="center" vertical="center" wrapText="1"/>
    </xf>
    <xf numFmtId="0" fontId="7" fillId="3" borderId="35" xfId="17" applyFont="1" applyFill="1" applyBorder="1" applyAlignment="1">
      <alignment horizontal="center" vertical="center" wrapText="1"/>
    </xf>
    <xf numFmtId="0" fontId="1" fillId="0" borderId="0" xfId="17" applyAlignment="1">
      <alignment horizontal="center" vertical="center"/>
    </xf>
    <xf numFmtId="0" fontId="6" fillId="0" borderId="0" xfId="2" applyAlignment="1">
      <alignment vertical="top" wrapText="1"/>
    </xf>
    <xf numFmtId="0" fontId="6" fillId="0" borderId="12" xfId="2" applyBorder="1" applyAlignment="1">
      <alignment vertical="top" wrapText="1"/>
    </xf>
    <xf numFmtId="0" fontId="6" fillId="13" borderId="12" xfId="2" applyFill="1" applyBorder="1" applyAlignment="1">
      <alignment vertical="top" wrapText="1"/>
    </xf>
    <xf numFmtId="0" fontId="22" fillId="0" borderId="0" xfId="2" applyFont="1" applyAlignment="1">
      <alignment vertical="top" wrapText="1"/>
    </xf>
    <xf numFmtId="0" fontId="6" fillId="2" borderId="12" xfId="2" applyFill="1" applyBorder="1" applyAlignment="1">
      <alignment vertical="top" wrapText="1"/>
    </xf>
    <xf numFmtId="0" fontId="6" fillId="2" borderId="59" xfId="2" applyFill="1" applyBorder="1" applyAlignment="1">
      <alignment vertical="top" wrapText="1"/>
    </xf>
    <xf numFmtId="0" fontId="6" fillId="2" borderId="60" xfId="2" applyFill="1" applyBorder="1" applyAlignment="1">
      <alignment vertical="top" wrapText="1"/>
    </xf>
    <xf numFmtId="0" fontId="1" fillId="2" borderId="61" xfId="2" applyFont="1" applyFill="1" applyBorder="1" applyAlignment="1">
      <alignment vertical="top" wrapText="1"/>
    </xf>
    <xf numFmtId="0" fontId="6" fillId="3" borderId="12" xfId="2" applyFill="1" applyBorder="1">
      <alignment vertical="center"/>
    </xf>
    <xf numFmtId="0" fontId="1" fillId="3" borderId="62" xfId="2" applyFont="1" applyFill="1" applyBorder="1" applyAlignment="1">
      <alignment vertical="top" wrapText="1"/>
    </xf>
    <xf numFmtId="0" fontId="6" fillId="14" borderId="12" xfId="2" applyFill="1" applyBorder="1">
      <alignment vertical="center"/>
    </xf>
    <xf numFmtId="0" fontId="0" fillId="0" borderId="64" xfId="0" applyBorder="1">
      <alignment vertical="center"/>
    </xf>
    <xf numFmtId="0" fontId="14" fillId="0" borderId="64" xfId="0" applyFont="1" applyBorder="1">
      <alignment vertical="center"/>
    </xf>
    <xf numFmtId="0" fontId="0" fillId="0" borderId="65" xfId="0" applyBorder="1">
      <alignment vertical="center"/>
    </xf>
    <xf numFmtId="0" fontId="0" fillId="0" borderId="45" xfId="0" applyBorder="1">
      <alignment vertical="center"/>
    </xf>
    <xf numFmtId="0" fontId="6" fillId="18" borderId="0" xfId="2" applyFill="1">
      <alignment vertical="center"/>
    </xf>
    <xf numFmtId="0" fontId="0" fillId="18" borderId="0" xfId="0" applyFill="1">
      <alignment vertical="center"/>
    </xf>
    <xf numFmtId="0" fontId="6" fillId="6" borderId="7" xfId="2" applyFill="1" applyBorder="1" applyAlignment="1">
      <alignment horizontal="center" vertical="center" wrapText="1"/>
    </xf>
    <xf numFmtId="0" fontId="6" fillId="0" borderId="99" xfId="2" applyBorder="1" applyAlignment="1">
      <alignment horizontal="center" vertical="center" wrapText="1"/>
    </xf>
    <xf numFmtId="0" fontId="6" fillId="6" borderId="99" xfId="2" applyFill="1" applyBorder="1" applyAlignment="1">
      <alignment horizontal="center" vertical="center" wrapText="1"/>
    </xf>
    <xf numFmtId="0" fontId="1" fillId="5" borderId="0" xfId="2" applyFont="1" applyFill="1">
      <alignment vertical="center"/>
    </xf>
    <xf numFmtId="0" fontId="0" fillId="0" borderId="64" xfId="0" applyBorder="1" applyAlignment="1">
      <alignment vertical="top"/>
    </xf>
    <xf numFmtId="0" fontId="0" fillId="0" borderId="0" xfId="0" applyAlignment="1">
      <alignment vertical="top"/>
    </xf>
    <xf numFmtId="0" fontId="1" fillId="13" borderId="61" xfId="2" applyFont="1" applyFill="1" applyBorder="1" applyAlignment="1">
      <alignment vertical="top" wrapText="1"/>
    </xf>
    <xf numFmtId="0" fontId="7" fillId="24" borderId="52" xfId="17" applyFont="1" applyFill="1" applyBorder="1" applyAlignment="1">
      <alignment horizontal="center" vertical="center" wrapText="1"/>
    </xf>
    <xf numFmtId="0" fontId="0" fillId="0" borderId="0" xfId="0" applyAlignment="1">
      <alignment horizontal="left" vertical="center"/>
    </xf>
    <xf numFmtId="0" fontId="72" fillId="0" borderId="0" xfId="0" applyFont="1" applyAlignment="1">
      <alignment horizontal="left" vertical="center"/>
    </xf>
    <xf numFmtId="0" fontId="73" fillId="0" borderId="0" xfId="0" applyFont="1" applyAlignment="1">
      <alignment horizontal="center" vertical="center" wrapText="1"/>
    </xf>
    <xf numFmtId="0" fontId="73" fillId="0" borderId="0" xfId="0" applyFont="1" applyAlignment="1">
      <alignment horizontal="left" vertical="center" wrapText="1"/>
    </xf>
    <xf numFmtId="0" fontId="83" fillId="0" borderId="0" xfId="17" applyFont="1">
      <alignment vertical="center"/>
    </xf>
    <xf numFmtId="0" fontId="82" fillId="0" borderId="0" xfId="2" applyFont="1">
      <alignment vertical="center"/>
    </xf>
    <xf numFmtId="0" fontId="84" fillId="19" borderId="115" xfId="0" applyFont="1" applyFill="1" applyBorder="1" applyAlignment="1">
      <alignment horizontal="center" vertical="center" wrapText="1"/>
    </xf>
    <xf numFmtId="14" fontId="6" fillId="0" borderId="0" xfId="2" applyNumberFormat="1">
      <alignment vertical="center"/>
    </xf>
    <xf numFmtId="0" fontId="1" fillId="0" borderId="9" xfId="0" applyFont="1" applyBorder="1" applyAlignment="1">
      <alignment horizontal="center" vertical="center" wrapText="1"/>
    </xf>
    <xf numFmtId="0" fontId="0" fillId="0" borderId="9" xfId="0" applyBorder="1" applyAlignment="1">
      <alignment horizontal="center" vertical="center" wrapText="1"/>
    </xf>
    <xf numFmtId="0" fontId="30" fillId="0" borderId="9" xfId="0" applyFont="1" applyBorder="1" applyAlignment="1">
      <alignment horizontal="center" vertical="center" wrapText="1"/>
    </xf>
    <xf numFmtId="0" fontId="88" fillId="20" borderId="29" xfId="2" applyFont="1" applyFill="1" applyBorder="1" applyAlignment="1">
      <alignment horizontal="center" vertical="center" wrapText="1"/>
    </xf>
    <xf numFmtId="0" fontId="91" fillId="0" borderId="0" xfId="2" applyFont="1" applyAlignment="1">
      <alignment horizontal="center" vertical="center"/>
    </xf>
    <xf numFmtId="14" fontId="90" fillId="0" borderId="0" xfId="2" applyNumberFormat="1" applyFont="1" applyAlignment="1">
      <alignment horizontal="center" vertical="center"/>
    </xf>
    <xf numFmtId="0" fontId="22" fillId="20" borderId="2" xfId="2" applyFont="1" applyFill="1" applyBorder="1" applyAlignment="1">
      <alignment horizontal="center" vertical="center" wrapText="1"/>
    </xf>
    <xf numFmtId="0" fontId="23" fillId="18" borderId="7" xfId="2" applyFont="1" applyFill="1" applyBorder="1" applyAlignment="1">
      <alignment horizontal="center" vertical="center" wrapText="1"/>
    </xf>
    <xf numFmtId="0" fontId="8" fillId="0" borderId="0" xfId="1" applyAlignment="1" applyProtection="1">
      <alignment vertical="center" wrapText="1"/>
    </xf>
    <xf numFmtId="0" fontId="22" fillId="26" borderId="2" xfId="2" applyFont="1" applyFill="1" applyBorder="1" applyAlignment="1">
      <alignment horizontal="center" vertical="center" wrapText="1"/>
    </xf>
    <xf numFmtId="0" fontId="6" fillId="0" borderId="63" xfId="0" applyFont="1" applyBorder="1">
      <alignment vertical="center"/>
    </xf>
    <xf numFmtId="0" fontId="6" fillId="0" borderId="40" xfId="0" applyFont="1" applyBorder="1">
      <alignment vertical="center"/>
    </xf>
    <xf numFmtId="0" fontId="6" fillId="0" borderId="64" xfId="0" applyFont="1" applyBorder="1">
      <alignment vertical="center"/>
    </xf>
    <xf numFmtId="0" fontId="6" fillId="0" borderId="0" xfId="0" applyFont="1">
      <alignment vertical="center"/>
    </xf>
    <xf numFmtId="0" fontId="89" fillId="0" borderId="64" xfId="0" applyFont="1" applyBorder="1">
      <alignment vertical="center"/>
    </xf>
    <xf numFmtId="0" fontId="89" fillId="0" borderId="0" xfId="0" applyFont="1">
      <alignment vertical="center"/>
    </xf>
    <xf numFmtId="0" fontId="89" fillId="5" borderId="64" xfId="0" applyFont="1" applyFill="1" applyBorder="1">
      <alignment vertical="center"/>
    </xf>
    <xf numFmtId="0" fontId="89" fillId="5" borderId="0" xfId="0" applyFont="1" applyFill="1">
      <alignment vertical="center"/>
    </xf>
    <xf numFmtId="0" fontId="6" fillId="5" borderId="129" xfId="2" applyFill="1" applyBorder="1">
      <alignment vertical="center"/>
    </xf>
    <xf numFmtId="0" fontId="6" fillId="0" borderId="129" xfId="2" applyBorder="1">
      <alignment vertical="center"/>
    </xf>
    <xf numFmtId="0" fontId="92" fillId="18" borderId="127" xfId="17" applyFont="1" applyFill="1" applyBorder="1" applyAlignment="1">
      <alignment horizontal="center" vertical="center" wrapText="1"/>
    </xf>
    <xf numFmtId="14" fontId="92" fillId="18" borderId="128" xfId="17" applyNumberFormat="1" applyFont="1" applyFill="1" applyBorder="1" applyAlignment="1">
      <alignment horizontal="center" vertical="center"/>
    </xf>
    <xf numFmtId="0" fontId="6" fillId="0" borderId="0" xfId="2" applyAlignment="1">
      <alignment horizontal="left" vertical="top"/>
    </xf>
    <xf numFmtId="0" fontId="6" fillId="27" borderId="134" xfId="2" applyFill="1" applyBorder="1" applyAlignment="1">
      <alignment horizontal="left" vertical="top"/>
    </xf>
    <xf numFmtId="0" fontId="8" fillId="27" borderId="133" xfId="1" applyFill="1" applyBorder="1" applyAlignment="1" applyProtection="1">
      <alignment horizontal="left" vertical="top"/>
    </xf>
    <xf numFmtId="14" fontId="18" fillId="3" borderId="97" xfId="2" applyNumberFormat="1" applyFont="1" applyFill="1" applyBorder="1" applyAlignment="1">
      <alignment horizontal="center" vertical="center" shrinkToFit="1"/>
    </xf>
    <xf numFmtId="14" fontId="26" fillId="3" borderId="97" xfId="1" applyNumberFormat="1" applyFont="1" applyFill="1" applyBorder="1" applyAlignment="1" applyProtection="1">
      <alignment horizontal="center" vertical="center" wrapText="1" shrinkToFit="1"/>
    </xf>
    <xf numFmtId="0" fontId="83" fillId="0" borderId="0" xfId="17" applyFont="1" applyAlignment="1">
      <alignment horizontal="left" vertical="center"/>
    </xf>
    <xf numFmtId="0" fontId="100" fillId="2" borderId="59" xfId="2" applyFont="1" applyFill="1" applyBorder="1" applyAlignment="1">
      <alignment vertical="top" wrapText="1"/>
    </xf>
    <xf numFmtId="0" fontId="90" fillId="20" borderId="37" xfId="2" applyFont="1" applyFill="1" applyBorder="1" applyAlignment="1">
      <alignment horizontal="center" vertical="center"/>
    </xf>
    <xf numFmtId="0" fontId="8" fillId="0" borderId="143" xfId="1" applyFill="1" applyBorder="1" applyAlignment="1" applyProtection="1">
      <alignment vertical="center" wrapText="1"/>
    </xf>
    <xf numFmtId="0" fontId="17" fillId="22" borderId="138" xfId="2" applyFont="1" applyFill="1" applyBorder="1" applyAlignment="1">
      <alignment horizontal="center" vertical="center" wrapText="1"/>
    </xf>
    <xf numFmtId="0" fontId="86" fillId="22" borderId="139" xfId="2" applyFont="1" applyFill="1" applyBorder="1" applyAlignment="1">
      <alignment horizontal="center" vertical="center"/>
    </xf>
    <xf numFmtId="0" fontId="86" fillId="22" borderId="140" xfId="2" applyFont="1" applyFill="1" applyBorder="1" applyAlignment="1">
      <alignment horizontal="center" vertical="center"/>
    </xf>
    <xf numFmtId="0" fontId="101" fillId="18" borderId="7" xfId="0" applyFont="1" applyFill="1" applyBorder="1" applyAlignment="1">
      <alignment horizontal="center" vertical="center" wrapText="1"/>
    </xf>
    <xf numFmtId="177" fontId="102" fillId="18" borderId="7" xfId="2" applyNumberFormat="1" applyFont="1" applyFill="1" applyBorder="1" applyAlignment="1">
      <alignment horizontal="center" vertical="center" shrinkToFit="1"/>
    </xf>
    <xf numFmtId="0" fontId="6" fillId="0" borderId="0" xfId="2" applyAlignment="1">
      <alignment horizontal="left" vertical="center"/>
    </xf>
    <xf numFmtId="0" fontId="103" fillId="5" borderId="64" xfId="0" applyFont="1" applyFill="1" applyBorder="1">
      <alignment vertical="center"/>
    </xf>
    <xf numFmtId="0" fontId="103" fillId="5" borderId="0" xfId="0" applyFont="1" applyFill="1" applyAlignment="1">
      <alignment horizontal="left" vertical="center"/>
    </xf>
    <xf numFmtId="0" fontId="103" fillId="5" borderId="0" xfId="0" applyFont="1" applyFill="1">
      <alignment vertical="center"/>
    </xf>
    <xf numFmtId="176" fontId="103" fillId="5" borderId="0" xfId="0" applyNumberFormat="1" applyFont="1" applyFill="1" applyAlignment="1">
      <alignment horizontal="left" vertical="center"/>
    </xf>
    <xf numFmtId="183" fontId="103" fillId="5" borderId="0" xfId="0" applyNumberFormat="1" applyFont="1" applyFill="1" applyAlignment="1">
      <alignment horizontal="center" vertical="center"/>
    </xf>
    <xf numFmtId="0" fontId="103" fillId="5" borderId="64" xfId="0" applyFont="1" applyFill="1" applyBorder="1" applyAlignment="1">
      <alignment vertical="top"/>
    </xf>
    <xf numFmtId="0" fontId="103" fillId="5" borderId="0" xfId="0" applyFont="1" applyFill="1" applyAlignment="1">
      <alignment vertical="top"/>
    </xf>
    <xf numFmtId="14" fontId="103" fillId="5" borderId="0" xfId="0" applyNumberFormat="1" applyFont="1" applyFill="1" applyAlignment="1">
      <alignment horizontal="left" vertical="center"/>
    </xf>
    <xf numFmtId="14" fontId="103" fillId="0" borderId="0" xfId="0" applyNumberFormat="1" applyFont="1">
      <alignment vertical="center"/>
    </xf>
    <xf numFmtId="0" fontId="104" fillId="0" borderId="0" xfId="0" applyFont="1">
      <alignment vertical="center"/>
    </xf>
    <xf numFmtId="0" fontId="6" fillId="0" borderId="58" xfId="2" applyBorder="1" applyAlignment="1">
      <alignment vertical="top" wrapText="1"/>
    </xf>
    <xf numFmtId="0" fontId="8" fillId="27" borderId="119" xfId="1" applyFill="1" applyBorder="1" applyAlignment="1" applyProtection="1">
      <alignment horizontal="left" vertical="top"/>
    </xf>
    <xf numFmtId="0" fontId="6" fillId="27" borderId="132" xfId="2" applyFill="1" applyBorder="1" applyAlignment="1">
      <alignment horizontal="left" vertical="top"/>
    </xf>
    <xf numFmtId="0" fontId="34" fillId="8" borderId="0" xfId="2" applyFont="1" applyFill="1" applyAlignment="1">
      <alignment horizontal="center" vertical="center"/>
    </xf>
    <xf numFmtId="14" fontId="1" fillId="0" borderId="42" xfId="17" applyNumberFormat="1" applyBorder="1" applyAlignment="1">
      <alignment horizontal="center" vertical="center"/>
    </xf>
    <xf numFmtId="14" fontId="1" fillId="0" borderId="0" xfId="17" applyNumberFormat="1" applyAlignment="1">
      <alignment horizontal="center" vertical="center"/>
    </xf>
    <xf numFmtId="0" fontId="1" fillId="9" borderId="0" xfId="17" applyFill="1">
      <alignment vertical="center"/>
    </xf>
    <xf numFmtId="0" fontId="1" fillId="9" borderId="0" xfId="17" applyFill="1" applyAlignment="1">
      <alignment horizontal="center" vertical="center"/>
    </xf>
    <xf numFmtId="0" fontId="1" fillId="0" borderId="42" xfId="17" applyBorder="1">
      <alignment vertical="center"/>
    </xf>
    <xf numFmtId="0" fontId="6" fillId="9" borderId="0" xfId="2" applyFill="1" applyAlignment="1">
      <alignment vertical="center" wrapText="1"/>
    </xf>
    <xf numFmtId="0" fontId="48" fillId="0" borderId="0" xfId="17" applyFont="1" applyAlignment="1">
      <alignment horizontal="left" vertical="center"/>
    </xf>
    <xf numFmtId="0" fontId="49" fillId="0" borderId="45" xfId="17" applyFont="1" applyBorder="1">
      <alignment vertical="center"/>
    </xf>
    <xf numFmtId="0" fontId="49" fillId="0" borderId="45" xfId="17" applyFont="1" applyBorder="1" applyAlignment="1">
      <alignment horizontal="right" vertical="center"/>
    </xf>
    <xf numFmtId="0" fontId="37" fillId="0" borderId="47" xfId="17" applyFont="1" applyBorder="1" applyAlignment="1">
      <alignment horizontal="center" vertical="center"/>
    </xf>
    <xf numFmtId="0" fontId="37" fillId="0" borderId="149" xfId="17" applyFont="1" applyBorder="1" applyAlignment="1">
      <alignment horizontal="center" vertical="center" wrapText="1"/>
    </xf>
    <xf numFmtId="0" fontId="51" fillId="0" borderId="0" xfId="17" applyFont="1" applyAlignment="1">
      <alignment horizontal="center" vertical="center"/>
    </xf>
    <xf numFmtId="0" fontId="52" fillId="0" borderId="0" xfId="17" applyFont="1" applyAlignment="1">
      <alignment horizontal="center" vertical="center" wrapText="1"/>
    </xf>
    <xf numFmtId="0" fontId="1" fillId="0" borderId="0" xfId="17" applyAlignment="1">
      <alignment vertical="center" shrinkToFit="1"/>
    </xf>
    <xf numFmtId="0" fontId="11" fillId="0" borderId="150" xfId="17" applyFont="1" applyBorder="1" applyAlignment="1">
      <alignment horizontal="center" vertical="center" shrinkToFit="1"/>
    </xf>
    <xf numFmtId="0" fontId="49" fillId="0" borderId="48" xfId="17" applyFont="1" applyBorder="1" applyAlignment="1">
      <alignment vertical="center" shrinkToFit="1"/>
    </xf>
    <xf numFmtId="0" fontId="49" fillId="0" borderId="48" xfId="17" applyFont="1" applyBorder="1" applyAlignment="1">
      <alignment horizontal="center" vertical="center"/>
    </xf>
    <xf numFmtId="0" fontId="12" fillId="0" borderId="125" xfId="2" applyFont="1" applyBorder="1" applyAlignment="1">
      <alignment horizontal="center" vertical="center" wrapText="1"/>
    </xf>
    <xf numFmtId="0" fontId="12" fillId="0" borderId="16" xfId="2" applyFont="1" applyBorder="1" applyAlignment="1">
      <alignment horizontal="center" vertical="center" wrapText="1"/>
    </xf>
    <xf numFmtId="0" fontId="1" fillId="18" borderId="126" xfId="17" applyFill="1" applyBorder="1" applyAlignment="1">
      <alignment horizontal="center" vertical="center" wrapText="1"/>
    </xf>
    <xf numFmtId="0" fontId="7" fillId="5" borderId="0" xfId="17" applyFont="1" applyFill="1" applyAlignment="1">
      <alignment horizontal="center" vertical="center" wrapText="1"/>
    </xf>
    <xf numFmtId="0" fontId="7" fillId="3" borderId="0" xfId="17" applyFont="1" applyFill="1" applyAlignment="1">
      <alignment horizontal="center" vertical="center" wrapText="1"/>
    </xf>
    <xf numFmtId="0" fontId="13" fillId="3" borderId="0" xfId="17" applyFont="1" applyFill="1" applyAlignment="1">
      <alignment horizontal="center" vertical="center" wrapText="1"/>
    </xf>
    <xf numFmtId="0" fontId="58" fillId="3" borderId="0" xfId="17" applyFont="1" applyFill="1" applyAlignment="1">
      <alignment horizontal="center" vertical="center" wrapText="1"/>
    </xf>
    <xf numFmtId="0" fontId="1" fillId="5" borderId="0" xfId="2" applyFont="1" applyFill="1" applyAlignment="1">
      <alignment horizontal="center" vertical="center"/>
    </xf>
    <xf numFmtId="0" fontId="45" fillId="5" borderId="0" xfId="0" applyFont="1" applyFill="1" applyAlignment="1">
      <alignment horizontal="center" vertical="center" wrapText="1"/>
    </xf>
    <xf numFmtId="180" fontId="49" fillId="5" borderId="0" xfId="17" applyNumberFormat="1" applyFont="1" applyFill="1" applyAlignment="1">
      <alignment horizontal="center" vertical="center"/>
    </xf>
    <xf numFmtId="0" fontId="1" fillId="5" borderId="0" xfId="17" applyFill="1">
      <alignment vertical="center"/>
    </xf>
    <xf numFmtId="0" fontId="1" fillId="5" borderId="0" xfId="17" applyFill="1" applyAlignment="1">
      <alignment horizontal="center" vertical="center"/>
    </xf>
    <xf numFmtId="0" fontId="49" fillId="0" borderId="0" xfId="16" applyFont="1">
      <alignment vertical="center"/>
    </xf>
    <xf numFmtId="0" fontId="10" fillId="0" borderId="0" xfId="16" applyFont="1">
      <alignment vertical="center"/>
    </xf>
    <xf numFmtId="177" fontId="6" fillId="18" borderId="7" xfId="2" applyNumberFormat="1" applyFill="1" applyBorder="1" applyAlignment="1">
      <alignment horizontal="center" vertical="center" shrinkToFit="1"/>
    </xf>
    <xf numFmtId="177" fontId="1" fillId="18" borderId="36" xfId="2" applyNumberFormat="1" applyFont="1" applyFill="1" applyBorder="1" applyAlignment="1">
      <alignment horizontal="center" vertical="center" wrapText="1"/>
    </xf>
    <xf numFmtId="177" fontId="6" fillId="6" borderId="9" xfId="2" applyNumberFormat="1" applyFill="1" applyBorder="1" applyAlignment="1">
      <alignment horizontal="center" vertical="center" shrinkToFit="1"/>
    </xf>
    <xf numFmtId="177" fontId="6" fillId="5" borderId="9" xfId="2" applyNumberFormat="1" applyFill="1" applyBorder="1" applyAlignment="1">
      <alignment horizontal="center" vertical="center" shrinkToFit="1"/>
    </xf>
    <xf numFmtId="177" fontId="6" fillId="0" borderId="9" xfId="2" applyNumberFormat="1" applyBorder="1" applyAlignment="1">
      <alignment horizontal="center" vertical="center" shrinkToFit="1"/>
    </xf>
    <xf numFmtId="177" fontId="6" fillId="0" borderId="7" xfId="2" applyNumberFormat="1" applyBorder="1" applyAlignment="1">
      <alignment horizontal="center" vertical="center" shrinkToFit="1"/>
    </xf>
    <xf numFmtId="177" fontId="6" fillId="5" borderId="7" xfId="2" applyNumberFormat="1" applyFill="1" applyBorder="1" applyAlignment="1">
      <alignment horizontal="center" vertical="center" shrinkToFit="1"/>
    </xf>
    <xf numFmtId="177" fontId="6" fillId="21" borderId="7" xfId="2" applyNumberFormat="1" applyFill="1" applyBorder="1" applyAlignment="1">
      <alignment horizontal="center" vertical="center" shrinkToFit="1"/>
    </xf>
    <xf numFmtId="177" fontId="10" fillId="0" borderId="7" xfId="2" applyNumberFormat="1" applyFont="1" applyBorder="1" applyAlignment="1">
      <alignment horizontal="center" vertical="center" shrinkToFit="1"/>
    </xf>
    <xf numFmtId="177" fontId="6" fillId="6" borderId="7" xfId="2" applyNumberFormat="1" applyFill="1" applyBorder="1" applyAlignment="1">
      <alignment horizontal="center" vertical="center" shrinkToFit="1"/>
    </xf>
    <xf numFmtId="177" fontId="6" fillId="2" borderId="7" xfId="2" applyNumberFormat="1" applyFill="1" applyBorder="1" applyAlignment="1">
      <alignment horizontal="center" vertical="center" shrinkToFit="1"/>
    </xf>
    <xf numFmtId="0" fontId="1" fillId="0" borderId="7" xfId="0" applyFont="1" applyBorder="1" applyAlignment="1">
      <alignment horizontal="center" vertical="center" wrapText="1"/>
    </xf>
    <xf numFmtId="0" fontId="6" fillId="5" borderId="7" xfId="2" applyFill="1" applyBorder="1" applyAlignment="1">
      <alignment horizontal="center" vertical="center" wrapText="1"/>
    </xf>
    <xf numFmtId="177" fontId="6" fillId="0" borderId="98" xfId="2" applyNumberFormat="1" applyBorder="1" applyAlignment="1">
      <alignment horizontal="center" vertical="center" wrapText="1"/>
    </xf>
    <xf numFmtId="0" fontId="6" fillId="0" borderId="7" xfId="2" applyBorder="1" applyAlignment="1">
      <alignment horizontal="center" vertical="center"/>
    </xf>
    <xf numFmtId="177" fontId="1" fillId="0" borderId="7" xfId="2" applyNumberFormat="1" applyFont="1" applyBorder="1" applyAlignment="1">
      <alignment horizontal="center" vertical="center" shrinkToFit="1"/>
    </xf>
    <xf numFmtId="177" fontId="6" fillId="5" borderId="7" xfId="2" applyNumberFormat="1" applyFill="1" applyBorder="1" applyAlignment="1">
      <alignment horizontal="center" vertical="center" wrapText="1"/>
    </xf>
    <xf numFmtId="177" fontId="6" fillId="0" borderId="7" xfId="2" applyNumberFormat="1" applyBorder="1" applyAlignment="1">
      <alignment horizontal="center" vertical="center" wrapText="1"/>
    </xf>
    <xf numFmtId="177" fontId="6" fillId="6" borderId="7" xfId="2" applyNumberFormat="1" applyFill="1" applyBorder="1" applyAlignment="1">
      <alignment horizontal="center" vertical="center" wrapText="1"/>
    </xf>
    <xf numFmtId="177" fontId="6" fillId="7" borderId="98" xfId="2" applyNumberFormat="1" applyFill="1" applyBorder="1" applyAlignment="1">
      <alignment horizontal="center" vertical="center" wrapText="1"/>
    </xf>
    <xf numFmtId="0" fontId="22" fillId="0" borderId="6" xfId="2" applyFont="1" applyBorder="1" applyAlignment="1">
      <alignment horizontal="center" vertical="center"/>
    </xf>
    <xf numFmtId="177" fontId="6" fillId="7" borderId="7" xfId="2" applyNumberFormat="1" applyFill="1" applyBorder="1" applyAlignment="1">
      <alignment horizontal="center" vertical="center" wrapText="1"/>
    </xf>
    <xf numFmtId="177" fontId="6" fillId="0" borderId="100" xfId="2" applyNumberFormat="1" applyBorder="1" applyAlignment="1">
      <alignment horizontal="center" vertical="center" wrapText="1"/>
    </xf>
    <xf numFmtId="177" fontId="6" fillId="5" borderId="0" xfId="2" applyNumberFormat="1" applyFill="1" applyAlignment="1">
      <alignment horizontal="center" vertical="center" wrapText="1"/>
    </xf>
    <xf numFmtId="0" fontId="6" fillId="5" borderId="0" xfId="2" applyFill="1" applyAlignment="1">
      <alignment horizontal="center" vertical="center" wrapText="1"/>
    </xf>
    <xf numFmtId="0" fontId="1" fillId="0" borderId="0" xfId="2" applyFont="1">
      <alignment vertical="center"/>
    </xf>
    <xf numFmtId="0" fontId="49" fillId="18" borderId="150" xfId="16" applyFont="1" applyFill="1" applyBorder="1">
      <alignment vertical="center"/>
    </xf>
    <xf numFmtId="0" fontId="49" fillId="18" borderId="151" xfId="16" applyFont="1" applyFill="1" applyBorder="1">
      <alignment vertical="center"/>
    </xf>
    <xf numFmtId="0" fontId="10" fillId="18" borderId="151" xfId="16" applyFont="1" applyFill="1" applyBorder="1">
      <alignment vertical="center"/>
    </xf>
    <xf numFmtId="0" fontId="36" fillId="0" borderId="0" xfId="17" applyFont="1" applyAlignment="1">
      <alignment horizontal="left" vertical="center" indent="2"/>
    </xf>
    <xf numFmtId="0" fontId="105" fillId="0" borderId="0" xfId="17" applyFont="1">
      <alignment vertical="center"/>
    </xf>
    <xf numFmtId="0" fontId="1" fillId="18" borderId="0" xfId="2" applyFont="1" applyFill="1">
      <alignment vertical="center"/>
    </xf>
    <xf numFmtId="0" fontId="23" fillId="18" borderId="36" xfId="2" applyFont="1" applyFill="1" applyBorder="1" applyAlignment="1">
      <alignment horizontal="center" vertical="top" wrapText="1"/>
    </xf>
    <xf numFmtId="0" fontId="22" fillId="18" borderId="10" xfId="2" applyFont="1" applyFill="1" applyBorder="1" applyAlignment="1">
      <alignment horizontal="left" vertical="center"/>
    </xf>
    <xf numFmtId="0" fontId="22" fillId="5" borderId="10" xfId="2" applyFont="1" applyFill="1" applyBorder="1" applyAlignment="1">
      <alignment horizontal="left" vertical="center"/>
    </xf>
    <xf numFmtId="0" fontId="22" fillId="5" borderId="11" xfId="2" applyFont="1" applyFill="1" applyBorder="1" applyAlignment="1">
      <alignment horizontal="left" vertical="center"/>
    </xf>
    <xf numFmtId="177" fontId="12" fillId="29" borderId="98" xfId="2" applyNumberFormat="1" applyFont="1" applyFill="1" applyBorder="1" applyAlignment="1">
      <alignment horizontal="center" vertical="center" wrapText="1"/>
    </xf>
    <xf numFmtId="177" fontId="12" fillId="29" borderId="7" xfId="2" applyNumberFormat="1" applyFont="1" applyFill="1" applyBorder="1" applyAlignment="1">
      <alignment horizontal="center" vertical="center" shrinkToFit="1"/>
    </xf>
    <xf numFmtId="14" fontId="25" fillId="18" borderId="0" xfId="2" applyNumberFormat="1" applyFont="1" applyFill="1" applyAlignment="1">
      <alignment horizontal="left" vertical="center"/>
    </xf>
    <xf numFmtId="0" fontId="25" fillId="18" borderId="0" xfId="19" applyFont="1" applyFill="1">
      <alignment vertical="center"/>
    </xf>
    <xf numFmtId="0" fontId="25" fillId="18" borderId="0" xfId="2" applyFont="1" applyFill="1" applyAlignment="1">
      <alignment horizontal="left" vertical="center"/>
    </xf>
    <xf numFmtId="0" fontId="40" fillId="18" borderId="0" xfId="17" applyFont="1" applyFill="1">
      <alignment vertical="center"/>
    </xf>
    <xf numFmtId="177" fontId="12" fillId="0" borderId="7" xfId="2" applyNumberFormat="1" applyFont="1" applyBorder="1" applyAlignment="1">
      <alignment horizontal="center" vertical="center" wrapText="1"/>
    </xf>
    <xf numFmtId="177" fontId="12" fillId="0" borderId="7" xfId="2" applyNumberFormat="1" applyFont="1" applyBorder="1" applyAlignment="1">
      <alignment horizontal="center" vertical="center" shrinkToFit="1"/>
    </xf>
    <xf numFmtId="177" fontId="12" fillId="7" borderId="7" xfId="2" applyNumberFormat="1" applyFont="1" applyFill="1" applyBorder="1" applyAlignment="1">
      <alignment horizontal="center" vertical="center" shrinkToFit="1"/>
    </xf>
    <xf numFmtId="177" fontId="12" fillId="18" borderId="7" xfId="2" applyNumberFormat="1" applyFont="1" applyFill="1" applyBorder="1" applyAlignment="1">
      <alignment horizontal="center" vertical="center" shrinkToFit="1"/>
    </xf>
    <xf numFmtId="177" fontId="12" fillId="18" borderId="97" xfId="2" applyNumberFormat="1" applyFont="1" applyFill="1" applyBorder="1" applyAlignment="1">
      <alignment horizontal="center" vertical="center" wrapText="1"/>
    </xf>
    <xf numFmtId="0" fontId="12" fillId="0" borderId="152" xfId="2" applyFont="1" applyBorder="1" applyAlignment="1">
      <alignment horizontal="center" vertical="center" wrapText="1"/>
    </xf>
    <xf numFmtId="0" fontId="12" fillId="0" borderId="153" xfId="2" applyFont="1" applyBorder="1" applyAlignment="1">
      <alignment horizontal="center" vertical="center" wrapText="1"/>
    </xf>
    <xf numFmtId="0" fontId="12" fillId="0" borderId="154" xfId="2" applyFont="1" applyBorder="1" applyAlignment="1">
      <alignment horizontal="center" vertical="center" wrapText="1"/>
    </xf>
    <xf numFmtId="0" fontId="12" fillId="0" borderId="152" xfId="2" applyFont="1" applyBorder="1" applyAlignment="1">
      <alignment horizontal="center" vertical="center"/>
    </xf>
    <xf numFmtId="0" fontId="101" fillId="18" borderId="130" xfId="0" applyFont="1" applyFill="1" applyBorder="1" applyAlignment="1">
      <alignment horizontal="center" vertical="center" wrapText="1"/>
    </xf>
    <xf numFmtId="0" fontId="101" fillId="18" borderId="145" xfId="0" applyFont="1" applyFill="1" applyBorder="1" applyAlignment="1">
      <alignment horizontal="center" vertical="center" wrapText="1"/>
    </xf>
    <xf numFmtId="0" fontId="96" fillId="25" borderId="155" xfId="2" applyFont="1" applyFill="1" applyBorder="1" applyAlignment="1">
      <alignment horizontal="center" vertical="center" wrapText="1"/>
    </xf>
    <xf numFmtId="0" fontId="95" fillId="25" borderId="156" xfId="2" applyFont="1" applyFill="1" applyBorder="1" applyAlignment="1">
      <alignment horizontal="center" vertical="center"/>
    </xf>
    <xf numFmtId="0" fontId="95" fillId="25" borderId="157" xfId="2" applyFont="1" applyFill="1" applyBorder="1" applyAlignment="1">
      <alignment horizontal="center" vertical="center"/>
    </xf>
    <xf numFmtId="0" fontId="90" fillId="20" borderId="25" xfId="2" applyFont="1" applyFill="1" applyBorder="1" applyAlignment="1">
      <alignment horizontal="center" vertical="center"/>
    </xf>
    <xf numFmtId="14" fontId="90" fillId="20" borderId="26" xfId="2" applyNumberFormat="1" applyFont="1" applyFill="1" applyBorder="1" applyAlignment="1">
      <alignment horizontal="center" vertical="center"/>
    </xf>
    <xf numFmtId="14" fontId="86" fillId="22" borderId="141" xfId="2" applyNumberFormat="1" applyFont="1" applyFill="1" applyBorder="1" applyAlignment="1">
      <alignment horizontal="center" vertical="center"/>
    </xf>
    <xf numFmtId="0" fontId="12" fillId="0" borderId="0" xfId="2" applyFont="1" applyAlignment="1">
      <alignment horizontal="center" vertical="center"/>
    </xf>
    <xf numFmtId="14" fontId="86" fillId="0" borderId="0" xfId="2" applyNumberFormat="1" applyFont="1" applyAlignment="1">
      <alignment horizontal="center" vertical="center"/>
    </xf>
    <xf numFmtId="0" fontId="12" fillId="0" borderId="0" xfId="2" applyFont="1" applyAlignment="1">
      <alignment vertical="top" wrapText="1"/>
    </xf>
    <xf numFmtId="0" fontId="40" fillId="0" borderId="0" xfId="17" applyFont="1" applyAlignment="1">
      <alignment horizontal="center" vertical="center"/>
    </xf>
    <xf numFmtId="0" fontId="103" fillId="5" borderId="0" xfId="0" applyFont="1" applyFill="1" applyAlignment="1">
      <alignment horizontal="left" vertical="top"/>
    </xf>
    <xf numFmtId="0" fontId="110" fillId="18" borderId="0" xfId="17" applyFont="1" applyFill="1" applyAlignment="1">
      <alignment horizontal="left" vertical="center"/>
    </xf>
    <xf numFmtId="0" fontId="86" fillId="0" borderId="0" xfId="2" applyFont="1" applyAlignment="1">
      <alignment vertical="top" wrapText="1"/>
    </xf>
    <xf numFmtId="180" fontId="49" fillId="10" borderId="159" xfId="17" applyNumberFormat="1" applyFont="1" applyFill="1" applyBorder="1" applyAlignment="1">
      <alignment horizontal="center" vertical="center"/>
    </xf>
    <xf numFmtId="14" fontId="90" fillId="20" borderId="131" xfId="2" applyNumberFormat="1" applyFont="1" applyFill="1" applyBorder="1" applyAlignment="1">
      <alignment vertical="center" shrinkToFit="1"/>
    </xf>
    <xf numFmtId="14" fontId="28" fillId="20" borderId="160" xfId="2" applyNumberFormat="1" applyFont="1" applyFill="1" applyBorder="1" applyAlignment="1">
      <alignment horizontal="center" vertical="center" shrinkToFit="1"/>
    </xf>
    <xf numFmtId="14" fontId="86" fillId="20" borderId="163" xfId="1" applyNumberFormat="1" applyFont="1" applyFill="1" applyBorder="1" applyAlignment="1" applyProtection="1">
      <alignment vertical="center" wrapText="1"/>
    </xf>
    <xf numFmtId="56" fontId="86" fillId="20" borderId="161" xfId="2" applyNumberFormat="1" applyFont="1" applyFill="1" applyBorder="1">
      <alignment vertical="center"/>
    </xf>
    <xf numFmtId="0" fontId="8" fillId="0" borderId="0" xfId="1" applyAlignment="1" applyProtection="1">
      <alignment vertical="center"/>
    </xf>
    <xf numFmtId="0" fontId="70" fillId="0" borderId="0" xfId="0" applyFont="1">
      <alignment vertical="center"/>
    </xf>
    <xf numFmtId="0" fontId="116" fillId="5" borderId="13" xfId="2" applyFont="1" applyFill="1" applyBorder="1">
      <alignment vertical="center"/>
    </xf>
    <xf numFmtId="0" fontId="115" fillId="0" borderId="129" xfId="0" applyFont="1" applyBorder="1">
      <alignment vertical="center"/>
    </xf>
    <xf numFmtId="0" fontId="114" fillId="30" borderId="0" xfId="0" applyFont="1" applyFill="1" applyAlignment="1">
      <alignment horizontal="center" vertical="center" wrapText="1"/>
    </xf>
    <xf numFmtId="177" fontId="12" fillId="18" borderId="164" xfId="2" applyNumberFormat="1" applyFont="1" applyFill="1" applyBorder="1" applyAlignment="1">
      <alignment horizontal="center" vertical="center" wrapText="1"/>
    </xf>
    <xf numFmtId="0" fontId="9" fillId="18" borderId="0" xfId="2" applyFont="1" applyFill="1" applyAlignment="1">
      <alignment horizontal="center" vertical="center" wrapText="1"/>
    </xf>
    <xf numFmtId="14" fontId="25" fillId="18" borderId="0" xfId="2" applyNumberFormat="1" applyFont="1" applyFill="1" applyAlignment="1">
      <alignment horizontal="center" vertical="center"/>
    </xf>
    <xf numFmtId="0" fontId="25" fillId="18" borderId="0" xfId="19" applyFont="1" applyFill="1" applyAlignment="1">
      <alignment horizontal="center" vertical="center"/>
    </xf>
    <xf numFmtId="0" fontId="25" fillId="18" borderId="0" xfId="19" applyFont="1" applyFill="1" applyAlignment="1">
      <alignment horizontal="center" vertical="center" wrapText="1"/>
    </xf>
    <xf numFmtId="0" fontId="105" fillId="0" borderId="0" xfId="17" applyFont="1" applyAlignment="1">
      <alignment horizontal="left" vertical="center"/>
    </xf>
    <xf numFmtId="177" fontId="1" fillId="18" borderId="165" xfId="2" applyNumberFormat="1" applyFont="1" applyFill="1" applyBorder="1" applyAlignment="1">
      <alignment horizontal="center" vertical="center" wrapText="1"/>
    </xf>
    <xf numFmtId="0" fontId="22" fillId="18" borderId="7" xfId="2" applyFont="1" applyFill="1" applyBorder="1" applyAlignment="1">
      <alignment horizontal="left" vertical="center"/>
    </xf>
    <xf numFmtId="0" fontId="22" fillId="0" borderId="7" xfId="2" applyFont="1" applyBorder="1" applyAlignment="1">
      <alignment horizontal="left" vertical="center"/>
    </xf>
    <xf numFmtId="0" fontId="22" fillId="5" borderId="7" xfId="2" applyFont="1" applyFill="1" applyBorder="1" applyAlignment="1">
      <alignment horizontal="left" vertical="center"/>
    </xf>
    <xf numFmtId="0" fontId="22" fillId="18" borderId="16" xfId="2" applyFont="1" applyFill="1" applyBorder="1" applyAlignment="1">
      <alignment horizontal="left" vertical="center"/>
    </xf>
    <xf numFmtId="177" fontId="22" fillId="20" borderId="49" xfId="2" applyNumberFormat="1" applyFont="1" applyFill="1" applyBorder="1" applyAlignment="1">
      <alignment horizontal="center" vertical="center" shrinkToFit="1"/>
    </xf>
    <xf numFmtId="0" fontId="117" fillId="18" borderId="167" xfId="2" applyFont="1" applyFill="1" applyBorder="1" applyAlignment="1">
      <alignment horizontal="center" vertical="center"/>
    </xf>
    <xf numFmtId="177" fontId="117" fillId="18" borderId="167" xfId="2" applyNumberFormat="1" applyFont="1" applyFill="1" applyBorder="1" applyAlignment="1">
      <alignment horizontal="center" vertical="center" shrinkToFit="1"/>
    </xf>
    <xf numFmtId="0" fontId="118" fillId="0" borderId="167" xfId="0" applyFont="1" applyBorder="1" applyAlignment="1">
      <alignment horizontal="center" vertical="center" wrapText="1"/>
    </xf>
    <xf numFmtId="177" fontId="12" fillId="18" borderId="167" xfId="2" applyNumberFormat="1" applyFont="1" applyFill="1" applyBorder="1" applyAlignment="1">
      <alignment horizontal="center" vertical="center" wrapText="1"/>
    </xf>
    <xf numFmtId="177" fontId="22" fillId="18" borderId="166" xfId="2" applyNumberFormat="1" applyFont="1" applyFill="1" applyBorder="1" applyAlignment="1">
      <alignment horizontal="center" vertical="center" shrinkToFit="1"/>
    </xf>
    <xf numFmtId="177" fontId="1" fillId="18" borderId="166" xfId="2" applyNumberFormat="1" applyFont="1" applyFill="1" applyBorder="1" applyAlignment="1">
      <alignment horizontal="center" vertical="center" wrapText="1"/>
    </xf>
    <xf numFmtId="0" fontId="22" fillId="18" borderId="166" xfId="2" applyFont="1" applyFill="1" applyBorder="1" applyAlignment="1">
      <alignment horizontal="center" vertical="center" wrapText="1"/>
    </xf>
    <xf numFmtId="0" fontId="23" fillId="22" borderId="6" xfId="2" applyFont="1" applyFill="1" applyBorder="1" applyAlignment="1">
      <alignment horizontal="center" vertical="top" wrapText="1"/>
    </xf>
    <xf numFmtId="177" fontId="1" fillId="22" borderId="36" xfId="2" applyNumberFormat="1" applyFont="1" applyFill="1" applyBorder="1" applyAlignment="1">
      <alignment horizontal="center" vertical="center" wrapText="1"/>
    </xf>
    <xf numFmtId="0" fontId="23" fillId="22" borderId="6" xfId="2" applyFont="1" applyFill="1" applyBorder="1" applyAlignment="1">
      <alignment horizontal="center" vertical="center" wrapText="1"/>
    </xf>
    <xf numFmtId="0" fontId="106" fillId="25" borderId="156" xfId="2" applyFont="1" applyFill="1" applyBorder="1" applyAlignment="1">
      <alignment horizontal="left" vertical="center" shrinkToFit="1"/>
    </xf>
    <xf numFmtId="0" fontId="84" fillId="0" borderId="115" xfId="0" applyFont="1" applyBorder="1" applyAlignment="1">
      <alignment horizontal="center" vertical="center" wrapText="1"/>
    </xf>
    <xf numFmtId="0" fontId="122" fillId="0" borderId="0" xfId="0" applyFont="1">
      <alignment vertical="center"/>
    </xf>
    <xf numFmtId="0" fontId="8" fillId="0" borderId="170" xfId="1" applyFill="1" applyBorder="1" applyAlignment="1" applyProtection="1">
      <alignment vertical="center" wrapText="1"/>
    </xf>
    <xf numFmtId="0" fontId="6" fillId="0" borderId="101" xfId="2" applyBorder="1">
      <alignment vertical="center"/>
    </xf>
    <xf numFmtId="0" fontId="26" fillId="0" borderId="144" xfId="2" applyFont="1" applyBorder="1" applyAlignment="1">
      <alignment vertical="top" wrapText="1"/>
    </xf>
    <xf numFmtId="0" fontId="8" fillId="0" borderId="172" xfId="1" applyFill="1" applyBorder="1" applyAlignment="1" applyProtection="1">
      <alignment vertical="center" wrapText="1"/>
    </xf>
    <xf numFmtId="0" fontId="6" fillId="0" borderId="102" xfId="2" applyBorder="1">
      <alignment vertical="center"/>
    </xf>
    <xf numFmtId="0" fontId="103" fillId="5" borderId="64" xfId="0" applyFont="1" applyFill="1" applyBorder="1" applyAlignment="1">
      <alignment horizontal="left" vertical="top"/>
    </xf>
    <xf numFmtId="0" fontId="35" fillId="18" borderId="0" xfId="2" applyFont="1" applyFill="1">
      <alignment vertical="center"/>
    </xf>
    <xf numFmtId="0" fontId="36" fillId="18" borderId="0" xfId="17" applyFont="1" applyFill="1">
      <alignment vertical="center"/>
    </xf>
    <xf numFmtId="0" fontId="37" fillId="18" borderId="0" xfId="17" applyFont="1" applyFill="1" applyAlignment="1">
      <alignment vertical="top" wrapText="1"/>
    </xf>
    <xf numFmtId="0" fontId="38" fillId="18" borderId="0" xfId="2" applyFont="1" applyFill="1" applyAlignment="1">
      <alignment horizontal="center" vertical="center"/>
    </xf>
    <xf numFmtId="0" fontId="81" fillId="18" borderId="0" xfId="17" applyFont="1" applyFill="1" applyAlignment="1">
      <alignment horizontal="left" vertical="center"/>
    </xf>
    <xf numFmtId="0" fontId="39" fillId="18" borderId="0" xfId="2" applyFont="1" applyFill="1" applyAlignment="1">
      <alignment vertical="center" wrapText="1"/>
    </xf>
    <xf numFmtId="0" fontId="41" fillId="18" borderId="0" xfId="2" applyFont="1" applyFill="1" applyAlignment="1">
      <alignment vertical="center" wrapText="1"/>
    </xf>
    <xf numFmtId="0" fontId="43" fillId="18" borderId="0" xfId="2" applyFont="1" applyFill="1">
      <alignment vertical="center"/>
    </xf>
    <xf numFmtId="0" fontId="44" fillId="18" borderId="0" xfId="2" applyFont="1" applyFill="1" applyAlignment="1">
      <alignment horizontal="center" vertical="center"/>
    </xf>
    <xf numFmtId="0" fontId="37" fillId="18" borderId="0" xfId="17" applyFont="1" applyFill="1" applyAlignment="1">
      <alignment horizontal="center" vertical="center"/>
    </xf>
    <xf numFmtId="0" fontId="42" fillId="18" borderId="0" xfId="17" applyFont="1" applyFill="1" applyAlignment="1">
      <alignment vertical="top" wrapText="1"/>
    </xf>
    <xf numFmtId="0" fontId="1" fillId="18" borderId="0" xfId="17" applyFill="1" applyAlignment="1">
      <alignment horizontal="center" vertical="center"/>
    </xf>
    <xf numFmtId="0" fontId="45" fillId="18" borderId="0" xfId="2" applyFont="1" applyFill="1" applyAlignment="1">
      <alignment vertical="center" wrapText="1"/>
    </xf>
    <xf numFmtId="0" fontId="41" fillId="18" borderId="0" xfId="2" applyFont="1" applyFill="1">
      <alignment vertical="center"/>
    </xf>
    <xf numFmtId="0" fontId="37" fillId="18" borderId="0" xfId="17" applyFont="1" applyFill="1">
      <alignment vertical="center"/>
    </xf>
    <xf numFmtId="0" fontId="46" fillId="18" borderId="0" xfId="17" applyFont="1" applyFill="1" applyAlignment="1">
      <alignment horizontal="center" vertical="center" wrapText="1"/>
    </xf>
    <xf numFmtId="0" fontId="47" fillId="18" borderId="0" xfId="17" applyFont="1" applyFill="1">
      <alignment vertical="center"/>
    </xf>
    <xf numFmtId="0" fontId="6" fillId="18" borderId="0" xfId="2" applyFill="1" applyAlignment="1">
      <alignment horizontal="center" vertical="center"/>
    </xf>
    <xf numFmtId="0" fontId="45" fillId="18" borderId="0" xfId="17" applyFont="1" applyFill="1" applyAlignment="1">
      <alignment vertical="center" wrapText="1"/>
    </xf>
    <xf numFmtId="0" fontId="50" fillId="18" borderId="0" xfId="17" applyFont="1" applyFill="1" applyAlignment="1">
      <alignment horizontal="center" vertical="center"/>
    </xf>
    <xf numFmtId="0" fontId="8" fillId="18" borderId="0" xfId="1" applyFill="1" applyAlignment="1" applyProtection="1">
      <alignment horizontal="center" vertical="center"/>
    </xf>
    <xf numFmtId="0" fontId="53" fillId="18" borderId="0" xfId="17" applyFont="1" applyFill="1" applyAlignment="1">
      <alignment horizontal="center" vertical="center"/>
    </xf>
    <xf numFmtId="0" fontId="0" fillId="18" borderId="0" xfId="0" applyFill="1" applyAlignment="1">
      <alignment vertical="center" wrapText="1"/>
    </xf>
    <xf numFmtId="0" fontId="1" fillId="18" borderId="123" xfId="17" applyFill="1" applyBorder="1" applyAlignment="1">
      <alignment horizontal="center" vertical="center" wrapText="1"/>
    </xf>
    <xf numFmtId="0" fontId="1" fillId="18" borderId="0" xfId="17" applyFill="1">
      <alignment vertical="center"/>
    </xf>
    <xf numFmtId="0" fontId="1" fillId="18" borderId="124" xfId="17" applyFill="1" applyBorder="1" applyAlignment="1">
      <alignment horizontal="center" vertical="center"/>
    </xf>
    <xf numFmtId="177" fontId="22" fillId="31" borderId="166" xfId="2" applyNumberFormat="1" applyFont="1" applyFill="1" applyBorder="1" applyAlignment="1">
      <alignment horizontal="center" vertical="center" shrinkToFit="1"/>
    </xf>
    <xf numFmtId="0" fontId="124" fillId="0" borderId="0" xfId="0" applyFont="1" applyAlignment="1">
      <alignment vertical="top" wrapText="1"/>
    </xf>
    <xf numFmtId="0" fontId="119" fillId="0" borderId="171" xfId="1" applyFont="1" applyBorder="1" applyAlignment="1" applyProtection="1">
      <alignment vertical="top" wrapText="1"/>
    </xf>
    <xf numFmtId="0" fontId="8" fillId="0" borderId="0" xfId="1" applyFill="1" applyBorder="1" applyAlignment="1" applyProtection="1">
      <alignment vertical="center" wrapText="1"/>
    </xf>
    <xf numFmtId="183" fontId="103" fillId="5" borderId="0" xfId="0" applyNumberFormat="1" applyFont="1" applyFill="1" applyAlignment="1">
      <alignment horizontal="left" vertical="center"/>
    </xf>
    <xf numFmtId="14" fontId="90" fillId="20" borderId="177" xfId="2" applyNumberFormat="1" applyFont="1" applyFill="1" applyBorder="1" applyAlignment="1">
      <alignment horizontal="center" vertical="center"/>
    </xf>
    <xf numFmtId="14" fontId="90" fillId="20" borderId="178" xfId="2" applyNumberFormat="1" applyFont="1" applyFill="1" applyBorder="1" applyAlignment="1">
      <alignment horizontal="center" vertical="center"/>
    </xf>
    <xf numFmtId="14" fontId="90" fillId="20" borderId="179" xfId="2" applyNumberFormat="1" applyFont="1" applyFill="1" applyBorder="1" applyAlignment="1">
      <alignment horizontal="center" vertical="center"/>
    </xf>
    <xf numFmtId="0" fontId="8" fillId="0" borderId="181" xfId="1" applyBorder="1" applyAlignment="1" applyProtection="1">
      <alignment vertical="top" wrapText="1"/>
    </xf>
    <xf numFmtId="0" fontId="31" fillId="22" borderId="180" xfId="2" applyFont="1" applyFill="1" applyBorder="1" applyAlignment="1">
      <alignment horizontal="center" vertical="center" wrapText="1"/>
    </xf>
    <xf numFmtId="0" fontId="31" fillId="20" borderId="142" xfId="2" applyFont="1" applyFill="1" applyBorder="1" applyAlignment="1">
      <alignment horizontal="center" vertical="center" wrapText="1"/>
    </xf>
    <xf numFmtId="0" fontId="22" fillId="33" borderId="7" xfId="2" applyFont="1" applyFill="1" applyBorder="1" applyAlignment="1">
      <alignment horizontal="left" vertical="center"/>
    </xf>
    <xf numFmtId="177" fontId="10" fillId="33" borderId="9" xfId="2" applyNumberFormat="1" applyFont="1" applyFill="1" applyBorder="1" applyAlignment="1">
      <alignment horizontal="center" vertical="center" wrapText="1"/>
    </xf>
    <xf numFmtId="0" fontId="22" fillId="33" borderId="166" xfId="2" applyFont="1" applyFill="1" applyBorder="1" applyAlignment="1">
      <alignment horizontal="center" vertical="center" wrapText="1"/>
    </xf>
    <xf numFmtId="177" fontId="22" fillId="33" borderId="166" xfId="2" applyNumberFormat="1" applyFont="1" applyFill="1" applyBorder="1" applyAlignment="1">
      <alignment horizontal="center" vertical="center" shrinkToFit="1"/>
    </xf>
    <xf numFmtId="0" fontId="128" fillId="34" borderId="0" xfId="0" applyFont="1" applyFill="1" applyAlignment="1">
      <alignment horizontal="center" vertical="center" wrapText="1"/>
    </xf>
    <xf numFmtId="0" fontId="84" fillId="35" borderId="115" xfId="0" applyFont="1" applyFill="1" applyBorder="1" applyAlignment="1">
      <alignment horizontal="center" vertical="center" wrapText="1"/>
    </xf>
    <xf numFmtId="0" fontId="129" fillId="0" borderId="184" xfId="2" applyFont="1" applyBorder="1" applyAlignment="1">
      <alignment horizontal="left" vertical="top" wrapText="1"/>
    </xf>
    <xf numFmtId="180" fontId="49" fillId="10" borderId="185" xfId="17" applyNumberFormat="1" applyFont="1" applyFill="1" applyBorder="1" applyAlignment="1">
      <alignment horizontal="center" vertical="center"/>
    </xf>
    <xf numFmtId="0" fontId="12" fillId="0" borderId="187" xfId="2" applyFont="1" applyBorder="1" applyAlignment="1">
      <alignment horizontal="center" vertical="center" wrapText="1"/>
    </xf>
    <xf numFmtId="177" fontId="89" fillId="33" borderId="7" xfId="2" applyNumberFormat="1" applyFont="1" applyFill="1" applyBorder="1" applyAlignment="1">
      <alignment horizontal="center" vertical="center" shrinkToFit="1"/>
    </xf>
    <xf numFmtId="177" fontId="130" fillId="33" borderId="7" xfId="2" applyNumberFormat="1" applyFont="1" applyFill="1" applyBorder="1" applyAlignment="1">
      <alignment horizontal="center" vertical="center" wrapText="1"/>
    </xf>
    <xf numFmtId="0" fontId="89" fillId="33" borderId="9" xfId="2" applyFont="1" applyFill="1" applyBorder="1" applyAlignment="1">
      <alignment horizontal="center" vertical="center"/>
    </xf>
    <xf numFmtId="177" fontId="89" fillId="33" borderId="9" xfId="2" applyNumberFormat="1" applyFont="1" applyFill="1" applyBorder="1" applyAlignment="1">
      <alignment horizontal="center" vertical="center" shrinkToFit="1"/>
    </xf>
    <xf numFmtId="14" fontId="86" fillId="20" borderId="1" xfId="1" applyNumberFormat="1" applyFont="1" applyFill="1" applyBorder="1" applyAlignment="1" applyProtection="1">
      <alignment horizontal="center" vertical="center" shrinkToFit="1"/>
    </xf>
    <xf numFmtId="0" fontId="129" fillId="0" borderId="190" xfId="1" applyFont="1" applyFill="1" applyBorder="1" applyAlignment="1" applyProtection="1">
      <alignment vertical="top" wrapText="1"/>
    </xf>
    <xf numFmtId="0" fontId="84" fillId="0" borderId="130" xfId="0" applyFont="1" applyBorder="1" applyAlignment="1">
      <alignment horizontal="center" vertical="center" wrapText="1"/>
    </xf>
    <xf numFmtId="0" fontId="0" fillId="20" borderId="12" xfId="0" applyFill="1" applyBorder="1" applyAlignment="1">
      <alignment vertical="top" wrapText="1"/>
    </xf>
    <xf numFmtId="0" fontId="112" fillId="20" borderId="178" xfId="2" applyFont="1" applyFill="1" applyBorder="1" applyAlignment="1">
      <alignment horizontal="center" vertical="center" wrapText="1"/>
    </xf>
    <xf numFmtId="0" fontId="112" fillId="20" borderId="178" xfId="2" applyFont="1" applyFill="1" applyBorder="1" applyAlignment="1">
      <alignment horizontal="center" vertical="center"/>
    </xf>
    <xf numFmtId="0" fontId="112" fillId="20" borderId="177" xfId="2" applyFont="1" applyFill="1" applyBorder="1" applyAlignment="1">
      <alignment horizontal="center" vertical="center"/>
    </xf>
    <xf numFmtId="0" fontId="90" fillId="20" borderId="179" xfId="2" applyFont="1" applyFill="1" applyBorder="1" applyAlignment="1">
      <alignment horizontal="center" vertical="center"/>
    </xf>
    <xf numFmtId="0" fontId="127" fillId="0" borderId="0" xfId="2" applyFont="1">
      <alignment vertical="center"/>
    </xf>
    <xf numFmtId="0" fontId="120" fillId="0" borderId="191" xfId="1" applyFont="1" applyFill="1" applyBorder="1" applyAlignment="1" applyProtection="1">
      <alignment horizontal="left" vertical="top" wrapText="1"/>
    </xf>
    <xf numFmtId="0" fontId="6" fillId="0" borderId="0" xfId="2" applyAlignment="1">
      <alignment horizontal="center" vertical="top"/>
    </xf>
    <xf numFmtId="0" fontId="119" fillId="0" borderId="192" xfId="1" applyFont="1" applyBorder="1" applyAlignment="1" applyProtection="1">
      <alignment horizontal="left" vertical="top" wrapText="1"/>
    </xf>
    <xf numFmtId="0" fontId="8" fillId="0" borderId="193" xfId="1" applyFill="1" applyBorder="1" applyAlignment="1" applyProtection="1">
      <alignment vertical="center" wrapText="1"/>
    </xf>
    <xf numFmtId="0" fontId="121" fillId="0" borderId="193" xfId="1" applyFont="1" applyFill="1" applyBorder="1" applyAlignment="1" applyProtection="1">
      <alignment horizontal="left" vertical="top" wrapText="1"/>
    </xf>
    <xf numFmtId="0" fontId="31" fillId="30" borderId="194" xfId="1" applyFont="1" applyFill="1" applyBorder="1" applyAlignment="1" applyProtection="1">
      <alignment horizontal="center" vertical="center" wrapText="1" shrinkToFit="1"/>
    </xf>
    <xf numFmtId="0" fontId="87" fillId="0" borderId="195" xfId="2" applyFont="1" applyBorder="1" applyAlignment="1">
      <alignment vertical="center" shrinkToFit="1"/>
    </xf>
    <xf numFmtId="0" fontId="22" fillId="0" borderId="166" xfId="2" applyFont="1" applyBorder="1" applyAlignment="1">
      <alignment horizontal="center" vertical="center"/>
    </xf>
    <xf numFmtId="14" fontId="86" fillId="20" borderId="162" xfId="1" applyNumberFormat="1" applyFont="1" applyFill="1" applyBorder="1" applyAlignment="1" applyProtection="1">
      <alignment horizontal="center" vertical="center" wrapText="1"/>
    </xf>
    <xf numFmtId="0" fontId="123" fillId="34" borderId="0" xfId="0" applyFont="1" applyFill="1" applyAlignment="1">
      <alignment horizontal="center" vertical="center" wrapText="1"/>
    </xf>
    <xf numFmtId="0" fontId="90" fillId="20" borderId="38" xfId="2" applyFont="1" applyFill="1" applyBorder="1" applyAlignment="1">
      <alignment horizontal="center" vertical="center"/>
    </xf>
    <xf numFmtId="0" fontId="12" fillId="0" borderId="200" xfId="2" applyFont="1" applyBorder="1" applyAlignment="1">
      <alignment horizontal="center" vertical="center" wrapText="1"/>
    </xf>
    <xf numFmtId="0" fontId="23" fillId="18" borderId="0" xfId="2" applyFont="1" applyFill="1" applyAlignment="1">
      <alignment horizontal="center" vertical="top" wrapText="1"/>
    </xf>
    <xf numFmtId="0" fontId="22" fillId="18" borderId="36" xfId="2" applyFont="1" applyFill="1" applyBorder="1" applyAlignment="1">
      <alignment horizontal="center" vertical="center" wrapText="1"/>
    </xf>
    <xf numFmtId="0" fontId="23" fillId="18" borderId="49" xfId="2" applyFont="1" applyFill="1" applyBorder="1" applyAlignment="1">
      <alignment horizontal="center" vertical="center" wrapText="1"/>
    </xf>
    <xf numFmtId="0" fontId="22" fillId="18" borderId="201" xfId="2" applyFont="1" applyFill="1" applyBorder="1" applyAlignment="1">
      <alignment horizontal="left" vertical="center"/>
    </xf>
    <xf numFmtId="0" fontId="22" fillId="18" borderId="7" xfId="2" applyFont="1" applyFill="1" applyBorder="1" applyAlignment="1">
      <alignment horizontal="center" vertical="center" wrapText="1"/>
    </xf>
    <xf numFmtId="0" fontId="23" fillId="18" borderId="165" xfId="2" applyFont="1" applyFill="1" applyBorder="1" applyAlignment="1">
      <alignment horizontal="center" vertical="top" wrapText="1"/>
    </xf>
    <xf numFmtId="177" fontId="1" fillId="18" borderId="49" xfId="2" applyNumberFormat="1" applyFont="1" applyFill="1" applyBorder="1" applyAlignment="1">
      <alignment horizontal="center" vertical="center" wrapText="1"/>
    </xf>
    <xf numFmtId="177" fontId="36" fillId="18" borderId="166" xfId="2" applyNumberFormat="1" applyFont="1" applyFill="1" applyBorder="1" applyAlignment="1">
      <alignment horizontal="center" vertical="center" wrapText="1"/>
    </xf>
    <xf numFmtId="0" fontId="22" fillId="18" borderId="165" xfId="2" applyFont="1" applyFill="1" applyBorder="1" applyAlignment="1">
      <alignment horizontal="center" vertical="center" wrapText="1"/>
    </xf>
    <xf numFmtId="177" fontId="22" fillId="18" borderId="49" xfId="2" applyNumberFormat="1" applyFont="1" applyFill="1" applyBorder="1" applyAlignment="1">
      <alignment horizontal="center" vertical="center" shrinkToFit="1"/>
    </xf>
    <xf numFmtId="0" fontId="88" fillId="0" borderId="0" xfId="2" applyFont="1" applyAlignment="1">
      <alignment vertical="top" wrapText="1"/>
    </xf>
    <xf numFmtId="0" fontId="8" fillId="0" borderId="203" xfId="1" applyBorder="1" applyAlignment="1" applyProtection="1">
      <alignment vertical="center" wrapText="1"/>
    </xf>
    <xf numFmtId="0" fontId="111" fillId="18" borderId="204" xfId="0" applyFont="1" applyFill="1" applyBorder="1" applyAlignment="1">
      <alignment horizontal="left" vertical="center"/>
    </xf>
    <xf numFmtId="0" fontId="111" fillId="18" borderId="205" xfId="0" applyFont="1" applyFill="1" applyBorder="1" applyAlignment="1">
      <alignment horizontal="left" vertical="center"/>
    </xf>
    <xf numFmtId="14" fontId="111" fillId="18" borderId="205" xfId="0" applyNumberFormat="1" applyFont="1" applyFill="1" applyBorder="1" applyAlignment="1">
      <alignment horizontal="center" vertical="center"/>
    </xf>
    <xf numFmtId="14" fontId="111" fillId="18" borderId="206" xfId="0" applyNumberFormat="1" applyFont="1" applyFill="1" applyBorder="1" applyAlignment="1">
      <alignment horizontal="center" vertical="center"/>
    </xf>
    <xf numFmtId="0" fontId="1" fillId="18" borderId="127" xfId="17" applyFill="1" applyBorder="1" applyAlignment="1">
      <alignment horizontal="center" vertical="center" wrapText="1"/>
    </xf>
    <xf numFmtId="0" fontId="12" fillId="5" borderId="200" xfId="2" applyFont="1" applyFill="1" applyBorder="1" applyAlignment="1">
      <alignment horizontal="center" vertical="center" wrapText="1"/>
    </xf>
    <xf numFmtId="0" fontId="119" fillId="0" borderId="202" xfId="1" applyFont="1" applyFill="1" applyBorder="1" applyAlignment="1" applyProtection="1">
      <alignment horizontal="left" vertical="top" wrapText="1"/>
    </xf>
    <xf numFmtId="0" fontId="17" fillId="22" borderId="180" xfId="2" applyFont="1" applyFill="1" applyBorder="1" applyAlignment="1">
      <alignment horizontal="center" vertical="center" wrapText="1"/>
    </xf>
    <xf numFmtId="0" fontId="8" fillId="0" borderId="207" xfId="1" applyBorder="1" applyAlignment="1" applyProtection="1">
      <alignment horizontal="left" vertical="top" wrapText="1"/>
    </xf>
    <xf numFmtId="0" fontId="20" fillId="0" borderId="101" xfId="1" applyFont="1" applyFill="1" applyBorder="1" applyAlignment="1" applyProtection="1">
      <alignment vertical="top" wrapText="1"/>
    </xf>
    <xf numFmtId="0" fontId="6" fillId="0" borderId="208" xfId="2" applyBorder="1">
      <alignment vertical="center"/>
    </xf>
    <xf numFmtId="0" fontId="8" fillId="0" borderId="90" xfId="1" applyFill="1" applyBorder="1" applyAlignment="1" applyProtection="1">
      <alignment vertical="top" wrapText="1"/>
    </xf>
    <xf numFmtId="0" fontId="119" fillId="0" borderId="184" xfId="2" applyFont="1" applyBorder="1" applyAlignment="1">
      <alignment horizontal="left" vertical="top" wrapText="1"/>
    </xf>
    <xf numFmtId="0" fontId="93" fillId="18" borderId="0" xfId="0" applyFont="1" applyFill="1" applyAlignment="1">
      <alignment horizontal="center" vertical="center" wrapText="1"/>
    </xf>
    <xf numFmtId="0" fontId="8" fillId="0" borderId="181" xfId="1" applyBorder="1" applyAlignment="1" applyProtection="1">
      <alignment vertical="center" wrapText="1"/>
    </xf>
    <xf numFmtId="0" fontId="8" fillId="0" borderId="0" xfId="1" applyFill="1" applyAlignment="1" applyProtection="1">
      <alignment vertical="center"/>
    </xf>
    <xf numFmtId="14" fontId="18" fillId="20" borderId="1" xfId="2" applyNumberFormat="1" applyFont="1" applyFill="1" applyBorder="1" applyAlignment="1">
      <alignment horizontal="center" vertical="center" wrapText="1" shrinkToFit="1"/>
    </xf>
    <xf numFmtId="0" fontId="70" fillId="18" borderId="0" xfId="0" applyFont="1" applyFill="1" applyAlignment="1">
      <alignment horizontal="center" vertical="center" wrapText="1"/>
    </xf>
    <xf numFmtId="0" fontId="40" fillId="0" borderId="0" xfId="17" applyFont="1" applyAlignment="1">
      <alignment vertical="center" wrapText="1"/>
    </xf>
    <xf numFmtId="0" fontId="45" fillId="5" borderId="0" xfId="17" applyFont="1" applyFill="1" applyAlignment="1">
      <alignment vertical="center" wrapText="1"/>
    </xf>
    <xf numFmtId="0" fontId="6" fillId="0" borderId="0" xfId="4"/>
    <xf numFmtId="0" fontId="139" fillId="0" borderId="0" xfId="2" applyFont="1">
      <alignment vertical="center"/>
    </xf>
    <xf numFmtId="0" fontId="137" fillId="0" borderId="0" xfId="2" applyFont="1">
      <alignment vertical="center"/>
    </xf>
    <xf numFmtId="0" fontId="31" fillId="20" borderId="180" xfId="2" applyFont="1" applyFill="1" applyBorder="1" applyAlignment="1">
      <alignment horizontal="center" vertical="center" wrapText="1"/>
    </xf>
    <xf numFmtId="0" fontId="6" fillId="0" borderId="219" xfId="2" applyBorder="1">
      <alignment vertical="center"/>
    </xf>
    <xf numFmtId="14" fontId="86" fillId="20" borderId="131" xfId="2" applyNumberFormat="1" applyFont="1" applyFill="1" applyBorder="1" applyAlignment="1">
      <alignment horizontal="center" vertical="center" wrapText="1" shrinkToFit="1"/>
    </xf>
    <xf numFmtId="0" fontId="145" fillId="20" borderId="142" xfId="2" applyFont="1" applyFill="1" applyBorder="1" applyAlignment="1">
      <alignment horizontal="center" vertical="center" wrapText="1"/>
    </xf>
    <xf numFmtId="0" fontId="8" fillId="0" borderId="220" xfId="1" applyFill="1" applyBorder="1" applyAlignment="1" applyProtection="1">
      <alignment horizontal="left" vertical="center" wrapText="1"/>
    </xf>
    <xf numFmtId="14" fontId="90" fillId="20" borderId="221" xfId="2" applyNumberFormat="1" applyFont="1" applyFill="1" applyBorder="1" applyAlignment="1">
      <alignment vertical="center" shrinkToFit="1"/>
    </xf>
    <xf numFmtId="0" fontId="22" fillId="31" borderId="7" xfId="2" applyFont="1" applyFill="1" applyBorder="1" applyAlignment="1">
      <alignment horizontal="center" vertical="center" wrapText="1"/>
    </xf>
    <xf numFmtId="0" fontId="6" fillId="31" borderId="166" xfId="2" applyFill="1" applyBorder="1" applyAlignment="1">
      <alignment horizontal="center" vertical="center"/>
    </xf>
    <xf numFmtId="0" fontId="0" fillId="0" borderId="166" xfId="0" applyBorder="1" applyAlignment="1">
      <alignment horizontal="center" vertical="center" wrapText="1"/>
    </xf>
    <xf numFmtId="0" fontId="118" fillId="22" borderId="167" xfId="0" applyFont="1" applyFill="1" applyBorder="1" applyAlignment="1">
      <alignment horizontal="center" vertical="center" wrapText="1"/>
    </xf>
    <xf numFmtId="177" fontId="22" fillId="22" borderId="166" xfId="2" applyNumberFormat="1" applyFont="1" applyFill="1" applyBorder="1" applyAlignment="1">
      <alignment horizontal="center" vertical="center" shrinkToFit="1"/>
    </xf>
    <xf numFmtId="0" fontId="118" fillId="37" borderId="167" xfId="0" applyFont="1" applyFill="1" applyBorder="1" applyAlignment="1">
      <alignment horizontal="center" vertical="center" wrapText="1"/>
    </xf>
    <xf numFmtId="0" fontId="101" fillId="22" borderId="130" xfId="0" applyFont="1" applyFill="1" applyBorder="1" applyAlignment="1">
      <alignment horizontal="center" vertical="center" wrapText="1"/>
    </xf>
    <xf numFmtId="0" fontId="101" fillId="22" borderId="7" xfId="0" applyFont="1" applyFill="1" applyBorder="1" applyAlignment="1">
      <alignment horizontal="center" vertical="center" wrapText="1"/>
    </xf>
    <xf numFmtId="0" fontId="0" fillId="22" borderId="9" xfId="0" applyFill="1" applyBorder="1" applyAlignment="1">
      <alignment horizontal="center" vertical="center" wrapText="1"/>
    </xf>
    <xf numFmtId="177" fontId="6" fillId="22" borderId="7" xfId="2" applyNumberFormat="1" applyFill="1" applyBorder="1" applyAlignment="1">
      <alignment horizontal="center" vertical="center" shrinkToFit="1"/>
    </xf>
    <xf numFmtId="184" fontId="9" fillId="18" borderId="0" xfId="2" applyNumberFormat="1" applyFont="1" applyFill="1" applyAlignment="1">
      <alignment horizontal="center" vertical="center"/>
    </xf>
    <xf numFmtId="184" fontId="25" fillId="18" borderId="0" xfId="2" applyNumberFormat="1" applyFont="1" applyFill="1" applyAlignment="1">
      <alignment horizontal="left" vertical="center"/>
    </xf>
    <xf numFmtId="0" fontId="111" fillId="18" borderId="219" xfId="0" applyFont="1" applyFill="1" applyBorder="1" applyAlignment="1">
      <alignment horizontal="left" vertical="center"/>
    </xf>
    <xf numFmtId="0" fontId="0" fillId="0" borderId="205" xfId="0" applyBorder="1" applyAlignment="1">
      <alignment horizontal="center" vertical="center"/>
    </xf>
    <xf numFmtId="9" fontId="0" fillId="0" borderId="205" xfId="0" applyNumberFormat="1" applyBorder="1" applyAlignment="1">
      <alignment horizontal="center" vertical="center"/>
    </xf>
    <xf numFmtId="0" fontId="97" fillId="25" borderId="156" xfId="2" applyFont="1" applyFill="1" applyBorder="1" applyAlignment="1">
      <alignment horizontal="center" wrapText="1"/>
    </xf>
    <xf numFmtId="0" fontId="148" fillId="0" borderId="0" xfId="0" applyFont="1">
      <alignment vertical="center"/>
    </xf>
    <xf numFmtId="0" fontId="0" fillId="0" borderId="95" xfId="0" applyBorder="1" applyAlignment="1">
      <alignment horizontal="center" vertical="center"/>
    </xf>
    <xf numFmtId="14" fontId="111" fillId="18" borderId="218" xfId="2" applyNumberFormat="1" applyFont="1" applyFill="1" applyBorder="1" applyAlignment="1">
      <alignment horizontal="left" vertical="center"/>
    </xf>
    <xf numFmtId="0" fontId="157" fillId="0" borderId="225" xfId="0" applyFont="1" applyBorder="1" applyAlignment="1">
      <alignment horizontal="center" vertical="center"/>
    </xf>
    <xf numFmtId="0" fontId="157" fillId="0" borderId="226" xfId="0" applyFont="1" applyBorder="1" applyAlignment="1">
      <alignment horizontal="center" vertical="center"/>
    </xf>
    <xf numFmtId="0" fontId="157" fillId="0" borderId="227" xfId="0" applyFont="1" applyBorder="1" applyAlignment="1">
      <alignment horizontal="center" vertical="center"/>
    </xf>
    <xf numFmtId="0" fontId="157" fillId="0" borderId="229" xfId="0" applyFont="1" applyBorder="1" applyAlignment="1">
      <alignment horizontal="center" vertical="center"/>
    </xf>
    <xf numFmtId="0" fontId="8" fillId="0" borderId="143" xfId="1" applyFill="1" applyBorder="1" applyAlignment="1" applyProtection="1">
      <alignment horizontal="left" vertical="top" wrapText="1"/>
    </xf>
    <xf numFmtId="0" fontId="159" fillId="22" borderId="180" xfId="2" applyFont="1" applyFill="1" applyBorder="1" applyAlignment="1">
      <alignment horizontal="center" vertical="center" wrapText="1"/>
    </xf>
    <xf numFmtId="0" fontId="0" fillId="39" borderId="0" xfId="0" applyFill="1">
      <alignment vertical="center"/>
    </xf>
    <xf numFmtId="0" fontId="156" fillId="0" borderId="225" xfId="0" applyFont="1" applyBorder="1" applyAlignment="1">
      <alignment horizontal="center" vertical="center"/>
    </xf>
    <xf numFmtId="0" fontId="156" fillId="0" borderId="226" xfId="0" applyFont="1" applyBorder="1" applyAlignment="1">
      <alignment horizontal="center" vertical="center"/>
    </xf>
    <xf numFmtId="0" fontId="156" fillId="0" borderId="229" xfId="0" applyFont="1" applyBorder="1" applyAlignment="1">
      <alignment horizontal="center" vertical="center"/>
    </xf>
    <xf numFmtId="0" fontId="156" fillId="0" borderId="227" xfId="0" applyFont="1" applyBorder="1" applyAlignment="1">
      <alignment horizontal="center" vertical="center"/>
    </xf>
    <xf numFmtId="0" fontId="86" fillId="0" borderId="192" xfId="1" applyFont="1" applyBorder="1" applyAlignment="1" applyProtection="1">
      <alignment horizontal="left" vertical="top" wrapText="1"/>
    </xf>
    <xf numFmtId="0" fontId="84" fillId="40" borderId="115" xfId="0" applyFont="1" applyFill="1" applyBorder="1" applyAlignment="1">
      <alignment horizontal="center" vertical="center" wrapText="1"/>
    </xf>
    <xf numFmtId="0" fontId="157" fillId="0" borderId="230" xfId="0" applyFont="1" applyBorder="1" applyAlignment="1">
      <alignment horizontal="center" vertical="center"/>
    </xf>
    <xf numFmtId="0" fontId="157" fillId="0" borderId="231" xfId="0" applyFont="1" applyBorder="1" applyAlignment="1">
      <alignment horizontal="center" vertical="center"/>
    </xf>
    <xf numFmtId="0" fontId="157" fillId="0" borderId="232" xfId="0" applyFont="1" applyBorder="1" applyAlignment="1">
      <alignment horizontal="center" vertical="center"/>
    </xf>
    <xf numFmtId="0" fontId="0" fillId="0" borderId="233" xfId="0" applyBorder="1" applyAlignment="1">
      <alignment horizontal="center" vertical="center"/>
    </xf>
    <xf numFmtId="0" fontId="0" fillId="0" borderId="234" xfId="0" applyBorder="1" applyAlignment="1">
      <alignment horizontal="center" vertical="center"/>
    </xf>
    <xf numFmtId="0" fontId="0" fillId="0" borderId="235" xfId="0" applyBorder="1" applyAlignment="1">
      <alignment horizontal="center" vertical="center"/>
    </xf>
    <xf numFmtId="0" fontId="0" fillId="0" borderId="236" xfId="0" applyBorder="1" applyAlignment="1">
      <alignment horizontal="center" vertical="center"/>
    </xf>
    <xf numFmtId="9" fontId="0" fillId="0" borderId="236" xfId="0" applyNumberFormat="1" applyBorder="1" applyAlignment="1">
      <alignment horizontal="center" vertical="center"/>
    </xf>
    <xf numFmtId="9" fontId="0" fillId="0" borderId="234" xfId="0" applyNumberFormat="1" applyBorder="1" applyAlignment="1">
      <alignment horizontal="center" vertical="center"/>
    </xf>
    <xf numFmtId="9" fontId="0" fillId="0" borderId="235" xfId="0" applyNumberFormat="1" applyBorder="1" applyAlignment="1">
      <alignment horizontal="center" vertical="center"/>
    </xf>
    <xf numFmtId="0" fontId="157" fillId="0" borderId="237" xfId="0" applyFont="1" applyBorder="1" applyAlignment="1">
      <alignment horizontal="center" vertical="center"/>
    </xf>
    <xf numFmtId="0" fontId="0" fillId="0" borderId="238" xfId="0" applyBorder="1" applyAlignment="1">
      <alignment horizontal="center" vertical="center"/>
    </xf>
    <xf numFmtId="9" fontId="0" fillId="0" borderId="238" xfId="0" applyNumberFormat="1" applyBorder="1" applyAlignment="1">
      <alignment horizontal="center" vertical="center"/>
    </xf>
    <xf numFmtId="0" fontId="137" fillId="0" borderId="0" xfId="25" applyFont="1">
      <alignment vertical="center"/>
    </xf>
    <xf numFmtId="0" fontId="0" fillId="18" borderId="205" xfId="0" applyFill="1" applyBorder="1" applyAlignment="1">
      <alignment horizontal="center" vertical="center"/>
    </xf>
    <xf numFmtId="9" fontId="0" fillId="18" borderId="205" xfId="0" applyNumberFormat="1" applyFill="1" applyBorder="1" applyAlignment="1">
      <alignment horizontal="center" vertical="center"/>
    </xf>
    <xf numFmtId="0" fontId="161" fillId="18" borderId="0" xfId="2" applyFont="1" applyFill="1" applyAlignment="1">
      <alignment horizontal="center" vertical="center" wrapText="1"/>
    </xf>
    <xf numFmtId="184" fontId="161" fillId="18" borderId="0" xfId="2" applyNumberFormat="1" applyFont="1" applyFill="1" applyAlignment="1">
      <alignment horizontal="center" vertical="center"/>
    </xf>
    <xf numFmtId="14" fontId="91" fillId="20" borderId="178" xfId="2" applyNumberFormat="1" applyFont="1" applyFill="1" applyBorder="1" applyAlignment="1">
      <alignment horizontal="center" vertical="center"/>
    </xf>
    <xf numFmtId="0" fontId="0" fillId="29" borderId="127" xfId="0" applyFill="1" applyBorder="1">
      <alignment vertical="center"/>
    </xf>
    <xf numFmtId="14" fontId="99" fillId="29" borderId="128" xfId="17" applyNumberFormat="1" applyFont="1" applyFill="1" applyBorder="1" applyAlignment="1">
      <alignment horizontal="center" vertical="center" wrapText="1"/>
    </xf>
    <xf numFmtId="0" fontId="92" fillId="29" borderId="127" xfId="17" applyFont="1" applyFill="1" applyBorder="1" applyAlignment="1">
      <alignment horizontal="center" vertical="center" wrapText="1"/>
    </xf>
    <xf numFmtId="14" fontId="92" fillId="29" borderId="128" xfId="17" applyNumberFormat="1" applyFont="1" applyFill="1" applyBorder="1" applyAlignment="1">
      <alignment horizontal="center" vertical="center"/>
    </xf>
    <xf numFmtId="0" fontId="99" fillId="29" borderId="127" xfId="17" applyFont="1" applyFill="1" applyBorder="1" applyAlignment="1">
      <alignment horizontal="center" vertical="center" wrapText="1"/>
    </xf>
    <xf numFmtId="14" fontId="36" fillId="29" borderId="128" xfId="17" applyNumberFormat="1" applyFont="1" applyFill="1" applyBorder="1" applyAlignment="1">
      <alignment horizontal="center" vertical="center"/>
    </xf>
    <xf numFmtId="0" fontId="133" fillId="29" borderId="0" xfId="0" applyFont="1" applyFill="1" applyAlignment="1">
      <alignment horizontal="center" vertical="center" wrapText="1"/>
    </xf>
    <xf numFmtId="14" fontId="92" fillId="29" borderId="128" xfId="17" applyNumberFormat="1" applyFont="1" applyFill="1" applyBorder="1" applyAlignment="1">
      <alignment horizontal="center" vertical="center" wrapText="1"/>
    </xf>
    <xf numFmtId="0" fontId="98" fillId="29" borderId="0" xfId="0" applyFont="1" applyFill="1" applyAlignment="1">
      <alignment horizontal="center" vertical="center" wrapText="1"/>
    </xf>
    <xf numFmtId="14" fontId="12" fillId="29" borderId="128" xfId="17" applyNumberFormat="1" applyFont="1" applyFill="1" applyBorder="1" applyAlignment="1">
      <alignment horizontal="center" vertical="center" wrapText="1"/>
    </xf>
    <xf numFmtId="0" fontId="36" fillId="29" borderId="127" xfId="17" applyFont="1" applyFill="1" applyBorder="1" applyAlignment="1">
      <alignment horizontal="center" vertical="center" wrapText="1"/>
    </xf>
    <xf numFmtId="14" fontId="12" fillId="29" borderId="128" xfId="17" applyNumberFormat="1" applyFont="1" applyFill="1" applyBorder="1" applyAlignment="1">
      <alignment horizontal="center" vertical="center"/>
    </xf>
    <xf numFmtId="0" fontId="37" fillId="29" borderId="0" xfId="17" applyFont="1" applyFill="1" applyAlignment="1">
      <alignment vertical="top" wrapText="1"/>
    </xf>
    <xf numFmtId="0" fontId="37" fillId="29" borderId="0" xfId="17" applyFont="1" applyFill="1" applyAlignment="1">
      <alignment horizontal="center" vertical="center"/>
    </xf>
    <xf numFmtId="0" fontId="1" fillId="29" borderId="0" xfId="17" applyFill="1" applyAlignment="1">
      <alignment horizontal="center" vertical="center"/>
    </xf>
    <xf numFmtId="0" fontId="70" fillId="29" borderId="0" xfId="0" applyFont="1" applyFill="1" applyAlignment="1">
      <alignment horizontal="center" vertical="center" wrapText="1"/>
    </xf>
    <xf numFmtId="0" fontId="158" fillId="29" borderId="0" xfId="0" applyFont="1" applyFill="1" applyAlignment="1">
      <alignment vertical="center" wrapText="1"/>
    </xf>
    <xf numFmtId="0" fontId="22" fillId="29" borderId="205" xfId="2" applyFont="1" applyFill="1" applyBorder="1" applyAlignment="1">
      <alignment horizontal="center" vertical="center" wrapText="1"/>
    </xf>
    <xf numFmtId="0" fontId="144" fillId="29" borderId="205" xfId="2" applyFont="1" applyFill="1" applyBorder="1" applyAlignment="1">
      <alignment horizontal="center" vertical="center" wrapText="1"/>
    </xf>
    <xf numFmtId="0" fontId="22" fillId="29" borderId="205" xfId="2" applyFont="1" applyFill="1" applyBorder="1" applyAlignment="1">
      <alignment horizontal="left" vertical="center" shrinkToFit="1"/>
    </xf>
    <xf numFmtId="14" fontId="22" fillId="29" borderId="205" xfId="2" applyNumberFormat="1" applyFont="1" applyFill="1" applyBorder="1" applyAlignment="1">
      <alignment horizontal="center" vertical="center"/>
    </xf>
    <xf numFmtId="14" fontId="22" fillId="29" borderId="206" xfId="2" applyNumberFormat="1" applyFont="1" applyFill="1" applyBorder="1" applyAlignment="1">
      <alignment horizontal="center" vertical="center"/>
    </xf>
    <xf numFmtId="0" fontId="111" fillId="29" borderId="216" xfId="0" applyFont="1" applyFill="1" applyBorder="1" applyAlignment="1">
      <alignment horizontal="center" vertical="center"/>
    </xf>
    <xf numFmtId="0" fontId="111" fillId="29" borderId="47" xfId="0" applyFont="1" applyFill="1" applyBorder="1" applyAlignment="1">
      <alignment horizontal="left" vertical="center"/>
    </xf>
    <xf numFmtId="14" fontId="111" fillId="29" borderId="47" xfId="0" applyNumberFormat="1" applyFont="1" applyFill="1" applyBorder="1" applyAlignment="1">
      <alignment horizontal="center" vertical="center"/>
    </xf>
    <xf numFmtId="14" fontId="111" fillId="29" borderId="217" xfId="0" applyNumberFormat="1" applyFont="1" applyFill="1" applyBorder="1" applyAlignment="1">
      <alignment horizontal="center" vertical="center"/>
    </xf>
    <xf numFmtId="0" fontId="111" fillId="29" borderId="204" xfId="0" applyFont="1" applyFill="1" applyBorder="1" applyAlignment="1">
      <alignment horizontal="center" vertical="center"/>
    </xf>
    <xf numFmtId="0" fontId="111" fillId="29" borderId="205" xfId="0" applyFont="1" applyFill="1" applyBorder="1" applyAlignment="1">
      <alignment horizontal="left" vertical="center"/>
    </xf>
    <xf numFmtId="14" fontId="111" fillId="29" borderId="205" xfId="0" applyNumberFormat="1" applyFont="1" applyFill="1" applyBorder="1" applyAlignment="1">
      <alignment horizontal="center" vertical="center"/>
    </xf>
    <xf numFmtId="14" fontId="111" fillId="29" borderId="206" xfId="0" applyNumberFormat="1" applyFont="1" applyFill="1" applyBorder="1" applyAlignment="1">
      <alignment horizontal="center" vertical="center"/>
    </xf>
    <xf numFmtId="0" fontId="92" fillId="20" borderId="127" xfId="17" applyFont="1" applyFill="1" applyBorder="1" applyAlignment="1">
      <alignment horizontal="center" vertical="center" wrapText="1"/>
    </xf>
    <xf numFmtId="14" fontId="92" fillId="20" borderId="128" xfId="17" applyNumberFormat="1" applyFont="1" applyFill="1" applyBorder="1" applyAlignment="1">
      <alignment horizontal="center" vertical="center"/>
    </xf>
    <xf numFmtId="14" fontId="92" fillId="20" borderId="128" xfId="17" applyNumberFormat="1" applyFont="1" applyFill="1" applyBorder="1" applyAlignment="1">
      <alignment horizontal="center" vertical="center" wrapText="1"/>
    </xf>
    <xf numFmtId="14" fontId="22" fillId="20" borderId="128" xfId="17" applyNumberFormat="1" applyFont="1" applyFill="1" applyBorder="1" applyAlignment="1">
      <alignment horizontal="center" vertical="center"/>
    </xf>
    <xf numFmtId="14" fontId="132" fillId="20" borderId="128" xfId="0" applyNumberFormat="1" applyFont="1" applyFill="1" applyBorder="1" applyAlignment="1">
      <alignment horizontal="center" vertical="center" wrapText="1"/>
    </xf>
    <xf numFmtId="14" fontId="132" fillId="20" borderId="128" xfId="0" applyNumberFormat="1" applyFont="1" applyFill="1" applyBorder="1" applyAlignment="1">
      <alignment horizontal="center" vertical="center"/>
    </xf>
    <xf numFmtId="0" fontId="71" fillId="5" borderId="173" xfId="2" applyFont="1" applyFill="1" applyBorder="1" applyAlignment="1">
      <alignment horizontal="center" vertical="center"/>
    </xf>
    <xf numFmtId="0" fontId="22" fillId="20" borderId="205" xfId="2" applyFont="1" applyFill="1" applyBorder="1" applyAlignment="1">
      <alignment horizontal="center" vertical="center" wrapText="1"/>
    </xf>
    <xf numFmtId="0" fontId="144" fillId="20" borderId="205" xfId="2" applyFont="1" applyFill="1" applyBorder="1" applyAlignment="1">
      <alignment horizontal="center" vertical="center" wrapText="1"/>
    </xf>
    <xf numFmtId="0" fontId="22" fillId="20" borderId="205" xfId="2" applyFont="1" applyFill="1" applyBorder="1" applyAlignment="1">
      <alignment horizontal="left" vertical="center" shrinkToFit="1"/>
    </xf>
    <xf numFmtId="14" fontId="22" fillId="20" borderId="205" xfId="2" applyNumberFormat="1" applyFont="1" applyFill="1" applyBorder="1" applyAlignment="1">
      <alignment horizontal="center" vertical="center"/>
    </xf>
    <xf numFmtId="14" fontId="22" fillId="20" borderId="206" xfId="2" applyNumberFormat="1" applyFont="1" applyFill="1" applyBorder="1" applyAlignment="1">
      <alignment horizontal="center" vertical="center"/>
    </xf>
    <xf numFmtId="0" fontId="111" fillId="20" borderId="204" xfId="0" applyFont="1" applyFill="1" applyBorder="1" applyAlignment="1">
      <alignment horizontal="center" vertical="center"/>
    </xf>
    <xf numFmtId="0" fontId="111" fillId="20" borderId="205" xfId="0" applyFont="1" applyFill="1" applyBorder="1" applyAlignment="1">
      <alignment horizontal="left" vertical="center"/>
    </xf>
    <xf numFmtId="14" fontId="111" fillId="20" borderId="205" xfId="0" applyNumberFormat="1" applyFont="1" applyFill="1" applyBorder="1" applyAlignment="1">
      <alignment horizontal="center" vertical="center"/>
    </xf>
    <xf numFmtId="14" fontId="111" fillId="20" borderId="206" xfId="0" applyNumberFormat="1" applyFont="1" applyFill="1" applyBorder="1" applyAlignment="1">
      <alignment horizontal="center" vertical="center"/>
    </xf>
    <xf numFmtId="0" fontId="22" fillId="28" borderId="205" xfId="2" applyFont="1" applyFill="1" applyBorder="1" applyAlignment="1">
      <alignment horizontal="center" vertical="center" wrapText="1"/>
    </xf>
    <xf numFmtId="0" fontId="144" fillId="28" borderId="205" xfId="2" applyFont="1" applyFill="1" applyBorder="1" applyAlignment="1">
      <alignment horizontal="center" vertical="center" wrapText="1"/>
    </xf>
    <xf numFmtId="0" fontId="22" fillId="28" borderId="205" xfId="2" applyFont="1" applyFill="1" applyBorder="1" applyAlignment="1">
      <alignment horizontal="left" vertical="center" shrinkToFit="1"/>
    </xf>
    <xf numFmtId="14" fontId="22" fillId="28" borderId="205" xfId="2" applyNumberFormat="1" applyFont="1" applyFill="1" applyBorder="1" applyAlignment="1">
      <alignment horizontal="center" vertical="center"/>
    </xf>
    <xf numFmtId="14" fontId="22" fillId="28" borderId="206" xfId="2" applyNumberFormat="1" applyFont="1" applyFill="1" applyBorder="1" applyAlignment="1">
      <alignment horizontal="center" vertical="center"/>
    </xf>
    <xf numFmtId="0" fontId="22" fillId="27" borderId="205" xfId="2" applyFont="1" applyFill="1" applyBorder="1" applyAlignment="1">
      <alignment horizontal="center" vertical="center" wrapText="1"/>
    </xf>
    <xf numFmtId="0" fontId="144" fillId="27" borderId="205" xfId="2" applyFont="1" applyFill="1" applyBorder="1" applyAlignment="1">
      <alignment horizontal="center" vertical="center" wrapText="1"/>
    </xf>
    <xf numFmtId="0" fontId="22" fillId="27" borderId="205" xfId="2" applyFont="1" applyFill="1" applyBorder="1" applyAlignment="1">
      <alignment horizontal="left" vertical="center" shrinkToFit="1"/>
    </xf>
    <xf numFmtId="14" fontId="22" fillId="27" borderId="205" xfId="2" applyNumberFormat="1" applyFont="1" applyFill="1" applyBorder="1" applyAlignment="1">
      <alignment horizontal="center" vertical="center"/>
    </xf>
    <xf numFmtId="14" fontId="22" fillId="27" borderId="206" xfId="2" applyNumberFormat="1" applyFont="1" applyFill="1" applyBorder="1" applyAlignment="1">
      <alignment horizontal="center" vertical="center"/>
    </xf>
    <xf numFmtId="0" fontId="111" fillId="27" borderId="204" xfId="0" applyFont="1" applyFill="1" applyBorder="1" applyAlignment="1">
      <alignment horizontal="center" vertical="center"/>
    </xf>
    <xf numFmtId="0" fontId="111" fillId="27" borderId="205" xfId="0" applyFont="1" applyFill="1" applyBorder="1" applyAlignment="1">
      <alignment horizontal="left" vertical="center"/>
    </xf>
    <xf numFmtId="14" fontId="111" fillId="27" borderId="205" xfId="0" applyNumberFormat="1" applyFont="1" applyFill="1" applyBorder="1" applyAlignment="1">
      <alignment horizontal="center" vertical="center"/>
    </xf>
    <xf numFmtId="14" fontId="111" fillId="27" borderId="206" xfId="0" applyNumberFormat="1" applyFont="1" applyFill="1" applyBorder="1" applyAlignment="1">
      <alignment horizontal="center" vertical="center"/>
    </xf>
    <xf numFmtId="0" fontId="22" fillId="42" borderId="205" xfId="2" applyFont="1" applyFill="1" applyBorder="1" applyAlignment="1">
      <alignment horizontal="center" vertical="center" wrapText="1"/>
    </xf>
    <xf numFmtId="0" fontId="144" fillId="42" borderId="205" xfId="2" applyFont="1" applyFill="1" applyBorder="1" applyAlignment="1">
      <alignment horizontal="center" vertical="center" wrapText="1"/>
    </xf>
    <xf numFmtId="0" fontId="22" fillId="42" borderId="205" xfId="2" applyFont="1" applyFill="1" applyBorder="1" applyAlignment="1">
      <alignment horizontal="left" vertical="center" shrinkToFit="1"/>
    </xf>
    <xf numFmtId="14" fontId="22" fillId="42" borderId="205" xfId="2" applyNumberFormat="1" applyFont="1" applyFill="1" applyBorder="1" applyAlignment="1">
      <alignment horizontal="center" vertical="center"/>
    </xf>
    <xf numFmtId="14" fontId="22" fillId="42" borderId="206" xfId="2" applyNumberFormat="1" applyFont="1" applyFill="1" applyBorder="1" applyAlignment="1">
      <alignment horizontal="center" vertical="center"/>
    </xf>
    <xf numFmtId="0" fontId="111" fillId="42" borderId="204" xfId="0" applyFont="1" applyFill="1" applyBorder="1" applyAlignment="1">
      <alignment horizontal="center" vertical="center"/>
    </xf>
    <xf numFmtId="0" fontId="111" fillId="42" borderId="205" xfId="0" applyFont="1" applyFill="1" applyBorder="1" applyAlignment="1">
      <alignment horizontal="left" vertical="center"/>
    </xf>
    <xf numFmtId="14" fontId="111" fillId="42" borderId="205" xfId="0" applyNumberFormat="1" applyFont="1" applyFill="1" applyBorder="1" applyAlignment="1">
      <alignment horizontal="center" vertical="center"/>
    </xf>
    <xf numFmtId="14" fontId="111" fillId="42" borderId="206" xfId="0" applyNumberFormat="1" applyFont="1" applyFill="1" applyBorder="1" applyAlignment="1">
      <alignment horizontal="center" vertical="center"/>
    </xf>
    <xf numFmtId="0" fontId="22" fillId="43" borderId="205" xfId="2" applyFont="1" applyFill="1" applyBorder="1" applyAlignment="1">
      <alignment horizontal="center" vertical="center" wrapText="1"/>
    </xf>
    <xf numFmtId="0" fontId="144" fillId="43" borderId="205" xfId="2" applyFont="1" applyFill="1" applyBorder="1" applyAlignment="1">
      <alignment horizontal="center" vertical="center" wrapText="1"/>
    </xf>
    <xf numFmtId="0" fontId="22" fillId="43" borderId="205" xfId="2" applyFont="1" applyFill="1" applyBorder="1" applyAlignment="1">
      <alignment horizontal="left" vertical="center" shrinkToFit="1"/>
    </xf>
    <xf numFmtId="14" fontId="22" fillId="43" borderId="205" xfId="2" applyNumberFormat="1" applyFont="1" applyFill="1" applyBorder="1" applyAlignment="1">
      <alignment horizontal="center" vertical="center"/>
    </xf>
    <xf numFmtId="14" fontId="22" fillId="43" borderId="206" xfId="2" applyNumberFormat="1" applyFont="1" applyFill="1" applyBorder="1" applyAlignment="1">
      <alignment horizontal="center" vertical="center"/>
    </xf>
    <xf numFmtId="0" fontId="22" fillId="44" borderId="205" xfId="2" applyFont="1" applyFill="1" applyBorder="1" applyAlignment="1">
      <alignment horizontal="center" vertical="center" wrapText="1"/>
    </xf>
    <xf numFmtId="0" fontId="144" fillId="44" borderId="205" xfId="2" applyFont="1" applyFill="1" applyBorder="1" applyAlignment="1">
      <alignment horizontal="center" vertical="center" wrapText="1"/>
    </xf>
    <xf numFmtId="0" fontId="22" fillId="44" borderId="205" xfId="2" applyFont="1" applyFill="1" applyBorder="1" applyAlignment="1">
      <alignment horizontal="left" vertical="center" shrinkToFit="1"/>
    </xf>
    <xf numFmtId="14" fontId="22" fillId="44" borderId="205" xfId="2" applyNumberFormat="1" applyFont="1" applyFill="1" applyBorder="1" applyAlignment="1">
      <alignment horizontal="center" vertical="center"/>
    </xf>
    <xf numFmtId="14" fontId="22" fillId="44" borderId="206" xfId="2" applyNumberFormat="1" applyFont="1" applyFill="1" applyBorder="1" applyAlignment="1">
      <alignment horizontal="center" vertical="center"/>
    </xf>
    <xf numFmtId="0" fontId="0" fillId="20" borderId="205" xfId="0" applyFill="1" applyBorder="1" applyAlignment="1">
      <alignment horizontal="center" vertical="center"/>
    </xf>
    <xf numFmtId="9" fontId="0" fillId="20" borderId="205" xfId="0" applyNumberFormat="1" applyFill="1" applyBorder="1" applyAlignment="1">
      <alignment horizontal="center" vertical="center"/>
    </xf>
    <xf numFmtId="0" fontId="31" fillId="20" borderId="0" xfId="2" applyFont="1" applyFill="1" applyAlignment="1">
      <alignment horizontal="center" vertical="center" wrapText="1"/>
    </xf>
    <xf numFmtId="0" fontId="6" fillId="0" borderId="64" xfId="0" applyFont="1" applyBorder="1" applyAlignment="1">
      <alignment horizontal="left" vertical="center"/>
    </xf>
    <xf numFmtId="0" fontId="6" fillId="0" borderId="0" xfId="0" applyFont="1" applyAlignment="1">
      <alignment horizontal="left" vertical="center"/>
    </xf>
    <xf numFmtId="0" fontId="6" fillId="0" borderId="66" xfId="0" applyFont="1" applyBorder="1" applyAlignment="1">
      <alignment horizontal="left" vertical="center"/>
    </xf>
    <xf numFmtId="0" fontId="103" fillId="5" borderId="0" xfId="0" applyFont="1" applyFill="1" applyAlignment="1">
      <alignment horizontal="left" vertical="center" wrapText="1"/>
    </xf>
    <xf numFmtId="0" fontId="103" fillId="5" borderId="66" xfId="0" applyFont="1" applyFill="1" applyBorder="1" applyAlignment="1">
      <alignment horizontal="left" vertical="center" wrapText="1"/>
    </xf>
    <xf numFmtId="0" fontId="103" fillId="5" borderId="0" xfId="0" applyFont="1" applyFill="1" applyAlignment="1">
      <alignment horizontal="left" vertical="center"/>
    </xf>
    <xf numFmtId="0" fontId="103" fillId="5" borderId="0" xfId="0" applyFont="1" applyFill="1" applyAlignment="1">
      <alignment horizontal="left" vertical="top" wrapText="1"/>
    </xf>
    <xf numFmtId="0" fontId="8" fillId="0" borderId="0" xfId="1" applyAlignment="1" applyProtection="1">
      <alignment horizontal="center" vertical="center" wrapText="1"/>
    </xf>
    <xf numFmtId="0" fontId="77" fillId="0" borderId="0" xfId="0" applyFont="1" applyAlignment="1">
      <alignment horizontal="left" vertical="center" wrapText="1"/>
    </xf>
    <xf numFmtId="0" fontId="73" fillId="0" borderId="0" xfId="0" applyFont="1" applyAlignment="1">
      <alignment horizontal="left" vertical="center" wrapText="1"/>
    </xf>
    <xf numFmtId="0" fontId="76" fillId="0" borderId="0" xfId="0" applyFont="1" applyAlignment="1">
      <alignment horizontal="left" vertical="center" wrapText="1"/>
    </xf>
    <xf numFmtId="0" fontId="74" fillId="0" borderId="0" xfId="0" applyFont="1" applyAlignment="1">
      <alignment horizontal="left" vertical="center" wrapText="1"/>
    </xf>
    <xf numFmtId="0" fontId="77" fillId="0" borderId="0" xfId="0" applyFont="1" applyAlignment="1">
      <alignment horizontal="left" vertical="top" wrapText="1"/>
    </xf>
    <xf numFmtId="0" fontId="73" fillId="0" borderId="0" xfId="0" applyFont="1" applyAlignment="1">
      <alignment horizontal="left" vertical="top" wrapText="1"/>
    </xf>
    <xf numFmtId="0" fontId="0" fillId="18" borderId="0" xfId="0" applyFill="1" applyAlignment="1">
      <alignment horizontal="center" vertical="center"/>
    </xf>
    <xf numFmtId="0" fontId="36" fillId="18" borderId="146" xfId="17" applyFont="1" applyFill="1" applyBorder="1" applyAlignment="1">
      <alignment horizontal="left" vertical="top" wrapText="1"/>
    </xf>
    <xf numFmtId="0" fontId="36" fillId="18" borderId="147" xfId="17" applyFont="1" applyFill="1" applyBorder="1" applyAlignment="1">
      <alignment horizontal="left" vertical="top" wrapText="1"/>
    </xf>
    <xf numFmtId="0" fontId="36" fillId="18" borderId="148" xfId="17" applyFont="1" applyFill="1" applyBorder="1" applyAlignment="1">
      <alignment horizontal="left" vertical="top" wrapText="1"/>
    </xf>
    <xf numFmtId="0" fontId="42" fillId="18" borderId="0" xfId="17" applyFont="1" applyFill="1" applyAlignment="1">
      <alignment horizontal="left" vertical="center"/>
    </xf>
    <xf numFmtId="0" fontId="10" fillId="6" borderId="188" xfId="17" applyFont="1" applyFill="1" applyBorder="1" applyAlignment="1">
      <alignment horizontal="center" vertical="center" wrapText="1"/>
    </xf>
    <xf numFmtId="0" fontId="10" fillId="6" borderId="186" xfId="17" applyFont="1" applyFill="1" applyBorder="1" applyAlignment="1">
      <alignment horizontal="center" vertical="center" wrapText="1"/>
    </xf>
    <xf numFmtId="0" fontId="10" fillId="6" borderId="189" xfId="17" applyFont="1" applyFill="1" applyBorder="1" applyAlignment="1">
      <alignment horizontal="center" vertical="center" wrapText="1"/>
    </xf>
    <xf numFmtId="0" fontId="12" fillId="18" borderId="146" xfId="2" applyFont="1" applyFill="1" applyBorder="1" applyAlignment="1">
      <alignment horizontal="left" vertical="top" wrapText="1"/>
    </xf>
    <xf numFmtId="0" fontId="12" fillId="18" borderId="147" xfId="2" applyFont="1" applyFill="1" applyBorder="1" applyAlignment="1">
      <alignment horizontal="left" vertical="top" wrapText="1"/>
    </xf>
    <xf numFmtId="0" fontId="12" fillId="18" borderId="148" xfId="2" applyFont="1" applyFill="1" applyBorder="1" applyAlignment="1">
      <alignment horizontal="left" vertical="top" wrapText="1"/>
    </xf>
    <xf numFmtId="0" fontId="94" fillId="18" borderId="146" xfId="2" applyFont="1" applyFill="1" applyBorder="1" applyAlignment="1">
      <alignment horizontal="left" vertical="top" wrapText="1"/>
    </xf>
    <xf numFmtId="0" fontId="94" fillId="18" borderId="147" xfId="2" applyFont="1" applyFill="1" applyBorder="1" applyAlignment="1">
      <alignment horizontal="left" vertical="top" wrapText="1"/>
    </xf>
    <xf numFmtId="0" fontId="94" fillId="18" borderId="148" xfId="2" applyFont="1" applyFill="1" applyBorder="1" applyAlignment="1">
      <alignment horizontal="left" vertical="top" wrapText="1"/>
    </xf>
    <xf numFmtId="0" fontId="59" fillId="11" borderId="54" xfId="17" applyFont="1" applyFill="1" applyBorder="1" applyAlignment="1">
      <alignment horizontal="right" vertical="center" wrapText="1"/>
    </xf>
    <xf numFmtId="0" fontId="60" fillId="11" borderId="54" xfId="0" applyFont="1" applyFill="1" applyBorder="1" applyAlignment="1">
      <alignment horizontal="right" vertical="center"/>
    </xf>
    <xf numFmtId="0" fontId="0" fillId="11" borderId="54" xfId="0" applyFill="1" applyBorder="1" applyAlignment="1">
      <alignment horizontal="right" vertical="center"/>
    </xf>
    <xf numFmtId="180" fontId="59" fillId="11" borderId="54" xfId="17" applyNumberFormat="1" applyFont="1" applyFill="1" applyBorder="1" applyAlignment="1">
      <alignment horizontal="center" vertical="center" wrapText="1"/>
    </xf>
    <xf numFmtId="180" fontId="0" fillId="11" borderId="54" xfId="0" applyNumberFormat="1" applyFill="1" applyBorder="1" applyAlignment="1">
      <alignment horizontal="center" vertical="center" wrapText="1"/>
    </xf>
    <xf numFmtId="0" fontId="61" fillId="12" borderId="55" xfId="17" applyFont="1" applyFill="1" applyBorder="1" applyAlignment="1">
      <alignment horizontal="center" vertical="center" wrapText="1"/>
    </xf>
    <xf numFmtId="0" fontId="62" fillId="12" borderId="55" xfId="0" applyFont="1" applyFill="1" applyBorder="1" applyAlignment="1">
      <alignment horizontal="center" vertical="center"/>
    </xf>
    <xf numFmtId="0" fontId="61" fillId="9" borderId="55" xfId="0" applyFont="1" applyFill="1" applyBorder="1" applyAlignment="1">
      <alignment horizontal="center" vertical="center"/>
    </xf>
    <xf numFmtId="0" fontId="64" fillId="9" borderId="55" xfId="0" applyFont="1" applyFill="1" applyBorder="1" applyAlignment="1">
      <alignment horizontal="center" vertical="center"/>
    </xf>
    <xf numFmtId="0" fontId="66" fillId="17" borderId="103" xfId="16" applyFont="1" applyFill="1" applyBorder="1" applyAlignment="1">
      <alignment horizontal="center" vertical="center"/>
    </xf>
    <xf numFmtId="0" fontId="66" fillId="17" borderId="108" xfId="16" applyFont="1" applyFill="1" applyBorder="1" applyAlignment="1">
      <alignment horizontal="center" vertical="center"/>
    </xf>
    <xf numFmtId="0" fontId="66" fillId="17" borderId="110" xfId="16" applyFont="1" applyFill="1" applyBorder="1" applyAlignment="1">
      <alignment horizontal="center" vertical="center"/>
    </xf>
    <xf numFmtId="0" fontId="67" fillId="2" borderId="104" xfId="16" applyFont="1" applyFill="1" applyBorder="1" applyAlignment="1">
      <alignment vertical="center" wrapText="1"/>
    </xf>
    <xf numFmtId="0" fontId="67" fillId="2" borderId="105" xfId="16" applyFont="1" applyFill="1" applyBorder="1" applyAlignment="1">
      <alignment vertical="center" wrapText="1"/>
    </xf>
    <xf numFmtId="0" fontId="67" fillId="2" borderId="106" xfId="16" applyFont="1" applyFill="1" applyBorder="1" applyAlignment="1">
      <alignment vertical="center" wrapText="1"/>
    </xf>
    <xf numFmtId="0" fontId="67" fillId="2" borderId="95" xfId="16" applyFont="1" applyFill="1" applyBorder="1" applyAlignment="1">
      <alignment vertical="center" wrapText="1"/>
    </xf>
    <xf numFmtId="0" fontId="67" fillId="2" borderId="0" xfId="16" applyFont="1" applyFill="1" applyAlignment="1">
      <alignment vertical="center" wrapText="1"/>
    </xf>
    <xf numFmtId="0" fontId="67" fillId="2" borderId="96" xfId="16" applyFont="1" applyFill="1" applyBorder="1" applyAlignment="1">
      <alignment vertical="center" wrapText="1"/>
    </xf>
    <xf numFmtId="0" fontId="67" fillId="2" borderId="111" xfId="16" applyFont="1" applyFill="1" applyBorder="1" applyAlignment="1">
      <alignment vertical="center" wrapText="1"/>
    </xf>
    <xf numFmtId="0" fontId="67" fillId="2" borderId="112" xfId="16" applyFont="1" applyFill="1" applyBorder="1" applyAlignment="1">
      <alignment vertical="center" wrapText="1"/>
    </xf>
    <xf numFmtId="0" fontId="67" fillId="2" borderId="113" xfId="16" applyFont="1" applyFill="1" applyBorder="1" applyAlignment="1">
      <alignment vertical="center" wrapText="1"/>
    </xf>
    <xf numFmtId="0" fontId="67" fillId="2" borderId="104" xfId="16" applyFont="1" applyFill="1" applyBorder="1" applyAlignment="1">
      <alignment horizontal="left" vertical="center" wrapText="1"/>
    </xf>
    <xf numFmtId="0" fontId="67" fillId="2" borderId="105" xfId="16" applyFont="1" applyFill="1" applyBorder="1" applyAlignment="1">
      <alignment horizontal="left" vertical="center" wrapText="1"/>
    </xf>
    <xf numFmtId="0" fontId="67" fillId="2" borderId="107" xfId="16" applyFont="1" applyFill="1" applyBorder="1" applyAlignment="1">
      <alignment horizontal="left" vertical="center" wrapText="1"/>
    </xf>
    <xf numFmtId="0" fontId="67" fillId="2" borderId="95" xfId="16" applyFont="1" applyFill="1" applyBorder="1" applyAlignment="1">
      <alignment horizontal="left" vertical="center" wrapText="1"/>
    </xf>
    <xf numFmtId="0" fontId="67" fillId="2" borderId="0" xfId="16" applyFont="1" applyFill="1" applyAlignment="1">
      <alignment horizontal="left" vertical="center" wrapText="1"/>
    </xf>
    <xf numFmtId="0" fontId="67" fillId="2" borderId="109" xfId="16" applyFont="1" applyFill="1" applyBorder="1" applyAlignment="1">
      <alignment horizontal="left" vertical="center" wrapText="1"/>
    </xf>
    <xf numFmtId="0" fontId="67" fillId="2" borderId="111" xfId="16" applyFont="1" applyFill="1" applyBorder="1" applyAlignment="1">
      <alignment horizontal="left" vertical="center" wrapText="1"/>
    </xf>
    <xf numFmtId="0" fontId="67" fillId="2" borderId="112" xfId="16" applyFont="1" applyFill="1" applyBorder="1" applyAlignment="1">
      <alignment horizontal="left" vertical="center" wrapText="1"/>
    </xf>
    <xf numFmtId="0" fontId="67" fillId="2" borderId="114" xfId="16" applyFont="1" applyFill="1" applyBorder="1" applyAlignment="1">
      <alignment horizontal="left" vertical="center" wrapText="1"/>
    </xf>
    <xf numFmtId="0" fontId="7" fillId="5" borderId="34" xfId="17" applyFont="1" applyFill="1" applyBorder="1" applyAlignment="1">
      <alignment horizontal="center" vertical="center" wrapText="1"/>
    </xf>
    <xf numFmtId="0" fontId="59" fillId="24" borderId="68" xfId="17" applyFont="1" applyFill="1" applyBorder="1" applyAlignment="1">
      <alignment horizontal="center" vertical="center" wrapText="1"/>
    </xf>
    <xf numFmtId="0" fontId="57" fillId="15" borderId="68" xfId="17" applyFont="1" applyFill="1" applyBorder="1" applyAlignment="1">
      <alignment horizontal="center" vertical="center" wrapText="1"/>
    </xf>
    <xf numFmtId="0" fontId="0" fillId="15" borderId="68" xfId="0" applyFill="1" applyBorder="1" applyAlignment="1">
      <alignment horizontal="center" vertical="center" wrapText="1"/>
    </xf>
    <xf numFmtId="180" fontId="59" fillId="3" borderId="69" xfId="17" applyNumberFormat="1" applyFont="1" applyFill="1" applyBorder="1" applyAlignment="1">
      <alignment horizontal="center" vertical="center" wrapText="1"/>
    </xf>
    <xf numFmtId="180" fontId="59" fillId="3" borderId="70" xfId="17" applyNumberFormat="1" applyFont="1" applyFill="1" applyBorder="1" applyAlignment="1">
      <alignment horizontal="center" vertical="center" wrapText="1"/>
    </xf>
    <xf numFmtId="0" fontId="67" fillId="3" borderId="69" xfId="17" applyFont="1" applyFill="1" applyBorder="1" applyAlignment="1">
      <alignment horizontal="center" vertical="center" wrapText="1"/>
    </xf>
    <xf numFmtId="0" fontId="67" fillId="3" borderId="169" xfId="17" applyFont="1" applyFill="1" applyBorder="1" applyAlignment="1">
      <alignment horizontal="center" vertical="center" wrapText="1"/>
    </xf>
    <xf numFmtId="0" fontId="67" fillId="3" borderId="70" xfId="17" applyFont="1" applyFill="1" applyBorder="1" applyAlignment="1">
      <alignment horizontal="center" vertical="center" wrapText="1"/>
    </xf>
    <xf numFmtId="0" fontId="36" fillId="29" borderId="146" xfId="17" applyFont="1" applyFill="1" applyBorder="1" applyAlignment="1">
      <alignment horizontal="left" vertical="top" wrapText="1"/>
    </xf>
    <xf numFmtId="0" fontId="36" fillId="29" borderId="147" xfId="17" applyFont="1" applyFill="1" applyBorder="1" applyAlignment="1">
      <alignment horizontal="left" vertical="top" wrapText="1"/>
    </xf>
    <xf numFmtId="0" fontId="36" fillId="29" borderId="148" xfId="17" applyFont="1" applyFill="1" applyBorder="1" applyAlignment="1">
      <alignment horizontal="left" vertical="top" wrapText="1"/>
    </xf>
    <xf numFmtId="0" fontId="12" fillId="20" borderId="146" xfId="2" applyFont="1" applyFill="1" applyBorder="1" applyAlignment="1">
      <alignment horizontal="left" vertical="top" wrapText="1"/>
    </xf>
    <xf numFmtId="0" fontId="12" fillId="20" borderId="147" xfId="2" applyFont="1" applyFill="1" applyBorder="1" applyAlignment="1">
      <alignment horizontal="left" vertical="top" wrapText="1"/>
    </xf>
    <xf numFmtId="0" fontId="12" fillId="20" borderId="148" xfId="2" applyFont="1" applyFill="1" applyBorder="1" applyAlignment="1">
      <alignment horizontal="left" vertical="top" wrapText="1"/>
    </xf>
    <xf numFmtId="0" fontId="12" fillId="29" borderId="146" xfId="2" applyFont="1" applyFill="1" applyBorder="1" applyAlignment="1">
      <alignment horizontal="left" vertical="top" wrapText="1"/>
    </xf>
    <xf numFmtId="0" fontId="12" fillId="29" borderId="147" xfId="2" applyFont="1" applyFill="1" applyBorder="1" applyAlignment="1">
      <alignment horizontal="left" vertical="top" wrapText="1"/>
    </xf>
    <xf numFmtId="0" fontId="12" fillId="29" borderId="148" xfId="2" applyFont="1" applyFill="1" applyBorder="1" applyAlignment="1">
      <alignment horizontal="left" vertical="top" wrapText="1"/>
    </xf>
    <xf numFmtId="0" fontId="92" fillId="20" borderId="146" xfId="17" applyFont="1" applyFill="1" applyBorder="1" applyAlignment="1">
      <alignment horizontal="left" vertical="top" wrapText="1"/>
    </xf>
    <xf numFmtId="0" fontId="92" fillId="20" borderId="147" xfId="17" applyFont="1" applyFill="1" applyBorder="1" applyAlignment="1">
      <alignment horizontal="left" vertical="top" wrapText="1"/>
    </xf>
    <xf numFmtId="0" fontId="92" fillId="20" borderId="148" xfId="17" applyFont="1" applyFill="1" applyBorder="1" applyAlignment="1">
      <alignment horizontal="left" vertical="top" wrapText="1"/>
    </xf>
    <xf numFmtId="0" fontId="12" fillId="29" borderId="146" xfId="17" applyFont="1" applyFill="1" applyBorder="1" applyAlignment="1">
      <alignment horizontal="left" vertical="top" wrapText="1"/>
    </xf>
    <xf numFmtId="0" fontId="12" fillId="29" borderId="147" xfId="17" applyFont="1" applyFill="1" applyBorder="1" applyAlignment="1">
      <alignment horizontal="left" vertical="top" wrapText="1"/>
    </xf>
    <xf numFmtId="0" fontId="12" fillId="29" borderId="148" xfId="17" applyFont="1" applyFill="1" applyBorder="1" applyAlignment="1">
      <alignment horizontal="left" vertical="top" wrapText="1"/>
    </xf>
    <xf numFmtId="0" fontId="36" fillId="20" borderId="168" xfId="17" applyFont="1" applyFill="1" applyBorder="1" applyAlignment="1">
      <alignment horizontal="left" vertical="top" wrapText="1"/>
    </xf>
    <xf numFmtId="0" fontId="36" fillId="20" borderId="127" xfId="17" applyFont="1" applyFill="1" applyBorder="1" applyAlignment="1">
      <alignment horizontal="left" vertical="top" wrapText="1"/>
    </xf>
    <xf numFmtId="0" fontId="36" fillId="20" borderId="146" xfId="17" applyFont="1" applyFill="1" applyBorder="1" applyAlignment="1">
      <alignment horizontal="left" vertical="top" wrapText="1"/>
    </xf>
    <xf numFmtId="0" fontId="36" fillId="20" borderId="147" xfId="17" applyFont="1" applyFill="1" applyBorder="1" applyAlignment="1">
      <alignment horizontal="left" vertical="top" wrapText="1"/>
    </xf>
    <xf numFmtId="0" fontId="36" fillId="20" borderId="148" xfId="17" applyFont="1" applyFill="1" applyBorder="1" applyAlignment="1">
      <alignment horizontal="left" vertical="top" wrapText="1"/>
    </xf>
    <xf numFmtId="0" fontId="49" fillId="18" borderId="44" xfId="17" applyFont="1" applyFill="1" applyBorder="1" applyAlignment="1">
      <alignment horizontal="center" vertical="center"/>
    </xf>
    <xf numFmtId="0" fontId="49" fillId="18" borderId="45" xfId="17" applyFont="1" applyFill="1" applyBorder="1" applyAlignment="1">
      <alignment horizontal="center" vertical="center"/>
    </xf>
    <xf numFmtId="0" fontId="49" fillId="0" borderId="45" xfId="17" applyFont="1" applyBorder="1" applyAlignment="1">
      <alignment horizontal="center" vertical="center"/>
    </xf>
    <xf numFmtId="0" fontId="49" fillId="0" borderId="46" xfId="17" applyFont="1" applyBorder="1" applyAlignment="1">
      <alignment horizontal="center" vertical="center"/>
    </xf>
    <xf numFmtId="0" fontId="1" fillId="0" borderId="71" xfId="17" applyBorder="1" applyAlignment="1">
      <alignment horizontal="center" vertical="center"/>
    </xf>
    <xf numFmtId="0" fontId="1" fillId="0" borderId="72" xfId="17" applyBorder="1" applyAlignment="1">
      <alignment horizontal="center" vertical="center"/>
    </xf>
    <xf numFmtId="0" fontId="1" fillId="0" borderId="73" xfId="17" applyBorder="1" applyAlignment="1">
      <alignment horizontal="center" vertical="center"/>
    </xf>
    <xf numFmtId="0" fontId="37" fillId="0" borderId="74" xfId="17" applyFont="1" applyBorder="1" applyAlignment="1">
      <alignment horizontal="center" vertical="center" wrapText="1"/>
    </xf>
    <xf numFmtId="0" fontId="37" fillId="0" borderId="40" xfId="17" applyFont="1" applyBorder="1" applyAlignment="1">
      <alignment horizontal="center" vertical="center" wrapText="1"/>
    </xf>
    <xf numFmtId="0" fontId="33" fillId="16" borderId="0" xfId="17" applyFont="1" applyFill="1" applyAlignment="1">
      <alignment horizontal="center" vertical="center"/>
    </xf>
    <xf numFmtId="179" fontId="135" fillId="0" borderId="75" xfId="17" applyNumberFormat="1" applyFont="1" applyBorder="1" applyAlignment="1">
      <alignment horizontal="center" vertical="center" shrinkToFit="1"/>
    </xf>
    <xf numFmtId="179" fontId="135" fillId="0" borderId="76" xfId="17" applyNumberFormat="1" applyFont="1" applyBorder="1" applyAlignment="1">
      <alignment horizontal="center" vertical="center" shrinkToFit="1"/>
    </xf>
    <xf numFmtId="0" fontId="47" fillId="0" borderId="77" xfId="17" applyFont="1" applyBorder="1" applyAlignment="1">
      <alignment horizontal="center" vertical="center"/>
    </xf>
    <xf numFmtId="0" fontId="47" fillId="0" borderId="78" xfId="17" applyFont="1" applyBorder="1" applyAlignment="1">
      <alignment horizontal="center" vertical="center"/>
    </xf>
    <xf numFmtId="0" fontId="36" fillId="18" borderId="79" xfId="18" applyFont="1" applyFill="1" applyBorder="1" applyAlignment="1">
      <alignment horizontal="center" vertical="center"/>
    </xf>
    <xf numFmtId="0" fontId="36" fillId="18" borderId="80" xfId="18" applyFont="1" applyFill="1" applyBorder="1" applyAlignment="1">
      <alignment horizontal="center" vertical="center"/>
    </xf>
    <xf numFmtId="0" fontId="11" fillId="0" borderId="116" xfId="17" applyFont="1" applyBorder="1" applyAlignment="1">
      <alignment horizontal="center" vertical="center" wrapText="1"/>
    </xf>
    <xf numFmtId="0" fontId="11" fillId="0" borderId="117" xfId="17" applyFont="1" applyBorder="1" applyAlignment="1">
      <alignment horizontal="center" vertical="center" wrapText="1"/>
    </xf>
    <xf numFmtId="0" fontId="11" fillId="0" borderId="118" xfId="17" applyFont="1" applyBorder="1" applyAlignment="1">
      <alignment horizontal="center" vertical="center" wrapText="1"/>
    </xf>
    <xf numFmtId="0" fontId="54" fillId="18" borderId="120" xfId="17" applyFont="1" applyFill="1" applyBorder="1" applyAlignment="1">
      <alignment horizontal="center" vertical="center"/>
    </xf>
    <xf numFmtId="0" fontId="54" fillId="18" borderId="121" xfId="17" applyFont="1" applyFill="1" applyBorder="1" applyAlignment="1">
      <alignment horizontal="center" vertical="center"/>
    </xf>
    <xf numFmtId="0" fontId="54" fillId="18" borderId="122" xfId="17" applyFont="1" applyFill="1" applyBorder="1" applyAlignment="1">
      <alignment horizontal="center" vertical="center"/>
    </xf>
    <xf numFmtId="0" fontId="36" fillId="29" borderId="199" xfId="17" applyFont="1" applyFill="1" applyBorder="1" applyAlignment="1">
      <alignment horizontal="left" vertical="top" wrapText="1"/>
    </xf>
    <xf numFmtId="0" fontId="36" fillId="29" borderId="197" xfId="17" applyFont="1" applyFill="1" applyBorder="1" applyAlignment="1">
      <alignment horizontal="left" vertical="top" wrapText="1"/>
    </xf>
    <xf numFmtId="0" fontId="36" fillId="29" borderId="198" xfId="17" applyFont="1" applyFill="1" applyBorder="1" applyAlignment="1">
      <alignment horizontal="left" vertical="top" wrapText="1"/>
    </xf>
    <xf numFmtId="0" fontId="107" fillId="29" borderId="196" xfId="17" applyFont="1" applyFill="1" applyBorder="1" applyAlignment="1">
      <alignment horizontal="left" vertical="top" wrapText="1"/>
    </xf>
    <xf numFmtId="0" fontId="107" fillId="29" borderId="197" xfId="17" applyFont="1" applyFill="1" applyBorder="1" applyAlignment="1">
      <alignment horizontal="left" vertical="top" wrapText="1"/>
    </xf>
    <xf numFmtId="0" fontId="107" fillId="29" borderId="198" xfId="17" applyFont="1" applyFill="1" applyBorder="1" applyAlignment="1">
      <alignment horizontal="left" vertical="top" wrapText="1"/>
    </xf>
    <xf numFmtId="0" fontId="136" fillId="36" borderId="0" xfId="2" applyFont="1" applyFill="1" applyAlignment="1">
      <alignment horizontal="center" vertical="center"/>
    </xf>
    <xf numFmtId="0" fontId="6" fillId="0" borderId="0" xfId="2">
      <alignment vertical="center"/>
    </xf>
    <xf numFmtId="0" fontId="50" fillId="41" borderId="0" xfId="2" applyFont="1" applyFill="1" applyAlignment="1">
      <alignment horizontal="left" vertical="center" wrapText="1" indent="1"/>
    </xf>
    <xf numFmtId="0" fontId="160" fillId="0" borderId="0" xfId="2" applyFont="1" applyAlignment="1">
      <alignment horizontal="left" vertical="center" wrapText="1" indent="1"/>
    </xf>
    <xf numFmtId="14" fontId="86" fillId="20" borderId="160" xfId="2" applyNumberFormat="1" applyFont="1" applyFill="1" applyBorder="1" applyAlignment="1">
      <alignment horizontal="center" vertical="center" wrapText="1" shrinkToFit="1"/>
    </xf>
    <xf numFmtId="14" fontId="86" fillId="20" borderId="1" xfId="2" applyNumberFormat="1" applyFont="1" applyFill="1" applyBorder="1" applyAlignment="1">
      <alignment horizontal="center" vertical="center" wrapText="1" shrinkToFit="1"/>
    </xf>
    <xf numFmtId="14" fontId="86" fillId="20" borderId="1" xfId="2" applyNumberFormat="1" applyFont="1" applyFill="1" applyBorder="1" applyAlignment="1">
      <alignment horizontal="center" vertical="center" shrinkToFit="1"/>
    </xf>
    <xf numFmtId="14" fontId="86" fillId="20" borderId="131" xfId="2" applyNumberFormat="1" applyFont="1" applyFill="1" applyBorder="1" applyAlignment="1">
      <alignment horizontal="center" vertical="center" shrinkToFit="1"/>
    </xf>
    <xf numFmtId="14" fontId="86" fillId="20" borderId="160" xfId="2" applyNumberFormat="1" applyFont="1" applyFill="1" applyBorder="1" applyAlignment="1">
      <alignment horizontal="center" vertical="center" shrinkToFit="1"/>
    </xf>
    <xf numFmtId="14" fontId="86" fillId="20" borderId="209" xfId="1" applyNumberFormat="1" applyFont="1" applyFill="1" applyBorder="1" applyAlignment="1" applyProtection="1">
      <alignment horizontal="center" vertical="center" wrapText="1"/>
    </xf>
    <xf numFmtId="14" fontId="86" fillId="20" borderId="158" xfId="1" applyNumberFormat="1" applyFont="1" applyFill="1" applyBorder="1" applyAlignment="1" applyProtection="1">
      <alignment horizontal="center" vertical="center" wrapText="1"/>
    </xf>
    <xf numFmtId="14" fontId="86" fillId="20" borderId="210" xfId="1" applyNumberFormat="1" applyFont="1" applyFill="1" applyBorder="1" applyAlignment="1" applyProtection="1">
      <alignment horizontal="center" vertical="center" wrapText="1"/>
    </xf>
    <xf numFmtId="14" fontId="86" fillId="20" borderId="160" xfId="1" applyNumberFormat="1" applyFont="1" applyFill="1" applyBorder="1" applyAlignment="1" applyProtection="1">
      <alignment horizontal="center" vertical="center" shrinkToFit="1"/>
    </xf>
    <xf numFmtId="14" fontId="86" fillId="20" borderId="1" xfId="1" applyNumberFormat="1" applyFont="1" applyFill="1" applyBorder="1" applyAlignment="1" applyProtection="1">
      <alignment horizontal="center" vertical="center" shrinkToFit="1"/>
    </xf>
    <xf numFmtId="14" fontId="86" fillId="20" borderId="131" xfId="1" applyNumberFormat="1" applyFont="1" applyFill="1" applyBorder="1" applyAlignment="1" applyProtection="1">
      <alignment horizontal="center" vertical="center" shrinkToFit="1"/>
    </xf>
    <xf numFmtId="0" fontId="129" fillId="0" borderId="242" xfId="2" applyFont="1" applyBorder="1" applyAlignment="1">
      <alignment horizontal="left" vertical="top" wrapText="1"/>
    </xf>
    <xf numFmtId="0" fontId="129" fillId="0" borderId="207" xfId="2" applyFont="1" applyBorder="1" applyAlignment="1">
      <alignment horizontal="left" vertical="top"/>
    </xf>
    <xf numFmtId="0" fontId="6" fillId="0" borderId="0" xfId="2" applyAlignment="1">
      <alignment horizontal="center" vertical="center" wrapText="1"/>
    </xf>
    <xf numFmtId="0" fontId="80" fillId="32" borderId="0" xfId="2" applyFont="1" applyFill="1" applyAlignment="1">
      <alignment horizontal="left" vertical="center" wrapText="1"/>
    </xf>
    <xf numFmtId="0" fontId="80" fillId="32" borderId="0" xfId="2" applyFont="1" applyFill="1" applyAlignment="1">
      <alignment horizontal="left" vertical="center"/>
    </xf>
    <xf numFmtId="0" fontId="1" fillId="14" borderId="62" xfId="2" applyFont="1" applyFill="1" applyBorder="1" applyAlignment="1">
      <alignment vertical="top" wrapText="1"/>
    </xf>
    <xf numFmtId="0" fontId="6" fillId="0" borderId="58" xfId="2" applyBorder="1" applyAlignment="1">
      <alignment vertical="top" wrapText="1"/>
    </xf>
    <xf numFmtId="0" fontId="68" fillId="0" borderId="0" xfId="1" applyFont="1" applyAlignment="1" applyProtection="1">
      <alignment vertical="center"/>
    </xf>
    <xf numFmtId="0" fontId="6" fillId="23" borderId="50" xfId="2" applyFill="1" applyBorder="1" applyAlignment="1">
      <alignment horizontal="left" vertical="top" wrapText="1"/>
    </xf>
    <xf numFmtId="0" fontId="6" fillId="23" borderId="119" xfId="2" applyFill="1" applyBorder="1" applyAlignment="1">
      <alignment horizontal="left" vertical="top" wrapText="1"/>
    </xf>
    <xf numFmtId="0" fontId="6" fillId="23" borderId="133" xfId="2" applyFill="1" applyBorder="1" applyAlignment="1">
      <alignment horizontal="left" vertical="top" wrapText="1"/>
    </xf>
    <xf numFmtId="0" fontId="1" fillId="27" borderId="50" xfId="2" applyFont="1" applyFill="1" applyBorder="1" applyAlignment="1">
      <alignment horizontal="left" vertical="top" wrapText="1"/>
    </xf>
    <xf numFmtId="0" fontId="1" fillId="27" borderId="61" xfId="2" applyFont="1" applyFill="1" applyBorder="1" applyAlignment="1">
      <alignment horizontal="left" vertical="top" wrapText="1"/>
    </xf>
    <xf numFmtId="0" fontId="8" fillId="27" borderId="119" xfId="1" applyFill="1" applyBorder="1" applyAlignment="1" applyProtection="1">
      <alignment horizontal="left" vertical="top"/>
    </xf>
    <xf numFmtId="0" fontId="6" fillId="27" borderId="132" xfId="2" applyFill="1" applyBorder="1" applyAlignment="1">
      <alignment horizontal="left" vertical="top"/>
    </xf>
    <xf numFmtId="0" fontId="6" fillId="2" borderId="67" xfId="2" applyFill="1" applyBorder="1" applyAlignment="1">
      <alignment vertical="top" wrapText="1"/>
    </xf>
    <xf numFmtId="0" fontId="14" fillId="2" borderId="58" xfId="0" applyFont="1" applyFill="1" applyBorder="1" applyAlignment="1">
      <alignment vertical="top" wrapText="1"/>
    </xf>
    <xf numFmtId="0" fontId="1" fillId="2" borderId="67" xfId="2" applyFont="1" applyFill="1" applyBorder="1" applyAlignment="1">
      <alignment horizontal="left" vertical="top" wrapText="1"/>
    </xf>
    <xf numFmtId="0" fontId="1" fillId="2" borderId="58" xfId="2" applyFont="1" applyFill="1" applyBorder="1" applyAlignment="1">
      <alignment horizontal="left" vertical="top" wrapText="1"/>
    </xf>
    <xf numFmtId="0" fontId="13" fillId="5" borderId="174" xfId="2" applyFont="1" applyFill="1" applyBorder="1" applyAlignment="1">
      <alignment horizontal="center" vertical="center" wrapText="1"/>
    </xf>
    <xf numFmtId="0" fontId="13" fillId="5" borderId="175" xfId="2" applyFont="1" applyFill="1" applyBorder="1" applyAlignment="1">
      <alignment horizontal="center" vertical="center" wrapText="1"/>
    </xf>
    <xf numFmtId="0" fontId="13" fillId="5" borderId="176" xfId="2" applyFont="1" applyFill="1" applyBorder="1" applyAlignment="1">
      <alignment horizontal="center" vertical="center" wrapText="1"/>
    </xf>
    <xf numFmtId="0" fontId="6" fillId="5" borderId="81" xfId="2" applyFill="1" applyBorder="1">
      <alignment vertical="center"/>
    </xf>
    <xf numFmtId="0" fontId="6" fillId="5" borderId="23" xfId="2" applyFill="1" applyBorder="1">
      <alignment vertical="center"/>
    </xf>
    <xf numFmtId="0" fontId="6" fillId="5" borderId="82" xfId="2" applyFill="1" applyBorder="1">
      <alignment vertical="center"/>
    </xf>
    <xf numFmtId="0" fontId="6" fillId="5" borderId="83" xfId="2" applyFill="1" applyBorder="1">
      <alignment vertical="center"/>
    </xf>
    <xf numFmtId="0" fontId="6" fillId="5" borderId="84" xfId="2" applyFill="1" applyBorder="1">
      <alignment vertical="center"/>
    </xf>
    <xf numFmtId="0" fontId="6" fillId="5" borderId="85" xfId="2" applyFill="1" applyBorder="1">
      <alignment vertical="center"/>
    </xf>
    <xf numFmtId="0" fontId="21" fillId="5" borderId="86" xfId="2" applyFont="1" applyFill="1" applyBorder="1" applyAlignment="1">
      <alignment horizontal="center" vertical="top" wrapText="1"/>
    </xf>
    <xf numFmtId="0" fontId="21" fillId="5" borderId="78" xfId="2" applyFont="1" applyFill="1" applyBorder="1" applyAlignment="1">
      <alignment horizontal="center" vertical="top" wrapText="1"/>
    </xf>
    <xf numFmtId="0" fontId="21" fillId="5" borderId="87" xfId="2" applyFont="1" applyFill="1" applyBorder="1" applyAlignment="1">
      <alignment horizontal="center" vertical="top" wrapText="1"/>
    </xf>
    <xf numFmtId="0" fontId="21" fillId="5" borderId="88" xfId="2" applyFont="1" applyFill="1" applyBorder="1" applyAlignment="1">
      <alignment horizontal="center" vertical="top" wrapText="1"/>
    </xf>
    <xf numFmtId="0" fontId="21" fillId="5" borderId="89" xfId="2" applyFont="1" applyFill="1" applyBorder="1" applyAlignment="1">
      <alignment horizontal="center" vertical="top" wrapText="1"/>
    </xf>
    <xf numFmtId="0" fontId="1" fillId="5" borderId="13" xfId="2" applyFont="1" applyFill="1" applyBorder="1" applyAlignment="1">
      <alignment vertical="top" wrapText="1"/>
    </xf>
    <xf numFmtId="0" fontId="6" fillId="5" borderId="0" xfId="2" applyFill="1" applyAlignment="1">
      <alignment vertical="top" wrapText="1"/>
    </xf>
    <xf numFmtId="0" fontId="6" fillId="5" borderId="14" xfId="2" applyFill="1" applyBorder="1" applyAlignment="1">
      <alignment vertical="top" wrapText="1"/>
    </xf>
    <xf numFmtId="0" fontId="162" fillId="5" borderId="243" xfId="2" applyFont="1" applyFill="1" applyBorder="1" applyAlignment="1">
      <alignment horizontal="center" vertical="center" shrinkToFit="1"/>
    </xf>
    <xf numFmtId="0" fontId="162" fillId="5" borderId="3" xfId="2" applyFont="1" applyFill="1" applyBorder="1" applyAlignment="1">
      <alignment horizontal="center" vertical="center" shrinkToFit="1"/>
    </xf>
    <xf numFmtId="0" fontId="80" fillId="5" borderId="244" xfId="2" applyFont="1" applyFill="1" applyBorder="1" applyAlignment="1">
      <alignment horizontal="center" vertical="center"/>
    </xf>
    <xf numFmtId="0" fontId="80" fillId="5" borderId="245" xfId="2" applyFont="1" applyFill="1" applyBorder="1" applyAlignment="1">
      <alignment horizontal="center" vertical="center"/>
    </xf>
    <xf numFmtId="0" fontId="80" fillId="5" borderId="246" xfId="2" applyFont="1" applyFill="1" applyBorder="1" applyAlignment="1">
      <alignment horizontal="center" vertical="center"/>
    </xf>
    <xf numFmtId="0" fontId="25" fillId="18" borderId="0" xfId="19" applyFont="1" applyFill="1" applyAlignment="1">
      <alignment vertical="center" wrapText="1"/>
    </xf>
    <xf numFmtId="0" fontId="70" fillId="22" borderId="138" xfId="0" applyFont="1" applyFill="1" applyBorder="1" applyAlignment="1">
      <alignment horizontal="center" vertical="center"/>
    </xf>
    <xf numFmtId="0" fontId="70" fillId="22" borderId="140" xfId="0" applyFont="1" applyFill="1" applyBorder="1" applyAlignment="1">
      <alignment horizontal="center" vertical="center"/>
    </xf>
    <xf numFmtId="0" fontId="70" fillId="28" borderId="138" xfId="0" applyFont="1" applyFill="1" applyBorder="1" applyAlignment="1">
      <alignment horizontal="center" vertical="center"/>
    </xf>
    <xf numFmtId="0" fontId="70" fillId="28" borderId="140" xfId="0" applyFont="1" applyFill="1" applyBorder="1" applyAlignment="1">
      <alignment horizontal="center" vertical="center"/>
    </xf>
    <xf numFmtId="0" fontId="70" fillId="28" borderId="141" xfId="0" applyFont="1" applyFill="1" applyBorder="1" applyAlignment="1">
      <alignment horizontal="center" vertical="center"/>
    </xf>
    <xf numFmtId="0" fontId="70" fillId="38" borderId="222" xfId="0" applyFont="1" applyFill="1" applyBorder="1" applyAlignment="1">
      <alignment horizontal="center" vertical="center"/>
    </xf>
    <xf numFmtId="0" fontId="70" fillId="38" borderId="223" xfId="0" applyFont="1" applyFill="1" applyBorder="1" applyAlignment="1">
      <alignment horizontal="center" vertical="center"/>
    </xf>
    <xf numFmtId="0" fontId="70" fillId="22" borderId="222" xfId="0" applyFont="1" applyFill="1" applyBorder="1" applyAlignment="1">
      <alignment horizontal="center" vertical="center"/>
    </xf>
    <xf numFmtId="0" fontId="70" fillId="22" borderId="224" xfId="0" applyFont="1" applyFill="1" applyBorder="1" applyAlignment="1">
      <alignment horizontal="center" vertical="center"/>
    </xf>
    <xf numFmtId="0" fontId="70" fillId="22" borderId="228" xfId="0" applyFont="1" applyFill="1" applyBorder="1" applyAlignment="1">
      <alignment horizontal="center" vertical="center"/>
    </xf>
    <xf numFmtId="0" fontId="70" fillId="28" borderId="222" xfId="0" applyFont="1" applyFill="1" applyBorder="1" applyAlignment="1">
      <alignment horizontal="center" vertical="center"/>
    </xf>
    <xf numFmtId="0" fontId="70" fillId="28" borderId="224" xfId="0" applyFont="1" applyFill="1" applyBorder="1" applyAlignment="1">
      <alignment horizontal="center" vertical="center"/>
    </xf>
    <xf numFmtId="0" fontId="70" fillId="28" borderId="223" xfId="0" applyFont="1" applyFill="1" applyBorder="1" applyAlignment="1">
      <alignment horizontal="center" vertical="center"/>
    </xf>
    <xf numFmtId="0" fontId="17" fillId="18" borderId="135" xfId="1" applyFont="1" applyFill="1" applyBorder="1" applyAlignment="1" applyProtection="1">
      <alignment horizontal="center" vertical="center" wrapText="1" shrinkToFit="1"/>
    </xf>
    <xf numFmtId="0" fontId="27" fillId="18" borderId="136" xfId="2" applyFont="1" applyFill="1" applyBorder="1" applyAlignment="1">
      <alignment horizontal="center" vertical="center" wrapText="1" shrinkToFit="1"/>
    </xf>
    <xf numFmtId="0" fontId="27" fillId="18" borderId="137" xfId="2" applyFont="1" applyFill="1" applyBorder="1" applyAlignment="1">
      <alignment horizontal="center" vertical="center" wrapText="1" shrinkToFit="1"/>
    </xf>
    <xf numFmtId="0" fontId="121" fillId="18" borderId="51" xfId="2" applyFont="1" applyFill="1" applyBorder="1" applyAlignment="1">
      <alignment horizontal="left" vertical="top" wrapText="1" shrinkToFit="1"/>
    </xf>
    <xf numFmtId="0" fontId="19" fillId="18" borderId="52" xfId="2" applyFont="1" applyFill="1" applyBorder="1" applyAlignment="1">
      <alignment horizontal="left" vertical="top" wrapText="1" shrinkToFit="1"/>
    </xf>
    <xf numFmtId="0" fontId="19" fillId="18" borderId="53" xfId="2" applyFont="1" applyFill="1" applyBorder="1" applyAlignment="1">
      <alignment horizontal="left" vertical="top" wrapText="1" shrinkToFit="1"/>
    </xf>
    <xf numFmtId="0" fontId="10" fillId="0" borderId="0" xfId="2" applyFont="1" applyAlignment="1">
      <alignment vertical="center" wrapText="1"/>
    </xf>
    <xf numFmtId="0" fontId="10" fillId="0" borderId="0" xfId="2" applyFont="1">
      <alignment vertical="center"/>
    </xf>
    <xf numFmtId="0" fontId="17" fillId="0" borderId="52" xfId="2" applyFont="1" applyBorder="1">
      <alignment vertical="center"/>
    </xf>
    <xf numFmtId="0" fontId="10" fillId="0" borderId="52" xfId="2" applyFont="1" applyBorder="1">
      <alignment vertical="center"/>
    </xf>
    <xf numFmtId="0" fontId="27" fillId="28" borderId="135" xfId="2" applyFont="1" applyFill="1" applyBorder="1" applyAlignment="1">
      <alignment horizontal="center" vertical="center" wrapText="1" shrinkToFit="1"/>
    </xf>
    <xf numFmtId="0" fontId="27" fillId="28" borderId="136" xfId="2" applyFont="1" applyFill="1" applyBorder="1" applyAlignment="1">
      <alignment horizontal="center" vertical="center" wrapText="1" shrinkToFit="1"/>
    </xf>
    <xf numFmtId="0" fontId="27" fillId="28" borderId="137" xfId="2" applyFont="1" applyFill="1" applyBorder="1" applyAlignment="1">
      <alignment horizontal="center" vertical="center" wrapText="1" shrinkToFit="1"/>
    </xf>
    <xf numFmtId="0" fontId="131" fillId="28" borderId="51" xfId="2" applyFont="1" applyFill="1" applyBorder="1" applyAlignment="1">
      <alignment horizontal="left" vertical="top" wrapText="1" shrinkToFit="1"/>
    </xf>
    <xf numFmtId="0" fontId="131" fillId="28" borderId="52" xfId="2" applyFont="1" applyFill="1" applyBorder="1" applyAlignment="1">
      <alignment horizontal="left" vertical="top" wrapText="1" shrinkToFit="1"/>
    </xf>
    <xf numFmtId="0" fontId="131" fillId="28" borderId="53" xfId="2" applyFont="1" applyFill="1" applyBorder="1" applyAlignment="1">
      <alignment horizontal="left" vertical="top" wrapText="1" shrinkToFit="1"/>
    </xf>
    <xf numFmtId="0" fontId="113" fillId="18" borderId="93" xfId="2" applyFont="1" applyFill="1" applyBorder="1" applyAlignment="1">
      <alignment horizontal="center" vertical="center" wrapText="1" shrinkToFit="1"/>
    </xf>
    <xf numFmtId="0" fontId="31" fillId="18" borderId="27" xfId="2" applyFont="1" applyFill="1" applyBorder="1" applyAlignment="1">
      <alignment horizontal="center" vertical="center" shrinkToFit="1"/>
    </xf>
    <xf numFmtId="0" fontId="31" fillId="18" borderId="94" xfId="2" applyFont="1" applyFill="1" applyBorder="1" applyAlignment="1">
      <alignment horizontal="center" vertical="center" shrinkToFit="1"/>
    </xf>
    <xf numFmtId="0" fontId="119" fillId="18" borderId="90" xfId="1" applyFont="1" applyFill="1" applyBorder="1" applyAlignment="1" applyProtection="1">
      <alignment vertical="top" wrapText="1"/>
    </xf>
    <xf numFmtId="0" fontId="20" fillId="18" borderId="91" xfId="2" applyFont="1" applyFill="1" applyBorder="1" applyAlignment="1">
      <alignment vertical="top" wrapText="1"/>
    </xf>
    <xf numFmtId="0" fontId="20" fillId="18" borderId="92" xfId="2" applyFont="1" applyFill="1" applyBorder="1" applyAlignment="1">
      <alignment vertical="top" wrapText="1"/>
    </xf>
    <xf numFmtId="0" fontId="113" fillId="28" borderId="93" xfId="2" applyFont="1" applyFill="1" applyBorder="1" applyAlignment="1">
      <alignment horizontal="center" vertical="center" wrapText="1" shrinkToFit="1"/>
    </xf>
    <xf numFmtId="0" fontId="17" fillId="28" borderId="27" xfId="2" applyFont="1" applyFill="1" applyBorder="1" applyAlignment="1">
      <alignment horizontal="center" vertical="center" shrinkToFit="1"/>
    </xf>
    <xf numFmtId="0" fontId="17" fillId="28" borderId="94" xfId="2" applyFont="1" applyFill="1" applyBorder="1" applyAlignment="1">
      <alignment horizontal="center" vertical="center" shrinkToFit="1"/>
    </xf>
    <xf numFmtId="0" fontId="121" fillId="28" borderId="182" xfId="1" applyFont="1" applyFill="1" applyBorder="1" applyAlignment="1" applyProtection="1">
      <alignment horizontal="left" vertical="top" wrapText="1"/>
    </xf>
    <xf numFmtId="0" fontId="121" fillId="28" borderId="101" xfId="1" applyFont="1" applyFill="1" applyBorder="1" applyAlignment="1" applyProtection="1">
      <alignment horizontal="left" vertical="top" wrapText="1"/>
    </xf>
    <xf numFmtId="0" fontId="121" fillId="28" borderId="183" xfId="1" applyFont="1" applyFill="1" applyBorder="1" applyAlignment="1" applyProtection="1">
      <alignment horizontal="left" vertical="top" wrapText="1"/>
    </xf>
    <xf numFmtId="0" fontId="27" fillId="20" borderId="93" xfId="2" applyFont="1" applyFill="1" applyBorder="1" applyAlignment="1">
      <alignment horizontal="center" vertical="center" shrinkToFit="1"/>
    </xf>
    <xf numFmtId="0" fontId="17" fillId="20" borderId="27" xfId="2" applyFont="1" applyFill="1" applyBorder="1" applyAlignment="1">
      <alignment horizontal="center" vertical="center" shrinkToFit="1"/>
    </xf>
    <xf numFmtId="0" fontId="17" fillId="20" borderId="94" xfId="2" applyFont="1" applyFill="1" applyBorder="1" applyAlignment="1">
      <alignment horizontal="center" vertical="center" shrinkToFit="1"/>
    </xf>
    <xf numFmtId="0" fontId="119" fillId="18" borderId="182" xfId="1" applyFont="1" applyFill="1" applyBorder="1" applyAlignment="1" applyProtection="1">
      <alignment horizontal="left" vertical="top" wrapText="1"/>
    </xf>
    <xf numFmtId="0" fontId="119" fillId="18" borderId="218" xfId="1" applyFont="1" applyFill="1" applyBorder="1" applyAlignment="1" applyProtection="1">
      <alignment horizontal="left" vertical="top" wrapText="1"/>
    </xf>
    <xf numFmtId="0" fontId="119" fillId="18" borderId="183" xfId="1" applyFont="1" applyFill="1" applyBorder="1" applyAlignment="1" applyProtection="1">
      <alignment horizontal="left" vertical="top" wrapText="1"/>
    </xf>
    <xf numFmtId="0" fontId="119" fillId="18" borderId="32" xfId="1" applyFont="1" applyFill="1" applyBorder="1" applyAlignment="1" applyProtection="1">
      <alignment horizontal="left" vertical="top" wrapText="1"/>
    </xf>
    <xf numFmtId="0" fontId="119" fillId="18" borderId="0" xfId="1" applyFont="1" applyFill="1" applyBorder="1" applyAlignment="1" applyProtection="1">
      <alignment horizontal="left" vertical="top" wrapText="1"/>
    </xf>
    <xf numFmtId="0" fontId="119" fillId="18" borderId="28" xfId="1" applyFont="1" applyFill="1" applyBorder="1" applyAlignment="1" applyProtection="1">
      <alignment horizontal="left" vertical="top" wrapText="1"/>
    </xf>
    <xf numFmtId="0" fontId="119" fillId="18" borderId="33" xfId="1" applyFont="1" applyFill="1" applyBorder="1" applyAlignment="1" applyProtection="1">
      <alignment horizontal="left" vertical="top" wrapText="1"/>
    </xf>
    <xf numFmtId="0" fontId="119" fillId="18" borderId="34" xfId="1" applyFont="1" applyFill="1" applyBorder="1" applyAlignment="1" applyProtection="1">
      <alignment horizontal="left" vertical="top" wrapText="1"/>
    </xf>
    <xf numFmtId="0" fontId="119" fillId="18" borderId="35" xfId="1" applyFont="1" applyFill="1" applyBorder="1" applyAlignment="1" applyProtection="1">
      <alignment horizontal="left" vertical="top" wrapText="1"/>
    </xf>
    <xf numFmtId="178" fontId="26" fillId="3" borderId="1" xfId="2" applyNumberFormat="1" applyFont="1" applyFill="1" applyBorder="1" applyAlignment="1">
      <alignment horizontal="center" vertical="center"/>
    </xf>
    <xf numFmtId="178" fontId="26" fillId="3" borderId="1" xfId="0" applyNumberFormat="1" applyFont="1" applyFill="1" applyBorder="1" applyAlignment="1">
      <alignment horizontal="center" vertical="center"/>
    </xf>
    <xf numFmtId="14" fontId="90" fillId="20" borderId="1" xfId="2" applyNumberFormat="1" applyFont="1" applyFill="1" applyBorder="1" applyAlignment="1">
      <alignment horizontal="center" vertical="center" wrapText="1" shrinkToFit="1"/>
    </xf>
    <xf numFmtId="0" fontId="145" fillId="22" borderId="142" xfId="2" applyFont="1" applyFill="1" applyBorder="1" applyAlignment="1">
      <alignment horizontal="center" vertical="center" wrapText="1"/>
    </xf>
    <xf numFmtId="0" fontId="34" fillId="0" borderId="0" xfId="2" applyFont="1" applyAlignment="1">
      <alignment horizontal="center" vertical="center"/>
    </xf>
    <xf numFmtId="0" fontId="6" fillId="0" borderId="0" xfId="2" applyAlignment="1">
      <alignment horizontal="center" vertical="center"/>
    </xf>
    <xf numFmtId="0" fontId="146" fillId="0" borderId="0" xfId="2" applyFont="1">
      <alignment vertical="center"/>
    </xf>
    <xf numFmtId="0" fontId="86" fillId="45" borderId="0" xfId="2" applyFont="1" applyFill="1" applyAlignment="1">
      <alignment horizontal="center" vertical="center" wrapText="1" shrinkToFit="1"/>
    </xf>
    <xf numFmtId="0" fontId="6" fillId="45" borderId="0" xfId="2" applyFill="1" applyAlignment="1">
      <alignment horizontal="center" vertical="center" wrapText="1" shrinkToFit="1"/>
    </xf>
    <xf numFmtId="0" fontId="147" fillId="0" borderId="0" xfId="2" applyFont="1">
      <alignment vertical="center"/>
    </xf>
    <xf numFmtId="0" fontId="163" fillId="0" borderId="0" xfId="2" applyFont="1" applyAlignment="1">
      <alignment horizontal="center" vertical="center"/>
    </xf>
    <xf numFmtId="0" fontId="6" fillId="46" borderId="0" xfId="2" applyFill="1">
      <alignment vertical="center"/>
    </xf>
    <xf numFmtId="0" fontId="6" fillId="0" borderId="0" xfId="4" applyAlignment="1">
      <alignment horizontal="center"/>
    </xf>
    <xf numFmtId="0" fontId="164" fillId="0" borderId="0" xfId="2" applyFont="1">
      <alignment vertical="center"/>
    </xf>
    <xf numFmtId="0" fontId="22" fillId="0" borderId="0" xfId="2" applyFont="1" applyAlignment="1">
      <alignment horizontal="left" vertical="center" wrapText="1"/>
    </xf>
    <xf numFmtId="0" fontId="34" fillId="47" borderId="0" xfId="4" applyFont="1" applyFill="1"/>
    <xf numFmtId="0" fontId="12" fillId="47" borderId="0" xfId="4" applyFont="1" applyFill="1"/>
    <xf numFmtId="0" fontId="6" fillId="47" borderId="0" xfId="4" applyFill="1"/>
    <xf numFmtId="0" fontId="8" fillId="47" borderId="0" xfId="1" applyFill="1" applyBorder="1" applyAlignment="1" applyProtection="1">
      <alignment vertical="center"/>
    </xf>
    <xf numFmtId="0" fontId="0" fillId="47" borderId="0" xfId="0" applyFill="1">
      <alignment vertical="center"/>
    </xf>
    <xf numFmtId="0" fontId="22" fillId="47" borderId="0" xfId="4" applyFont="1" applyFill="1"/>
    <xf numFmtId="0" fontId="22" fillId="0" borderId="0" xfId="4" applyFont="1"/>
    <xf numFmtId="0" fontId="22" fillId="0" borderId="0" xfId="2" applyFont="1">
      <alignment vertical="center"/>
    </xf>
    <xf numFmtId="0" fontId="95" fillId="48" borderId="248" xfId="4" applyFont="1" applyFill="1" applyBorder="1" applyAlignment="1">
      <alignment vertical="center" wrapText="1"/>
    </xf>
    <xf numFmtId="0" fontId="95" fillId="48" borderId="0" xfId="4" applyFont="1" applyFill="1" applyAlignment="1">
      <alignment vertical="center" wrapText="1"/>
    </xf>
    <xf numFmtId="0" fontId="95" fillId="48" borderId="253" xfId="4" applyFont="1" applyFill="1" applyBorder="1" applyAlignment="1">
      <alignment vertical="center" wrapText="1"/>
    </xf>
    <xf numFmtId="0" fontId="8" fillId="48" borderId="247" xfId="1" applyFill="1" applyBorder="1" applyAlignment="1" applyProtection="1">
      <alignment horizontal="left" vertical="center" wrapText="1"/>
    </xf>
    <xf numFmtId="0" fontId="22" fillId="48" borderId="250" xfId="2" applyFont="1" applyFill="1" applyBorder="1" applyAlignment="1">
      <alignment horizontal="left" vertical="center" wrapText="1"/>
    </xf>
    <xf numFmtId="0" fontId="22" fillId="48" borderId="252" xfId="2" applyFont="1" applyFill="1" applyBorder="1" applyAlignment="1">
      <alignment horizontal="left" vertical="center" wrapText="1"/>
    </xf>
    <xf numFmtId="0" fontId="22" fillId="48" borderId="249" xfId="2" applyFont="1" applyFill="1" applyBorder="1" applyAlignment="1">
      <alignment horizontal="left" vertical="center" wrapText="1"/>
    </xf>
    <xf numFmtId="0" fontId="22" fillId="48" borderId="251" xfId="2" applyFont="1" applyFill="1" applyBorder="1" applyAlignment="1">
      <alignment horizontal="left" vertical="center" wrapText="1"/>
    </xf>
    <xf numFmtId="0" fontId="22" fillId="48" borderId="254" xfId="2" applyFont="1" applyFill="1" applyBorder="1" applyAlignment="1">
      <alignment horizontal="left" vertical="center" wrapText="1"/>
    </xf>
    <xf numFmtId="0" fontId="7" fillId="49" borderId="0" xfId="4" applyFont="1" applyFill="1" applyAlignment="1">
      <alignment vertical="top"/>
    </xf>
    <xf numFmtId="0" fontId="7" fillId="49" borderId="0" xfId="2" applyFont="1" applyFill="1" applyAlignment="1">
      <alignment vertical="top"/>
    </xf>
    <xf numFmtId="0" fontId="142" fillId="49" borderId="0" xfId="2" applyFont="1" applyFill="1" applyAlignment="1">
      <alignment vertical="top" wrapText="1"/>
    </xf>
    <xf numFmtId="0" fontId="143" fillId="49" borderId="0" xfId="2" applyFont="1" applyFill="1" applyAlignment="1">
      <alignment vertical="top" wrapText="1"/>
    </xf>
    <xf numFmtId="0" fontId="140" fillId="49" borderId="0" xfId="2" applyFont="1" applyFill="1" applyAlignment="1">
      <alignment vertical="top"/>
    </xf>
    <xf numFmtId="0" fontId="33" fillId="49" borderId="0" xfId="2" applyFont="1" applyFill="1" applyAlignment="1">
      <alignment vertical="top"/>
    </xf>
    <xf numFmtId="0" fontId="6" fillId="49" borderId="0" xfId="2" applyFill="1" applyAlignment="1">
      <alignment vertical="top" wrapText="1"/>
    </xf>
    <xf numFmtId="0" fontId="165" fillId="18" borderId="211" xfId="4" applyFont="1" applyFill="1" applyBorder="1" applyAlignment="1">
      <alignment horizontal="left" vertical="center" wrapText="1" indent="1"/>
    </xf>
    <xf numFmtId="0" fontId="167" fillId="18" borderId="239" xfId="0" applyFont="1" applyFill="1" applyBorder="1" applyAlignment="1">
      <alignment horizontal="left" vertical="center" wrapText="1" indent="1"/>
    </xf>
    <xf numFmtId="0" fontId="167" fillId="18" borderId="240" xfId="0" applyFont="1" applyFill="1" applyBorder="1" applyAlignment="1">
      <alignment horizontal="left" vertical="center" wrapText="1" indent="1"/>
    </xf>
    <xf numFmtId="0" fontId="68" fillId="18" borderId="212" xfId="1" applyFont="1" applyFill="1" applyBorder="1" applyAlignment="1" applyProtection="1">
      <alignment horizontal="left" vertical="top" wrapText="1" indent="3"/>
    </xf>
    <xf numFmtId="0" fontId="168" fillId="18" borderId="0" xfId="0" applyFont="1" applyFill="1" applyAlignment="1">
      <alignment horizontal="left" vertical="top" wrapText="1" indent="3"/>
    </xf>
    <xf numFmtId="0" fontId="168" fillId="18" borderId="213" xfId="0" applyFont="1" applyFill="1" applyBorder="1" applyAlignment="1">
      <alignment horizontal="left" vertical="top" wrapText="1" indent="3"/>
    </xf>
    <xf numFmtId="0" fontId="12" fillId="18" borderId="212" xfId="4" applyFont="1" applyFill="1" applyBorder="1" applyAlignment="1">
      <alignment horizontal="left" vertical="top" wrapText="1"/>
    </xf>
    <xf numFmtId="0" fontId="12" fillId="18" borderId="0" xfId="4" applyFont="1" applyFill="1" applyBorder="1" applyAlignment="1">
      <alignment horizontal="left" vertical="top" wrapText="1"/>
    </xf>
    <xf numFmtId="0" fontId="169" fillId="18" borderId="0" xfId="0" quotePrefix="1" applyFont="1" applyFill="1" applyAlignment="1">
      <alignment horizontal="left" vertical="top" wrapText="1"/>
    </xf>
    <xf numFmtId="0" fontId="36" fillId="18" borderId="0" xfId="0" quotePrefix="1" applyFont="1" applyFill="1" applyAlignment="1">
      <alignment horizontal="left" vertical="top" wrapText="1"/>
    </xf>
    <xf numFmtId="0" fontId="54" fillId="18" borderId="0" xfId="0" applyFont="1" applyFill="1" applyAlignment="1">
      <alignment vertical="top" wrapText="1"/>
    </xf>
    <xf numFmtId="0" fontId="54" fillId="18" borderId="213" xfId="0" applyFont="1" applyFill="1" applyBorder="1" applyAlignment="1">
      <alignment vertical="top" wrapText="1"/>
    </xf>
    <xf numFmtId="0" fontId="12" fillId="18" borderId="214" xfId="4" applyFont="1" applyFill="1" applyBorder="1" applyAlignment="1">
      <alignment horizontal="left" vertical="top" wrapText="1"/>
    </xf>
    <xf numFmtId="0" fontId="12" fillId="18" borderId="241" xfId="4" applyFont="1" applyFill="1" applyBorder="1" applyAlignment="1">
      <alignment horizontal="left" vertical="top" wrapText="1"/>
    </xf>
    <xf numFmtId="0" fontId="36" fillId="18" borderId="241" xfId="0" quotePrefix="1" applyFont="1" applyFill="1" applyBorder="1" applyAlignment="1">
      <alignment horizontal="left" vertical="top" wrapText="1"/>
    </xf>
    <xf numFmtId="0" fontId="54" fillId="18" borderId="241" xfId="0" applyFont="1" applyFill="1" applyBorder="1" applyAlignment="1">
      <alignment vertical="top" wrapText="1"/>
    </xf>
    <xf numFmtId="0" fontId="54" fillId="18" borderId="215" xfId="0" applyFont="1" applyFill="1" applyBorder="1" applyAlignment="1">
      <alignment vertical="top" wrapText="1"/>
    </xf>
  </cellXfs>
  <cellStyles count="26">
    <cellStyle name="ハイパーリンク" xfId="1" builtinId="8"/>
    <cellStyle name="ハイパーリンク 2" xfId="23" xr:uid="{B5D3DB61-D240-4C3A-8915-4D98031A8B84}"/>
    <cellStyle name="標準" xfId="0" builtinId="0"/>
    <cellStyle name="標準 2" xfId="2" xr:uid="{00000000-0005-0000-0000-000002000000}"/>
    <cellStyle name="標準 2 2" xfId="3" xr:uid="{00000000-0005-0000-0000-000003000000}"/>
    <cellStyle name="標準 2 2 2" xfId="20" xr:uid="{1064B219-AC4F-414B-BDBF-39C21F29F659}"/>
    <cellStyle name="標準 2 2 2 2" xfId="21" xr:uid="{5F25B949-ADEE-42BE-8069-06F40D7FD504}"/>
    <cellStyle name="標準 3" xfId="4" xr:uid="{00000000-0005-0000-0000-000004000000}"/>
    <cellStyle name="標準 3 2" xfId="5" xr:uid="{00000000-0005-0000-0000-000005000000}"/>
    <cellStyle name="標準 3 2 2" xfId="6" xr:uid="{00000000-0005-0000-0000-000006000000}"/>
    <cellStyle name="標準 3 2 2 2" xfId="7" xr:uid="{00000000-0005-0000-0000-000007000000}"/>
    <cellStyle name="標準 4" xfId="8" xr:uid="{00000000-0005-0000-0000-000008000000}"/>
    <cellStyle name="標準 5" xfId="9" xr:uid="{00000000-0005-0000-0000-000009000000}"/>
    <cellStyle name="標準 6" xfId="10" xr:uid="{00000000-0005-0000-0000-00000A000000}"/>
    <cellStyle name="標準 6 2" xfId="11" xr:uid="{00000000-0005-0000-0000-00000B000000}"/>
    <cellStyle name="標準 6 2 2" xfId="12" xr:uid="{00000000-0005-0000-0000-00000C000000}"/>
    <cellStyle name="標準 6 2_2019-15" xfId="13" xr:uid="{00000000-0005-0000-0000-00000D000000}"/>
    <cellStyle name="標準 6_★2019-2" xfId="14" xr:uid="{00000000-0005-0000-0000-00000E000000}"/>
    <cellStyle name="標準 7" xfId="15" xr:uid="{00000000-0005-0000-0000-00000F000000}"/>
    <cellStyle name="標準 8" xfId="22" xr:uid="{E1CB95E9-5BB4-4D51-9DF8-AED85455084B}"/>
    <cellStyle name="標準 9" xfId="24" xr:uid="{4FCECFBE-A751-42FB-BF41-6CB6992F7569}"/>
    <cellStyle name="標準_H23-11 2" xfId="16" xr:uid="{00000000-0005-0000-0000-000010000000}"/>
    <cellStyle name="標準_H23-11_2019-4" xfId="17" xr:uid="{00000000-0005-0000-0000-000011000000}"/>
    <cellStyle name="標準_H23-11_2019-4 2" xfId="18" xr:uid="{00000000-0005-0000-0000-000012000000}"/>
    <cellStyle name="標準_H25-25 2 2" xfId="19" xr:uid="{00000000-0005-0000-0000-000013000000}"/>
    <cellStyle name="標準_H26-20" xfId="25" xr:uid="{39101370-AD04-4D97-AE68-9D0A18EF12AB}"/>
  </cellStyles>
  <dxfs count="12">
    <dxf>
      <fill>
        <patternFill>
          <bgColor indexed="13"/>
        </patternFill>
      </fill>
    </dxf>
    <dxf>
      <fill>
        <patternFill>
          <bgColor indexed="51"/>
        </patternFill>
      </fill>
    </dxf>
    <dxf>
      <fill>
        <patternFill>
          <bgColor indexed="53"/>
        </patternFill>
      </fill>
    </dxf>
    <dxf>
      <fill>
        <patternFill>
          <bgColor indexed="13"/>
        </patternFill>
      </fill>
    </dxf>
    <dxf>
      <fill>
        <patternFill>
          <bgColor indexed="51"/>
        </patternFill>
      </fill>
    </dxf>
    <dxf>
      <fill>
        <patternFill>
          <bgColor indexed="53"/>
        </patternFill>
      </fill>
    </dxf>
    <dxf>
      <font>
        <b/>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left"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left" vertical="center" textRotation="0" wrapText="0" indent="0" justifyLastLine="0" shrinkToFit="0" readingOrder="0"/>
    </dxf>
  </dxfs>
  <tableStyles count="0" defaultTableStyle="TableStyleMedium2" defaultPivotStyle="PivotStyleLight16"/>
  <colors>
    <mruColors>
      <color rgb="FFFFB5A3"/>
      <color rgb="FFF0FBFE"/>
      <color rgb="FF6DDDF7"/>
      <color rgb="FFB7EEFB"/>
      <color rgb="FF97FBF9"/>
      <color rgb="FF6EF729"/>
      <color rgb="FF00CC00"/>
      <color rgb="FFFFFFCC"/>
      <color rgb="FFFAFEC2"/>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t>腸管出血性大腸菌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046500620739576"/>
          <c:y val="1.4668189385450073E-2"/>
          <c:w val="0.77210613690956476"/>
          <c:h val="0.60984543598716823"/>
        </c:manualLayout>
      </c:layout>
      <c:lineChart>
        <c:grouping val="standard"/>
        <c:varyColors val="0"/>
        <c:ser>
          <c:idx val="9"/>
          <c:order val="0"/>
          <c:tx>
            <c:strRef>
              <c:f>'24　感染症統計'!$A$7</c:f>
              <c:strCache>
                <c:ptCount val="1"/>
                <c:pt idx="0">
                  <c:v>2024年</c:v>
                </c:pt>
              </c:strCache>
            </c:strRef>
          </c:tx>
          <c:spPr>
            <a:ln w="38100" cap="rnd">
              <a:solidFill>
                <a:srgbClr val="FF0000"/>
              </a:solidFill>
              <a:round/>
            </a:ln>
            <a:effectLst/>
          </c:spPr>
          <c:marker>
            <c:symbol val="circle"/>
            <c:size val="5"/>
            <c:spPr>
              <a:solidFill>
                <a:srgbClr val="FF0000"/>
              </a:solidFill>
              <a:ln w="38100">
                <a:solidFill>
                  <a:srgbClr val="FF0000"/>
                </a:solidFill>
              </a:ln>
              <a:effectLst/>
            </c:spPr>
          </c:marker>
          <c:val>
            <c:numRef>
              <c:f>'24　感染症統計'!$B$7:$M$7</c:f>
              <c:numCache>
                <c:formatCode>General</c:formatCode>
                <c:ptCount val="12"/>
                <c:pt idx="0">
                  <c:v>102</c:v>
                </c:pt>
                <c:pt idx="1">
                  <c:v>102</c:v>
                </c:pt>
                <c:pt idx="2">
                  <c:v>115</c:v>
                </c:pt>
                <c:pt idx="3">
                  <c:v>120</c:v>
                </c:pt>
                <c:pt idx="4">
                  <c:v>255</c:v>
                </c:pt>
                <c:pt idx="5">
                  <c:v>126</c:v>
                </c:pt>
              </c:numCache>
            </c:numRef>
          </c:val>
          <c:smooth val="0"/>
          <c:extLst>
            <c:ext xmlns:c16="http://schemas.microsoft.com/office/drawing/2014/chart" uri="{C3380CC4-5D6E-409C-BE32-E72D297353CC}">
              <c16:uniqueId val="{00000008-9549-4A62-BF04-398DC0EE804A}"/>
            </c:ext>
          </c:extLst>
        </c:ser>
        <c:ser>
          <c:idx val="6"/>
          <c:order val="1"/>
          <c:tx>
            <c:strRef>
              <c:f>'24　感染症統計'!$A$8</c:f>
              <c:strCache>
                <c:ptCount val="1"/>
                <c:pt idx="0">
                  <c:v>2023年</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f>'24　感染症統計'!$B$8:$M$8</c:f>
              <c:numCache>
                <c:formatCode>#,##0_ </c:formatCode>
                <c:ptCount val="12"/>
                <c:pt idx="0" formatCode="General">
                  <c:v>82</c:v>
                </c:pt>
                <c:pt idx="1">
                  <c:v>62</c:v>
                </c:pt>
                <c:pt idx="2">
                  <c:v>99</c:v>
                </c:pt>
                <c:pt idx="3">
                  <c:v>112</c:v>
                </c:pt>
                <c:pt idx="4" formatCode="General">
                  <c:v>224</c:v>
                </c:pt>
                <c:pt idx="5" formatCode="General">
                  <c:v>526</c:v>
                </c:pt>
                <c:pt idx="6" formatCode="General">
                  <c:v>521</c:v>
                </c:pt>
                <c:pt idx="7">
                  <c:v>768</c:v>
                </c:pt>
                <c:pt idx="8">
                  <c:v>454</c:v>
                </c:pt>
                <c:pt idx="9">
                  <c:v>390</c:v>
                </c:pt>
                <c:pt idx="10">
                  <c:v>416</c:v>
                </c:pt>
                <c:pt idx="11" formatCode="General">
                  <c:v>154</c:v>
                </c:pt>
              </c:numCache>
            </c:numRef>
          </c:val>
          <c:smooth val="0"/>
          <c:extLst>
            <c:ext xmlns:c16="http://schemas.microsoft.com/office/drawing/2014/chart" uri="{C3380CC4-5D6E-409C-BE32-E72D297353CC}">
              <c16:uniqueId val="{00000000-EF25-4824-8530-875CCEE0B185}"/>
            </c:ext>
          </c:extLst>
        </c:ser>
        <c:ser>
          <c:idx val="0"/>
          <c:order val="2"/>
          <c:tx>
            <c:strRef>
              <c:f>'24　感染症統計'!$A$9</c:f>
              <c:strCache>
                <c:ptCount val="1"/>
                <c:pt idx="0">
                  <c:v>2022年</c:v>
                </c:pt>
              </c:strCache>
            </c:strRef>
          </c:tx>
          <c:spPr>
            <a:ln w="28575" cap="rnd">
              <a:solidFill>
                <a:schemeClr val="accent1"/>
              </a:solidFill>
              <a:round/>
            </a:ln>
            <a:effectLst/>
          </c:spPr>
          <c:marker>
            <c:symbol val="none"/>
          </c:marker>
          <c:val>
            <c:numRef>
              <c:f>'24　感染症統計'!$B$9:$M$9</c:f>
              <c:numCache>
                <c:formatCode>#,##0_ </c:formatCode>
                <c:ptCount val="12"/>
                <c:pt idx="0" formatCode="General">
                  <c:v>81</c:v>
                </c:pt>
                <c:pt idx="1">
                  <c:v>39</c:v>
                </c:pt>
                <c:pt idx="2">
                  <c:v>72</c:v>
                </c:pt>
                <c:pt idx="3" formatCode="General">
                  <c:v>89</c:v>
                </c:pt>
                <c:pt idx="4" formatCode="General">
                  <c:v>258</c:v>
                </c:pt>
                <c:pt idx="5" formatCode="General">
                  <c:v>416</c:v>
                </c:pt>
                <c:pt idx="6" formatCode="General">
                  <c:v>554</c:v>
                </c:pt>
                <c:pt idx="7" formatCode="General">
                  <c:v>568</c:v>
                </c:pt>
                <c:pt idx="8" formatCode="General">
                  <c:v>578</c:v>
                </c:pt>
                <c:pt idx="9" formatCode="General">
                  <c:v>337</c:v>
                </c:pt>
                <c:pt idx="10" formatCode="General">
                  <c:v>169</c:v>
                </c:pt>
                <c:pt idx="11" formatCode="General">
                  <c:v>168</c:v>
                </c:pt>
              </c:numCache>
            </c:numRef>
          </c:val>
          <c:smooth val="0"/>
          <c:extLst>
            <c:ext xmlns:c16="http://schemas.microsoft.com/office/drawing/2014/chart" uri="{C3380CC4-5D6E-409C-BE32-E72D297353CC}">
              <c16:uniqueId val="{00000000-9549-4A62-BF04-398DC0EE804A}"/>
            </c:ext>
          </c:extLst>
        </c:ser>
        <c:ser>
          <c:idx val="1"/>
          <c:order val="3"/>
          <c:tx>
            <c:strRef>
              <c:f>'24　感染症統計'!$A$10</c:f>
              <c:strCache>
                <c:ptCount val="1"/>
                <c:pt idx="0">
                  <c:v>2021年</c:v>
                </c:pt>
              </c:strCache>
            </c:strRef>
          </c:tx>
          <c:spPr>
            <a:ln w="28575" cap="rnd">
              <a:solidFill>
                <a:schemeClr val="accent2"/>
              </a:solidFill>
              <a:round/>
            </a:ln>
            <a:effectLst/>
          </c:spPr>
          <c:marker>
            <c:symbol val="none"/>
          </c:marker>
          <c:val>
            <c:numRef>
              <c:f>'24　感染症統計'!$B$10:$M$10</c:f>
              <c:numCache>
                <c:formatCode>General</c:formatCode>
                <c:ptCount val="12"/>
                <c:pt idx="0">
                  <c:v>81</c:v>
                </c:pt>
                <c:pt idx="1">
                  <c:v>48</c:v>
                </c:pt>
                <c:pt idx="2">
                  <c:v>71</c:v>
                </c:pt>
                <c:pt idx="3">
                  <c:v>128</c:v>
                </c:pt>
                <c:pt idx="4">
                  <c:v>171</c:v>
                </c:pt>
                <c:pt idx="5">
                  <c:v>350</c:v>
                </c:pt>
                <c:pt idx="6">
                  <c:v>569</c:v>
                </c:pt>
                <c:pt idx="7">
                  <c:v>553</c:v>
                </c:pt>
                <c:pt idx="8">
                  <c:v>458</c:v>
                </c:pt>
                <c:pt idx="9">
                  <c:v>306</c:v>
                </c:pt>
                <c:pt idx="10">
                  <c:v>220</c:v>
                </c:pt>
                <c:pt idx="11">
                  <c:v>229</c:v>
                </c:pt>
              </c:numCache>
            </c:numRef>
          </c:val>
          <c:smooth val="0"/>
          <c:extLst>
            <c:ext xmlns:c16="http://schemas.microsoft.com/office/drawing/2014/chart" uri="{C3380CC4-5D6E-409C-BE32-E72D297353CC}">
              <c16:uniqueId val="{00000001-9549-4A62-BF04-398DC0EE804A}"/>
            </c:ext>
          </c:extLst>
        </c:ser>
        <c:ser>
          <c:idx val="2"/>
          <c:order val="4"/>
          <c:tx>
            <c:strRef>
              <c:f>'24　感染症統計'!$A$11</c:f>
              <c:strCache>
                <c:ptCount val="1"/>
                <c:pt idx="0">
                  <c:v>2020年</c:v>
                </c:pt>
              </c:strCache>
            </c:strRef>
          </c:tx>
          <c:spPr>
            <a:ln w="28575" cap="rnd">
              <a:solidFill>
                <a:schemeClr val="accent3"/>
              </a:solidFill>
              <a:round/>
            </a:ln>
            <a:effectLst/>
          </c:spPr>
          <c:marker>
            <c:symbol val="none"/>
          </c:marker>
          <c:val>
            <c:numRef>
              <c:f>'24　感染症統計'!$B$11:$M$11</c:f>
              <c:numCache>
                <c:formatCode>General</c:formatCode>
                <c:ptCount val="12"/>
                <c:pt idx="0">
                  <c:v>112</c:v>
                </c:pt>
                <c:pt idx="1">
                  <c:v>85</c:v>
                </c:pt>
                <c:pt idx="2">
                  <c:v>60</c:v>
                </c:pt>
                <c:pt idx="3">
                  <c:v>97</c:v>
                </c:pt>
                <c:pt idx="4">
                  <c:v>95</c:v>
                </c:pt>
                <c:pt idx="5">
                  <c:v>305</c:v>
                </c:pt>
                <c:pt idx="6">
                  <c:v>544</c:v>
                </c:pt>
                <c:pt idx="7">
                  <c:v>449</c:v>
                </c:pt>
                <c:pt idx="8">
                  <c:v>475</c:v>
                </c:pt>
                <c:pt idx="9">
                  <c:v>505</c:v>
                </c:pt>
                <c:pt idx="10">
                  <c:v>219</c:v>
                </c:pt>
                <c:pt idx="11" formatCode="#,##0_ ">
                  <c:v>98</c:v>
                </c:pt>
              </c:numCache>
            </c:numRef>
          </c:val>
          <c:smooth val="0"/>
          <c:extLst>
            <c:ext xmlns:c16="http://schemas.microsoft.com/office/drawing/2014/chart" uri="{C3380CC4-5D6E-409C-BE32-E72D297353CC}">
              <c16:uniqueId val="{00000002-9549-4A62-BF04-398DC0EE804A}"/>
            </c:ext>
          </c:extLst>
        </c:ser>
        <c:ser>
          <c:idx val="3"/>
          <c:order val="5"/>
          <c:tx>
            <c:strRef>
              <c:f>'24　感染症統計'!$A$12</c:f>
              <c:strCache>
                <c:ptCount val="1"/>
                <c:pt idx="0">
                  <c:v>2019年</c:v>
                </c:pt>
              </c:strCache>
            </c:strRef>
          </c:tx>
          <c:spPr>
            <a:ln w="28575" cap="rnd">
              <a:solidFill>
                <a:schemeClr val="accent4"/>
              </a:solidFill>
              <a:round/>
            </a:ln>
            <a:effectLst/>
          </c:spPr>
          <c:marker>
            <c:symbol val="none"/>
          </c:marker>
          <c:val>
            <c:numRef>
              <c:f>'24　感染症統計'!$B$12:$M$12</c:f>
              <c:numCache>
                <c:formatCode>#,##0_ </c:formatCode>
                <c:ptCount val="12"/>
                <c:pt idx="0">
                  <c:v>84</c:v>
                </c:pt>
                <c:pt idx="1">
                  <c:v>100</c:v>
                </c:pt>
                <c:pt idx="2">
                  <c:v>77</c:v>
                </c:pt>
                <c:pt idx="3">
                  <c:v>80</c:v>
                </c:pt>
                <c:pt idx="4" formatCode="General">
                  <c:v>236</c:v>
                </c:pt>
                <c:pt idx="5" formatCode="General">
                  <c:v>438</c:v>
                </c:pt>
                <c:pt idx="6" formatCode="General">
                  <c:v>631</c:v>
                </c:pt>
                <c:pt idx="7" formatCode="General">
                  <c:v>752</c:v>
                </c:pt>
                <c:pt idx="8" formatCode="General">
                  <c:v>523</c:v>
                </c:pt>
                <c:pt idx="9" formatCode="General">
                  <c:v>427</c:v>
                </c:pt>
                <c:pt idx="10" formatCode="General">
                  <c:v>253</c:v>
                </c:pt>
                <c:pt idx="11">
                  <c:v>136</c:v>
                </c:pt>
              </c:numCache>
            </c:numRef>
          </c:val>
          <c:smooth val="0"/>
          <c:extLst>
            <c:ext xmlns:c16="http://schemas.microsoft.com/office/drawing/2014/chart" uri="{C3380CC4-5D6E-409C-BE32-E72D297353CC}">
              <c16:uniqueId val="{00000003-9549-4A62-BF04-398DC0EE804A}"/>
            </c:ext>
          </c:extLst>
        </c:ser>
        <c:ser>
          <c:idx val="4"/>
          <c:order val="6"/>
          <c:tx>
            <c:strRef>
              <c:f>'24　感染症統計'!$A$13</c:f>
              <c:strCache>
                <c:ptCount val="1"/>
                <c:pt idx="0">
                  <c:v>2018年</c:v>
                </c:pt>
              </c:strCache>
            </c:strRef>
          </c:tx>
          <c:spPr>
            <a:ln w="28575" cap="rnd">
              <a:solidFill>
                <a:schemeClr val="accent5"/>
              </a:solidFill>
              <a:round/>
            </a:ln>
            <a:effectLst/>
          </c:spPr>
          <c:marker>
            <c:symbol val="none"/>
          </c:marker>
          <c:val>
            <c:numRef>
              <c:f>'24　感染症統計'!$B$13:$M$13</c:f>
              <c:numCache>
                <c:formatCode>#,##0_ </c:formatCode>
                <c:ptCount val="12"/>
                <c:pt idx="0">
                  <c:v>41</c:v>
                </c:pt>
                <c:pt idx="1">
                  <c:v>44</c:v>
                </c:pt>
                <c:pt idx="2">
                  <c:v>67</c:v>
                </c:pt>
                <c:pt idx="3">
                  <c:v>103</c:v>
                </c:pt>
                <c:pt idx="4">
                  <c:v>311</c:v>
                </c:pt>
                <c:pt idx="5">
                  <c:v>415</c:v>
                </c:pt>
                <c:pt idx="6">
                  <c:v>539</c:v>
                </c:pt>
                <c:pt idx="7">
                  <c:v>1165</c:v>
                </c:pt>
                <c:pt idx="8">
                  <c:v>534</c:v>
                </c:pt>
                <c:pt idx="9">
                  <c:v>297</c:v>
                </c:pt>
                <c:pt idx="10">
                  <c:v>205</c:v>
                </c:pt>
                <c:pt idx="11">
                  <c:v>92</c:v>
                </c:pt>
              </c:numCache>
            </c:numRef>
          </c:val>
          <c:smooth val="0"/>
          <c:extLst>
            <c:ext xmlns:c16="http://schemas.microsoft.com/office/drawing/2014/chart" uri="{C3380CC4-5D6E-409C-BE32-E72D297353CC}">
              <c16:uniqueId val="{00000004-9549-4A62-BF04-398DC0EE804A}"/>
            </c:ext>
          </c:extLst>
        </c:ser>
        <c:dLbls>
          <c:showLegendKey val="0"/>
          <c:showVal val="0"/>
          <c:showCatName val="0"/>
          <c:showSerName val="0"/>
          <c:showPercent val="0"/>
          <c:showBubbleSize val="0"/>
        </c:dLbls>
        <c:marker val="1"/>
        <c:smooth val="0"/>
        <c:axId val="473875992"/>
        <c:axId val="473875208"/>
      </c:lineChart>
      <c:catAx>
        <c:axId val="473875992"/>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5208"/>
        <c:crosses val="autoZero"/>
        <c:auto val="1"/>
        <c:lblAlgn val="ctr"/>
        <c:lblOffset val="100"/>
        <c:noMultiLvlLbl val="0"/>
      </c:catAx>
      <c:valAx>
        <c:axId val="473875208"/>
        <c:scaling>
          <c:orientation val="minMax"/>
          <c:max val="1400"/>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599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dTable>
      <c:spPr>
        <a:noFill/>
        <a:ln>
          <a:noFill/>
        </a:ln>
        <a:effectLst/>
      </c:spPr>
    </c:plotArea>
    <c:legend>
      <c:legendPos val="b"/>
      <c:layout>
        <c:manualLayout>
          <c:xMode val="edge"/>
          <c:yMode val="edge"/>
          <c:x val="0.87151596407712806"/>
          <c:y val="0.15416790138811245"/>
          <c:w val="0.12798558763714724"/>
          <c:h val="0.751813480598851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細菌性赤痢菌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246676972496693E-2"/>
          <c:y val="0.15513360601198112"/>
          <c:w val="0.71832911183304882"/>
          <c:h val="0.62589415129079018"/>
        </c:manualLayout>
      </c:layout>
      <c:lineChart>
        <c:grouping val="standard"/>
        <c:varyColors val="0"/>
        <c:ser>
          <c:idx val="6"/>
          <c:order val="0"/>
          <c:tx>
            <c:strRef>
              <c:f>'24　感染症統計'!$P$7</c:f>
              <c:strCache>
                <c:ptCount val="1"/>
                <c:pt idx="0">
                  <c:v>2024年</c:v>
                </c:pt>
              </c:strCache>
            </c:strRef>
          </c:tx>
          <c:spPr>
            <a:ln w="63500" cap="rnd">
              <a:solidFill>
                <a:srgbClr val="FF0000"/>
              </a:solidFill>
              <a:round/>
            </a:ln>
            <a:effectLst/>
          </c:spPr>
          <c:marker>
            <c:symbol val="none"/>
          </c:marker>
          <c:val>
            <c:numRef>
              <c:f>'24　感染症統計'!$Q$7:$AB$7</c:f>
              <c:numCache>
                <c:formatCode>General</c:formatCode>
                <c:ptCount val="12"/>
                <c:pt idx="0" formatCode="#,##0_ ">
                  <c:v>4</c:v>
                </c:pt>
                <c:pt idx="1">
                  <c:v>4</c:v>
                </c:pt>
                <c:pt idx="2">
                  <c:v>4</c:v>
                </c:pt>
                <c:pt idx="3">
                  <c:v>8</c:v>
                </c:pt>
                <c:pt idx="4">
                  <c:v>1</c:v>
                </c:pt>
                <c:pt idx="5">
                  <c:v>0</c:v>
                </c:pt>
              </c:numCache>
            </c:numRef>
          </c:val>
          <c:smooth val="0"/>
          <c:extLst>
            <c:ext xmlns:c16="http://schemas.microsoft.com/office/drawing/2014/chart" uri="{C3380CC4-5D6E-409C-BE32-E72D297353CC}">
              <c16:uniqueId val="{00000000-691A-4A61-BF12-3A5977548A2F}"/>
            </c:ext>
          </c:extLst>
        </c:ser>
        <c:ser>
          <c:idx val="0"/>
          <c:order val="1"/>
          <c:tx>
            <c:strRef>
              <c:f>'24　感染症統計'!$P$8</c:f>
              <c:strCache>
                <c:ptCount val="1"/>
                <c:pt idx="0">
                  <c:v>2023年</c:v>
                </c:pt>
              </c:strCache>
            </c:strRef>
          </c:tx>
          <c:spPr>
            <a:ln w="28575" cap="rnd">
              <a:solidFill>
                <a:schemeClr val="accent1"/>
              </a:solidFill>
              <a:round/>
            </a:ln>
            <a:effectLst/>
          </c:spPr>
          <c:marker>
            <c:symbol val="none"/>
          </c:marker>
          <c:val>
            <c:numRef>
              <c:f>'24　感染症統計'!$Q$8:$AB$8</c:f>
              <c:numCache>
                <c:formatCode>#,##0_ </c:formatCode>
                <c:ptCount val="12"/>
                <c:pt idx="0" formatCode="General">
                  <c:v>1</c:v>
                </c:pt>
                <c:pt idx="1">
                  <c:v>1</c:v>
                </c:pt>
                <c:pt idx="2">
                  <c:v>4</c:v>
                </c:pt>
                <c:pt idx="3">
                  <c:v>2</c:v>
                </c:pt>
                <c:pt idx="4">
                  <c:v>2</c:v>
                </c:pt>
                <c:pt idx="5">
                  <c:v>7</c:v>
                </c:pt>
                <c:pt idx="6">
                  <c:v>7</c:v>
                </c:pt>
                <c:pt idx="7">
                  <c:v>3</c:v>
                </c:pt>
                <c:pt idx="8">
                  <c:v>1</c:v>
                </c:pt>
                <c:pt idx="9">
                  <c:v>7</c:v>
                </c:pt>
                <c:pt idx="10">
                  <c:v>7</c:v>
                </c:pt>
                <c:pt idx="11" formatCode="General">
                  <c:v>5</c:v>
                </c:pt>
              </c:numCache>
            </c:numRef>
          </c:val>
          <c:smooth val="0"/>
          <c:extLst>
            <c:ext xmlns:c16="http://schemas.microsoft.com/office/drawing/2014/chart" uri="{C3380CC4-5D6E-409C-BE32-E72D297353CC}">
              <c16:uniqueId val="{00000001-0D40-4B2F-8512-1EC6AC1905A3}"/>
            </c:ext>
          </c:extLst>
        </c:ser>
        <c:ser>
          <c:idx val="1"/>
          <c:order val="2"/>
          <c:tx>
            <c:strRef>
              <c:f>'24　感染症統計'!$P$9</c:f>
              <c:strCache>
                <c:ptCount val="1"/>
                <c:pt idx="0">
                  <c:v>2022年</c:v>
                </c:pt>
              </c:strCache>
            </c:strRef>
          </c:tx>
          <c:spPr>
            <a:ln w="28575" cap="rnd">
              <a:solidFill>
                <a:schemeClr val="accent2"/>
              </a:solidFill>
              <a:round/>
            </a:ln>
            <a:effectLst/>
          </c:spPr>
          <c:marker>
            <c:symbol val="none"/>
          </c:marker>
          <c:val>
            <c:numRef>
              <c:f>'24　感染症統計'!$Q$9:$AB$9</c:f>
              <c:numCache>
                <c:formatCode>#,##0_ </c:formatCode>
                <c:ptCount val="12"/>
                <c:pt idx="0" formatCode="General">
                  <c:v>0</c:v>
                </c:pt>
                <c:pt idx="1">
                  <c:v>5</c:v>
                </c:pt>
                <c:pt idx="2">
                  <c:v>4</c:v>
                </c:pt>
                <c:pt idx="3">
                  <c:v>1</c:v>
                </c:pt>
                <c:pt idx="4">
                  <c:v>1</c:v>
                </c:pt>
                <c:pt idx="5">
                  <c:v>1</c:v>
                </c:pt>
                <c:pt idx="6">
                  <c:v>1</c:v>
                </c:pt>
                <c:pt idx="7">
                  <c:v>1</c:v>
                </c:pt>
                <c:pt idx="8" formatCode="General">
                  <c:v>0</c:v>
                </c:pt>
                <c:pt idx="9" formatCode="General">
                  <c:v>0</c:v>
                </c:pt>
                <c:pt idx="10" formatCode="General">
                  <c:v>0</c:v>
                </c:pt>
                <c:pt idx="11" formatCode="General">
                  <c:v>2</c:v>
                </c:pt>
              </c:numCache>
            </c:numRef>
          </c:val>
          <c:smooth val="0"/>
          <c:extLst>
            <c:ext xmlns:c16="http://schemas.microsoft.com/office/drawing/2014/chart" uri="{C3380CC4-5D6E-409C-BE32-E72D297353CC}">
              <c16:uniqueId val="{00000002-0D40-4B2F-8512-1EC6AC1905A3}"/>
            </c:ext>
          </c:extLst>
        </c:ser>
        <c:ser>
          <c:idx val="2"/>
          <c:order val="3"/>
          <c:tx>
            <c:strRef>
              <c:f>'24　感染症統計'!$P$10</c:f>
              <c:strCache>
                <c:ptCount val="1"/>
                <c:pt idx="0">
                  <c:v>2021年</c:v>
                </c:pt>
              </c:strCache>
            </c:strRef>
          </c:tx>
          <c:spPr>
            <a:ln w="28575" cap="rnd">
              <a:solidFill>
                <a:schemeClr val="accent3"/>
              </a:solidFill>
              <a:round/>
            </a:ln>
            <a:effectLst/>
          </c:spPr>
          <c:marker>
            <c:symbol val="none"/>
          </c:marker>
          <c:val>
            <c:numRef>
              <c:f>'24　感染症統計'!$Q$10:$AB$10</c:f>
              <c:numCache>
                <c:formatCode>#,##0_ </c:formatCode>
                <c:ptCount val="12"/>
                <c:pt idx="0">
                  <c:v>1</c:v>
                </c:pt>
                <c:pt idx="1">
                  <c:v>2</c:v>
                </c:pt>
                <c:pt idx="2">
                  <c:v>1</c:v>
                </c:pt>
                <c:pt idx="3">
                  <c:v>0</c:v>
                </c:pt>
                <c:pt idx="4">
                  <c:v>0</c:v>
                </c:pt>
                <c:pt idx="5">
                  <c:v>0</c:v>
                </c:pt>
                <c:pt idx="6">
                  <c:v>1</c:v>
                </c:pt>
                <c:pt idx="7">
                  <c:v>1</c:v>
                </c:pt>
                <c:pt idx="8">
                  <c:v>0</c:v>
                </c:pt>
                <c:pt idx="9">
                  <c:v>1</c:v>
                </c:pt>
                <c:pt idx="10">
                  <c:v>0</c:v>
                </c:pt>
                <c:pt idx="11">
                  <c:v>0</c:v>
                </c:pt>
              </c:numCache>
            </c:numRef>
          </c:val>
          <c:smooth val="0"/>
          <c:extLst>
            <c:ext xmlns:c16="http://schemas.microsoft.com/office/drawing/2014/chart" uri="{C3380CC4-5D6E-409C-BE32-E72D297353CC}">
              <c16:uniqueId val="{00000003-0D40-4B2F-8512-1EC6AC1905A3}"/>
            </c:ext>
          </c:extLst>
        </c:ser>
        <c:ser>
          <c:idx val="3"/>
          <c:order val="4"/>
          <c:tx>
            <c:strRef>
              <c:f>'24　感染症統計'!$P$11</c:f>
              <c:strCache>
                <c:ptCount val="1"/>
                <c:pt idx="0">
                  <c:v>2020年</c:v>
                </c:pt>
              </c:strCache>
            </c:strRef>
          </c:tx>
          <c:spPr>
            <a:ln w="28575" cap="rnd">
              <a:solidFill>
                <a:schemeClr val="accent4"/>
              </a:solidFill>
              <a:round/>
            </a:ln>
            <a:effectLst/>
          </c:spPr>
          <c:marker>
            <c:symbol val="none"/>
          </c:marker>
          <c:val>
            <c:numRef>
              <c:f>'24　感染症統計'!$Q$11:$AB$11</c:f>
              <c:numCache>
                <c:formatCode>#,##0_ </c:formatCode>
                <c:ptCount val="12"/>
                <c:pt idx="0">
                  <c:v>16</c:v>
                </c:pt>
                <c:pt idx="1">
                  <c:v>1</c:v>
                </c:pt>
                <c:pt idx="2">
                  <c:v>19</c:v>
                </c:pt>
                <c:pt idx="3">
                  <c:v>3</c:v>
                </c:pt>
                <c:pt idx="4">
                  <c:v>13</c:v>
                </c:pt>
                <c:pt idx="5">
                  <c:v>1</c:v>
                </c:pt>
                <c:pt idx="6">
                  <c:v>2</c:v>
                </c:pt>
                <c:pt idx="7">
                  <c:v>2</c:v>
                </c:pt>
                <c:pt idx="8">
                  <c:v>0</c:v>
                </c:pt>
                <c:pt idx="9">
                  <c:v>24</c:v>
                </c:pt>
                <c:pt idx="10">
                  <c:v>4</c:v>
                </c:pt>
                <c:pt idx="11">
                  <c:v>2</c:v>
                </c:pt>
              </c:numCache>
            </c:numRef>
          </c:val>
          <c:smooth val="0"/>
          <c:extLst>
            <c:ext xmlns:c16="http://schemas.microsoft.com/office/drawing/2014/chart" uri="{C3380CC4-5D6E-409C-BE32-E72D297353CC}">
              <c16:uniqueId val="{00000004-0D40-4B2F-8512-1EC6AC1905A3}"/>
            </c:ext>
          </c:extLst>
        </c:ser>
        <c:ser>
          <c:idx val="4"/>
          <c:order val="5"/>
          <c:tx>
            <c:strRef>
              <c:f>'24　感染症統計'!$P$12</c:f>
              <c:strCache>
                <c:ptCount val="1"/>
                <c:pt idx="0">
                  <c:v>2019年</c:v>
                </c:pt>
              </c:strCache>
            </c:strRef>
          </c:tx>
          <c:spPr>
            <a:ln w="28575" cap="rnd">
              <a:solidFill>
                <a:schemeClr val="accent5"/>
              </a:solidFill>
              <a:round/>
            </a:ln>
            <a:effectLst/>
          </c:spPr>
          <c:marker>
            <c:symbol val="none"/>
          </c:marker>
          <c:val>
            <c:numRef>
              <c:f>'24　感染症統計'!$Q$12:$AB$12</c:f>
              <c:numCache>
                <c:formatCode>#,##0_ </c:formatCode>
                <c:ptCount val="12"/>
                <c:pt idx="0">
                  <c:v>7</c:v>
                </c:pt>
                <c:pt idx="1">
                  <c:v>7</c:v>
                </c:pt>
                <c:pt idx="2">
                  <c:v>13</c:v>
                </c:pt>
                <c:pt idx="3">
                  <c:v>3</c:v>
                </c:pt>
                <c:pt idx="4">
                  <c:v>8</c:v>
                </c:pt>
                <c:pt idx="5">
                  <c:v>11</c:v>
                </c:pt>
                <c:pt idx="6">
                  <c:v>5</c:v>
                </c:pt>
                <c:pt idx="7">
                  <c:v>11</c:v>
                </c:pt>
                <c:pt idx="8">
                  <c:v>9</c:v>
                </c:pt>
                <c:pt idx="9">
                  <c:v>9</c:v>
                </c:pt>
                <c:pt idx="10">
                  <c:v>20</c:v>
                </c:pt>
                <c:pt idx="11">
                  <c:v>37</c:v>
                </c:pt>
              </c:numCache>
            </c:numRef>
          </c:val>
          <c:smooth val="0"/>
          <c:extLst>
            <c:ext xmlns:c16="http://schemas.microsoft.com/office/drawing/2014/chart" uri="{C3380CC4-5D6E-409C-BE32-E72D297353CC}">
              <c16:uniqueId val="{00000005-0D40-4B2F-8512-1EC6AC1905A3}"/>
            </c:ext>
          </c:extLst>
        </c:ser>
        <c:ser>
          <c:idx val="5"/>
          <c:order val="6"/>
          <c:tx>
            <c:strRef>
              <c:f>'24　感染症統計'!$P$13</c:f>
              <c:strCache>
                <c:ptCount val="1"/>
                <c:pt idx="0">
                  <c:v>2018年</c:v>
                </c:pt>
              </c:strCache>
            </c:strRef>
          </c:tx>
          <c:spPr>
            <a:ln w="28575" cap="rnd">
              <a:solidFill>
                <a:schemeClr val="accent6"/>
              </a:solidFill>
              <a:round/>
            </a:ln>
            <a:effectLst/>
          </c:spPr>
          <c:marker>
            <c:symbol val="none"/>
          </c:marker>
          <c:val>
            <c:numRef>
              <c:f>'24　感染症統計'!$Q$13:$AB$13</c:f>
              <c:numCache>
                <c:formatCode>#,##0_ </c:formatCode>
                <c:ptCount val="12"/>
                <c:pt idx="0">
                  <c:v>9</c:v>
                </c:pt>
                <c:pt idx="1">
                  <c:v>22</c:v>
                </c:pt>
                <c:pt idx="2">
                  <c:v>18</c:v>
                </c:pt>
                <c:pt idx="3">
                  <c:v>9</c:v>
                </c:pt>
                <c:pt idx="4">
                  <c:v>21</c:v>
                </c:pt>
                <c:pt idx="5">
                  <c:v>14</c:v>
                </c:pt>
                <c:pt idx="6">
                  <c:v>6</c:v>
                </c:pt>
                <c:pt idx="7">
                  <c:v>13</c:v>
                </c:pt>
                <c:pt idx="8">
                  <c:v>7</c:v>
                </c:pt>
                <c:pt idx="9">
                  <c:v>81</c:v>
                </c:pt>
                <c:pt idx="10">
                  <c:v>31</c:v>
                </c:pt>
                <c:pt idx="11">
                  <c:v>37</c:v>
                </c:pt>
              </c:numCache>
            </c:numRef>
          </c:val>
          <c:smooth val="0"/>
          <c:extLst>
            <c:ext xmlns:c16="http://schemas.microsoft.com/office/drawing/2014/chart" uri="{C3380CC4-5D6E-409C-BE32-E72D297353CC}">
              <c16:uniqueId val="{00000006-0D40-4B2F-8512-1EC6AC1905A3}"/>
            </c:ext>
          </c:extLst>
        </c:ser>
        <c:dLbls>
          <c:showLegendKey val="0"/>
          <c:showVal val="0"/>
          <c:showCatName val="0"/>
          <c:showSerName val="0"/>
          <c:showPercent val="0"/>
          <c:showBubbleSize val="0"/>
        </c:dLbls>
        <c:smooth val="0"/>
        <c:axId val="473874032"/>
        <c:axId val="473874424"/>
      </c:lineChart>
      <c:catAx>
        <c:axId val="473874032"/>
        <c:scaling>
          <c:orientation val="minMax"/>
        </c:scaling>
        <c:delete val="1"/>
        <c:axPos val="b"/>
        <c:numFmt formatCode="General" sourceLinked="1"/>
        <c:majorTickMark val="none"/>
        <c:minorTickMark val="none"/>
        <c:tickLblPos val="nextTo"/>
        <c:crossAx val="473874424"/>
        <c:crosses val="autoZero"/>
        <c:auto val="0"/>
        <c:lblAlgn val="ctr"/>
        <c:lblOffset val="100"/>
        <c:noMultiLvlLbl val="0"/>
      </c:catAx>
      <c:valAx>
        <c:axId val="473874424"/>
        <c:scaling>
          <c:orientation val="minMax"/>
          <c:max val="80"/>
        </c:scaling>
        <c:delete val="0"/>
        <c:axPos val="r"/>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4032"/>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dTable>
      <c:spPr>
        <a:noFill/>
        <a:ln>
          <a:noFill/>
        </a:ln>
        <a:effectLst/>
      </c:spPr>
    </c:plotArea>
    <c:legend>
      <c:legendPos val="b"/>
      <c:layout>
        <c:manualLayout>
          <c:xMode val="edge"/>
          <c:yMode val="edge"/>
          <c:x val="0.85543391131567292"/>
          <c:y val="8.9866993536922485E-2"/>
          <c:w val="0.14456608538169238"/>
          <c:h val="0.780275612984926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https://factory-japan.co.jp/work/products/" TargetMode="External"/><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gi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hyperlink" Target="http://www.google.co.jp/imgres?imgurl=http://thumbnail.image.rakuten.co.jp/@0_mall/fujinami/cabinet/shohin02/457126160002600052.jpg?_ex=320x320&amp;s=2&amp;r=1&amp;imgrefurl=http://item.rakuten.co.jp/fujinami/457126160002600/&amp;h=320&amp;w=320&amp;tbnid=rSj_925s_Y7APM:&amp;zoom=1&amp;docid=0WAZ4htdIbjzZM&amp;hl=ja&amp;ei=HM03U-u9CYaVkQW0lYDIAQ&amp;tbm=isch&amp;ved=0CFUQhBwwAQ&amp;iact=rc&amp;dur=388&amp;page=1&amp;start=0&amp;ndsp=15"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image" Target="../media/image1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1</xdr:col>
      <xdr:colOff>0</xdr:colOff>
      <xdr:row>23</xdr:row>
      <xdr:rowOff>76200</xdr:rowOff>
    </xdr:from>
    <xdr:to>
      <xdr:col>6</xdr:col>
      <xdr:colOff>28575</xdr:colOff>
      <xdr:row>29</xdr:row>
      <xdr:rowOff>9525</xdr:rowOff>
    </xdr:to>
    <xdr:sp macro="" textlink="">
      <xdr:nvSpPr>
        <xdr:cNvPr id="2049" name="AutoShape 1">
          <a:extLst>
            <a:ext uri="{FF2B5EF4-FFF2-40B4-BE49-F238E27FC236}">
              <a16:creationId xmlns:a16="http://schemas.microsoft.com/office/drawing/2014/main" id="{00000000-0008-0000-0000-000001080000}"/>
            </a:ext>
          </a:extLst>
        </xdr:cNvPr>
        <xdr:cNvSpPr>
          <a:spLocks noChangeArrowheads="1"/>
        </xdr:cNvSpPr>
      </xdr:nvSpPr>
      <xdr:spPr bwMode="auto">
        <a:xfrm>
          <a:off x="1162050" y="3943350"/>
          <a:ext cx="3209925" cy="962025"/>
        </a:xfrm>
        <a:prstGeom prst="horizontalScroll">
          <a:avLst>
            <a:gd name="adj" fmla="val 12500"/>
          </a:avLst>
        </a:prstGeom>
        <a:solidFill>
          <a:srgbClr val="FFFFFF"/>
        </a:solidFill>
        <a:ln w="9525">
          <a:solidFill>
            <a:srgbClr val="000000"/>
          </a:solidFill>
          <a:round/>
          <a:headEnd/>
          <a:tailEnd/>
        </a:ln>
      </xdr:spPr>
    </xdr:sp>
    <xdr:clientData/>
  </xdr:twoCellAnchor>
  <xdr:twoCellAnchor editAs="oneCell">
    <xdr:from>
      <xdr:col>10</xdr:col>
      <xdr:colOff>0</xdr:colOff>
      <xdr:row>37</xdr:row>
      <xdr:rowOff>0</xdr:rowOff>
    </xdr:from>
    <xdr:to>
      <xdr:col>10</xdr:col>
      <xdr:colOff>50165</xdr:colOff>
      <xdr:row>37</xdr:row>
      <xdr:rowOff>12065</xdr:rowOff>
    </xdr:to>
    <xdr:pic>
      <xdr:nvPicPr>
        <xdr:cNvPr id="2050" name="Picture 2" descr="sp">
          <a:extLst>
            <a:ext uri="{FF2B5EF4-FFF2-40B4-BE49-F238E27FC236}">
              <a16:creationId xmlns:a16="http://schemas.microsoft.com/office/drawing/2014/main" id="{00000000-0008-0000-0000-000002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1" name="Picture 3" descr="sp">
          <a:extLst>
            <a:ext uri="{FF2B5EF4-FFF2-40B4-BE49-F238E27FC236}">
              <a16:creationId xmlns:a16="http://schemas.microsoft.com/office/drawing/2014/main" id="{00000000-0008-0000-0000-000003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2" name="Picture 4" descr="sp">
          <a:extLst>
            <a:ext uri="{FF2B5EF4-FFF2-40B4-BE49-F238E27FC236}">
              <a16:creationId xmlns:a16="http://schemas.microsoft.com/office/drawing/2014/main" id="{00000000-0008-0000-0000-000004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3" name="Picture 5" descr="sp">
          <a:extLst>
            <a:ext uri="{FF2B5EF4-FFF2-40B4-BE49-F238E27FC236}">
              <a16:creationId xmlns:a16="http://schemas.microsoft.com/office/drawing/2014/main" id="{00000000-0008-0000-0000-000005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4" name="Picture 6" descr="sp">
          <a:extLst>
            <a:ext uri="{FF2B5EF4-FFF2-40B4-BE49-F238E27FC236}">
              <a16:creationId xmlns:a16="http://schemas.microsoft.com/office/drawing/2014/main" id="{00000000-0008-0000-0000-000006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5" name="Picture 7" descr="sp">
          <a:extLst>
            <a:ext uri="{FF2B5EF4-FFF2-40B4-BE49-F238E27FC236}">
              <a16:creationId xmlns:a16="http://schemas.microsoft.com/office/drawing/2014/main" id="{00000000-0008-0000-0000-000007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6" name="Picture 8" descr="sp">
          <a:extLst>
            <a:ext uri="{FF2B5EF4-FFF2-40B4-BE49-F238E27FC236}">
              <a16:creationId xmlns:a16="http://schemas.microsoft.com/office/drawing/2014/main" id="{00000000-0008-0000-0000-000008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7" name="Picture 9" descr="sp">
          <a:extLst>
            <a:ext uri="{FF2B5EF4-FFF2-40B4-BE49-F238E27FC236}">
              <a16:creationId xmlns:a16="http://schemas.microsoft.com/office/drawing/2014/main" id="{00000000-0008-0000-0000-000009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152400</xdr:colOff>
      <xdr:row>1</xdr:row>
      <xdr:rowOff>60960</xdr:rowOff>
    </xdr:from>
    <xdr:to>
      <xdr:col>26</xdr:col>
      <xdr:colOff>411480</xdr:colOff>
      <xdr:row>17</xdr:row>
      <xdr:rowOff>152400</xdr:rowOff>
    </xdr:to>
    <xdr:sp macro="" textlink="">
      <xdr:nvSpPr>
        <xdr:cNvPr id="8" name="テキスト ボックス 7">
          <a:extLst>
            <a:ext uri="{FF2B5EF4-FFF2-40B4-BE49-F238E27FC236}">
              <a16:creationId xmlns:a16="http://schemas.microsoft.com/office/drawing/2014/main" id="{AEEC8C4C-D611-728F-B131-DDCF39F7C4B8}"/>
            </a:ext>
          </a:extLst>
        </xdr:cNvPr>
        <xdr:cNvSpPr txBox="1"/>
      </xdr:nvSpPr>
      <xdr:spPr>
        <a:xfrm>
          <a:off x="9037320" y="228600"/>
          <a:ext cx="6964680" cy="2773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3200">
              <a:solidFill>
                <a:srgbClr val="FF0000"/>
              </a:solidFill>
            </a:rPr>
            <a:t>2024</a:t>
          </a:r>
          <a:r>
            <a:rPr kumimoji="1" lang="ja-JP" altLang="en-US" sz="3200">
              <a:solidFill>
                <a:srgbClr val="FF0000"/>
              </a:solidFill>
            </a:rPr>
            <a:t>年４月から</a:t>
          </a:r>
          <a:r>
            <a:rPr lang="ja-JP" altLang="en-US" sz="3200" b="0" i="0" u="sng">
              <a:solidFill>
                <a:srgbClr val="0000FF"/>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化学物質管理者</a:t>
          </a:r>
          <a:r>
            <a:rPr lang="ja-JP" altLang="en-US" sz="3200" b="0" i="0" u="sng">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のもと</a:t>
          </a:r>
          <a:r>
            <a:rPr lang="ja-JP" altLang="en-US" sz="3200" b="0" i="0" u="sng">
              <a:solidFill>
                <a:srgbClr val="0000FF"/>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指定化学物質</a:t>
          </a:r>
          <a:r>
            <a:rPr lang="en-US" altLang="ja-JP" sz="3200" b="0" i="0" u="sng">
              <a:solidFill>
                <a:srgbClr val="0000FF"/>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a:t>
          </a:r>
          <a:r>
            <a:rPr lang="ja-JP" altLang="en-US" sz="3200" b="0" i="0" u="sng">
              <a:solidFill>
                <a:srgbClr val="0000FF"/>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薬剤・除菌剤・洗浄剤等</a:t>
          </a:r>
          <a:r>
            <a:rPr lang="en-US" altLang="ja-JP" sz="3200" b="0" i="0" u="sng">
              <a:solidFill>
                <a:srgbClr val="0000FF"/>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a:t>
          </a:r>
          <a:r>
            <a:rPr lang="ja-JP" altLang="en-US" sz="3200" b="0" i="0" u="sng">
              <a:solidFill>
                <a:srgbClr val="0000FF"/>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の取扱、保管、管理の法令順守が義務付けられました。詳しくは問い合わせと適切な使用をお願いいたします。</a:t>
          </a:r>
        </a:p>
        <a:p>
          <a:pPr algn="l"/>
          <a:endParaRPr kumimoji="1" lang="ja-JP" altLang="en-US" sz="2000">
            <a:solidFill>
              <a:srgbClr val="FF0000"/>
            </a:solidFill>
          </a:endParaRPr>
        </a:p>
      </xdr:txBody>
    </xdr:sp>
    <xdr:clientData/>
  </xdr:twoCellAnchor>
  <xdr:twoCellAnchor>
    <xdr:from>
      <xdr:col>0</xdr:col>
      <xdr:colOff>30480</xdr:colOff>
      <xdr:row>0</xdr:row>
      <xdr:rowOff>15240</xdr:rowOff>
    </xdr:from>
    <xdr:to>
      <xdr:col>15</xdr:col>
      <xdr:colOff>34954</xdr:colOff>
      <xdr:row>17</xdr:row>
      <xdr:rowOff>129216</xdr:rowOff>
    </xdr:to>
    <xdr:grpSp>
      <xdr:nvGrpSpPr>
        <xdr:cNvPr id="12" name="グループ化 11">
          <a:extLst>
            <a:ext uri="{FF2B5EF4-FFF2-40B4-BE49-F238E27FC236}">
              <a16:creationId xmlns:a16="http://schemas.microsoft.com/office/drawing/2014/main" id="{4B93DC18-8213-3C43-A3CA-BAEE42B6DF11}"/>
            </a:ext>
          </a:extLst>
        </xdr:cNvPr>
        <xdr:cNvGrpSpPr/>
      </xdr:nvGrpSpPr>
      <xdr:grpSpPr>
        <a:xfrm>
          <a:off x="30480" y="15240"/>
          <a:ext cx="8889394" cy="2963856"/>
          <a:chOff x="30480" y="15240"/>
          <a:chExt cx="8889394" cy="2963856"/>
        </a:xfrm>
      </xdr:grpSpPr>
      <xdr:grpSp>
        <xdr:nvGrpSpPr>
          <xdr:cNvPr id="10" name="グループ化 9">
            <a:hlinkClick xmlns:r="http://schemas.openxmlformats.org/officeDocument/2006/relationships" r:id="rId1"/>
            <a:extLst>
              <a:ext uri="{FF2B5EF4-FFF2-40B4-BE49-F238E27FC236}">
                <a16:creationId xmlns:a16="http://schemas.microsoft.com/office/drawing/2014/main" id="{E6DF4228-FF56-197D-6994-FC91C3946FB4}"/>
              </a:ext>
            </a:extLst>
          </xdr:cNvPr>
          <xdr:cNvGrpSpPr/>
        </xdr:nvGrpSpPr>
        <xdr:grpSpPr>
          <a:xfrm>
            <a:off x="30480" y="15240"/>
            <a:ext cx="8889394" cy="2956560"/>
            <a:chOff x="30480" y="15240"/>
            <a:chExt cx="8889394" cy="2956560"/>
          </a:xfrm>
        </xdr:grpSpPr>
        <xdr:pic>
          <xdr:nvPicPr>
            <xdr:cNvPr id="6" name="図 5">
              <a:hlinkClick xmlns:r="http://schemas.openxmlformats.org/officeDocument/2006/relationships" r:id="rId1"/>
              <a:extLst>
                <a:ext uri="{FF2B5EF4-FFF2-40B4-BE49-F238E27FC236}">
                  <a16:creationId xmlns:a16="http://schemas.microsoft.com/office/drawing/2014/main" id="{DBBAA5C0-16E8-0C7E-BF86-C9A7A3E53DB7}"/>
                </a:ext>
              </a:extLst>
            </xdr:cNvPr>
            <xdr:cNvPicPr>
              <a:picLocks noChangeAspect="1"/>
            </xdr:cNvPicPr>
          </xdr:nvPicPr>
          <xdr:blipFill>
            <a:blip xmlns:r="http://schemas.openxmlformats.org/officeDocument/2006/relationships" r:embed="rId2"/>
            <a:stretch>
              <a:fillRect/>
            </a:stretch>
          </xdr:blipFill>
          <xdr:spPr>
            <a:xfrm>
              <a:off x="30480" y="15240"/>
              <a:ext cx="8889394" cy="2956560"/>
            </a:xfrm>
            <a:prstGeom prst="rect">
              <a:avLst/>
            </a:prstGeom>
          </xdr:spPr>
        </xdr:pic>
        <xdr:pic>
          <xdr:nvPicPr>
            <xdr:cNvPr id="9" name="図 8">
              <a:extLst>
                <a:ext uri="{FF2B5EF4-FFF2-40B4-BE49-F238E27FC236}">
                  <a16:creationId xmlns:a16="http://schemas.microsoft.com/office/drawing/2014/main" id="{35702AB5-A593-A76D-42F1-DC7CDC19767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7223760" y="243841"/>
              <a:ext cx="1301723" cy="1310639"/>
            </a:xfrm>
            <a:prstGeom prst="rect">
              <a:avLst/>
            </a:prstGeom>
          </xdr:spPr>
        </xdr:pic>
      </xdr:grpSp>
      <xdr:pic>
        <xdr:nvPicPr>
          <xdr:cNvPr id="11" name="図 10">
            <a:extLst>
              <a:ext uri="{FF2B5EF4-FFF2-40B4-BE49-F238E27FC236}">
                <a16:creationId xmlns:a16="http://schemas.microsoft.com/office/drawing/2014/main" id="{FA52F6F5-B5F5-B08D-74FD-ADD2B82658F3}"/>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4952999" y="2286000"/>
            <a:ext cx="3154681" cy="693096"/>
          </a:xfrm>
          <a:prstGeom prst="rect">
            <a:avLst/>
          </a:prstGeom>
        </xdr:spPr>
      </xdr:pic>
    </xdr:grpSp>
    <xdr:clientData/>
  </xdr:twoCellAnchor>
  <xdr:twoCellAnchor editAs="oneCell">
    <xdr:from>
      <xdr:col>3</xdr:col>
      <xdr:colOff>106680</xdr:colOff>
      <xdr:row>18</xdr:row>
      <xdr:rowOff>152400</xdr:rowOff>
    </xdr:from>
    <xdr:to>
      <xdr:col>23</xdr:col>
      <xdr:colOff>253554</xdr:colOff>
      <xdr:row>89</xdr:row>
      <xdr:rowOff>152400</xdr:rowOff>
    </xdr:to>
    <xdr:pic>
      <xdr:nvPicPr>
        <xdr:cNvPr id="3" name="図 2">
          <a:extLst>
            <a:ext uri="{FF2B5EF4-FFF2-40B4-BE49-F238E27FC236}">
              <a16:creationId xmlns:a16="http://schemas.microsoft.com/office/drawing/2014/main" id="{6F18E595-3905-3A23-858B-A778AF86E47C}"/>
            </a:ext>
          </a:extLst>
        </xdr:cNvPr>
        <xdr:cNvPicPr>
          <a:picLocks noChangeAspect="1"/>
        </xdr:cNvPicPr>
      </xdr:nvPicPr>
      <xdr:blipFill>
        <a:blip xmlns:r="http://schemas.openxmlformats.org/officeDocument/2006/relationships" r:embed="rId5"/>
        <a:stretch>
          <a:fillRect/>
        </a:stretch>
      </xdr:blipFill>
      <xdr:spPr>
        <a:xfrm>
          <a:off x="1935480" y="3169920"/>
          <a:ext cx="12079794" cy="119024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7776</xdr:colOff>
      <xdr:row>4</xdr:row>
      <xdr:rowOff>1</xdr:rowOff>
    </xdr:from>
    <xdr:to>
      <xdr:col>13</xdr:col>
      <xdr:colOff>155511</xdr:colOff>
      <xdr:row>17</xdr:row>
      <xdr:rowOff>489859</xdr:rowOff>
    </xdr:to>
    <xdr:pic>
      <xdr:nvPicPr>
        <xdr:cNvPr id="32" name="図 31" descr="感染性胃腸炎患者報告数　直近5シーズン">
          <a:extLst>
            <a:ext uri="{FF2B5EF4-FFF2-40B4-BE49-F238E27FC236}">
              <a16:creationId xmlns:a16="http://schemas.microsoft.com/office/drawing/2014/main" id="{0C081FEF-8649-F3C9-EE11-4DA0D0F0CB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8674" y="979715"/>
          <a:ext cx="7363408" cy="2838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487679</xdr:colOff>
      <xdr:row>9</xdr:row>
      <xdr:rowOff>137139</xdr:rowOff>
    </xdr:from>
    <xdr:to>
      <xdr:col>13</xdr:col>
      <xdr:colOff>304800</xdr:colOff>
      <xdr:row>16</xdr:row>
      <xdr:rowOff>68563</xdr:rowOff>
    </xdr:to>
    <xdr:grpSp>
      <xdr:nvGrpSpPr>
        <xdr:cNvPr id="3" name="グループ化 4">
          <a:extLst>
            <a:ext uri="{FF2B5EF4-FFF2-40B4-BE49-F238E27FC236}">
              <a16:creationId xmlns:a16="http://schemas.microsoft.com/office/drawing/2014/main" id="{61AB0240-66CD-4792-82E4-1225C2B6728B}"/>
            </a:ext>
          </a:extLst>
        </xdr:cNvPr>
        <xdr:cNvGrpSpPr>
          <a:grpSpLocks/>
        </xdr:cNvGrpSpPr>
      </xdr:nvGrpSpPr>
      <xdr:grpSpPr bwMode="auto">
        <a:xfrm>
          <a:off x="5028577" y="2018812"/>
          <a:ext cx="7032794" cy="1128853"/>
          <a:chOff x="15480370" y="3871792"/>
          <a:chExt cx="7209369" cy="987253"/>
        </a:xfrm>
      </xdr:grpSpPr>
      <xdr:cxnSp macro="">
        <xdr:nvCxnSpPr>
          <xdr:cNvPr id="4" name="直線コネクタ 153">
            <a:extLst>
              <a:ext uri="{FF2B5EF4-FFF2-40B4-BE49-F238E27FC236}">
                <a16:creationId xmlns:a16="http://schemas.microsoft.com/office/drawing/2014/main" id="{99F8F55A-487B-4516-8A2D-22633CCBB0BC}"/>
              </a:ext>
            </a:extLst>
          </xdr:cNvPr>
          <xdr:cNvCxnSpPr>
            <a:cxnSpLocks noChangeShapeType="1"/>
          </xdr:cNvCxnSpPr>
        </xdr:nvCxnSpPr>
        <xdr:spPr bwMode="auto">
          <a:xfrm>
            <a:off x="15554714" y="4849350"/>
            <a:ext cx="6930446" cy="9695"/>
          </a:xfrm>
          <a:prstGeom prst="line">
            <a:avLst/>
          </a:prstGeom>
          <a:noFill/>
          <a:ln w="9525" algn="ctr">
            <a:solidFill>
              <a:sysClr val="windowText" lastClr="000000"/>
            </a:solidFill>
            <a:prstDash val="dash"/>
            <a:round/>
            <a:headEnd/>
            <a:tailEnd/>
          </a:ln>
        </xdr:spPr>
      </xdr:cxnSp>
      <xdr:cxnSp macro="">
        <xdr:nvCxnSpPr>
          <xdr:cNvPr id="5" name="直線コネクタ 153">
            <a:extLst>
              <a:ext uri="{FF2B5EF4-FFF2-40B4-BE49-F238E27FC236}">
                <a16:creationId xmlns:a16="http://schemas.microsoft.com/office/drawing/2014/main" id="{5DF74CB2-E763-467C-BBBF-850376D1C7FA}"/>
              </a:ext>
            </a:extLst>
          </xdr:cNvPr>
          <xdr:cNvCxnSpPr>
            <a:cxnSpLocks noChangeShapeType="1"/>
          </xdr:cNvCxnSpPr>
        </xdr:nvCxnSpPr>
        <xdr:spPr bwMode="auto">
          <a:xfrm>
            <a:off x="15526115" y="4651508"/>
            <a:ext cx="6959044" cy="38782"/>
          </a:xfrm>
          <a:prstGeom prst="line">
            <a:avLst/>
          </a:prstGeom>
          <a:noFill/>
          <a:ln w="9525" algn="ctr">
            <a:solidFill>
              <a:schemeClr val="tx1"/>
            </a:solidFill>
            <a:prstDash val="sysDash"/>
            <a:round/>
            <a:headEnd/>
            <a:tailEnd/>
          </a:ln>
        </xdr:spPr>
      </xdr:cxnSp>
      <xdr:cxnSp macro="">
        <xdr:nvCxnSpPr>
          <xdr:cNvPr id="6" name="直線コネクタ 153">
            <a:extLst>
              <a:ext uri="{FF2B5EF4-FFF2-40B4-BE49-F238E27FC236}">
                <a16:creationId xmlns:a16="http://schemas.microsoft.com/office/drawing/2014/main" id="{9B26C330-3774-409B-A3CA-A03319A58FFA}"/>
              </a:ext>
            </a:extLst>
          </xdr:cNvPr>
          <xdr:cNvCxnSpPr>
            <a:cxnSpLocks noChangeShapeType="1"/>
          </xdr:cNvCxnSpPr>
        </xdr:nvCxnSpPr>
        <xdr:spPr bwMode="auto">
          <a:xfrm flipV="1">
            <a:off x="15545181" y="3871792"/>
            <a:ext cx="7054374" cy="9695"/>
          </a:xfrm>
          <a:prstGeom prst="line">
            <a:avLst/>
          </a:prstGeom>
          <a:noFill/>
          <a:ln w="6350" algn="ctr">
            <a:solidFill>
              <a:srgbClr val="000000"/>
            </a:solidFill>
            <a:prstDash val="dash"/>
            <a:round/>
            <a:headEnd/>
            <a:tailEnd/>
          </a:ln>
        </xdr:spPr>
      </xdr:cxnSp>
      <xdr:cxnSp macro="">
        <xdr:nvCxnSpPr>
          <xdr:cNvPr id="7" name="直線コネクタ 153">
            <a:extLst>
              <a:ext uri="{FF2B5EF4-FFF2-40B4-BE49-F238E27FC236}">
                <a16:creationId xmlns:a16="http://schemas.microsoft.com/office/drawing/2014/main" id="{781B2B20-05AC-4F23-9459-005DCA279508}"/>
              </a:ext>
            </a:extLst>
          </xdr:cNvPr>
          <xdr:cNvCxnSpPr>
            <a:cxnSpLocks noChangeShapeType="1"/>
          </xdr:cNvCxnSpPr>
        </xdr:nvCxnSpPr>
        <xdr:spPr bwMode="auto">
          <a:xfrm flipV="1">
            <a:off x="15630977" y="4171099"/>
            <a:ext cx="7054374" cy="9695"/>
          </a:xfrm>
          <a:prstGeom prst="line">
            <a:avLst/>
          </a:prstGeom>
          <a:noFill/>
          <a:ln w="6350" algn="ctr">
            <a:solidFill>
              <a:srgbClr val="000000"/>
            </a:solidFill>
            <a:prstDash val="dash"/>
            <a:round/>
            <a:headEnd/>
            <a:tailEnd/>
          </a:ln>
        </xdr:spPr>
      </xdr:cxnSp>
      <xdr:cxnSp macro="">
        <xdr:nvCxnSpPr>
          <xdr:cNvPr id="8" name="直線コネクタ 153">
            <a:extLst>
              <a:ext uri="{FF2B5EF4-FFF2-40B4-BE49-F238E27FC236}">
                <a16:creationId xmlns:a16="http://schemas.microsoft.com/office/drawing/2014/main" id="{6E7EC974-79D1-4204-AE45-F76E9F19174B}"/>
              </a:ext>
            </a:extLst>
          </xdr:cNvPr>
          <xdr:cNvCxnSpPr>
            <a:cxnSpLocks noChangeShapeType="1"/>
          </xdr:cNvCxnSpPr>
        </xdr:nvCxnSpPr>
        <xdr:spPr bwMode="auto">
          <a:xfrm>
            <a:off x="15480370" y="4470969"/>
            <a:ext cx="7209369" cy="2736"/>
          </a:xfrm>
          <a:prstGeom prst="line">
            <a:avLst/>
          </a:prstGeom>
          <a:noFill/>
          <a:ln w="19050" algn="ctr">
            <a:solidFill>
              <a:srgbClr val="FF0000"/>
            </a:solidFill>
            <a:prstDash val="dash"/>
            <a:round/>
            <a:headEnd/>
            <a:tailEnd/>
          </a:ln>
        </xdr:spPr>
      </xdr:cxnSp>
    </xdr:grpSp>
    <xdr:clientData/>
  </xdr:twoCellAnchor>
  <xdr:twoCellAnchor>
    <xdr:from>
      <xdr:col>7</xdr:col>
      <xdr:colOff>981075</xdr:colOff>
      <xdr:row>2</xdr:row>
      <xdr:rowOff>6016</xdr:rowOff>
    </xdr:from>
    <xdr:to>
      <xdr:col>13</xdr:col>
      <xdr:colOff>2139</xdr:colOff>
      <xdr:row>3</xdr:row>
      <xdr:rowOff>214731</xdr:rowOff>
    </xdr:to>
    <xdr:sp macro="" textlink="">
      <xdr:nvSpPr>
        <xdr:cNvPr id="9" name="Text Box 435">
          <a:extLst>
            <a:ext uri="{FF2B5EF4-FFF2-40B4-BE49-F238E27FC236}">
              <a16:creationId xmlns:a16="http://schemas.microsoft.com/office/drawing/2014/main" id="{285A2B2C-5EFD-41E6-9CAF-35C24FDBF8C8}"/>
            </a:ext>
          </a:extLst>
        </xdr:cNvPr>
        <xdr:cNvSpPr txBox="1">
          <a:spLocks noChangeArrowheads="1"/>
        </xdr:cNvSpPr>
      </xdr:nvSpPr>
      <xdr:spPr bwMode="auto">
        <a:xfrm>
          <a:off x="5514975" y="554656"/>
          <a:ext cx="6092424" cy="429695"/>
        </a:xfrm>
        <a:prstGeom prst="rect">
          <a:avLst/>
        </a:prstGeom>
        <a:solidFill>
          <a:srgbClr val="FFFFFF"/>
        </a:solidFill>
        <a:ln w="9525">
          <a:solidFill>
            <a:srgbClr val="FF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FF0000"/>
              </a:solidFill>
              <a:latin typeface="ＭＳ Ｐゴシック"/>
              <a:ea typeface="ＭＳ Ｐゴシック"/>
            </a:rPr>
            <a:t>東京都は　　レベル </a:t>
          </a:r>
          <a:r>
            <a:rPr lang="en-US" altLang="ja-JP" sz="1200" b="1" i="0" u="none" strike="noStrike" baseline="0">
              <a:solidFill>
                <a:srgbClr val="FF0000"/>
              </a:solidFill>
              <a:latin typeface="ＭＳ Ｐゴシック"/>
              <a:ea typeface="ＭＳ Ｐゴシック"/>
            </a:rPr>
            <a:t>2</a:t>
          </a:r>
          <a:r>
            <a:rPr lang="en-US" altLang="ja-JP" sz="1800" b="1" i="0" u="none" strike="noStrike" baseline="0">
              <a:solidFill>
                <a:srgbClr val="FF0000"/>
              </a:solidFill>
              <a:latin typeface="ＭＳ Ｐゴシック"/>
              <a:ea typeface="ＭＳ Ｐゴシック"/>
            </a:rPr>
            <a:t> </a:t>
          </a:r>
          <a:r>
            <a:rPr lang="en-US" altLang="ja-JP" sz="1200" b="1" i="0" u="none" strike="noStrike" baseline="0">
              <a:solidFill>
                <a:srgbClr val="FF0000"/>
              </a:solidFill>
              <a:latin typeface="ＭＳ Ｐゴシック"/>
              <a:ea typeface="ＭＳ Ｐゴシック"/>
            </a:rPr>
            <a:t> </a:t>
          </a:r>
          <a:r>
            <a:rPr lang="ja-JP" altLang="en-US" sz="1200" b="1" i="0" u="none" strike="noStrike" baseline="0">
              <a:solidFill>
                <a:srgbClr val="FF0000"/>
              </a:solidFill>
              <a:latin typeface="ＭＳ Ｐゴシック"/>
              <a:ea typeface="ＭＳ Ｐゴシック"/>
            </a:rPr>
            <a:t> 全国平均 </a:t>
          </a:r>
          <a:r>
            <a:rPr lang="ja-JP" altLang="en-US" sz="1800" b="1" i="0" u="none" strike="noStrike" baseline="0">
              <a:solidFill>
                <a:srgbClr val="FF0000"/>
              </a:solidFill>
              <a:latin typeface="ＭＳ Ｐゴシック"/>
              <a:ea typeface="ＭＳ Ｐゴシック"/>
            </a:rPr>
            <a:t> </a:t>
          </a: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レベル</a:t>
          </a:r>
          <a:r>
            <a:rPr lang="en-US" altLang="ja-JP" sz="1800" b="1" i="0" u="none" strike="noStrike" baseline="0">
              <a:solidFill>
                <a:srgbClr val="FF0000"/>
              </a:solidFill>
              <a:latin typeface="ＭＳ Ｐゴシック"/>
              <a:ea typeface="ＭＳ Ｐゴシック"/>
            </a:rPr>
            <a:t>2</a:t>
          </a: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　</a:t>
          </a:r>
          <a:r>
            <a:rPr lang="en-US" altLang="ja-JP" sz="2000" b="1" i="0" u="none" strike="noStrike" baseline="0">
              <a:solidFill>
                <a:srgbClr val="FF0000"/>
              </a:solidFill>
              <a:latin typeface="ＭＳ Ｐゴシック"/>
              <a:ea typeface="ＭＳ Ｐゴシック"/>
            </a:rPr>
            <a:t>4.70</a:t>
          </a:r>
          <a:endParaRPr lang="en-US" altLang="ja-JP" sz="1000" b="0" i="0" u="none" strike="noStrike" baseline="0">
            <a:solidFill>
              <a:sysClr val="windowText" lastClr="000000"/>
            </a:solidFill>
            <a:effectLst/>
            <a:latin typeface="+mn-lt"/>
            <a:ea typeface="+mn-ea"/>
            <a:cs typeface="+mn-cs"/>
          </a:endParaRPr>
        </a:p>
        <a:p>
          <a:pPr algn="ctr" rtl="0">
            <a:defRPr sz="1000"/>
          </a:pPr>
          <a:r>
            <a:rPr lang="ja-JP" altLang="en-US"/>
            <a:t> </a:t>
          </a:r>
          <a:endParaRPr lang="ja-JP" altLang="en-US" sz="1000" b="0" i="0" u="none" strike="noStrike" baseline="0">
            <a:solidFill>
              <a:sysClr val="windowText" lastClr="000000"/>
            </a:solidFill>
            <a:effectLst/>
            <a:latin typeface="+mn-lt"/>
            <a:ea typeface="+mn-ea"/>
            <a:cs typeface="+mn-cs"/>
          </a:endParaRPr>
        </a:p>
      </xdr:txBody>
    </xdr:sp>
    <xdr:clientData/>
  </xdr:twoCellAnchor>
  <xdr:twoCellAnchor>
    <xdr:from>
      <xdr:col>4</xdr:col>
      <xdr:colOff>66674</xdr:colOff>
      <xdr:row>8</xdr:row>
      <xdr:rowOff>104776</xdr:rowOff>
    </xdr:from>
    <xdr:to>
      <xdr:col>4</xdr:col>
      <xdr:colOff>457199</xdr:colOff>
      <xdr:row>10</xdr:row>
      <xdr:rowOff>9744</xdr:rowOff>
    </xdr:to>
    <xdr:sp macro="" textlink="">
      <xdr:nvSpPr>
        <xdr:cNvPr id="10" name="右矢印 4">
          <a:extLst>
            <a:ext uri="{FF2B5EF4-FFF2-40B4-BE49-F238E27FC236}">
              <a16:creationId xmlns:a16="http://schemas.microsoft.com/office/drawing/2014/main" id="{BB9A530A-E1A8-4D2A-821A-A787279950C2}"/>
            </a:ext>
          </a:extLst>
        </xdr:cNvPr>
        <xdr:cNvSpPr/>
      </xdr:nvSpPr>
      <xdr:spPr>
        <a:xfrm>
          <a:off x="2025014" y="1819276"/>
          <a:ext cx="390525" cy="2402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615142</xdr:colOff>
      <xdr:row>4</xdr:row>
      <xdr:rowOff>129911</xdr:rowOff>
    </xdr:from>
    <xdr:to>
      <xdr:col>13</xdr:col>
      <xdr:colOff>748871</xdr:colOff>
      <xdr:row>8</xdr:row>
      <xdr:rowOff>183</xdr:rowOff>
    </xdr:to>
    <xdr:sp macro="" textlink="">
      <xdr:nvSpPr>
        <xdr:cNvPr id="11" name="線吹き出し 2 (枠付き) 14">
          <a:extLst>
            <a:ext uri="{FF2B5EF4-FFF2-40B4-BE49-F238E27FC236}">
              <a16:creationId xmlns:a16="http://schemas.microsoft.com/office/drawing/2014/main" id="{76056B01-D9F9-4167-BF91-EEAC187535F7}"/>
            </a:ext>
          </a:extLst>
        </xdr:cNvPr>
        <xdr:cNvSpPr/>
      </xdr:nvSpPr>
      <xdr:spPr bwMode="auto">
        <a:xfrm>
          <a:off x="9906877" y="1109625"/>
          <a:ext cx="2598565" cy="601170"/>
        </a:xfrm>
        <a:prstGeom prst="borderCallout2">
          <a:avLst>
            <a:gd name="adj1" fmla="val 101279"/>
            <a:gd name="adj2" fmla="val 51060"/>
            <a:gd name="adj3" fmla="val 210486"/>
            <a:gd name="adj4" fmla="val 51057"/>
            <a:gd name="adj5" fmla="val 305004"/>
            <a:gd name="adj6" fmla="val 10168"/>
          </a:avLst>
        </a:prstGeom>
        <a:solidFill>
          <a:srgbClr val="FFE7FF"/>
        </a:solidFill>
        <a:ln>
          <a:solidFill>
            <a:schemeClr val="tx1"/>
          </a:solidFill>
          <a:prstDash val="sysDash"/>
          <a:tailEnd type="triangle"/>
        </a:ln>
        <a:effectLst>
          <a:innerShdw blurRad="63500" dist="50800" dir="2700000">
            <a:prstClr val="black">
              <a:alpha val="50000"/>
            </a:prstClr>
          </a:inn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rtl="0">
            <a:defRPr sz="1000"/>
          </a:pPr>
          <a:r>
            <a:rPr lang="ja-JP" altLang="en-US" sz="1400" b="1" i="0" u="none" strike="noStrike" baseline="0">
              <a:solidFill>
                <a:srgbClr val="FF0000"/>
              </a:solidFill>
              <a:latin typeface="ＭＳ Ｐゴシック"/>
              <a:ea typeface="ＭＳ Ｐゴシック"/>
            </a:rPr>
            <a:t>ノロウイルス今週のニュース</a:t>
          </a:r>
        </a:p>
        <a:p>
          <a:pPr algn="l" rtl="0">
            <a:defRPr sz="1000"/>
          </a:pPr>
          <a:r>
            <a:rPr lang="ja-JP" altLang="en-US" sz="1400" b="1" i="0" u="none" strike="noStrike" baseline="0">
              <a:solidFill>
                <a:srgbClr val="FF0000"/>
              </a:solidFill>
              <a:latin typeface="ＭＳ Ｐゴシック"/>
              <a:ea typeface="ＭＳ Ｐゴシック"/>
            </a:rPr>
            <a:t>今週ですが、</a:t>
          </a:r>
          <a:r>
            <a:rPr lang="ja-JP" altLang="en-US" sz="1600" b="1" i="0" u="none" strike="noStrike" baseline="0">
              <a:solidFill>
                <a:srgbClr val="FF0000"/>
              </a:solidFill>
              <a:latin typeface="ＭＳ Ｐゴシック"/>
              <a:ea typeface="ＭＳ Ｐゴシック"/>
            </a:rPr>
            <a:t>全国で</a:t>
          </a:r>
          <a:r>
            <a:rPr lang="en-US" altLang="ja-JP" sz="1600" b="1" i="0" u="none" strike="noStrike" baseline="0">
              <a:solidFill>
                <a:srgbClr val="FF0000"/>
              </a:solidFill>
              <a:latin typeface="ＭＳ Ｐゴシック"/>
              <a:ea typeface="ＭＳ Ｐゴシック"/>
            </a:rPr>
            <a:t>4</a:t>
          </a:r>
          <a:r>
            <a:rPr lang="ja-JP" altLang="en-US" sz="1600" b="1" i="0" u="none" strike="noStrike" baseline="0">
              <a:solidFill>
                <a:srgbClr val="FF0000"/>
              </a:solidFill>
              <a:latin typeface="ＭＳ Ｐゴシック"/>
              <a:ea typeface="ＭＳ Ｐゴシック"/>
            </a:rPr>
            <a:t>件</a:t>
          </a:r>
          <a:endParaRPr lang="en-US" altLang="ja-JP" sz="1600" b="1" i="0" u="none" strike="noStrike" baseline="0">
            <a:solidFill>
              <a:srgbClr val="FF0000"/>
            </a:solidFill>
            <a:latin typeface="ＭＳ Ｐゴシック"/>
            <a:ea typeface="ＭＳ Ｐゴシック"/>
          </a:endParaRPr>
        </a:p>
      </xdr:txBody>
    </xdr:sp>
    <xdr:clientData/>
  </xdr:twoCellAnchor>
  <xdr:twoCellAnchor>
    <xdr:from>
      <xdr:col>11</xdr:col>
      <xdr:colOff>686037</xdr:colOff>
      <xdr:row>14</xdr:row>
      <xdr:rowOff>44780</xdr:rowOff>
    </xdr:from>
    <xdr:to>
      <xdr:col>11</xdr:col>
      <xdr:colOff>1011993</xdr:colOff>
      <xdr:row>16</xdr:row>
      <xdr:rowOff>14300</xdr:rowOff>
    </xdr:to>
    <xdr:sp macro="" textlink="">
      <xdr:nvSpPr>
        <xdr:cNvPr id="12" name="円/楕円 17">
          <a:extLst>
            <a:ext uri="{FF2B5EF4-FFF2-40B4-BE49-F238E27FC236}">
              <a16:creationId xmlns:a16="http://schemas.microsoft.com/office/drawing/2014/main" id="{26CB123A-9358-4833-A988-B4FD20522346}"/>
            </a:ext>
          </a:extLst>
        </xdr:cNvPr>
        <xdr:cNvSpPr>
          <a:spLocks noChangeArrowheads="1"/>
        </xdr:cNvSpPr>
      </xdr:nvSpPr>
      <xdr:spPr bwMode="auto">
        <a:xfrm>
          <a:off x="9977772" y="2781760"/>
          <a:ext cx="325956" cy="311642"/>
        </a:xfrm>
        <a:prstGeom prst="ellipse">
          <a:avLst/>
        </a:prstGeom>
        <a:noFill/>
        <a:ln w="25400" algn="ctr">
          <a:solidFill>
            <a:srgbClr val="000000"/>
          </a:solidFill>
          <a:round/>
          <a:headEnd/>
          <a:tailEnd/>
        </a:ln>
      </xdr:spPr>
    </xdr:sp>
    <xdr:clientData/>
  </xdr:twoCellAnchor>
  <xdr:twoCellAnchor editAs="oneCell">
    <xdr:from>
      <xdr:col>4</xdr:col>
      <xdr:colOff>0</xdr:colOff>
      <xdr:row>69</xdr:row>
      <xdr:rowOff>0</xdr:rowOff>
    </xdr:from>
    <xdr:to>
      <xdr:col>4</xdr:col>
      <xdr:colOff>45720</xdr:colOff>
      <xdr:row>69</xdr:row>
      <xdr:rowOff>7620</xdr:rowOff>
    </xdr:to>
    <xdr:pic>
      <xdr:nvPicPr>
        <xdr:cNvPr id="18" name="図 17">
          <a:extLst>
            <a:ext uri="{FF2B5EF4-FFF2-40B4-BE49-F238E27FC236}">
              <a16:creationId xmlns:a16="http://schemas.microsoft.com/office/drawing/2014/main" id="{7CB4DA9F-1B04-4EF3-99C7-A9090BC270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9" name="図 18">
          <a:extLst>
            <a:ext uri="{FF2B5EF4-FFF2-40B4-BE49-F238E27FC236}">
              <a16:creationId xmlns:a16="http://schemas.microsoft.com/office/drawing/2014/main" id="{208194EA-FBC2-4047-BA77-494FAAF342B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0" name="図 19">
          <a:extLst>
            <a:ext uri="{FF2B5EF4-FFF2-40B4-BE49-F238E27FC236}">
              <a16:creationId xmlns:a16="http://schemas.microsoft.com/office/drawing/2014/main" id="{03D950EE-8196-4739-AF66-F13AF36FDA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1" name="図 20">
          <a:extLst>
            <a:ext uri="{FF2B5EF4-FFF2-40B4-BE49-F238E27FC236}">
              <a16:creationId xmlns:a16="http://schemas.microsoft.com/office/drawing/2014/main" id="{491353A3-CC01-4949-85EC-1A0A640F52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2" name="図 21">
          <a:extLst>
            <a:ext uri="{FF2B5EF4-FFF2-40B4-BE49-F238E27FC236}">
              <a16:creationId xmlns:a16="http://schemas.microsoft.com/office/drawing/2014/main" id="{5569E63F-0160-4666-AC52-18244311A7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3" name="図 22">
          <a:extLst>
            <a:ext uri="{FF2B5EF4-FFF2-40B4-BE49-F238E27FC236}">
              <a16:creationId xmlns:a16="http://schemas.microsoft.com/office/drawing/2014/main" id="{345405F4-606A-4911-AA46-B9ED0E802C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4" name="図 23">
          <a:extLst>
            <a:ext uri="{FF2B5EF4-FFF2-40B4-BE49-F238E27FC236}">
              <a16:creationId xmlns:a16="http://schemas.microsoft.com/office/drawing/2014/main" id="{F57B54D6-02C2-4AE7-8292-4CE19FD8C1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 name="図 1">
          <a:extLst>
            <a:ext uri="{FF2B5EF4-FFF2-40B4-BE49-F238E27FC236}">
              <a16:creationId xmlns:a16="http://schemas.microsoft.com/office/drawing/2014/main" id="{2D16E8F2-B1AD-4ED1-A4D3-960FAA3937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4" name="図 13">
          <a:extLst>
            <a:ext uri="{FF2B5EF4-FFF2-40B4-BE49-F238E27FC236}">
              <a16:creationId xmlns:a16="http://schemas.microsoft.com/office/drawing/2014/main" id="{EB21ACAE-943D-4A31-B7F1-62A0BD139E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5" name="図 14">
          <a:extLst>
            <a:ext uri="{FF2B5EF4-FFF2-40B4-BE49-F238E27FC236}">
              <a16:creationId xmlns:a16="http://schemas.microsoft.com/office/drawing/2014/main" id="{FA10BB8C-BD8E-49FD-9A13-7E128D1B19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7" name="図 16">
          <a:extLst>
            <a:ext uri="{FF2B5EF4-FFF2-40B4-BE49-F238E27FC236}">
              <a16:creationId xmlns:a16="http://schemas.microsoft.com/office/drawing/2014/main" id="{AD2D2AB9-000A-4AEE-BBBE-31967CB0F63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5" name="図 24">
          <a:extLst>
            <a:ext uri="{FF2B5EF4-FFF2-40B4-BE49-F238E27FC236}">
              <a16:creationId xmlns:a16="http://schemas.microsoft.com/office/drawing/2014/main" id="{ED1C992E-D8CA-4418-ADCA-2F0D75A5A6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6" name="図 25">
          <a:extLst>
            <a:ext uri="{FF2B5EF4-FFF2-40B4-BE49-F238E27FC236}">
              <a16:creationId xmlns:a16="http://schemas.microsoft.com/office/drawing/2014/main" id="{794C03DF-CB0A-4E11-BA7A-EFA43DEF51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7" name="図 26">
          <a:extLst>
            <a:ext uri="{FF2B5EF4-FFF2-40B4-BE49-F238E27FC236}">
              <a16:creationId xmlns:a16="http://schemas.microsoft.com/office/drawing/2014/main" id="{1A2A6859-F065-411F-86FE-D677A0895D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754380</xdr:colOff>
      <xdr:row>21</xdr:row>
      <xdr:rowOff>99060</xdr:rowOff>
    </xdr:from>
    <xdr:to>
      <xdr:col>10</xdr:col>
      <xdr:colOff>205740</xdr:colOff>
      <xdr:row>21</xdr:row>
      <xdr:rowOff>365760</xdr:rowOff>
    </xdr:to>
    <xdr:sp macro="" textlink="">
      <xdr:nvSpPr>
        <xdr:cNvPr id="30" name="テキスト ボックス 29">
          <a:extLst>
            <a:ext uri="{FF2B5EF4-FFF2-40B4-BE49-F238E27FC236}">
              <a16:creationId xmlns:a16="http://schemas.microsoft.com/office/drawing/2014/main" id="{02C65A6D-3A04-947A-2B56-E9ECE88156A7}"/>
            </a:ext>
          </a:extLst>
        </xdr:cNvPr>
        <xdr:cNvSpPr txBox="1"/>
      </xdr:nvSpPr>
      <xdr:spPr>
        <a:xfrm>
          <a:off x="8008620" y="4716780"/>
          <a:ext cx="556260" cy="2667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ysClr val="windowText" lastClr="000000"/>
              </a:solidFill>
            </a:rPr>
            <a:t>先週</a:t>
          </a:r>
        </a:p>
      </xdr:txBody>
    </xdr:sp>
    <xdr:clientData/>
  </xdr:twoCellAnchor>
  <xdr:twoCellAnchor>
    <xdr:from>
      <xdr:col>10</xdr:col>
      <xdr:colOff>259080</xdr:colOff>
      <xdr:row>21</xdr:row>
      <xdr:rowOff>106680</xdr:rowOff>
    </xdr:from>
    <xdr:to>
      <xdr:col>10</xdr:col>
      <xdr:colOff>838200</xdr:colOff>
      <xdr:row>21</xdr:row>
      <xdr:rowOff>373380</xdr:rowOff>
    </xdr:to>
    <xdr:sp macro="" textlink="">
      <xdr:nvSpPr>
        <xdr:cNvPr id="33" name="テキスト ボックス 32">
          <a:extLst>
            <a:ext uri="{FF2B5EF4-FFF2-40B4-BE49-F238E27FC236}">
              <a16:creationId xmlns:a16="http://schemas.microsoft.com/office/drawing/2014/main" id="{67036CB7-03DF-4E83-9651-8F18F051F9E9}"/>
            </a:ext>
          </a:extLst>
        </xdr:cNvPr>
        <xdr:cNvSpPr txBox="1"/>
      </xdr:nvSpPr>
      <xdr:spPr>
        <a:xfrm>
          <a:off x="8618220" y="4724400"/>
          <a:ext cx="579120" cy="2667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ysClr val="windowText" lastClr="000000"/>
              </a:solidFill>
            </a:rPr>
            <a:t>今週</a:t>
          </a:r>
        </a:p>
      </xdr:txBody>
    </xdr:sp>
    <xdr:clientData/>
  </xdr:twoCellAnchor>
  <xdr:twoCellAnchor editAs="oneCell">
    <xdr:from>
      <xdr:col>4</xdr:col>
      <xdr:colOff>0</xdr:colOff>
      <xdr:row>23</xdr:row>
      <xdr:rowOff>0</xdr:rowOff>
    </xdr:from>
    <xdr:to>
      <xdr:col>4</xdr:col>
      <xdr:colOff>45720</xdr:colOff>
      <xdr:row>23</xdr:row>
      <xdr:rowOff>7620</xdr:rowOff>
    </xdr:to>
    <xdr:pic>
      <xdr:nvPicPr>
        <xdr:cNvPr id="38" name="図 37">
          <a:extLst>
            <a:ext uri="{FF2B5EF4-FFF2-40B4-BE49-F238E27FC236}">
              <a16:creationId xmlns:a16="http://schemas.microsoft.com/office/drawing/2014/main" id="{E3FB0C9B-4FA0-4EFC-998B-3EAA57465FD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144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45720</xdr:colOff>
      <xdr:row>29</xdr:row>
      <xdr:rowOff>7620</xdr:rowOff>
    </xdr:to>
    <xdr:pic>
      <xdr:nvPicPr>
        <xdr:cNvPr id="39" name="図 38">
          <a:extLst>
            <a:ext uri="{FF2B5EF4-FFF2-40B4-BE49-F238E27FC236}">
              <a16:creationId xmlns:a16="http://schemas.microsoft.com/office/drawing/2014/main" id="{A58AF400-0AD0-4B90-8751-2BB14F0D0D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2860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358588</xdr:colOff>
      <xdr:row>36</xdr:row>
      <xdr:rowOff>769470</xdr:rowOff>
    </xdr:from>
    <xdr:to>
      <xdr:col>3</xdr:col>
      <xdr:colOff>404308</xdr:colOff>
      <xdr:row>36</xdr:row>
      <xdr:rowOff>777090</xdr:rowOff>
    </xdr:to>
    <xdr:pic>
      <xdr:nvPicPr>
        <xdr:cNvPr id="40" name="図 39">
          <a:extLst>
            <a:ext uri="{FF2B5EF4-FFF2-40B4-BE49-F238E27FC236}">
              <a16:creationId xmlns:a16="http://schemas.microsoft.com/office/drawing/2014/main" id="{04C67915-B922-49AF-8C6B-F06F7F1DD58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47</xdr:row>
      <xdr:rowOff>0</xdr:rowOff>
    </xdr:from>
    <xdr:to>
      <xdr:col>4</xdr:col>
      <xdr:colOff>45720</xdr:colOff>
      <xdr:row>47</xdr:row>
      <xdr:rowOff>7620</xdr:rowOff>
    </xdr:to>
    <xdr:pic>
      <xdr:nvPicPr>
        <xdr:cNvPr id="41" name="図 40">
          <a:extLst>
            <a:ext uri="{FF2B5EF4-FFF2-40B4-BE49-F238E27FC236}">
              <a16:creationId xmlns:a16="http://schemas.microsoft.com/office/drawing/2014/main" id="{2DB09E40-B22F-4534-B9A7-518A5BA9418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172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53</xdr:row>
      <xdr:rowOff>0</xdr:rowOff>
    </xdr:from>
    <xdr:to>
      <xdr:col>4</xdr:col>
      <xdr:colOff>45720</xdr:colOff>
      <xdr:row>53</xdr:row>
      <xdr:rowOff>7620</xdr:rowOff>
    </xdr:to>
    <xdr:pic>
      <xdr:nvPicPr>
        <xdr:cNvPr id="42" name="図 41">
          <a:extLst>
            <a:ext uri="{FF2B5EF4-FFF2-40B4-BE49-F238E27FC236}">
              <a16:creationId xmlns:a16="http://schemas.microsoft.com/office/drawing/2014/main" id="{A95777CC-1965-4058-BB35-71304C7A1CE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543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58</xdr:row>
      <xdr:rowOff>0</xdr:rowOff>
    </xdr:from>
    <xdr:to>
      <xdr:col>4</xdr:col>
      <xdr:colOff>45720</xdr:colOff>
      <xdr:row>58</xdr:row>
      <xdr:rowOff>7620</xdr:rowOff>
    </xdr:to>
    <xdr:pic>
      <xdr:nvPicPr>
        <xdr:cNvPr id="43" name="図 42">
          <a:extLst>
            <a:ext uri="{FF2B5EF4-FFF2-40B4-BE49-F238E27FC236}">
              <a16:creationId xmlns:a16="http://schemas.microsoft.com/office/drawing/2014/main" id="{43B6D77D-722F-4EC9-BDA6-CD7177E76E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686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62</xdr:row>
      <xdr:rowOff>0</xdr:rowOff>
    </xdr:from>
    <xdr:to>
      <xdr:col>4</xdr:col>
      <xdr:colOff>45720</xdr:colOff>
      <xdr:row>62</xdr:row>
      <xdr:rowOff>7620</xdr:rowOff>
    </xdr:to>
    <xdr:pic>
      <xdr:nvPicPr>
        <xdr:cNvPr id="44" name="図 43">
          <a:extLst>
            <a:ext uri="{FF2B5EF4-FFF2-40B4-BE49-F238E27FC236}">
              <a16:creationId xmlns:a16="http://schemas.microsoft.com/office/drawing/2014/main" id="{3D4C9275-4456-408F-BED5-D9FE53D025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601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358588</xdr:colOff>
      <xdr:row>37</xdr:row>
      <xdr:rowOff>769470</xdr:rowOff>
    </xdr:from>
    <xdr:ext cx="45720" cy="7620"/>
    <xdr:pic>
      <xdr:nvPicPr>
        <xdr:cNvPr id="13" name="図 12">
          <a:extLst>
            <a:ext uri="{FF2B5EF4-FFF2-40B4-BE49-F238E27FC236}">
              <a16:creationId xmlns:a16="http://schemas.microsoft.com/office/drawing/2014/main" id="{3A57D59B-9D89-4363-ADBA-8B29E9CE43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31" name="図 30">
          <a:extLst>
            <a:ext uri="{FF2B5EF4-FFF2-40B4-BE49-F238E27FC236}">
              <a16:creationId xmlns:a16="http://schemas.microsoft.com/office/drawing/2014/main" id="{19505261-9274-4683-A4D4-4D389E04B0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16" name="図 15">
          <a:extLst>
            <a:ext uri="{FF2B5EF4-FFF2-40B4-BE49-F238E27FC236}">
              <a16:creationId xmlns:a16="http://schemas.microsoft.com/office/drawing/2014/main" id="{61747D7D-116A-4685-A7F4-5A4B34D578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1358411"/>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28" name="図 27">
          <a:extLst>
            <a:ext uri="{FF2B5EF4-FFF2-40B4-BE49-F238E27FC236}">
              <a16:creationId xmlns:a16="http://schemas.microsoft.com/office/drawing/2014/main" id="{9C89F63A-0C2D-44CC-9D80-4142F0170C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1358411"/>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5</xdr:col>
      <xdr:colOff>0</xdr:colOff>
      <xdr:row>2</xdr:row>
      <xdr:rowOff>1</xdr:rowOff>
    </xdr:from>
    <xdr:to>
      <xdr:col>6</xdr:col>
      <xdr:colOff>768069</xdr:colOff>
      <xdr:row>16</xdr:row>
      <xdr:rowOff>15240</xdr:rowOff>
    </xdr:to>
    <xdr:pic>
      <xdr:nvPicPr>
        <xdr:cNvPr id="34" name="図 33">
          <a:extLst>
            <a:ext uri="{FF2B5EF4-FFF2-40B4-BE49-F238E27FC236}">
              <a16:creationId xmlns:a16="http://schemas.microsoft.com/office/drawing/2014/main" id="{1F875757-919D-3DEC-8AC4-D217527D2A41}"/>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857500" y="548641"/>
          <a:ext cx="1667229" cy="2522219"/>
        </a:xfrm>
        <a:prstGeom prst="rect">
          <a:avLst/>
        </a:prstGeom>
      </xdr:spPr>
    </xdr:pic>
    <xdr:clientData/>
  </xdr:twoCellAnchor>
  <xdr:twoCellAnchor editAs="oneCell">
    <xdr:from>
      <xdr:col>0</xdr:col>
      <xdr:colOff>0</xdr:colOff>
      <xdr:row>2</xdr:row>
      <xdr:rowOff>0</xdr:rowOff>
    </xdr:from>
    <xdr:to>
      <xdr:col>3</xdr:col>
      <xdr:colOff>184906</xdr:colOff>
      <xdr:row>16</xdr:row>
      <xdr:rowOff>15239</xdr:rowOff>
    </xdr:to>
    <xdr:pic>
      <xdr:nvPicPr>
        <xdr:cNvPr id="37" name="図 36">
          <a:extLst>
            <a:ext uri="{FF2B5EF4-FFF2-40B4-BE49-F238E27FC236}">
              <a16:creationId xmlns:a16="http://schemas.microsoft.com/office/drawing/2014/main" id="{DF0D7859-BDBB-4FDA-B448-B369839C9E1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0" y="544286"/>
          <a:ext cx="1670028" cy="25500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17</xdr:row>
      <xdr:rowOff>0</xdr:rowOff>
    </xdr:from>
    <xdr:to>
      <xdr:col>8</xdr:col>
      <xdr:colOff>304800</xdr:colOff>
      <xdr:row>17</xdr:row>
      <xdr:rowOff>303798</xdr:rowOff>
    </xdr:to>
    <xdr:sp macro="" textlink="">
      <xdr:nvSpPr>
        <xdr:cNvPr id="2" name="AutoShape 73" descr="data:image/jpeg;base64,/9j/4AAQSkZJRgABAQAAAQABAAD/2wCEAAkGBxQQEBQPEBQQDw8UDw8PDxAUEA8PDxAPFBQWFhQUFBQYHCggGBolHBQUITEhJSkrLi4uFx8zODMsNygtLisBCgoKDg0OGhAQFywkHCQsLCwsLCwsLCwsLCwsLCwsLCwsLC0sLCwsLCwsLCwsLCwsLCwsLS8sLiwsLCwsLCwsLP/AABEIAOEA4QMBIgACEQEDEQH/xAAbAAACAwEBAQAAAAAAAAAAAAAAAQIDBAUGB//EADgQAAIBAgMFBQYEBgMAAAAAAAABAgMRBBIhBTFBYXETUYGRsQYiMlJywUKh0eEUIzNigvA0c7L/xAAZAQEBAQEBAQAAAAAAAAAAAAAAAQMCBAX/xAAnEQEBAAIBBAECBwEAAAAAAAAAAQIRAxIhMUEEMlETIkJhcYHBFP/aAAwDAQACEQMRAD8A+pDENHDI0MQ0QSQxIkFAwBBTGAAAwABgAwAAAAGAFAMBgIBiKAAAAGAAAAAAAABzkSRFEkRykhoRJEU0SEiQUrErAABYYhgAxBcCQCuMAGIYUDEMBgAFAAAEIBgUIYgAYCGAAIYHNTJorTJJnLlYiaRCJYiLDQwuLMFSAhnFnAsFcq7QrqVibF7mLtDJCeZ2W9nSpYRc5c+Am74FKmTTL1TS4LyLYRR1pWS4Zi3E0fldnxXAo7Dn+RETzB2hFUFzfiTVJdy9R3CVVdRqT7n6E7DsVUUxjCwCALAVCAAKAAAAAAA5GcaqmSUymrXsZ7c7dFYrVRWrZsjTb4rwVzyP8W4zzXtwOvhNq8JEmU9rHZVHm/JIfYc3+RChi1I0J3O9RVSw65+aH/Drn5lwWGhV2Ee782HYR+VeSLlEeUaVXGNtyS8EWqYso7IoM3IM4WQXQEQsS7REXXQ0HlHlK3iUReLQF+QlkMjxhB4pg23ZEPQ57rsj2j7wm3RzoHWRzswXG122zmnqvEiV0dxMAGIAhgICjy1SZkrzLKkjLUZjWe3P2t/TZp2diu0pqT+LdL6l/tyjaSvTl0MGw6+WeThJafUv2OUl1XpqVVrc7HRw20mt/mciLLIsS6avWUMYmuf5FrxC7zy9Co8y1N2dm0pt15Ytd5B41HMzDuNptveNIvGMx3HcbNtDxLE6r7ym5ICecLkUNASTGJRJKAABJUySpFEBotVIkqYFKRJIuVMmqYVCitCwbjZeZEAGIApgIAjxlRmeRdUZRIxZM+NXuS+lnnqM8rUlvTTXgejxC919GeZgI4r11KaklJbmk10ZdE5exqt6dvlbj4b0dKLI3l7NND4kdBGTCU7yR1Y0TWDOkSUTUqRNUjrQyqBJUzUqRNUho0yqkTVIpq7ShF2SlNrikrebKntST+GnbrL9EWY37G42xpE1SOe8ZVe7LHpG/qQTqy3zl4Wj6I66KnVHXVIjKcY/FKK6ySOS8I38UpPrKTJ08HFcEWcdTrb3jaa/Ffom/QrqbVhHVqpbi8jCMV3EpR0Ovwjqa8JWhVip02pRfFfcvUDzEG8NXVSH9Ko8tWPC73TR6aVaK3uK6tIys1dV3NVNRJKJjntSkvxxfS8vQpe2YcFOX+NvULuOjOOnTUzioYtzV0sq1VnqxkKAACIAAAPEVCqTLJlUjJkrrbn0Z5iB6ie59Dy8SxxXU2HUtNx+aN/Ffs2d2J5jATy1IP8Aut56fc9NFkrTDw62z9UjuQgee2XU3o9Dh5XRrjeztNQJKJXPERj8Uox6ySMtTbNGP41L6by9DpXQUSjHL+W0tL2j4Pec9+0FP8Makv8AFRX5snHaDqe7lUU9d92XGbqWzSuFBLgT7IsRI9LJXkHYncTChCsCGmAkSTFYAiFWipKzMn8AjdcdyWSqywwiRdTw6RamSTJpDp1VBxhZ+9ezSvFNW0b4fszSUU9WvG3LQuMM5qtcfBgIDhTAAA8PIqkWyKpGTEpbjy37nqWeW4vq/Usc1OLtr4nq4Suk+9J+Z5NHpMBO9OD/ALUvLQldYPHYqtKO1K9pSjaFK1pNcF3dWex2HKdVSjKc3bK7Octz07zzO0cBCWKrVrzjUzRhJp3i4qMbXi/sdr2RxCWJcVNyzU5ppwy6qzWt+TNuKYuss3oY7MXJsuhgUjYmPMerpjjamGFSNFKklqiOYFMuhqTGZ1ULFIKncGRuRzBTbGpFNSRhxGMykWTdda4XOfgMY5rXc936f73m5Mzw5Jn4a83DlxXulcVxBY0YGpElIjYkkBOlLVdTSZYo1GHL5aYgYgM3RgIAPEyK5FskVyM2KB5aW9/U/U9SeXqfFL6peoc00dTZuPjGOSbUbN2b3NPU5SE1cEuhi613VqcJTzLooqP2JezGJUcRSbdr1FF/5e79yrGR/lvwOfgJZakH3VIPykjvDsm+765cMxXf1Gj3CdwuJAFSvYcahFCIq9VBuaM6YmHUOtWODtCo9ejOniDm1qN78SVvxedns7FWgrOz8D0GAxSmrXWZb1y77HjcPenLLLc9Y9Dv4OVrTjvX58j5eHJlx59/Ht9b5PHhy4bn9O9YmkFCanFSX7p9xaon05ZZuPh2auqrUSSiSUSSiEJRLERyjRnyeHWJgIZg7MBDKPGyRXKJfYWUzZMjieXrr35fXL1PZ5DjY7ZkZSbV4Se9rVN80S9kuO3EBF9fBThvWaPzR181vRQmVxrSOKXuPwOWtHfu18jqYl+4+qOe1yZ3PBH1ODvr3pPz1LEjJsipmoUpPjShfqlb7G5I9oVhksoWCkJokoDUAqqwpLxNCosx43aFCj/WrUqb4KVSKk+kb3FuvLvGW9ornErVK5yMd7b4OnLJF1K07XShBqLX1SsjnVfbSpO6w9GEJWeR1JSnrwulb1Mc+fjx817OH4nNn4x/x3Mfgc8PdXvxeaPPvj4r7C2bXvFfseT2V7S4rF1IxlNUveanGFOELZfiTbTf5ns8JKx4c7jyZbj6OOGfDhrPV9ujg8W4O/Diu/pzO2qqautU9UcHLc6GAl7tu528HuO+Lkyx/K8PysMcp1xv7ToLOytMkjXqt9vHpO4yCGQSGRGFMBAB5awWJARkizFXWpuaMteJKM5nr4GE9WrS+ZaPx7zTYdjjQ4tXYbk7Z1l6NMvo7Cit8m+iS9TqoaLtNR0NlU8tNQjdqN0ru/G/3NygzlYfFSgmo2V9dyZKWMm98peGnoenHnkxkTpdfsrK70XPT1IOvBfiT6XfocjeSRLz31F06Txq4JvrZFcsXJ7tOhliWJHF5cr7dSPF+2WPqxrSj2lRQywagpyUdY66LmeLxsHmhUtprCUtz1+G/j6n0T2w2fmyV1/1z9Yv1XkcehstVYuD0g1Zvi+h5OTfU+98LLG8Wo89PAZ4Xj/UV5Q72+7xN+y8NUurwlD6k4/uz0mH2XCkrQuubbbfiy+G6zaZjfs9+OWu7lbO2eqeIdVPWcbOKWilxlfnZI9FSq24nJptOej4taeh1qMeXQ047t5Pk/U6WHrd911/VG7B1LTt36ePA50KdtVoXxZ3lenu8epnLHbRNFVKd0n3pMmj0R8yzSYxICiQyIwp3AQAeaGAwyRkUVUaGVVESjI0FibQWOArBYaQ0gBIkkCRNIBpE4oSRZFBTiixIikWRRVQxGGVSEqct0k107n4OzPJ7OThKUGvejJwa4Jre+h7NI897S4fs5KvFe7K0KvKa+GXitPBHGePbb2fD5ujLpvs4YfNrJub8o+QqmAWr005Iy0sboupohi7mFkfUxzyvtOOAhppu1XCzLlo1YhTxH6ItlTvqvM6knpnnl92ujLxf2NGUw4dvja5uhK6Fvplr23YKrple9buaNSOQnbXjwOjh62Zc+P6mnHn+mvJz8WvzTw0IkQRJG7ymMQAMAEB54YAHBMrkixkGiVFEkQsWtEbHIikSSBIkQCRJISRJICUUWRIxRNB0kkWRRBIsRRJCrUozi4TSlGStJPiiSJIqvD7X2VPDvS8qT+Gfdyl3P1OfTxNmfSXFNWaTT0aaumuhwto+y1OfvUn2Uvl1dN/eJllx/Z7OH5Vx7VxsBi8zs9Hw6HWo1uHA4OL2fUw0l2kbJu0ZJqUG+TXozo4ardJmM3O1eu5zLvHRTs0zVGduhghM1Reh0z33a4zLYS4rR8DHCZbGRw78uvQrZuT4r7ovRx4z8HwZuw2JzaPSX5M9HHyb7V4ubg6e+PhrGRQGzzpAIAOAMQyMyZFkiLAraItE5EbHIihoBogaJISJIKkkTRFE0VUkWIgiaAkiSIoZRNEkQRJAKtSjOLhNKUWrNPczxWNwzw1V0ndw+KlJ/ig/utzPbmLbGzliKeTdNe9Tl8sufJ7mcZ47jbi5Om/s85QrG+nUPPxk4ScJLLKLyyT4NHSw9e55tvdO7pplsZGSFQmpF8rLprVQsUrmSMi6MjnTvcrpYfG20nqvm4+JuhNNXTuu84UZFlOq4u8Xb0Zrjy2eXn5PjzLvj2du4HM/j5f2+T/AFA0/GxY/wDNmyAAGrxgTAAISIsAIEhiA5EkSQwAmiSGBVSRNAAVIYAUNE0IAGhgAHifaf8A5cvpp/8AkrwYAeTP6n0eL6Z/DpUy+O4QCO74Tj9y8ALVxSX2JoAOK0MAAiP/2Q==">
          <a:hlinkClick xmlns:r="http://schemas.openxmlformats.org/officeDocument/2006/relationships" r:id="rId1"/>
          <a:extLst>
            <a:ext uri="{FF2B5EF4-FFF2-40B4-BE49-F238E27FC236}">
              <a16:creationId xmlns:a16="http://schemas.microsoft.com/office/drawing/2014/main" id="{3DD494C3-6AA4-4E3C-846A-1D063A78A537}"/>
            </a:ext>
          </a:extLst>
        </xdr:cNvPr>
        <xdr:cNvSpPr>
          <a:spLocks noChangeAspect="1" noChangeArrowheads="1"/>
        </xdr:cNvSpPr>
      </xdr:nvSpPr>
      <xdr:spPr bwMode="auto">
        <a:xfrm>
          <a:off x="4655820" y="3855720"/>
          <a:ext cx="304800" cy="303798"/>
        </a:xfrm>
        <a:prstGeom prst="rect">
          <a:avLst/>
        </a:prstGeom>
        <a:noFill/>
        <a:ln w="9525">
          <a:noFill/>
          <a:miter lim="800000"/>
          <a:headEnd/>
          <a:tailEnd/>
        </a:ln>
      </xdr:spPr>
    </xdr:sp>
    <xdr:clientData/>
  </xdr:twoCellAnchor>
  <xdr:twoCellAnchor>
    <xdr:from>
      <xdr:col>5</xdr:col>
      <xdr:colOff>227096</xdr:colOff>
      <xdr:row>9</xdr:row>
      <xdr:rowOff>150395</xdr:rowOff>
    </xdr:from>
    <xdr:to>
      <xdr:col>6</xdr:col>
      <xdr:colOff>455696</xdr:colOff>
      <xdr:row>13</xdr:row>
      <xdr:rowOff>42110</xdr:rowOff>
    </xdr:to>
    <xdr:sp macro="" textlink="">
      <xdr:nvSpPr>
        <xdr:cNvPr id="3" name="右矢印 2">
          <a:extLst>
            <a:ext uri="{FF2B5EF4-FFF2-40B4-BE49-F238E27FC236}">
              <a16:creationId xmlns:a16="http://schemas.microsoft.com/office/drawing/2014/main" id="{E7886A5D-12A3-446F-A46C-03FC96760615}"/>
            </a:ext>
          </a:extLst>
        </xdr:cNvPr>
        <xdr:cNvSpPr/>
      </xdr:nvSpPr>
      <xdr:spPr>
        <a:xfrm>
          <a:off x="3034464" y="2420353"/>
          <a:ext cx="846221" cy="7740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171450</xdr:colOff>
      <xdr:row>4</xdr:row>
      <xdr:rowOff>209550</xdr:rowOff>
    </xdr:from>
    <xdr:to>
      <xdr:col>4</xdr:col>
      <xdr:colOff>666750</xdr:colOff>
      <xdr:row>14</xdr:row>
      <xdr:rowOff>9525</xdr:rowOff>
    </xdr:to>
    <xdr:pic>
      <xdr:nvPicPr>
        <xdr:cNvPr id="4" name="図 7" descr="https://encrypted-tbn3.gstatic.com/images?q=tbn:ANd9GcThhVmC0O0OEEK8myS1_BzD9-cBogWDBaPq28HCvY3Hu5ieQOVy">
          <a:extLst>
            <a:ext uri="{FF2B5EF4-FFF2-40B4-BE49-F238E27FC236}">
              <a16:creationId xmlns:a16="http://schemas.microsoft.com/office/drawing/2014/main" id="{E4295536-34D4-4CFD-8790-F8150A2FA48C}"/>
            </a:ext>
          </a:extLst>
        </xdr:cNvPr>
        <xdr:cNvPicPr>
          <a:picLocks noChangeAspect="1" noChangeArrowheads="1"/>
        </xdr:cNvPicPr>
      </xdr:nvPicPr>
      <xdr:blipFill>
        <a:blip xmlns:r="http://schemas.openxmlformats.org/officeDocument/2006/relationships" r:embed="rId2" cstate="print">
          <a:lum bright="30000" contrast="10000"/>
        </a:blip>
        <a:srcRect/>
        <a:stretch>
          <a:fillRect/>
        </a:stretch>
      </xdr:blipFill>
      <xdr:spPr bwMode="auto">
        <a:xfrm>
          <a:off x="171450" y="1352550"/>
          <a:ext cx="2628900" cy="1887855"/>
        </a:xfrm>
        <a:prstGeom prst="rect">
          <a:avLst/>
        </a:prstGeom>
        <a:noFill/>
        <a:ln w="9525">
          <a:noFill/>
          <a:miter lim="800000"/>
          <a:headEnd/>
          <a:tailEnd/>
        </a:ln>
      </xdr:spPr>
    </xdr:pic>
    <xdr:clientData/>
  </xdr:twoCellAnchor>
  <xdr:twoCellAnchor>
    <xdr:from>
      <xdr:col>1</xdr:col>
      <xdr:colOff>432635</xdr:colOff>
      <xdr:row>11</xdr:row>
      <xdr:rowOff>75197</xdr:rowOff>
    </xdr:from>
    <xdr:to>
      <xdr:col>4</xdr:col>
      <xdr:colOff>441158</xdr:colOff>
      <xdr:row>12</xdr:row>
      <xdr:rowOff>136357</xdr:rowOff>
    </xdr:to>
    <xdr:sp macro="" textlink="">
      <xdr:nvSpPr>
        <xdr:cNvPr id="5" name="テキスト ボックス 5">
          <a:extLst>
            <a:ext uri="{FF2B5EF4-FFF2-40B4-BE49-F238E27FC236}">
              <a16:creationId xmlns:a16="http://schemas.microsoft.com/office/drawing/2014/main" id="{8083760D-DEBF-45C0-8972-F304D95C34E7}"/>
            </a:ext>
          </a:extLst>
        </xdr:cNvPr>
        <xdr:cNvSpPr txBox="1">
          <a:spLocks noChangeArrowheads="1"/>
        </xdr:cNvSpPr>
      </xdr:nvSpPr>
      <xdr:spPr bwMode="auto">
        <a:xfrm>
          <a:off x="769519" y="2810376"/>
          <a:ext cx="1861386" cy="269707"/>
        </a:xfrm>
        <a:prstGeom prst="rect">
          <a:avLst/>
        </a:prstGeom>
        <a:solidFill>
          <a:srgbClr val="FFB5A3"/>
        </a:solidFill>
        <a:ln w="9525">
          <a:solidFill>
            <a:srgbClr val="BCBCBC"/>
          </a:solid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ysClr val="windowText" lastClr="000000"/>
              </a:solidFill>
              <a:latin typeface="ＭＳ Ｐゴシック"/>
              <a:ea typeface="ＭＳ Ｐゴシック"/>
            </a:rPr>
            <a:t>温度は見た目では分らない</a:t>
          </a:r>
        </a:p>
      </xdr:txBody>
    </xdr:sp>
    <xdr:clientData/>
  </xdr:twoCellAnchor>
  <xdr:twoCellAnchor editAs="oneCell">
    <xdr:from>
      <xdr:col>8</xdr:col>
      <xdr:colOff>0</xdr:colOff>
      <xdr:row>17</xdr:row>
      <xdr:rowOff>0</xdr:rowOff>
    </xdr:from>
    <xdr:to>
      <xdr:col>8</xdr:col>
      <xdr:colOff>304800</xdr:colOff>
      <xdr:row>17</xdr:row>
      <xdr:rowOff>313323</xdr:rowOff>
    </xdr:to>
    <xdr:sp macro="" textlink="">
      <xdr:nvSpPr>
        <xdr:cNvPr id="7" name="AutoShape 73" descr="data:image/jpeg;base64,/9j/4AAQSkZJRgABAQAAAQABAAD/2wCEAAkGBxQQEBQPEBQQDw8UDw8PDxAUEA8PDxAPFBQWFhQUFBQYHCggGBolHBQUITEhJSkrLi4uFx8zODMsNygtLisBCgoKDg0OGhAQFywkHCQsLCwsLCwsLCwsLCwsLCwsLCwsLC0sLCwsLCwsLCwsLCwsLCwsLS8sLiwsLCwsLCwsLP/AABEIAOEA4QMBIgACEQEDEQH/xAAbAAACAwEBAQAAAAAAAAAAAAAAAQIDBAUGB//EADgQAAIBAgMFBQYEBgMAAAAAAAABAgMRBBIhBTFBYXETUYGRsQYiMlJywUKh0eEUIzNigvA0c7L/xAAZAQEBAQEBAQAAAAAAAAAAAAAAAQMCBAX/xAAnEQEBAAIBBAECBwEAAAAAAAAAAQIRAxIhMUEEMlETIkJhcYHBFP/aAAwDAQACEQMRAD8A+pDENHDI0MQ0QSQxIkFAwBBTGAAAwABgAwAAAAGAFAMBgIBiKAAAAGAAAAAAAABzkSRFEkRykhoRJEU0SEiQUrErAABYYhgAxBcCQCuMAGIYUDEMBgAFAAAEIBgUIYgAYCGAAIYHNTJorTJJnLlYiaRCJYiLDQwuLMFSAhnFnAsFcq7QrqVibF7mLtDJCeZ2W9nSpYRc5c+Am74FKmTTL1TS4LyLYRR1pWS4Zi3E0fldnxXAo7Dn+RETzB2hFUFzfiTVJdy9R3CVVdRqT7n6E7DsVUUxjCwCALAVCAAKAAAAAAA5GcaqmSUymrXsZ7c7dFYrVRWrZsjTb4rwVzyP8W4zzXtwOvhNq8JEmU9rHZVHm/JIfYc3+RChi1I0J3O9RVSw65+aH/Drn5lwWGhV2Ee782HYR+VeSLlEeUaVXGNtyS8EWqYso7IoM3IM4WQXQEQsS7REXXQ0HlHlK3iUReLQF+QlkMjxhB4pg23ZEPQ57rsj2j7wm3RzoHWRzswXG122zmnqvEiV0dxMAGIAhgICjy1SZkrzLKkjLUZjWe3P2t/TZp2diu0pqT+LdL6l/tyjaSvTl0MGw6+WeThJafUv2OUl1XpqVVrc7HRw20mt/mciLLIsS6avWUMYmuf5FrxC7zy9Co8y1N2dm0pt15Ytd5B41HMzDuNptveNIvGMx3HcbNtDxLE6r7ym5ICecLkUNASTGJRJKAABJUySpFEBotVIkqYFKRJIuVMmqYVCitCwbjZeZEAGIApgIAjxlRmeRdUZRIxZM+NXuS+lnnqM8rUlvTTXgejxC919GeZgI4r11KaklJbmk10ZdE5exqt6dvlbj4b0dKLI3l7NND4kdBGTCU7yR1Y0TWDOkSUTUqRNUjrQyqBJUzUqRNUho0yqkTVIpq7ShF2SlNrikrebKntST+GnbrL9EWY37G42xpE1SOe8ZVe7LHpG/qQTqy3zl4Wj6I66KnVHXVIjKcY/FKK6ySOS8I38UpPrKTJ08HFcEWcdTrb3jaa/Ffom/QrqbVhHVqpbi8jCMV3EpR0Ovwjqa8JWhVip02pRfFfcvUDzEG8NXVSH9Ko8tWPC73TR6aVaK3uK6tIys1dV3NVNRJKJjntSkvxxfS8vQpe2YcFOX+NvULuOjOOnTUzioYtzV0sq1VnqxkKAACIAAAPEVCqTLJlUjJkrrbn0Z5iB6ie59Dy8SxxXU2HUtNx+aN/Ffs2d2J5jATy1IP8Aut56fc9NFkrTDw62z9UjuQgee2XU3o9Dh5XRrjeztNQJKJXPERj8Uox6ySMtTbNGP41L6by9DpXQUSjHL+W0tL2j4Pec9+0FP8Makv8AFRX5snHaDqe7lUU9d92XGbqWzSuFBLgT7IsRI9LJXkHYncTChCsCGmAkSTFYAiFWipKzMn8AjdcdyWSqywwiRdTw6RamSTJpDp1VBxhZ+9ezSvFNW0b4fszSUU9WvG3LQuMM5qtcfBgIDhTAAA8PIqkWyKpGTEpbjy37nqWeW4vq/Usc1OLtr4nq4Suk+9J+Z5NHpMBO9OD/ALUvLQldYPHYqtKO1K9pSjaFK1pNcF3dWex2HKdVSjKc3bK7Octz07zzO0cBCWKrVrzjUzRhJp3i4qMbXi/sdr2RxCWJcVNyzU5ppwy6qzWt+TNuKYuss3oY7MXJsuhgUjYmPMerpjjamGFSNFKklqiOYFMuhqTGZ1ULFIKncGRuRzBTbGpFNSRhxGMykWTdda4XOfgMY5rXc936f73m5Mzw5Jn4a83DlxXulcVxBY0YGpElIjYkkBOlLVdTSZYo1GHL5aYgYgM3RgIAPEyK5FskVyM2KB5aW9/U/U9SeXqfFL6peoc00dTZuPjGOSbUbN2b3NPU5SE1cEuhi613VqcJTzLooqP2JezGJUcRSbdr1FF/5e79yrGR/lvwOfgJZakH3VIPykjvDsm+765cMxXf1Gj3CdwuJAFSvYcahFCIq9VBuaM6YmHUOtWODtCo9ejOniDm1qN78SVvxedns7FWgrOz8D0GAxSmrXWZb1y77HjcPenLLLc9Y9Dv4OVrTjvX58j5eHJlx59/Ht9b5PHhy4bn9O9YmkFCanFSX7p9xaon05ZZuPh2auqrUSSiSUSSiEJRLERyjRnyeHWJgIZg7MBDKPGyRXKJfYWUzZMjieXrr35fXL1PZ5DjY7ZkZSbV4Se9rVN80S9kuO3EBF9fBThvWaPzR181vRQmVxrSOKXuPwOWtHfu18jqYl+4+qOe1yZ3PBH1ODvr3pPz1LEjJsipmoUpPjShfqlb7G5I9oVhksoWCkJokoDUAqqwpLxNCosx43aFCj/WrUqb4KVSKk+kb3FuvLvGW9ornErVK5yMd7b4OnLJF1K07XShBqLX1SsjnVfbSpO6w9GEJWeR1JSnrwulb1Mc+fjx817OH4nNn4x/x3Mfgc8PdXvxeaPPvj4r7C2bXvFfseT2V7S4rF1IxlNUveanGFOELZfiTbTf5ns8JKx4c7jyZbj6OOGfDhrPV9ujg8W4O/Diu/pzO2qqautU9UcHLc6GAl7tu528HuO+Lkyx/K8PysMcp1xv7ToLOytMkjXqt9vHpO4yCGQSGRGFMBAB5awWJARkizFXWpuaMteJKM5nr4GE9WrS+ZaPx7zTYdjjQ4tXYbk7Z1l6NMvo7Cit8m+iS9TqoaLtNR0NlU8tNQjdqN0ru/G/3NygzlYfFSgmo2V9dyZKWMm98peGnoenHnkxkTpdfsrK70XPT1IOvBfiT6XfocjeSRLz31F06Txq4JvrZFcsXJ7tOhliWJHF5cr7dSPF+2WPqxrSj2lRQywagpyUdY66LmeLxsHmhUtprCUtz1+G/j6n0T2w2fmyV1/1z9Yv1XkcehstVYuD0g1Zvi+h5OTfU+98LLG8Wo89PAZ4Xj/UV5Q72+7xN+y8NUurwlD6k4/uz0mH2XCkrQuubbbfiy+G6zaZjfs9+OWu7lbO2eqeIdVPWcbOKWilxlfnZI9FSq24nJptOej4taeh1qMeXQ047t5Pk/U6WHrd911/VG7B1LTt36ePA50KdtVoXxZ3lenu8epnLHbRNFVKd0n3pMmj0R8yzSYxICiQyIwp3AQAeaGAwyRkUVUaGVVESjI0FibQWOArBYaQ0gBIkkCRNIBpE4oSRZFBTiixIikWRRVQxGGVSEqct0k107n4OzPJ7OThKUGvejJwa4Jre+h7NI897S4fs5KvFe7K0KvKa+GXitPBHGePbb2fD5ujLpvs4YfNrJub8o+QqmAWr005Iy0sboupohi7mFkfUxzyvtOOAhppu1XCzLlo1YhTxH6ItlTvqvM6knpnnl92ujLxf2NGUw4dvja5uhK6Fvplr23YKrple9buaNSOQnbXjwOjh62Zc+P6mnHn+mvJz8WvzTw0IkQRJG7ymMQAMAEB54YAHBMrkixkGiVFEkQsWtEbHIikSSBIkQCRJISRJICUUWRIxRNB0kkWRRBIsRRJCrUozi4TSlGStJPiiSJIqvD7X2VPDvS8qT+Gfdyl3P1OfTxNmfSXFNWaTT0aaumuhwto+y1OfvUn2Uvl1dN/eJllx/Z7OH5Vx7VxsBi8zs9Hw6HWo1uHA4OL2fUw0l2kbJu0ZJqUG+TXozo4ardJmM3O1eu5zLvHRTs0zVGduhghM1Reh0z33a4zLYS4rR8DHCZbGRw78uvQrZuT4r7ovRx4z8HwZuw2JzaPSX5M9HHyb7V4ubg6e+PhrGRQGzzpAIAOAMQyMyZFkiLAraItE5EbHIihoBogaJISJIKkkTRFE0VUkWIgiaAkiSIoZRNEkQRJAKtSjOLhNKUWrNPczxWNwzw1V0ndw+KlJ/ig/utzPbmLbGzliKeTdNe9Tl8sufJ7mcZ47jbi5Om/s85QrG+nUPPxk4ScJLLKLyyT4NHSw9e55tvdO7pplsZGSFQmpF8rLprVQsUrmSMi6MjnTvcrpYfG20nqvm4+JuhNNXTuu84UZFlOq4u8Xb0Zrjy2eXn5PjzLvj2du4HM/j5f2+T/AFA0/GxY/wDNmyAAGrxgTAAISIsAIEhiA5EkSQwAmiSGBVSRNAAVIYAUNE0IAGhgAHifaf8A5cvpp/8AkrwYAeTP6n0eL6Z/DpUy+O4QCO74Tj9y8ALVxSX2JoAOK0MAAiP/2Q==">
          <a:hlinkClick xmlns:r="http://schemas.openxmlformats.org/officeDocument/2006/relationships" r:id="rId1"/>
          <a:extLst>
            <a:ext uri="{FF2B5EF4-FFF2-40B4-BE49-F238E27FC236}">
              <a16:creationId xmlns:a16="http://schemas.microsoft.com/office/drawing/2014/main" id="{AA87EAB3-23FB-4988-8BA5-2243911D787D}"/>
            </a:ext>
          </a:extLst>
        </xdr:cNvPr>
        <xdr:cNvSpPr>
          <a:spLocks noChangeAspect="1" noChangeArrowheads="1"/>
        </xdr:cNvSpPr>
      </xdr:nvSpPr>
      <xdr:spPr bwMode="auto">
        <a:xfrm>
          <a:off x="4655820" y="3855720"/>
          <a:ext cx="304800" cy="313323"/>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49306</xdr:colOff>
      <xdr:row>0</xdr:row>
      <xdr:rowOff>13335</xdr:rowOff>
    </xdr:from>
    <xdr:to>
      <xdr:col>2</xdr:col>
      <xdr:colOff>245204</xdr:colOff>
      <xdr:row>0</xdr:row>
      <xdr:rowOff>230505</xdr:rowOff>
    </xdr:to>
    <xdr:pic>
      <xdr:nvPicPr>
        <xdr:cNvPr id="2" name="図 1" descr="感染症・食中毒情報">
          <a:extLst>
            <a:ext uri="{FF2B5EF4-FFF2-40B4-BE49-F238E27FC236}">
              <a16:creationId xmlns:a16="http://schemas.microsoft.com/office/drawing/2014/main" id="{F3DC39EB-F9B0-439D-9039-ED38C533729B}"/>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9306" y="13335"/>
          <a:ext cx="2303817" cy="217170"/>
        </a:xfrm>
        <a:prstGeom prst="rect">
          <a:avLst/>
        </a:prstGeom>
        <a:noFill/>
        <a:ln w="9525">
          <a:noFill/>
          <a:miter lim="800000"/>
          <a:headEnd/>
          <a:tailEnd/>
        </a:ln>
      </xdr:spPr>
    </xdr:pic>
    <xdr:clientData/>
  </xdr:twoCellAnchor>
  <xdr:twoCellAnchor editAs="oneCell">
    <xdr:from>
      <xdr:col>2</xdr:col>
      <xdr:colOff>1</xdr:colOff>
      <xdr:row>14</xdr:row>
      <xdr:rowOff>0</xdr:rowOff>
    </xdr:from>
    <xdr:to>
      <xdr:col>2</xdr:col>
      <xdr:colOff>4130041</xdr:colOff>
      <xdr:row>32</xdr:row>
      <xdr:rowOff>115255</xdr:rowOff>
    </xdr:to>
    <xdr:pic>
      <xdr:nvPicPr>
        <xdr:cNvPr id="3" name="図 2">
          <a:extLst>
            <a:ext uri="{FF2B5EF4-FFF2-40B4-BE49-F238E27FC236}">
              <a16:creationId xmlns:a16="http://schemas.microsoft.com/office/drawing/2014/main" id="{E520312B-3F7D-67B0-9BD3-08D54BF3CDCF}"/>
            </a:ext>
          </a:extLst>
        </xdr:cNvPr>
        <xdr:cNvPicPr>
          <a:picLocks noChangeAspect="1"/>
        </xdr:cNvPicPr>
      </xdr:nvPicPr>
      <xdr:blipFill>
        <a:blip xmlns:r="http://schemas.openxmlformats.org/officeDocument/2006/relationships" r:embed="rId2"/>
        <a:stretch>
          <a:fillRect/>
        </a:stretch>
      </xdr:blipFill>
      <xdr:spPr>
        <a:xfrm>
          <a:off x="2110741" y="6705600"/>
          <a:ext cx="4130040" cy="32623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36</xdr:row>
      <xdr:rowOff>0</xdr:rowOff>
    </xdr:from>
    <xdr:ext cx="47625" cy="9525"/>
    <xdr:pic>
      <xdr:nvPicPr>
        <xdr:cNvPr id="2" name="図 4" descr="http://www1.pref.shimane.lg.jp/contents/kansen/dis/zensu/sp.gif">
          <a:extLst>
            <a:ext uri="{FF2B5EF4-FFF2-40B4-BE49-F238E27FC236}">
              <a16:creationId xmlns:a16="http://schemas.microsoft.com/office/drawing/2014/main" id="{D0BF3FAD-8B78-4829-B409-A1954F13E75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737860"/>
          <a:ext cx="47625" cy="9525"/>
        </a:xfrm>
        <a:prstGeom prst="rect">
          <a:avLst/>
        </a:prstGeom>
        <a:noFill/>
        <a:ln w="9525">
          <a:noFill/>
          <a:miter lim="800000"/>
          <a:headEnd/>
          <a:tailEnd/>
        </a:ln>
      </xdr:spPr>
    </xdr:pic>
    <xdr:clientData/>
  </xdr:oneCellAnchor>
  <xdr:twoCellAnchor>
    <xdr:from>
      <xdr:col>6</xdr:col>
      <xdr:colOff>457199</xdr:colOff>
      <xdr:row>24</xdr:row>
      <xdr:rowOff>66675</xdr:rowOff>
    </xdr:from>
    <xdr:to>
      <xdr:col>9</xdr:col>
      <xdr:colOff>447674</xdr:colOff>
      <xdr:row>26</xdr:row>
      <xdr:rowOff>811</xdr:rowOff>
    </xdr:to>
    <xdr:sp macro="" textlink="">
      <xdr:nvSpPr>
        <xdr:cNvPr id="3" name="テキスト ボックス 2">
          <a:extLst>
            <a:ext uri="{FF2B5EF4-FFF2-40B4-BE49-F238E27FC236}">
              <a16:creationId xmlns:a16="http://schemas.microsoft.com/office/drawing/2014/main" id="{9874C449-DF02-47AB-A1B5-1BE9F751027B}"/>
            </a:ext>
          </a:extLst>
        </xdr:cNvPr>
        <xdr:cNvSpPr txBox="1"/>
      </xdr:nvSpPr>
      <xdr:spPr>
        <a:xfrm>
          <a:off x="3284219" y="3815715"/>
          <a:ext cx="1384935" cy="238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Ｈ２９／８月は非常に多かった</a:t>
          </a:r>
        </a:p>
      </xdr:txBody>
    </xdr:sp>
    <xdr:clientData/>
  </xdr:twoCellAnchor>
  <xdr:twoCellAnchor>
    <xdr:from>
      <xdr:col>21</xdr:col>
      <xdr:colOff>95250</xdr:colOff>
      <xdr:row>16</xdr:row>
      <xdr:rowOff>0</xdr:rowOff>
    </xdr:from>
    <xdr:to>
      <xdr:col>24</xdr:col>
      <xdr:colOff>851</xdr:colOff>
      <xdr:row>22</xdr:row>
      <xdr:rowOff>90488</xdr:rowOff>
    </xdr:to>
    <xdr:cxnSp macro="">
      <xdr:nvCxnSpPr>
        <xdr:cNvPr id="4" name="直線矢印コネクタ 3">
          <a:extLst>
            <a:ext uri="{FF2B5EF4-FFF2-40B4-BE49-F238E27FC236}">
              <a16:creationId xmlns:a16="http://schemas.microsoft.com/office/drawing/2014/main" id="{5BE9AAA2-3CF1-4EB9-ADD2-016A5D44ED73}"/>
            </a:ext>
          </a:extLst>
        </xdr:cNvPr>
        <xdr:cNvCxnSpPr>
          <a:stCxn id="5" idx="1"/>
        </xdr:cNvCxnSpPr>
      </xdr:nvCxnSpPr>
      <xdr:spPr>
        <a:xfrm flipV="1">
          <a:off x="9925050" y="3025140"/>
          <a:ext cx="1300061" cy="425768"/>
        </a:xfrm>
        <a:prstGeom prst="straightConnector1">
          <a:avLst/>
        </a:prstGeom>
        <a:ln>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21</xdr:col>
      <xdr:colOff>95250</xdr:colOff>
      <xdr:row>20</xdr:row>
      <xdr:rowOff>95250</xdr:rowOff>
    </xdr:from>
    <xdr:to>
      <xdr:col>27</xdr:col>
      <xdr:colOff>171450</xdr:colOff>
      <xdr:row>24</xdr:row>
      <xdr:rowOff>28575</xdr:rowOff>
    </xdr:to>
    <xdr:sp macro="" textlink="">
      <xdr:nvSpPr>
        <xdr:cNvPr id="5" name="テキスト ボックス 4">
          <a:extLst>
            <a:ext uri="{FF2B5EF4-FFF2-40B4-BE49-F238E27FC236}">
              <a16:creationId xmlns:a16="http://schemas.microsoft.com/office/drawing/2014/main" id="{45ED006D-DD6E-4DF8-A09F-29C04193D3D4}"/>
            </a:ext>
          </a:extLst>
        </xdr:cNvPr>
        <xdr:cNvSpPr txBox="1"/>
      </xdr:nvSpPr>
      <xdr:spPr>
        <a:xfrm>
          <a:off x="9925050" y="3120390"/>
          <a:ext cx="2865120"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effectLst/>
            </a:rPr>
            <a:t>2011</a:t>
          </a:r>
          <a:r>
            <a:rPr lang="ja-JP" altLang="en-US" sz="800">
              <a:effectLst/>
            </a:rPr>
            <a:t>年</a:t>
          </a:r>
          <a:r>
            <a:rPr lang="en-US" altLang="ja-JP" sz="800">
              <a:effectLst/>
            </a:rPr>
            <a:t>8</a:t>
          </a:r>
          <a:r>
            <a:rPr lang="ja-JP" altLang="en-US" sz="800">
              <a:effectLst/>
            </a:rPr>
            <a:t>月に外食チェーン店が原因とされた赤痢菌</a:t>
          </a:r>
          <a:r>
            <a:rPr lang="en-US" altLang="ja-JP" sz="800" i="1">
              <a:effectLst/>
            </a:rPr>
            <a:t>Shigella sonnei</a:t>
          </a:r>
          <a:r>
            <a:rPr lang="ja-JP" altLang="en-US" sz="800">
              <a:effectLst/>
            </a:rPr>
            <a:t>の広域集団感染事例が青森県、宮城県、山形県、福島県において発生した。本事例は、それとほぼ同時期に発生しておりその関連性が強く疑われた事例である。</a:t>
          </a:r>
          <a:endParaRPr kumimoji="1" lang="ja-JP" altLang="en-US" sz="800"/>
        </a:p>
      </xdr:txBody>
    </xdr:sp>
    <xdr:clientData/>
  </xdr:twoCellAnchor>
  <xdr:twoCellAnchor>
    <xdr:from>
      <xdr:col>25</xdr:col>
      <xdr:colOff>219075</xdr:colOff>
      <xdr:row>12</xdr:row>
      <xdr:rowOff>9525</xdr:rowOff>
    </xdr:from>
    <xdr:to>
      <xdr:col>31</xdr:col>
      <xdr:colOff>613410</xdr:colOff>
      <xdr:row>16</xdr:row>
      <xdr:rowOff>0</xdr:rowOff>
    </xdr:to>
    <xdr:grpSp>
      <xdr:nvGrpSpPr>
        <xdr:cNvPr id="6" name="グループ化 8580">
          <a:extLst>
            <a:ext uri="{FF2B5EF4-FFF2-40B4-BE49-F238E27FC236}">
              <a16:creationId xmlns:a16="http://schemas.microsoft.com/office/drawing/2014/main" id="{A1FB5C9D-4D8F-41EE-8774-C92108824141}"/>
            </a:ext>
          </a:extLst>
        </xdr:cNvPr>
        <xdr:cNvGrpSpPr>
          <a:grpSpLocks/>
        </xdr:cNvGrpSpPr>
      </xdr:nvGrpSpPr>
      <xdr:grpSpPr bwMode="auto">
        <a:xfrm>
          <a:off x="12094288" y="2672244"/>
          <a:ext cx="3476583" cy="452812"/>
          <a:chOff x="13125451" y="1438276"/>
          <a:chExt cx="3733799" cy="628650"/>
        </a:xfrm>
      </xdr:grpSpPr>
      <xdr:sp macro="" textlink="">
        <xdr:nvSpPr>
          <xdr:cNvPr id="7" name="テキスト ボックス 6">
            <a:extLst>
              <a:ext uri="{FF2B5EF4-FFF2-40B4-BE49-F238E27FC236}">
                <a16:creationId xmlns:a16="http://schemas.microsoft.com/office/drawing/2014/main" id="{369D07B1-2BE8-B005-7442-FCBB27DC269E}"/>
              </a:ext>
            </a:extLst>
          </xdr:cNvPr>
          <xdr:cNvSpPr txBox="1"/>
        </xdr:nvSpPr>
        <xdr:spPr>
          <a:xfrm>
            <a:off x="14969416" y="1438276"/>
            <a:ext cx="1889834"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b="1">
                <a:solidFill>
                  <a:schemeClr val="dk1"/>
                </a:solidFill>
                <a:effectLst/>
                <a:latin typeface="+mn-lt"/>
                <a:ea typeface="+mn-ea"/>
                <a:cs typeface="+mn-cs"/>
              </a:rPr>
              <a:t>2018</a:t>
            </a:r>
            <a:r>
              <a:rPr lang="ja-JP" altLang="en-US" sz="800" b="1">
                <a:solidFill>
                  <a:schemeClr val="dk1"/>
                </a:solidFill>
                <a:effectLst/>
                <a:latin typeface="+mn-lt"/>
                <a:ea typeface="+mn-ea"/>
                <a:cs typeface="+mn-cs"/>
              </a:rPr>
              <a:t>年</a:t>
            </a:r>
            <a:r>
              <a:rPr lang="en-US" altLang="ja-JP" sz="800" b="1">
                <a:solidFill>
                  <a:schemeClr val="dk1"/>
                </a:solidFill>
                <a:effectLst/>
                <a:latin typeface="+mn-lt"/>
                <a:ea typeface="+mn-ea"/>
                <a:cs typeface="+mn-cs"/>
              </a:rPr>
              <a:t>10</a:t>
            </a:r>
            <a:r>
              <a:rPr lang="ja-JP" altLang="en-US" sz="800" b="1">
                <a:solidFill>
                  <a:schemeClr val="dk1"/>
                </a:solidFill>
                <a:effectLst/>
                <a:latin typeface="+mn-lt"/>
                <a:ea typeface="+mn-ea"/>
                <a:cs typeface="+mn-cs"/>
              </a:rPr>
              <a:t>月</a:t>
            </a:r>
            <a:r>
              <a:rPr lang="en-US" altLang="ja-JP" sz="800">
                <a:solidFill>
                  <a:schemeClr val="dk1"/>
                </a:solidFill>
                <a:effectLst/>
                <a:latin typeface="+mn-lt"/>
                <a:ea typeface="+mn-ea"/>
                <a:cs typeface="+mn-cs"/>
              </a:rPr>
              <a:t>3</a:t>
            </a:r>
            <a:r>
              <a:rPr lang="ja-JP" altLang="en-US" sz="800">
                <a:solidFill>
                  <a:schemeClr val="dk1"/>
                </a:solidFill>
                <a:effectLst/>
                <a:latin typeface="+mn-lt"/>
                <a:ea typeface="+mn-ea"/>
                <a:cs typeface="+mn-cs"/>
              </a:rPr>
              <a:t>日、山梨県内の宿坊を利用した</a:t>
            </a:r>
            <a:r>
              <a:rPr lang="en-US" altLang="ja-JP" sz="800">
                <a:solidFill>
                  <a:schemeClr val="dk1"/>
                </a:solidFill>
                <a:effectLst/>
                <a:latin typeface="+mn-lt"/>
                <a:ea typeface="+mn-ea"/>
                <a:cs typeface="+mn-cs"/>
              </a:rPr>
              <a:t>2</a:t>
            </a:r>
            <a:r>
              <a:rPr lang="ja-JP" altLang="en-US" sz="800">
                <a:solidFill>
                  <a:schemeClr val="dk1"/>
                </a:solidFill>
                <a:effectLst/>
                <a:latin typeface="+mn-lt"/>
                <a:ea typeface="+mn-ea"/>
                <a:cs typeface="+mn-cs"/>
              </a:rPr>
              <a:t>グループ</a:t>
            </a:r>
            <a:r>
              <a:rPr lang="en-US" altLang="ja-JP" sz="800">
                <a:solidFill>
                  <a:schemeClr val="dk1"/>
                </a:solidFill>
                <a:effectLst/>
                <a:latin typeface="+mn-lt"/>
                <a:ea typeface="+mn-ea"/>
                <a:cs typeface="+mn-cs"/>
              </a:rPr>
              <a:t>42</a:t>
            </a:r>
            <a:r>
              <a:rPr lang="ja-JP" altLang="en-US" sz="800">
                <a:solidFill>
                  <a:schemeClr val="dk1"/>
                </a:solidFill>
                <a:effectLst/>
                <a:latin typeface="+mn-lt"/>
                <a:ea typeface="+mn-ea"/>
                <a:cs typeface="+mn-cs"/>
              </a:rPr>
              <a:t>名が</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にかかりました。使用水や従事者からは</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菌が検出されておらず現在のところ感染源は不明です。 </a:t>
            </a:r>
            <a:endParaRPr kumimoji="1" lang="ja-JP" altLang="en-US" sz="800"/>
          </a:p>
        </xdr:txBody>
      </xdr:sp>
      <xdr:cxnSp macro="">
        <xdr:nvCxnSpPr>
          <xdr:cNvPr id="8" name="直線矢印コネクタ 7">
            <a:extLst>
              <a:ext uri="{FF2B5EF4-FFF2-40B4-BE49-F238E27FC236}">
                <a16:creationId xmlns:a16="http://schemas.microsoft.com/office/drawing/2014/main" id="{EEF2FA7D-E6F0-ECF9-D8A0-55043142E6B4}"/>
              </a:ext>
            </a:extLst>
          </xdr:cNvPr>
          <xdr:cNvCxnSpPr/>
        </xdr:nvCxnSpPr>
        <xdr:spPr>
          <a:xfrm flipH="1">
            <a:off x="13125451" y="1560740"/>
            <a:ext cx="1853139" cy="24493"/>
          </a:xfrm>
          <a:prstGeom prst="straightConnector1">
            <a:avLst/>
          </a:prstGeom>
          <a:ln>
            <a:solidFill>
              <a:schemeClr val="accent3"/>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388620</xdr:colOff>
      <xdr:row>13</xdr:row>
      <xdr:rowOff>129541</xdr:rowOff>
    </xdr:from>
    <xdr:to>
      <xdr:col>13</xdr:col>
      <xdr:colOff>447675</xdr:colOff>
      <xdr:row>23</xdr:row>
      <xdr:rowOff>190501</xdr:rowOff>
    </xdr:to>
    <xdr:grpSp>
      <xdr:nvGrpSpPr>
        <xdr:cNvPr id="9" name="グループ化 8584">
          <a:extLst>
            <a:ext uri="{FF2B5EF4-FFF2-40B4-BE49-F238E27FC236}">
              <a16:creationId xmlns:a16="http://schemas.microsoft.com/office/drawing/2014/main" id="{AD25D3A4-E7CF-4BE7-9153-B13E42E8A083}"/>
            </a:ext>
          </a:extLst>
        </xdr:cNvPr>
        <xdr:cNvGrpSpPr>
          <a:grpSpLocks/>
        </xdr:cNvGrpSpPr>
      </xdr:nvGrpSpPr>
      <xdr:grpSpPr bwMode="auto">
        <a:xfrm>
          <a:off x="4198620" y="3023429"/>
          <a:ext cx="2370740" cy="805836"/>
          <a:chOff x="4514850" y="1800225"/>
          <a:chExt cx="2619375" cy="1809750"/>
        </a:xfrm>
      </xdr:grpSpPr>
      <xdr:sp macro="" textlink="">
        <xdr:nvSpPr>
          <xdr:cNvPr id="10" name="テキスト ボックス 9">
            <a:extLst>
              <a:ext uri="{FF2B5EF4-FFF2-40B4-BE49-F238E27FC236}">
                <a16:creationId xmlns:a16="http://schemas.microsoft.com/office/drawing/2014/main" id="{7ABD20E2-3584-7111-C688-E2BBD454D021}"/>
              </a:ext>
            </a:extLst>
          </xdr:cNvPr>
          <xdr:cNvSpPr txBox="1"/>
        </xdr:nvSpPr>
        <xdr:spPr>
          <a:xfrm>
            <a:off x="4714875" y="2981325"/>
            <a:ext cx="2419350" cy="628650"/>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effectLst/>
              </a:rPr>
              <a:t>埼玉県と群馬県の総菜店で販売されたポテトサラダを食べた人が腸管出血性大腸菌</a:t>
            </a:r>
            <a:r>
              <a:rPr lang="en-US" altLang="ja-JP" sz="800">
                <a:effectLst/>
              </a:rPr>
              <a:t>O157</a:t>
            </a:r>
            <a:r>
              <a:rPr lang="ja-JP" altLang="en-US" sz="800">
                <a:effectLst/>
              </a:rPr>
              <a:t>に感染した、という集団食中毒に関するニュースが</a:t>
            </a:r>
            <a:r>
              <a:rPr lang="en-US" altLang="ja-JP" sz="800">
                <a:effectLst/>
              </a:rPr>
              <a:t>2017</a:t>
            </a:r>
            <a:r>
              <a:rPr lang="ja-JP" altLang="en-US" sz="800">
                <a:effectLst/>
              </a:rPr>
              <a:t>年</a:t>
            </a:r>
            <a:r>
              <a:rPr lang="en-US" altLang="ja-JP" sz="800">
                <a:effectLst/>
              </a:rPr>
              <a:t>8</a:t>
            </a:r>
            <a:r>
              <a:rPr lang="ja-JP" altLang="en-US" sz="800">
                <a:effectLst/>
              </a:rPr>
              <a:t>月</a:t>
            </a:r>
            <a:r>
              <a:rPr lang="en-US" altLang="ja-JP" sz="800">
                <a:effectLst/>
              </a:rPr>
              <a:t>21</a:t>
            </a:r>
            <a:r>
              <a:rPr lang="ja-JP" altLang="en-US" sz="800">
                <a:effectLst/>
              </a:rPr>
              <a:t>日以降、新聞やテレビで取り上げられました。</a:t>
            </a:r>
            <a:endParaRPr kumimoji="1" lang="ja-JP" altLang="en-US" sz="800"/>
          </a:p>
        </xdr:txBody>
      </xdr:sp>
      <xdr:cxnSp macro="">
        <xdr:nvCxnSpPr>
          <xdr:cNvPr id="11" name="直線矢印コネクタ 10">
            <a:extLst>
              <a:ext uri="{FF2B5EF4-FFF2-40B4-BE49-F238E27FC236}">
                <a16:creationId xmlns:a16="http://schemas.microsoft.com/office/drawing/2014/main" id="{B028657F-0923-CEB3-13FA-9782CECAE55B}"/>
              </a:ext>
            </a:extLst>
          </xdr:cNvPr>
          <xdr:cNvCxnSpPr/>
        </xdr:nvCxnSpPr>
        <xdr:spPr>
          <a:xfrm flipH="1" flipV="1">
            <a:off x="4514850" y="1800225"/>
            <a:ext cx="114300" cy="1190625"/>
          </a:xfrm>
          <a:prstGeom prst="straightConnector1">
            <a:avLst/>
          </a:prstGeom>
          <a:ln>
            <a:solidFill>
              <a:schemeClr val="accent2">
                <a:lumMod val="75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152400</xdr:colOff>
      <xdr:row>16</xdr:row>
      <xdr:rowOff>0</xdr:rowOff>
    </xdr:from>
    <xdr:to>
      <xdr:col>9</xdr:col>
      <xdr:colOff>68580</xdr:colOff>
      <xdr:row>23</xdr:row>
      <xdr:rowOff>190500</xdr:rowOff>
    </xdr:to>
    <xdr:grpSp>
      <xdr:nvGrpSpPr>
        <xdr:cNvPr id="12" name="グループ化 8588">
          <a:extLst>
            <a:ext uri="{FF2B5EF4-FFF2-40B4-BE49-F238E27FC236}">
              <a16:creationId xmlns:a16="http://schemas.microsoft.com/office/drawing/2014/main" id="{AD6FB91A-FC0A-431C-AE93-C95D7FDA015E}"/>
            </a:ext>
          </a:extLst>
        </xdr:cNvPr>
        <xdr:cNvGrpSpPr>
          <a:grpSpLocks/>
        </xdr:cNvGrpSpPr>
      </xdr:nvGrpSpPr>
      <xdr:grpSpPr bwMode="auto">
        <a:xfrm>
          <a:off x="2575389" y="3125056"/>
          <a:ext cx="1765528" cy="704208"/>
          <a:chOff x="2697628" y="2705100"/>
          <a:chExt cx="1969622" cy="904876"/>
        </a:xfrm>
      </xdr:grpSpPr>
      <xdr:sp macro="" textlink="">
        <xdr:nvSpPr>
          <xdr:cNvPr id="13" name="テキスト ボックス 12">
            <a:extLst>
              <a:ext uri="{FF2B5EF4-FFF2-40B4-BE49-F238E27FC236}">
                <a16:creationId xmlns:a16="http://schemas.microsoft.com/office/drawing/2014/main" id="{D1644F0A-6F85-2AC0-63E7-16EE67D92D0D}"/>
              </a:ext>
            </a:extLst>
          </xdr:cNvPr>
          <xdr:cNvSpPr txBox="1"/>
        </xdr:nvSpPr>
        <xdr:spPr>
          <a:xfrm>
            <a:off x="2697628" y="2962275"/>
            <a:ext cx="1969622" cy="647701"/>
          </a:xfrm>
          <a:prstGeom prst="rect">
            <a:avLst/>
          </a:prstGeom>
          <a:solidFill>
            <a:schemeClr val="lt1"/>
          </a:solidFill>
          <a:ln w="9525"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u="none"/>
              <a:t>岩井食品：</a:t>
            </a:r>
            <a:r>
              <a:rPr lang="ja-JP" altLang="ja-JP" sz="800" b="0" u="none">
                <a:solidFill>
                  <a:sysClr val="windowText" lastClr="000000"/>
                </a:solidFill>
              </a:rPr>
              <a:t>白菜の浅漬け製品「白菜きりづけ」による</a:t>
            </a:r>
            <a:r>
              <a:rPr lang="ja-JP" altLang="ja-JP" sz="800" b="0" u="none">
                <a:solidFill>
                  <a:sysClr val="windowText" lastClr="000000"/>
                </a:solidFill>
                <a:hlinkClick xmlns:r="http://schemas.openxmlformats.org/officeDocument/2006/relationships" r:id=""/>
              </a:rPr>
              <a:t>病原性大腸菌</a:t>
            </a:r>
            <a:r>
              <a:rPr lang="ja-JP" altLang="ja-JP" sz="800" b="0" u="none">
                <a:solidFill>
                  <a:sysClr val="windowText" lastClr="000000"/>
                </a:solidFill>
              </a:rPr>
              <a:t>の集団</a:t>
            </a:r>
            <a:r>
              <a:rPr lang="ja-JP" altLang="ja-JP" sz="800" b="0" u="none">
                <a:solidFill>
                  <a:sysClr val="windowText" lastClr="000000"/>
                </a:solidFill>
                <a:hlinkClick xmlns:r="http://schemas.openxmlformats.org/officeDocument/2006/relationships" r:id=""/>
              </a:rPr>
              <a:t>食中毒</a:t>
            </a:r>
            <a:r>
              <a:rPr lang="ja-JP" altLang="ja-JP" sz="800" b="0" u="none">
                <a:solidFill>
                  <a:sysClr val="windowText" lastClr="000000"/>
                </a:solidFill>
              </a:rPr>
              <a:t>事件が発生し、最終的に169人が発症</a:t>
            </a:r>
            <a:r>
              <a:rPr lang="ja-JP" altLang="ja-JP" sz="800" b="0" u="none" baseline="30000">
                <a:solidFill>
                  <a:sysClr val="windowText" lastClr="000000"/>
                </a:solidFill>
                <a:hlinkClick xmlns:r="http://schemas.openxmlformats.org/officeDocument/2006/relationships" r:id=""/>
              </a:rPr>
              <a:t>[8]</a:t>
            </a:r>
            <a:r>
              <a:rPr lang="ja-JP" altLang="ja-JP" sz="800" b="0" u="none">
                <a:solidFill>
                  <a:sysClr val="windowText" lastClr="000000"/>
                </a:solidFill>
              </a:rPr>
              <a:t>、8人が死亡する事態</a:t>
            </a:r>
            <a:endParaRPr kumimoji="1" lang="ja-JP" altLang="en-US" sz="800" b="0" u="none">
              <a:solidFill>
                <a:sysClr val="windowText" lastClr="000000"/>
              </a:solidFill>
            </a:endParaRPr>
          </a:p>
        </xdr:txBody>
      </xdr:sp>
      <xdr:cxnSp macro="">
        <xdr:nvCxnSpPr>
          <xdr:cNvPr id="14" name="直線矢印コネクタ 13">
            <a:extLst>
              <a:ext uri="{FF2B5EF4-FFF2-40B4-BE49-F238E27FC236}">
                <a16:creationId xmlns:a16="http://schemas.microsoft.com/office/drawing/2014/main" id="{5783C007-B86C-84C9-EAD4-5A9AE3A2C294}"/>
              </a:ext>
            </a:extLst>
          </xdr:cNvPr>
          <xdr:cNvCxnSpPr/>
        </xdr:nvCxnSpPr>
        <xdr:spPr>
          <a:xfrm flipV="1">
            <a:off x="4191000" y="2705100"/>
            <a:ext cx="190500" cy="228600"/>
          </a:xfrm>
          <a:prstGeom prst="straightConnector1">
            <a:avLst/>
          </a:prstGeom>
          <a:ln>
            <a:solidFill>
              <a:schemeClr val="accent3">
                <a:lumMod val="50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187960</xdr:colOff>
      <xdr:row>26</xdr:row>
      <xdr:rowOff>39794</xdr:rowOff>
    </xdr:from>
    <xdr:to>
      <xdr:col>14</xdr:col>
      <xdr:colOff>5080</xdr:colOff>
      <xdr:row>53</xdr:row>
      <xdr:rowOff>85514</xdr:rowOff>
    </xdr:to>
    <xdr:graphicFrame macro="">
      <xdr:nvGraphicFramePr>
        <xdr:cNvPr id="15" name="グラフ 14">
          <a:extLst>
            <a:ext uri="{FF2B5EF4-FFF2-40B4-BE49-F238E27FC236}">
              <a16:creationId xmlns:a16="http://schemas.microsoft.com/office/drawing/2014/main" id="{8AFFB15A-B59B-446B-B3EE-D335EE6590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59266</xdr:colOff>
      <xdr:row>26</xdr:row>
      <xdr:rowOff>45720</xdr:rowOff>
    </xdr:from>
    <xdr:to>
      <xdr:col>28</xdr:col>
      <xdr:colOff>126152</xdr:colOff>
      <xdr:row>53</xdr:row>
      <xdr:rowOff>114300</xdr:rowOff>
    </xdr:to>
    <xdr:graphicFrame macro="">
      <xdr:nvGraphicFramePr>
        <xdr:cNvPr id="16" name="グラフ 15">
          <a:extLst>
            <a:ext uri="{FF2B5EF4-FFF2-40B4-BE49-F238E27FC236}">
              <a16:creationId xmlns:a16="http://schemas.microsoft.com/office/drawing/2014/main" id="{65600D1D-0D0E-4857-B616-BC62B2EF2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15</xdr:col>
      <xdr:colOff>495544</xdr:colOff>
      <xdr:row>47</xdr:row>
      <xdr:rowOff>144457</xdr:rowOff>
    </xdr:from>
    <xdr:ext cx="4397692" cy="261674"/>
    <xdr:pic>
      <xdr:nvPicPr>
        <xdr:cNvPr id="17" name="図 16">
          <a:extLst>
            <a:ext uri="{FF2B5EF4-FFF2-40B4-BE49-F238E27FC236}">
              <a16:creationId xmlns:a16="http://schemas.microsoft.com/office/drawing/2014/main" id="{F64DD475-14BE-4FFE-8C20-C05DD39895B7}"/>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644897" y="8093163"/>
          <a:ext cx="4397692" cy="261674"/>
        </a:xfrm>
        <a:prstGeom prst="rect">
          <a:avLst/>
        </a:prstGeom>
      </xdr:spPr>
    </xdr:pic>
    <xdr:clientData/>
  </xdr:oneCellAnchor>
  <xdr:twoCellAnchor>
    <xdr:from>
      <xdr:col>18</xdr:col>
      <xdr:colOff>18887</xdr:colOff>
      <xdr:row>24</xdr:row>
      <xdr:rowOff>24319</xdr:rowOff>
    </xdr:from>
    <xdr:to>
      <xdr:col>20</xdr:col>
      <xdr:colOff>34247</xdr:colOff>
      <xdr:row>44</xdr:row>
      <xdr:rowOff>68494</xdr:rowOff>
    </xdr:to>
    <xdr:cxnSp macro="">
      <xdr:nvCxnSpPr>
        <xdr:cNvPr id="18" name="直線矢印コネクタ 17">
          <a:extLst>
            <a:ext uri="{FF2B5EF4-FFF2-40B4-BE49-F238E27FC236}">
              <a16:creationId xmlns:a16="http://schemas.microsoft.com/office/drawing/2014/main" id="{D21625EA-34DF-4C50-B7D6-2A0A7EA30A32}"/>
            </a:ext>
          </a:extLst>
        </xdr:cNvPr>
        <xdr:cNvCxnSpPr/>
      </xdr:nvCxnSpPr>
      <xdr:spPr>
        <a:xfrm>
          <a:off x="8657741" y="4082611"/>
          <a:ext cx="940034" cy="3528827"/>
        </a:xfrm>
        <a:prstGeom prst="straightConnector1">
          <a:avLst/>
        </a:prstGeom>
        <a:ln>
          <a:solidFill>
            <a:schemeClr val="tx1"/>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30398</xdr:colOff>
      <xdr:row>24</xdr:row>
      <xdr:rowOff>28447</xdr:rowOff>
    </xdr:from>
    <xdr:to>
      <xdr:col>6</xdr:col>
      <xdr:colOff>445213</xdr:colOff>
      <xdr:row>40</xdr:row>
      <xdr:rowOff>154112</xdr:rowOff>
    </xdr:to>
    <xdr:cxnSp macro="">
      <xdr:nvCxnSpPr>
        <xdr:cNvPr id="19" name="直線矢印コネクタ 18">
          <a:extLst>
            <a:ext uri="{FF2B5EF4-FFF2-40B4-BE49-F238E27FC236}">
              <a16:creationId xmlns:a16="http://schemas.microsoft.com/office/drawing/2014/main" id="{D249B7C0-7F55-40B6-935B-264CF8BDD566}"/>
            </a:ext>
          </a:extLst>
        </xdr:cNvPr>
        <xdr:cNvCxnSpPr/>
      </xdr:nvCxnSpPr>
      <xdr:spPr>
        <a:xfrm>
          <a:off x="1991050" y="4086739"/>
          <a:ext cx="1339489" cy="2925373"/>
        </a:xfrm>
        <a:prstGeom prst="straightConnector1">
          <a:avLst/>
        </a:prstGeom>
        <a:ln>
          <a:solidFill>
            <a:sysClr val="windowText" lastClr="000000"/>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91340</xdr:colOff>
      <xdr:row>24</xdr:row>
      <xdr:rowOff>69276</xdr:rowOff>
    </xdr:from>
    <xdr:to>
      <xdr:col>16</xdr:col>
      <xdr:colOff>72713</xdr:colOff>
      <xdr:row>29</xdr:row>
      <xdr:rowOff>3982</xdr:rowOff>
    </xdr:to>
    <xdr:sp macro="" textlink="">
      <xdr:nvSpPr>
        <xdr:cNvPr id="22" name="吹き出し: 折線 21">
          <a:extLst>
            <a:ext uri="{FF2B5EF4-FFF2-40B4-BE49-F238E27FC236}">
              <a16:creationId xmlns:a16="http://schemas.microsoft.com/office/drawing/2014/main" id="{8A32EA83-7289-2A49-BFC3-05E401CCD300}"/>
            </a:ext>
          </a:extLst>
        </xdr:cNvPr>
        <xdr:cNvSpPr/>
      </xdr:nvSpPr>
      <xdr:spPr>
        <a:xfrm>
          <a:off x="4835164" y="4140747"/>
          <a:ext cx="2969608" cy="734059"/>
        </a:xfrm>
        <a:prstGeom prst="borderCallout2">
          <a:avLst>
            <a:gd name="adj1" fmla="val 21976"/>
            <a:gd name="adj2" fmla="val 394"/>
            <a:gd name="adj3" fmla="val 18751"/>
            <a:gd name="adj4" fmla="val -485"/>
            <a:gd name="adj5" fmla="val 13890"/>
            <a:gd name="adj6" fmla="val 236"/>
          </a:avLst>
        </a:prstGeom>
        <a:solidFill>
          <a:schemeClr val="accent4">
            <a:lumMod val="20000"/>
            <a:lumOff val="80000"/>
          </a:schemeClr>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コロナ５類移行に伴う　人の往来の増加、会食機会の増加。食肉原材不足から　衛生度合いの低い原材料の市場への放出</a:t>
          </a:r>
          <a:r>
            <a:rPr kumimoji="1" lang="en-US" altLang="ja-JP" sz="1100" b="1"/>
            <a:t>?</a:t>
          </a:r>
          <a:endParaRPr kumimoji="1" lang="ja-JP" altLang="en-US" sz="1100" b="1"/>
        </a:p>
      </xdr:txBody>
    </xdr:sp>
    <xdr:clientData/>
  </xdr:twoCellAnchor>
  <xdr:twoCellAnchor>
    <xdr:from>
      <xdr:col>6</xdr:col>
      <xdr:colOff>355600</xdr:colOff>
      <xdr:row>7</xdr:row>
      <xdr:rowOff>182880</xdr:rowOff>
    </xdr:from>
    <xdr:to>
      <xdr:col>10</xdr:col>
      <xdr:colOff>143934</xdr:colOff>
      <xdr:row>25</xdr:row>
      <xdr:rowOff>25400</xdr:rowOff>
    </xdr:to>
    <xdr:cxnSp macro="">
      <xdr:nvCxnSpPr>
        <xdr:cNvPr id="24" name="直線矢印コネクタ 23">
          <a:extLst>
            <a:ext uri="{FF2B5EF4-FFF2-40B4-BE49-F238E27FC236}">
              <a16:creationId xmlns:a16="http://schemas.microsoft.com/office/drawing/2014/main" id="{7550AFDD-42A5-9905-4905-A7277AED0E56}"/>
            </a:ext>
          </a:extLst>
        </xdr:cNvPr>
        <xdr:cNvCxnSpPr/>
      </xdr:nvCxnSpPr>
      <xdr:spPr>
        <a:xfrm flipH="1" flipV="1">
          <a:off x="3259667" y="1723813"/>
          <a:ext cx="1651000" cy="2577254"/>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oneCellAnchor>
    <xdr:from>
      <xdr:col>1</xdr:col>
      <xdr:colOff>372534</xdr:colOff>
      <xdr:row>54</xdr:row>
      <xdr:rowOff>93135</xdr:rowOff>
    </xdr:from>
    <xdr:ext cx="5009237" cy="287866"/>
    <xdr:pic>
      <xdr:nvPicPr>
        <xdr:cNvPr id="25" name="図 24">
          <a:extLst>
            <a:ext uri="{FF2B5EF4-FFF2-40B4-BE49-F238E27FC236}">
              <a16:creationId xmlns:a16="http://schemas.microsoft.com/office/drawing/2014/main" id="{47EB66A0-2030-4501-95D6-8B954730864F}"/>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948267" y="9338735"/>
          <a:ext cx="5009237" cy="28786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2</xdr:col>
      <xdr:colOff>1</xdr:colOff>
      <xdr:row>47</xdr:row>
      <xdr:rowOff>1</xdr:rowOff>
    </xdr:from>
    <xdr:to>
      <xdr:col>2</xdr:col>
      <xdr:colOff>5590593</xdr:colOff>
      <xdr:row>49</xdr:row>
      <xdr:rowOff>101360</xdr:rowOff>
    </xdr:to>
    <xdr:pic>
      <xdr:nvPicPr>
        <xdr:cNvPr id="3" name="図 2">
          <a:extLst>
            <a:ext uri="{FF2B5EF4-FFF2-40B4-BE49-F238E27FC236}">
              <a16:creationId xmlns:a16="http://schemas.microsoft.com/office/drawing/2014/main" id="{CC5C11A3-538A-2212-8CF4-6441F302C6F2}"/>
            </a:ext>
          </a:extLst>
        </xdr:cNvPr>
        <xdr:cNvPicPr>
          <a:picLocks noChangeAspect="1"/>
        </xdr:cNvPicPr>
      </xdr:nvPicPr>
      <xdr:blipFill>
        <a:blip xmlns:r="http://schemas.openxmlformats.org/officeDocument/2006/relationships" r:embed="rId1"/>
        <a:stretch>
          <a:fillRect/>
        </a:stretch>
      </xdr:blipFill>
      <xdr:spPr>
        <a:xfrm>
          <a:off x="2814736" y="14190307"/>
          <a:ext cx="5590592" cy="5989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122872</xdr:colOff>
      <xdr:row>8</xdr:row>
      <xdr:rowOff>2857500</xdr:rowOff>
    </xdr:from>
    <xdr:to>
      <xdr:col>7</xdr:col>
      <xdr:colOff>566421</xdr:colOff>
      <xdr:row>8</xdr:row>
      <xdr:rowOff>4866614</xdr:rowOff>
    </xdr:to>
    <xdr:pic>
      <xdr:nvPicPr>
        <xdr:cNvPr id="2" name="図 1">
          <a:extLst>
            <a:ext uri="{FF2B5EF4-FFF2-40B4-BE49-F238E27FC236}">
              <a16:creationId xmlns:a16="http://schemas.microsoft.com/office/drawing/2014/main" id="{B49F5543-A2CB-D6F2-1340-81940244864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22872" y="12830735"/>
          <a:ext cx="4757814" cy="2009114"/>
        </a:xfrm>
        <a:prstGeom prst="rect">
          <a:avLst/>
        </a:prstGeom>
      </xdr:spPr>
    </xdr:pic>
    <xdr:clientData/>
  </xdr:twoCellAnchor>
  <xdr:twoCellAnchor editAs="oneCell">
    <xdr:from>
      <xdr:col>0</xdr:col>
      <xdr:colOff>571116</xdr:colOff>
      <xdr:row>10</xdr:row>
      <xdr:rowOff>1154207</xdr:rowOff>
    </xdr:from>
    <xdr:to>
      <xdr:col>7</xdr:col>
      <xdr:colOff>320914</xdr:colOff>
      <xdr:row>10</xdr:row>
      <xdr:rowOff>3889108</xdr:rowOff>
    </xdr:to>
    <xdr:pic>
      <xdr:nvPicPr>
        <xdr:cNvPr id="3" name="図 2">
          <a:extLst>
            <a:ext uri="{FF2B5EF4-FFF2-40B4-BE49-F238E27FC236}">
              <a16:creationId xmlns:a16="http://schemas.microsoft.com/office/drawing/2014/main" id="{D3AEDD11-B8D9-4794-610C-DCFF22628D6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571116" y="16864854"/>
          <a:ext cx="4064063" cy="273490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6404658</xdr:colOff>
      <xdr:row>2</xdr:row>
      <xdr:rowOff>546083</xdr:rowOff>
    </xdr:from>
    <xdr:to>
      <xdr:col>0</xdr:col>
      <xdr:colOff>9050925</xdr:colOff>
      <xdr:row>3</xdr:row>
      <xdr:rowOff>242280</xdr:rowOff>
    </xdr:to>
    <xdr:pic>
      <xdr:nvPicPr>
        <xdr:cNvPr id="2" name="図 1">
          <a:extLst>
            <a:ext uri="{FF2B5EF4-FFF2-40B4-BE49-F238E27FC236}">
              <a16:creationId xmlns:a16="http://schemas.microsoft.com/office/drawing/2014/main" id="{DC901515-E527-3BEE-1767-3F48609E3E4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404658" y="1732488"/>
          <a:ext cx="2646267" cy="181822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807841D-8FC2-43DF-96B5-3B91945092C3}" name="テーブル1" displayName="テーブル1" ref="C46:C47" totalsRowShown="0" headerRowDxfId="11" dataDxfId="9" headerRowBorderDxfId="10" tableBorderDxfId="8" totalsRowBorderDxfId="7">
  <autoFilter ref="C46:C47" xr:uid="{9807841D-8FC2-43DF-96B5-3B91945092C3}"/>
  <tableColumns count="1">
    <tableColumn id="1" xr3:uid="{6E006F73-B265-4EE3-8391-E71F4B22D1F6}" name="　" dataDxfId="6"/>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rgbClr val="C00000"/>
          </a:solidFill>
        </a:ln>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lnDef>
      <a:spPr/>
      <a:bodyPr/>
      <a:lstStyle/>
      <a:style>
        <a:lnRef idx="2">
          <a:schemeClr val="accent2"/>
        </a:lnRef>
        <a:fillRef idx="0">
          <a:schemeClr val="accent2"/>
        </a:fillRef>
        <a:effectRef idx="1">
          <a:schemeClr val="accent2"/>
        </a:effectRef>
        <a:fontRef idx="minor">
          <a:schemeClr val="tx1"/>
        </a:fontRef>
      </a:style>
    </a:lnDef>
    <a:txDef>
      <a:spPr>
        <a:solidFill>
          <a:schemeClr val="lt1"/>
        </a:solidFill>
        <a:ln w="9525" cmpd="sng">
          <a:solidFill>
            <a:schemeClr val="lt1">
              <a:shade val="50000"/>
            </a:schemeClr>
          </a:solidFill>
        </a:ln>
      </a:spPr>
      <a:bodyPr vertOverflow="clip" horzOverflow="clip" wrap="square" rtlCol="0" anchor="t"/>
      <a:lstStyle>
        <a:defPPr algn="l">
          <a:defRPr kumimoji="1" sz="2000">
            <a:solidFill>
              <a:srgbClr val="FF0000"/>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harma-sc.com/"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ifas.mhlw.go.jp/faspub/_link.do?i=IO_S020502&amp;p=RCL202401536" TargetMode="External"/><Relationship Id="rId1" Type="http://schemas.openxmlformats.org/officeDocument/2006/relationships/hyperlink" Target="https://foods-ch.infomart.co.jp/anzen/recall/96233" TargetMode="External"/><Relationship Id="rId4"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idsc.tokyo-eiken.go.jp/diseases/gastro/gastro/"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mhlw.go.jp/file/05-Shingikai-11121000-Iyakushokuhinkyoku-Soumuka/0000155509.pdf"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news.yahoo.co.jp/articles/87f596c74b05275bd9e0a584e153725a78b4310c" TargetMode="External"/><Relationship Id="rId7" Type="http://schemas.openxmlformats.org/officeDocument/2006/relationships/hyperlink" Target="https://news.infoseek.co.jp/article/mainichi_20240621k0000m040425000c/" TargetMode="External"/><Relationship Id="rId2" Type="http://schemas.openxmlformats.org/officeDocument/2006/relationships/hyperlink" Target="https://news.goo.ne.jp/article/ntv_news24/nation/ntv_news24-2024062104225817.html" TargetMode="External"/><Relationship Id="rId1" Type="http://schemas.openxmlformats.org/officeDocument/2006/relationships/hyperlink" Target="https://nordot.app/1175966397098197789?c=768367547562557440" TargetMode="External"/><Relationship Id="rId6" Type="http://schemas.openxmlformats.org/officeDocument/2006/relationships/hyperlink" Target="https://www.excite.co.jp/news/article/DigitalShiftTimes_25b2df88896d1fa72b4a864dcb43c2a5a4b5c4bf/" TargetMode="External"/><Relationship Id="rId5" Type="http://schemas.openxmlformats.org/officeDocument/2006/relationships/hyperlink" Target="https://newsdig.tbs.co.jp/articles/-/1236087?display=1" TargetMode="External"/><Relationship Id="rId4" Type="http://schemas.openxmlformats.org/officeDocument/2006/relationships/hyperlink" Target="https://news.goo.ne.jp/article/kobe/nation/kobe-20240617013.html"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jetro.go.jp/biznews/2024/06/a979504fe9f55a80.html" TargetMode="External"/><Relationship Id="rId3" Type="http://schemas.openxmlformats.org/officeDocument/2006/relationships/hyperlink" Target="https://www.epochtimes.jp/2024/06/233936.html" TargetMode="External"/><Relationship Id="rId7" Type="http://schemas.openxmlformats.org/officeDocument/2006/relationships/hyperlink" Target="https://www.jetro.go.jp/biznews/2024/06/5ea23147194c468a.html" TargetMode="External"/><Relationship Id="rId12" Type="http://schemas.openxmlformats.org/officeDocument/2006/relationships/printerSettings" Target="../printerSettings/printerSettings6.bin"/><Relationship Id="rId2" Type="http://schemas.openxmlformats.org/officeDocument/2006/relationships/hyperlink" Target="https://taipei.shvoice.com/news/20240617-2" TargetMode="External"/><Relationship Id="rId1" Type="http://schemas.openxmlformats.org/officeDocument/2006/relationships/hyperlink" Target="https://www.mk.co.kr/jp/society/11048243" TargetMode="External"/><Relationship Id="rId6" Type="http://schemas.openxmlformats.org/officeDocument/2006/relationships/hyperlink" Target="https://www.jetro.go.jp/biznews/2024/06/6bea975ea86f4475.html" TargetMode="External"/><Relationship Id="rId11" Type="http://schemas.openxmlformats.org/officeDocument/2006/relationships/hyperlink" Target="https://www.fnn.jp/articles/-/717288" TargetMode="External"/><Relationship Id="rId5" Type="http://schemas.openxmlformats.org/officeDocument/2006/relationships/hyperlink" Target="https://www.nikkei.com/article/DGXZQOUB036ED0T00C24A6000000/" TargetMode="External"/><Relationship Id="rId10" Type="http://schemas.openxmlformats.org/officeDocument/2006/relationships/hyperlink" Target="https://www.jetro.go.jp/biznews/2024/06/79b6599bb294cd9f.html" TargetMode="External"/><Relationship Id="rId4" Type="http://schemas.openxmlformats.org/officeDocument/2006/relationships/hyperlink" Target="https://www.excite.co.jp/news/article/Qoly_v6e7z3cc_iks_1/" TargetMode="External"/><Relationship Id="rId9" Type="http://schemas.openxmlformats.org/officeDocument/2006/relationships/hyperlink" Target="https://www.jetro.go.jp/biznews/2024/06/90961e52432e33dc.html?_previewDate_=null&amp;revision=0&amp;viewForce=1&amp;_tmpCssPreview_=0%2F%2F%2Fevents%2F%2F%2Fbiznews%2F%2F%2Fbiznews%2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mhlw.go.jp/stf/covid-19/kokunainohasseijoukyou.html"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1"/>
  <sheetViews>
    <sheetView zoomScaleNormal="100" workbookViewId="0">
      <selection activeCell="H19" sqref="A10:H19"/>
    </sheetView>
  </sheetViews>
  <sheetFormatPr defaultRowHeight="13.2"/>
  <cols>
    <col min="1" max="1" width="16.77734375" customWidth="1"/>
    <col min="2" max="2" width="10.44140625" customWidth="1"/>
    <col min="3" max="3" width="8.6640625" customWidth="1"/>
    <col min="4" max="4" width="6.6640625" customWidth="1"/>
    <col min="5" max="5" width="8.33203125" customWidth="1"/>
    <col min="6" max="6" width="7" customWidth="1"/>
    <col min="7" max="7" width="12.21875" customWidth="1"/>
    <col min="8" max="8" width="58.44140625" customWidth="1"/>
    <col min="9" max="9" width="4.21875" customWidth="1"/>
  </cols>
  <sheetData>
    <row r="1" spans="1:9" ht="13.8" thickTop="1">
      <c r="A1" s="131" t="s">
        <v>185</v>
      </c>
      <c r="B1" s="132"/>
      <c r="C1" s="132" t="s">
        <v>158</v>
      </c>
      <c r="D1" s="132"/>
      <c r="E1" s="132"/>
      <c r="F1" s="132"/>
      <c r="G1" s="132"/>
      <c r="H1" s="132"/>
      <c r="I1" s="99"/>
    </row>
    <row r="2" spans="1:9">
      <c r="A2" s="133" t="s">
        <v>113</v>
      </c>
      <c r="B2" s="134"/>
      <c r="C2" s="134"/>
      <c r="D2" s="134"/>
      <c r="E2" s="134"/>
      <c r="F2" s="134"/>
      <c r="G2" s="134"/>
      <c r="H2" s="134"/>
      <c r="I2" s="99"/>
    </row>
    <row r="3" spans="1:9" ht="15.75" customHeight="1">
      <c r="A3" s="555" t="s">
        <v>26</v>
      </c>
      <c r="B3" s="556"/>
      <c r="C3" s="556"/>
      <c r="D3" s="556"/>
      <c r="E3" s="556"/>
      <c r="F3" s="556"/>
      <c r="G3" s="556"/>
      <c r="H3" s="557"/>
      <c r="I3" s="99"/>
    </row>
    <row r="4" spans="1:9">
      <c r="A4" s="133" t="s">
        <v>175</v>
      </c>
      <c r="B4" s="134"/>
      <c r="C4" s="134"/>
      <c r="D4" s="134"/>
      <c r="E4" s="134"/>
      <c r="F4" s="134"/>
      <c r="G4" s="134"/>
      <c r="H4" s="134"/>
      <c r="I4" s="99"/>
    </row>
    <row r="5" spans="1:9">
      <c r="A5" s="133" t="s">
        <v>114</v>
      </c>
      <c r="B5" s="134"/>
      <c r="C5" s="134"/>
      <c r="D5" s="134"/>
      <c r="E5" s="134"/>
      <c r="F5" s="134"/>
      <c r="G5" s="134"/>
      <c r="H5" s="134"/>
      <c r="I5" s="99"/>
    </row>
    <row r="6" spans="1:9">
      <c r="A6" s="135" t="s">
        <v>113</v>
      </c>
      <c r="B6" s="136"/>
      <c r="C6" s="136"/>
      <c r="D6" s="136"/>
      <c r="E6" s="136"/>
      <c r="F6" s="136"/>
      <c r="G6" s="136"/>
      <c r="H6" s="136"/>
      <c r="I6" s="99"/>
    </row>
    <row r="7" spans="1:9">
      <c r="A7" s="135"/>
      <c r="B7" s="136"/>
      <c r="C7" s="136"/>
      <c r="D7" s="136"/>
      <c r="E7" s="136"/>
      <c r="F7" s="136"/>
      <c r="G7" s="136"/>
      <c r="H7" s="136"/>
      <c r="I7" s="99"/>
    </row>
    <row r="8" spans="1:9">
      <c r="A8" s="135" t="s">
        <v>115</v>
      </c>
      <c r="B8" s="136"/>
      <c r="C8" s="136"/>
      <c r="D8" s="136"/>
      <c r="E8" s="136"/>
      <c r="F8" s="136"/>
      <c r="G8" s="136"/>
      <c r="H8" s="136"/>
      <c r="I8" s="99"/>
    </row>
    <row r="9" spans="1:9">
      <c r="A9" s="137" t="s">
        <v>116</v>
      </c>
      <c r="B9" s="138"/>
      <c r="C9" s="138"/>
      <c r="D9" s="138"/>
      <c r="E9" s="138"/>
      <c r="F9" s="138"/>
      <c r="G9" s="138"/>
      <c r="H9" s="138"/>
      <c r="I9" s="99"/>
    </row>
    <row r="10" spans="1:9" ht="15" customHeight="1">
      <c r="A10" s="309" t="s">
        <v>166</v>
      </c>
      <c r="B10" s="159" t="str">
        <f>+'24　食中毒記事等 '!A2</f>
        <v xml:space="preserve">岐阜市の飲食店で食中毒、鶏ユッケや鶏水炊きなど提供 カンピロバクター属菌検出 </v>
      </c>
      <c r="C10" s="159"/>
      <c r="D10" s="161"/>
      <c r="E10" s="159"/>
      <c r="F10" s="162"/>
      <c r="G10" s="160"/>
      <c r="H10" s="160"/>
      <c r="I10" s="99"/>
    </row>
    <row r="11" spans="1:9" ht="15" customHeight="1">
      <c r="A11" s="309" t="s">
        <v>167</v>
      </c>
      <c r="B11" s="159" t="str">
        <f>+'24　ノロウイルス関連情報 '!H72</f>
        <v>管理レベル「2」　</v>
      </c>
      <c r="C11" s="159"/>
      <c r="D11" s="159" t="s">
        <v>168</v>
      </c>
      <c r="E11" s="159"/>
      <c r="F11" s="161">
        <f>+'24　ノロウイルス関連情報 '!G73</f>
        <v>4.7</v>
      </c>
      <c r="G11" s="159" t="str">
        <f>+'24　ノロウイルス関連情報 '!H73</f>
        <v>　：先週より</v>
      </c>
      <c r="H11" s="340">
        <f>+'24　ノロウイルス関連情報 '!I73</f>
        <v>-0.16000000000000014</v>
      </c>
      <c r="I11" s="99"/>
    </row>
    <row r="12" spans="1:9" s="110" customFormat="1" ht="15" customHeight="1">
      <c r="A12" s="163" t="s">
        <v>117</v>
      </c>
      <c r="B12" s="561" t="str">
        <f>+'24　残留農薬　等 '!A2</f>
        <v xml:space="preserve">オランダ産イチゴ 一部残留農薬基準超過 - フーズチャネル </v>
      </c>
      <c r="C12" s="561"/>
      <c r="D12" s="561"/>
      <c r="E12" s="561"/>
      <c r="F12" s="561"/>
      <c r="G12" s="561"/>
      <c r="H12" s="164"/>
      <c r="I12" s="109"/>
    </row>
    <row r="13" spans="1:9" ht="15" customHeight="1">
      <c r="A13" s="158" t="s">
        <v>118</v>
      </c>
      <c r="B13" s="561" t="str">
        <f>+'24　食品表示'!A2</f>
        <v xml:space="preserve">「ロピア、菓子などの原料・原産地不表示で農水省から指示（食品表示法）」 企業法務ナビ </v>
      </c>
      <c r="C13" s="561"/>
      <c r="D13" s="561"/>
      <c r="E13" s="561"/>
      <c r="F13" s="561"/>
      <c r="G13" s="561"/>
      <c r="H13" s="160"/>
      <c r="I13" s="99"/>
    </row>
    <row r="14" spans="1:9" ht="15" customHeight="1">
      <c r="A14" s="158" t="s">
        <v>119</v>
      </c>
      <c r="B14" s="160" t="str">
        <f>+'24 海外情報'!A2</f>
        <v>夏の食中毒に気をつけて。 [写真=聯合ニュース]</v>
      </c>
      <c r="D14" s="160"/>
      <c r="E14" s="160"/>
      <c r="F14" s="160"/>
      <c r="G14" s="160"/>
      <c r="H14" s="160"/>
      <c r="I14" s="99"/>
    </row>
    <row r="15" spans="1:9" ht="15" customHeight="1">
      <c r="A15" s="165" t="s">
        <v>120</v>
      </c>
      <c r="B15" s="166" t="str">
        <f>+'24 海外情報'!A5</f>
        <v xml:space="preserve">「寶林茶室」の食中毒事件 最後の重症女性患者が死亡 - 台北ジャピオンウェブサイト </v>
      </c>
      <c r="C15" s="558" t="s">
        <v>171</v>
      </c>
      <c r="D15" s="558"/>
      <c r="E15" s="558"/>
      <c r="F15" s="558"/>
      <c r="G15" s="558"/>
      <c r="H15" s="559"/>
      <c r="I15" s="99"/>
    </row>
    <row r="16" spans="1:9" ht="15" customHeight="1">
      <c r="A16" s="158" t="s">
        <v>121</v>
      </c>
      <c r="B16" s="159" t="str">
        <f>+'24　感染症統計'!A22</f>
        <v>※2024年 第23週（6/3～6/9） 現在</v>
      </c>
      <c r="C16" s="160"/>
      <c r="D16" s="159" t="s">
        <v>19</v>
      </c>
      <c r="E16" s="160"/>
      <c r="F16" s="160"/>
      <c r="G16" s="160"/>
      <c r="H16" s="160"/>
      <c r="I16" s="99"/>
    </row>
    <row r="17" spans="1:16" ht="15" customHeight="1">
      <c r="A17" s="158" t="s">
        <v>122</v>
      </c>
      <c r="B17" s="560" t="str">
        <f>+'24　感染症統計'!A22</f>
        <v>※2024年 第23週（6/3～6/9） 現在</v>
      </c>
      <c r="C17" s="560"/>
      <c r="D17" s="560"/>
      <c r="E17" s="560"/>
      <c r="F17" s="560"/>
      <c r="G17" s="560"/>
      <c r="H17" s="160"/>
      <c r="I17" s="99"/>
    </row>
    <row r="18" spans="1:16" ht="15" customHeight="1">
      <c r="A18" s="158" t="s">
        <v>156</v>
      </c>
      <c r="B18" s="266" t="str">
        <f>+'24  衛生訓話'!A2</f>
        <v>今週のお題(食品材料を受け入れる時は、表面温度を測り記録しましょう)</v>
      </c>
      <c r="C18" s="160"/>
      <c r="D18" s="160"/>
      <c r="E18" s="160"/>
      <c r="F18" s="167"/>
      <c r="G18" s="160"/>
      <c r="H18" s="160"/>
      <c r="I18" s="99"/>
    </row>
    <row r="19" spans="1:16" ht="15" customHeight="1">
      <c r="A19" s="158" t="s">
        <v>173</v>
      </c>
      <c r="B19" s="266" t="s">
        <v>209</v>
      </c>
      <c r="C19" s="160"/>
      <c r="D19" s="160"/>
      <c r="E19" s="160"/>
      <c r="F19" s="160" t="s">
        <v>19</v>
      </c>
      <c r="G19" s="160"/>
      <c r="H19" s="160"/>
      <c r="I19" s="99"/>
      <c r="P19" t="s">
        <v>162</v>
      </c>
    </row>
    <row r="20" spans="1:16" ht="15" customHeight="1">
      <c r="A20" s="158" t="s">
        <v>19</v>
      </c>
      <c r="C20" s="160"/>
      <c r="D20" s="160"/>
      <c r="E20" s="160"/>
      <c r="F20" s="160"/>
      <c r="G20" s="160"/>
      <c r="H20" s="160"/>
      <c r="I20" s="99"/>
      <c r="L20" t="s">
        <v>171</v>
      </c>
    </row>
    <row r="21" spans="1:16">
      <c r="A21" s="137" t="s">
        <v>116</v>
      </c>
      <c r="B21" s="138"/>
      <c r="C21" s="138"/>
      <c r="D21" s="138"/>
      <c r="E21" s="138"/>
      <c r="F21" s="138"/>
      <c r="G21" s="138"/>
      <c r="H21" s="138"/>
      <c r="I21" s="99"/>
    </row>
    <row r="22" spans="1:16">
      <c r="A22" s="135" t="s">
        <v>19</v>
      </c>
      <c r="B22" s="136"/>
      <c r="C22" s="136"/>
      <c r="D22" s="136"/>
      <c r="E22" s="136"/>
      <c r="F22" s="136"/>
      <c r="G22" s="136"/>
      <c r="H22" s="136"/>
      <c r="I22" s="99"/>
    </row>
    <row r="23" spans="1:16">
      <c r="A23" s="100" t="s">
        <v>123</v>
      </c>
      <c r="I23" s="99"/>
    </row>
    <row r="24" spans="1:16">
      <c r="A24" s="99"/>
      <c r="I24" s="99"/>
    </row>
    <row r="25" spans="1:16">
      <c r="A25" s="99"/>
      <c r="I25" s="99"/>
    </row>
    <row r="26" spans="1:16">
      <c r="A26" s="99"/>
      <c r="I26" s="99"/>
    </row>
    <row r="27" spans="1:16">
      <c r="A27" s="99"/>
      <c r="I27" s="99"/>
    </row>
    <row r="28" spans="1:16">
      <c r="A28" s="99"/>
      <c r="I28" s="99"/>
    </row>
    <row r="29" spans="1:16">
      <c r="A29" s="99"/>
      <c r="I29" s="99"/>
    </row>
    <row r="30" spans="1:16">
      <c r="A30" s="99"/>
      <c r="H30" t="s">
        <v>164</v>
      </c>
      <c r="I30" s="99"/>
    </row>
    <row r="31" spans="1:16">
      <c r="A31" s="99"/>
      <c r="I31" s="99"/>
    </row>
    <row r="32" spans="1:16">
      <c r="A32" s="99"/>
      <c r="I32" s="99"/>
    </row>
    <row r="33" spans="1:9">
      <c r="A33" s="99"/>
      <c r="I33" s="99"/>
    </row>
    <row r="34" spans="1:9" ht="13.8" thickBot="1">
      <c r="A34" s="101"/>
      <c r="B34" s="102"/>
      <c r="C34" s="102"/>
      <c r="D34" s="102"/>
      <c r="E34" s="102"/>
      <c r="F34" s="102"/>
      <c r="G34" s="102"/>
      <c r="H34" s="102"/>
      <c r="I34" s="99"/>
    </row>
    <row r="35" spans="1:9" ht="13.8" thickTop="1"/>
    <row r="38" spans="1:9" ht="24.6">
      <c r="A38" s="114" t="s">
        <v>126</v>
      </c>
    </row>
    <row r="39" spans="1:9" ht="40.5" customHeight="1">
      <c r="A39" s="562" t="s">
        <v>127</v>
      </c>
      <c r="B39" s="562"/>
      <c r="C39" s="562"/>
      <c r="D39" s="562"/>
      <c r="E39" s="562"/>
      <c r="F39" s="562"/>
      <c r="G39" s="562"/>
    </row>
    <row r="40" spans="1:9" ht="30.75" customHeight="1">
      <c r="A40" s="566" t="s">
        <v>128</v>
      </c>
      <c r="B40" s="566"/>
      <c r="C40" s="566"/>
      <c r="D40" s="566"/>
      <c r="E40" s="566"/>
      <c r="F40" s="566"/>
      <c r="G40" s="566"/>
    </row>
    <row r="41" spans="1:9" ht="15">
      <c r="A41" s="115"/>
    </row>
    <row r="42" spans="1:9" ht="69.75" customHeight="1">
      <c r="A42" s="564" t="s">
        <v>136</v>
      </c>
      <c r="B42" s="564"/>
      <c r="C42" s="564"/>
      <c r="D42" s="564"/>
      <c r="E42" s="564"/>
      <c r="F42" s="564"/>
      <c r="G42" s="564"/>
    </row>
    <row r="43" spans="1:9" ht="35.25" customHeight="1">
      <c r="A43" s="566" t="s">
        <v>129</v>
      </c>
      <c r="B43" s="566"/>
      <c r="C43" s="566"/>
      <c r="D43" s="566"/>
      <c r="E43" s="566"/>
      <c r="F43" s="566"/>
      <c r="G43" s="566"/>
    </row>
    <row r="44" spans="1:9" ht="59.25" customHeight="1">
      <c r="A44" s="564" t="s">
        <v>130</v>
      </c>
      <c r="B44" s="564"/>
      <c r="C44" s="564"/>
      <c r="D44" s="564"/>
      <c r="E44" s="564"/>
      <c r="F44" s="564"/>
      <c r="G44" s="564"/>
    </row>
    <row r="45" spans="1:9" ht="15">
      <c r="A45" s="116"/>
    </row>
    <row r="46" spans="1:9" ht="27.75" customHeight="1">
      <c r="A46" s="565" t="s">
        <v>131</v>
      </c>
      <c r="B46" s="565"/>
      <c r="C46" s="565"/>
      <c r="D46" s="565"/>
      <c r="E46" s="565"/>
      <c r="F46" s="565"/>
      <c r="G46" s="565"/>
    </row>
    <row r="47" spans="1:9" ht="53.25" customHeight="1">
      <c r="A47" s="563" t="s">
        <v>137</v>
      </c>
      <c r="B47" s="564"/>
      <c r="C47" s="564"/>
      <c r="D47" s="564"/>
      <c r="E47" s="564"/>
      <c r="F47" s="564"/>
      <c r="G47" s="564"/>
    </row>
    <row r="48" spans="1:9" ht="15">
      <c r="A48" s="116"/>
    </row>
    <row r="49" spans="1:7" ht="32.25" customHeight="1">
      <c r="A49" s="565" t="s">
        <v>132</v>
      </c>
      <c r="B49" s="565"/>
      <c r="C49" s="565"/>
      <c r="D49" s="565"/>
      <c r="E49" s="565"/>
      <c r="F49" s="565"/>
      <c r="G49" s="565"/>
    </row>
    <row r="50" spans="1:7" ht="15">
      <c r="A50" s="115"/>
    </row>
    <row r="51" spans="1:7" ht="87" customHeight="1">
      <c r="A51" s="563" t="s">
        <v>138</v>
      </c>
      <c r="B51" s="564"/>
      <c r="C51" s="564"/>
      <c r="D51" s="564"/>
      <c r="E51" s="564"/>
      <c r="F51" s="564"/>
      <c r="G51" s="564"/>
    </row>
    <row r="52" spans="1:7" ht="15">
      <c r="A52" s="116"/>
    </row>
    <row r="53" spans="1:7" ht="32.25" customHeight="1">
      <c r="A53" s="565" t="s">
        <v>133</v>
      </c>
      <c r="B53" s="565"/>
      <c r="C53" s="565"/>
      <c r="D53" s="565"/>
      <c r="E53" s="565"/>
      <c r="F53" s="565"/>
      <c r="G53" s="565"/>
    </row>
    <row r="54" spans="1:7" ht="29.25" customHeight="1">
      <c r="A54" s="564" t="s">
        <v>134</v>
      </c>
      <c r="B54" s="564"/>
      <c r="C54" s="564"/>
      <c r="D54" s="564"/>
      <c r="E54" s="564"/>
      <c r="F54" s="564"/>
      <c r="G54" s="564"/>
    </row>
    <row r="55" spans="1:7" ht="15">
      <c r="A55" s="116"/>
    </row>
    <row r="56" spans="1:7" s="110" customFormat="1" ht="110.25" customHeight="1">
      <c r="A56" s="567" t="s">
        <v>139</v>
      </c>
      <c r="B56" s="568"/>
      <c r="C56" s="568"/>
      <c r="D56" s="568"/>
      <c r="E56" s="568"/>
      <c r="F56" s="568"/>
      <c r="G56" s="568"/>
    </row>
    <row r="57" spans="1:7" ht="34.5" customHeight="1">
      <c r="A57" s="566" t="s">
        <v>135</v>
      </c>
      <c r="B57" s="566"/>
      <c r="C57" s="566"/>
      <c r="D57" s="566"/>
      <c r="E57" s="566"/>
      <c r="F57" s="566"/>
      <c r="G57" s="566"/>
    </row>
    <row r="58" spans="1:7" ht="114" customHeight="1">
      <c r="A58" s="563" t="s">
        <v>140</v>
      </c>
      <c r="B58" s="564"/>
      <c r="C58" s="564"/>
      <c r="D58" s="564"/>
      <c r="E58" s="564"/>
      <c r="F58" s="564"/>
      <c r="G58" s="564"/>
    </row>
    <row r="59" spans="1:7" ht="109.5" customHeight="1">
      <c r="A59" s="564"/>
      <c r="B59" s="564"/>
      <c r="C59" s="564"/>
      <c r="D59" s="564"/>
      <c r="E59" s="564"/>
      <c r="F59" s="564"/>
      <c r="G59" s="564"/>
    </row>
    <row r="60" spans="1:7" ht="15">
      <c r="A60" s="116"/>
    </row>
    <row r="61" spans="1:7" s="113" customFormat="1" ht="57.75" customHeight="1">
      <c r="A61" s="564"/>
      <c r="B61" s="564"/>
      <c r="C61" s="564"/>
      <c r="D61" s="564"/>
      <c r="E61" s="564"/>
      <c r="F61" s="564"/>
      <c r="G61" s="564"/>
    </row>
  </sheetData>
  <mergeCells count="21">
    <mergeCell ref="A59:G59"/>
    <mergeCell ref="A58:G58"/>
    <mergeCell ref="A61:G61"/>
    <mergeCell ref="A51:G51"/>
    <mergeCell ref="A49:G49"/>
    <mergeCell ref="A56:G56"/>
    <mergeCell ref="A54:G54"/>
    <mergeCell ref="A57:G57"/>
    <mergeCell ref="A47:G47"/>
    <mergeCell ref="A46:G46"/>
    <mergeCell ref="A53:G53"/>
    <mergeCell ref="A40:G40"/>
    <mergeCell ref="A42:G42"/>
    <mergeCell ref="A44:G44"/>
    <mergeCell ref="A43:G43"/>
    <mergeCell ref="A3:H3"/>
    <mergeCell ref="C15:H15"/>
    <mergeCell ref="B17:G17"/>
    <mergeCell ref="B12:G12"/>
    <mergeCell ref="A39:G39"/>
    <mergeCell ref="B13:G13"/>
  </mergeCells>
  <phoneticPr fontId="32"/>
  <hyperlinks>
    <hyperlink ref="A39" r:id="rId1" display="https://pharma-sc.com/" xr:uid="{00000000-0004-0000-0000-000000000000}"/>
  </hyperlinks>
  <pageMargins left="0.75" right="0.75" top="1" bottom="1" header="0.51200000000000001" footer="0.51200000000000001"/>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9DDE2-1344-4366-A123-9BB84F5F343F}">
  <dimension ref="D1:Z24"/>
  <sheetViews>
    <sheetView topLeftCell="E1" workbookViewId="0">
      <selection activeCell="AB15" sqref="AB15"/>
    </sheetView>
  </sheetViews>
  <sheetFormatPr defaultRowHeight="13.2"/>
  <cols>
    <col min="4" max="9" width="7.21875" customWidth="1"/>
    <col min="14" max="14" width="9.5546875" bestFit="1" customWidth="1"/>
  </cols>
  <sheetData>
    <row r="1" spans="4:26">
      <c r="D1" t="s">
        <v>194</v>
      </c>
      <c r="E1" s="438" t="s">
        <v>195</v>
      </c>
      <c r="F1" t="s">
        <v>196</v>
      </c>
      <c r="G1" t="s">
        <v>192</v>
      </c>
      <c r="H1" t="s">
        <v>197</v>
      </c>
      <c r="I1" t="s">
        <v>193</v>
      </c>
      <c r="J1" t="s">
        <v>198</v>
      </c>
    </row>
    <row r="3" spans="4:26">
      <c r="D3" s="552">
        <v>10</v>
      </c>
      <c r="E3" s="552">
        <v>13</v>
      </c>
      <c r="F3" s="435">
        <v>4</v>
      </c>
      <c r="G3" s="468">
        <v>3</v>
      </c>
      <c r="H3" s="435">
        <v>4</v>
      </c>
      <c r="I3" s="435">
        <v>3</v>
      </c>
      <c r="J3" s="435">
        <v>7</v>
      </c>
      <c r="L3" s="439"/>
      <c r="M3">
        <f>SUM(D3:L3)</f>
        <v>44</v>
      </c>
    </row>
    <row r="4" spans="4:26">
      <c r="D4" s="553">
        <f>+D3/$M$3</f>
        <v>0.22727272727272727</v>
      </c>
      <c r="E4" s="553">
        <f t="shared" ref="E4:J4" si="0">+E3/$M$3</f>
        <v>0.29545454545454547</v>
      </c>
      <c r="F4" s="436">
        <f t="shared" si="0"/>
        <v>9.0909090909090912E-2</v>
      </c>
      <c r="G4" s="469">
        <f t="shared" si="0"/>
        <v>6.8181818181818177E-2</v>
      </c>
      <c r="H4" s="436">
        <f t="shared" si="0"/>
        <v>9.0909090909090912E-2</v>
      </c>
      <c r="I4" s="436">
        <f t="shared" si="0"/>
        <v>6.8181818181818177E-2</v>
      </c>
      <c r="J4" s="436">
        <f t="shared" si="0"/>
        <v>0.15909090909090909</v>
      </c>
    </row>
    <row r="7" spans="4:26" ht="13.8" thickBot="1"/>
    <row r="8" spans="4:26" ht="13.8" thickBot="1">
      <c r="N8" s="732" t="s">
        <v>217</v>
      </c>
      <c r="O8" s="733"/>
      <c r="P8" s="275"/>
      <c r="Q8" s="275"/>
      <c r="R8" s="275"/>
      <c r="S8" s="275"/>
    </row>
    <row r="9" spans="4:26" ht="13.8" thickBot="1">
      <c r="N9" s="734" t="s">
        <v>200</v>
      </c>
      <c r="O9" s="735"/>
      <c r="P9" s="736"/>
      <c r="Q9" s="737" t="s">
        <v>201</v>
      </c>
      <c r="R9" s="738"/>
      <c r="S9" s="739"/>
    </row>
    <row r="10" spans="4:26" ht="13.8" thickBot="1">
      <c r="N10" s="441" t="s">
        <v>202</v>
      </c>
      <c r="O10" s="442" t="s">
        <v>202</v>
      </c>
      <c r="P10" s="444" t="s">
        <v>202</v>
      </c>
      <c r="Q10" s="441" t="s">
        <v>202</v>
      </c>
      <c r="R10" s="442" t="s">
        <v>202</v>
      </c>
      <c r="S10" s="443" t="s">
        <v>202</v>
      </c>
    </row>
    <row r="11" spans="4:26" ht="13.8" thickTop="1">
      <c r="N11" s="454" t="s">
        <v>203</v>
      </c>
      <c r="O11" s="455" t="s">
        <v>204</v>
      </c>
      <c r="P11" s="464" t="s">
        <v>205</v>
      </c>
      <c r="Q11" s="454" t="s">
        <v>203</v>
      </c>
      <c r="R11" s="455" t="s">
        <v>204</v>
      </c>
      <c r="S11" s="456" t="s">
        <v>205</v>
      </c>
    </row>
    <row r="12" spans="4:26" ht="13.8" thickBot="1">
      <c r="N12" s="457">
        <f t="shared" ref="N12:S12" si="1">+U12</f>
        <v>949</v>
      </c>
      <c r="O12" s="458">
        <f t="shared" si="1"/>
        <v>501</v>
      </c>
      <c r="P12" s="465">
        <f t="shared" si="1"/>
        <v>448</v>
      </c>
      <c r="Q12" s="460">
        <f t="shared" si="1"/>
        <v>17401</v>
      </c>
      <c r="R12" s="458">
        <f t="shared" si="1"/>
        <v>8483</v>
      </c>
      <c r="S12" s="459">
        <f t="shared" si="1"/>
        <v>8918</v>
      </c>
      <c r="U12">
        <v>949</v>
      </c>
      <c r="V12">
        <v>501</v>
      </c>
      <c r="W12">
        <v>448</v>
      </c>
      <c r="X12">
        <v>17401</v>
      </c>
      <c r="Y12">
        <v>8483</v>
      </c>
      <c r="Z12">
        <v>8918</v>
      </c>
    </row>
    <row r="14" spans="4:26" ht="13.8" thickBot="1"/>
    <row r="15" spans="4:26" ht="13.8" thickBot="1">
      <c r="N15" s="732" t="s">
        <v>342</v>
      </c>
      <c r="O15" s="733"/>
      <c r="P15" s="275"/>
      <c r="Q15" s="275"/>
      <c r="R15" s="275"/>
      <c r="S15" s="275"/>
    </row>
    <row r="16" spans="4:26" ht="13.8" thickBot="1">
      <c r="N16" s="734" t="s">
        <v>200</v>
      </c>
      <c r="O16" s="735"/>
      <c r="P16" s="736"/>
      <c r="Q16" s="737" t="s">
        <v>201</v>
      </c>
      <c r="R16" s="738"/>
      <c r="S16" s="739"/>
    </row>
    <row r="17" spans="14:26" ht="13.8" thickBot="1">
      <c r="N17" s="441" t="s">
        <v>202</v>
      </c>
      <c r="O17" s="442" t="s">
        <v>202</v>
      </c>
      <c r="P17" s="444" t="s">
        <v>202</v>
      </c>
      <c r="Q17" s="441" t="s">
        <v>202</v>
      </c>
      <c r="R17" s="442" t="s">
        <v>202</v>
      </c>
      <c r="S17" s="443" t="s">
        <v>202</v>
      </c>
    </row>
    <row r="18" spans="14:26" ht="13.8" thickTop="1">
      <c r="N18" s="454" t="s">
        <v>203</v>
      </c>
      <c r="O18" s="455" t="s">
        <v>204</v>
      </c>
      <c r="P18" s="464" t="s">
        <v>205</v>
      </c>
      <c r="Q18" s="454" t="s">
        <v>203</v>
      </c>
      <c r="R18" s="455" t="s">
        <v>204</v>
      </c>
      <c r="S18" s="456" t="s">
        <v>205</v>
      </c>
    </row>
    <row r="19" spans="14:26" ht="13.8" thickBot="1">
      <c r="N19" s="460">
        <f t="shared" ref="N19:S19" si="2">+U19</f>
        <v>861</v>
      </c>
      <c r="O19" s="458">
        <f t="shared" si="2"/>
        <v>411</v>
      </c>
      <c r="P19" s="465">
        <f t="shared" si="2"/>
        <v>450</v>
      </c>
      <c r="Q19" s="460">
        <f t="shared" si="2"/>
        <v>19719</v>
      </c>
      <c r="R19" s="458">
        <f t="shared" si="2"/>
        <v>9533</v>
      </c>
      <c r="S19" s="459">
        <f t="shared" si="2"/>
        <v>10186</v>
      </c>
      <c r="U19">
        <v>861</v>
      </c>
      <c r="V19">
        <v>411</v>
      </c>
      <c r="W19">
        <v>450</v>
      </c>
      <c r="X19">
        <v>19719</v>
      </c>
      <c r="Y19">
        <v>9533</v>
      </c>
      <c r="Z19">
        <v>10186</v>
      </c>
    </row>
    <row r="21" spans="14:26" ht="13.8" thickBot="1"/>
    <row r="22" spans="14:26" ht="13.8" thickBot="1">
      <c r="N22" s="727" t="s">
        <v>200</v>
      </c>
      <c r="O22" s="728"/>
      <c r="P22" s="728"/>
      <c r="Q22" s="729" t="s">
        <v>201</v>
      </c>
      <c r="R22" s="730"/>
      <c r="S22" s="731"/>
    </row>
    <row r="23" spans="14:26">
      <c r="N23" s="448" t="s">
        <v>203</v>
      </c>
      <c r="O23" s="449" t="s">
        <v>204</v>
      </c>
      <c r="P23" s="450" t="s">
        <v>205</v>
      </c>
      <c r="Q23" s="448" t="s">
        <v>203</v>
      </c>
      <c r="R23" s="449" t="s">
        <v>204</v>
      </c>
      <c r="S23" s="451" t="s">
        <v>205</v>
      </c>
    </row>
    <row r="24" spans="14:26" ht="13.8" thickBot="1">
      <c r="N24" s="461">
        <f t="shared" ref="N24:S24" si="3">(N19-N12)/N19</f>
        <v>-0.10220673635307782</v>
      </c>
      <c r="O24" s="462">
        <f t="shared" si="3"/>
        <v>-0.21897810218978103</v>
      </c>
      <c r="P24" s="466">
        <f t="shared" si="3"/>
        <v>4.4444444444444444E-3</v>
      </c>
      <c r="Q24" s="461">
        <f t="shared" si="3"/>
        <v>0.117551599979715</v>
      </c>
      <c r="R24" s="462">
        <f t="shared" si="3"/>
        <v>0.11014371131857757</v>
      </c>
      <c r="S24" s="463">
        <f t="shared" si="3"/>
        <v>0.12448458668761045</v>
      </c>
    </row>
  </sheetData>
  <mergeCells count="8">
    <mergeCell ref="N22:P22"/>
    <mergeCell ref="Q22:S22"/>
    <mergeCell ref="N8:O8"/>
    <mergeCell ref="N15:O15"/>
    <mergeCell ref="N9:P9"/>
    <mergeCell ref="Q9:S9"/>
    <mergeCell ref="N16:P16"/>
    <mergeCell ref="Q16:S16"/>
  </mergeCells>
  <phoneticPr fontId="85"/>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P19"/>
  <sheetViews>
    <sheetView view="pageBreakPreview" zoomScale="68" zoomScaleNormal="100" zoomScaleSheetLayoutView="68" workbookViewId="0">
      <selection activeCell="AG87" sqref="AG87"/>
    </sheetView>
  </sheetViews>
  <sheetFormatPr defaultColWidth="9" defaultRowHeight="36" customHeight="1"/>
  <cols>
    <col min="1" max="13" width="9" style="1"/>
    <col min="14" max="14" width="104.6640625" style="1" customWidth="1"/>
    <col min="15" max="15" width="26.88671875" style="10" customWidth="1"/>
    <col min="16" max="16384" width="9" style="1"/>
  </cols>
  <sheetData>
    <row r="1" spans="1:16" ht="46.2" customHeight="1" thickBot="1">
      <c r="A1" s="768" t="s">
        <v>227</v>
      </c>
      <c r="B1" s="769"/>
      <c r="C1" s="769"/>
      <c r="D1" s="769"/>
      <c r="E1" s="769"/>
      <c r="F1" s="769"/>
      <c r="G1" s="769"/>
      <c r="H1" s="769"/>
      <c r="I1" s="769"/>
      <c r="J1" s="769"/>
      <c r="K1" s="769"/>
      <c r="L1" s="769"/>
      <c r="M1" s="769"/>
      <c r="N1" s="770"/>
    </row>
    <row r="2" spans="1:16" ht="40.200000000000003" customHeight="1">
      <c r="A2" s="756" t="s">
        <v>390</v>
      </c>
      <c r="B2" s="757"/>
      <c r="C2" s="757"/>
      <c r="D2" s="757"/>
      <c r="E2" s="757"/>
      <c r="F2" s="757"/>
      <c r="G2" s="757"/>
      <c r="H2" s="757"/>
      <c r="I2" s="757"/>
      <c r="J2" s="757"/>
      <c r="K2" s="757"/>
      <c r="L2" s="757"/>
      <c r="M2" s="757"/>
      <c r="N2" s="758"/>
    </row>
    <row r="3" spans="1:16" ht="409.2" customHeight="1">
      <c r="A3" s="771" t="s">
        <v>391</v>
      </c>
      <c r="B3" s="772"/>
      <c r="C3" s="772"/>
      <c r="D3" s="772"/>
      <c r="E3" s="772"/>
      <c r="F3" s="772"/>
      <c r="G3" s="772"/>
      <c r="H3" s="772"/>
      <c r="I3" s="772"/>
      <c r="J3" s="772"/>
      <c r="K3" s="772"/>
      <c r="L3" s="772"/>
      <c r="M3" s="772"/>
      <c r="N3" s="773"/>
      <c r="P3" s="274"/>
    </row>
    <row r="4" spans="1:16" ht="24" customHeight="1" thickBot="1">
      <c r="A4" s="774"/>
      <c r="B4" s="775"/>
      <c r="C4" s="775"/>
      <c r="D4" s="775"/>
      <c r="E4" s="775"/>
      <c r="F4" s="775"/>
      <c r="G4" s="775"/>
      <c r="H4" s="775"/>
      <c r="I4" s="775"/>
      <c r="J4" s="775"/>
      <c r="K4" s="775"/>
      <c r="L4" s="775"/>
      <c r="M4" s="775"/>
      <c r="N4" s="776"/>
      <c r="P4" s="274"/>
    </row>
    <row r="5" spans="1:16" ht="408.6" hidden="1" customHeight="1" thickBot="1">
      <c r="A5" s="777"/>
      <c r="B5" s="778"/>
      <c r="C5" s="778"/>
      <c r="D5" s="778"/>
      <c r="E5" s="778"/>
      <c r="F5" s="778"/>
      <c r="G5" s="778"/>
      <c r="H5" s="778"/>
      <c r="I5" s="778"/>
      <c r="J5" s="778"/>
      <c r="K5" s="778"/>
      <c r="L5" s="778"/>
      <c r="M5" s="778"/>
      <c r="N5" s="779"/>
      <c r="P5" s="274"/>
    </row>
    <row r="6" spans="1:16" ht="47.4" customHeight="1">
      <c r="A6" s="762" t="s">
        <v>392</v>
      </c>
      <c r="B6" s="763"/>
      <c r="C6" s="763"/>
      <c r="D6" s="763"/>
      <c r="E6" s="763"/>
      <c r="F6" s="763"/>
      <c r="G6" s="763"/>
      <c r="H6" s="763"/>
      <c r="I6" s="763"/>
      <c r="J6" s="763"/>
      <c r="K6" s="763"/>
      <c r="L6" s="763"/>
      <c r="M6" s="763"/>
      <c r="N6" s="764"/>
    </row>
    <row r="7" spans="1:16" ht="172.2" customHeight="1" thickBot="1">
      <c r="A7" s="765" t="s">
        <v>393</v>
      </c>
      <c r="B7" s="766"/>
      <c r="C7" s="766"/>
      <c r="D7" s="766"/>
      <c r="E7" s="766"/>
      <c r="F7" s="766"/>
      <c r="G7" s="766"/>
      <c r="H7" s="766"/>
      <c r="I7" s="766"/>
      <c r="J7" s="766"/>
      <c r="K7" s="766"/>
      <c r="L7" s="766"/>
      <c r="M7" s="766"/>
      <c r="N7" s="767"/>
    </row>
    <row r="8" spans="1:16" ht="45.6" customHeight="1" thickBot="1">
      <c r="A8" s="740" t="s">
        <v>394</v>
      </c>
      <c r="B8" s="741"/>
      <c r="C8" s="741"/>
      <c r="D8" s="741"/>
      <c r="E8" s="741"/>
      <c r="F8" s="741"/>
      <c r="G8" s="741"/>
      <c r="H8" s="741"/>
      <c r="I8" s="741"/>
      <c r="J8" s="741"/>
      <c r="K8" s="741"/>
      <c r="L8" s="741"/>
      <c r="M8" s="741"/>
      <c r="N8" s="742"/>
    </row>
    <row r="9" spans="1:16" ht="409.6" customHeight="1" thickBot="1">
      <c r="A9" s="743" t="s">
        <v>395</v>
      </c>
      <c r="B9" s="744"/>
      <c r="C9" s="744"/>
      <c r="D9" s="744"/>
      <c r="E9" s="744"/>
      <c r="F9" s="744"/>
      <c r="G9" s="744"/>
      <c r="H9" s="744"/>
      <c r="I9" s="744"/>
      <c r="J9" s="744"/>
      <c r="K9" s="744"/>
      <c r="L9" s="744"/>
      <c r="M9" s="744"/>
      <c r="N9" s="745"/>
      <c r="O9" s="42"/>
    </row>
    <row r="10" spans="1:16" ht="42.6" customHeight="1" thickBot="1">
      <c r="A10" s="750" t="s">
        <v>396</v>
      </c>
      <c r="B10" s="751"/>
      <c r="C10" s="751"/>
      <c r="D10" s="751"/>
      <c r="E10" s="751"/>
      <c r="F10" s="751"/>
      <c r="G10" s="751"/>
      <c r="H10" s="751"/>
      <c r="I10" s="751"/>
      <c r="J10" s="751"/>
      <c r="K10" s="751"/>
      <c r="L10" s="751"/>
      <c r="M10" s="751"/>
      <c r="N10" s="752"/>
      <c r="O10" s="45"/>
    </row>
    <row r="11" spans="1:16" ht="402" customHeight="1" thickBot="1">
      <c r="A11" s="753" t="s">
        <v>397</v>
      </c>
      <c r="B11" s="754"/>
      <c r="C11" s="754"/>
      <c r="D11" s="754"/>
      <c r="E11" s="754"/>
      <c r="F11" s="754"/>
      <c r="G11" s="754"/>
      <c r="H11" s="754"/>
      <c r="I11" s="754"/>
      <c r="J11" s="754"/>
      <c r="K11" s="754"/>
      <c r="L11" s="754"/>
      <c r="M11" s="754"/>
      <c r="N11" s="755"/>
      <c r="O11" s="45"/>
    </row>
    <row r="12" spans="1:16" ht="42.6" hidden="1" customHeight="1">
      <c r="A12" s="756"/>
      <c r="B12" s="757"/>
      <c r="C12" s="757"/>
      <c r="D12" s="757"/>
      <c r="E12" s="757"/>
      <c r="F12" s="757"/>
      <c r="G12" s="757"/>
      <c r="H12" s="757"/>
      <c r="I12" s="757"/>
      <c r="J12" s="757"/>
      <c r="K12" s="757"/>
      <c r="L12" s="757"/>
      <c r="M12" s="757"/>
      <c r="N12" s="758"/>
    </row>
    <row r="13" spans="1:16" ht="108.6" hidden="1" customHeight="1" thickBot="1">
      <c r="A13" s="759"/>
      <c r="B13" s="760"/>
      <c r="C13" s="760"/>
      <c r="D13" s="760"/>
      <c r="E13" s="760"/>
      <c r="F13" s="760"/>
      <c r="G13" s="760"/>
      <c r="H13" s="760"/>
      <c r="I13" s="760"/>
      <c r="J13" s="760"/>
      <c r="K13" s="760"/>
      <c r="L13" s="760"/>
      <c r="M13" s="760"/>
      <c r="N13" s="761"/>
      <c r="P13" s="274"/>
    </row>
    <row r="14" spans="1:16" ht="39.6" hidden="1" customHeight="1">
      <c r="A14" s="762"/>
      <c r="B14" s="763"/>
      <c r="C14" s="763"/>
      <c r="D14" s="763"/>
      <c r="E14" s="763"/>
      <c r="F14" s="763"/>
      <c r="G14" s="763"/>
      <c r="H14" s="763"/>
      <c r="I14" s="763"/>
      <c r="J14" s="763"/>
      <c r="K14" s="763"/>
      <c r="L14" s="763"/>
      <c r="M14" s="763"/>
      <c r="N14" s="764"/>
      <c r="O14" s="1"/>
      <c r="P14" s="408"/>
    </row>
    <row r="15" spans="1:16" ht="191.4" hidden="1" customHeight="1" thickBot="1">
      <c r="A15" s="765"/>
      <c r="B15" s="766"/>
      <c r="C15" s="766"/>
      <c r="D15" s="766"/>
      <c r="E15" s="766"/>
      <c r="F15" s="766"/>
      <c r="G15" s="766"/>
      <c r="H15" s="766"/>
      <c r="I15" s="766"/>
      <c r="J15" s="766"/>
      <c r="K15" s="766"/>
      <c r="L15" s="766"/>
      <c r="M15" s="766"/>
      <c r="N15" s="767"/>
      <c r="O15" s="1"/>
      <c r="P15" s="408"/>
    </row>
    <row r="16" spans="1:16" ht="38.4" hidden="1" customHeight="1">
      <c r="A16" s="756"/>
      <c r="B16" s="757"/>
      <c r="C16" s="757"/>
      <c r="D16" s="757"/>
      <c r="E16" s="757"/>
      <c r="F16" s="757"/>
      <c r="G16" s="757"/>
      <c r="H16" s="757"/>
      <c r="I16" s="757"/>
      <c r="J16" s="757"/>
      <c r="K16" s="757"/>
      <c r="L16" s="757"/>
      <c r="M16" s="757"/>
      <c r="N16" s="758"/>
    </row>
    <row r="17" spans="1:14" ht="168" hidden="1" customHeight="1" thickBot="1">
      <c r="A17" s="759"/>
      <c r="B17" s="760"/>
      <c r="C17" s="760"/>
      <c r="D17" s="760"/>
      <c r="E17" s="760"/>
      <c r="F17" s="760"/>
      <c r="G17" s="760"/>
      <c r="H17" s="760"/>
      <c r="I17" s="760"/>
      <c r="J17" s="760"/>
      <c r="K17" s="760"/>
      <c r="L17" s="760"/>
      <c r="M17" s="760"/>
      <c r="N17" s="761"/>
    </row>
    <row r="18" spans="1:14" ht="45.6" customHeight="1">
      <c r="A18" s="748"/>
      <c r="B18" s="749"/>
      <c r="C18" s="749"/>
      <c r="D18" s="749"/>
      <c r="E18" s="749"/>
      <c r="F18" s="749"/>
      <c r="G18" s="749"/>
      <c r="H18" s="749"/>
      <c r="I18" s="749"/>
      <c r="J18" s="749"/>
      <c r="K18" s="749"/>
      <c r="L18" s="749"/>
      <c r="M18" s="749"/>
      <c r="N18" s="749"/>
    </row>
    <row r="19" spans="1:14" ht="36" customHeight="1">
      <c r="A19" s="746" t="s">
        <v>25</v>
      </c>
      <c r="B19" s="747"/>
      <c r="C19" s="747"/>
      <c r="D19" s="747"/>
      <c r="E19" s="747"/>
      <c r="F19" s="747"/>
      <c r="G19" s="747"/>
      <c r="H19" s="747"/>
      <c r="I19" s="747"/>
      <c r="J19" s="747"/>
      <c r="K19" s="747"/>
      <c r="L19" s="747"/>
      <c r="M19" s="747"/>
      <c r="N19" s="747"/>
    </row>
  </sheetData>
  <mergeCells count="17">
    <mergeCell ref="A1:N1"/>
    <mergeCell ref="A2:N2"/>
    <mergeCell ref="A6:N6"/>
    <mergeCell ref="A7:N7"/>
    <mergeCell ref="A3:N5"/>
    <mergeCell ref="A8:N8"/>
    <mergeCell ref="A9:N9"/>
    <mergeCell ref="A19:N19"/>
    <mergeCell ref="A18:N18"/>
    <mergeCell ref="A10:N10"/>
    <mergeCell ref="A11:N11"/>
    <mergeCell ref="A12:N12"/>
    <mergeCell ref="A13:N13"/>
    <mergeCell ref="A14:N14"/>
    <mergeCell ref="A15:N15"/>
    <mergeCell ref="A16:N16"/>
    <mergeCell ref="A17:N17"/>
  </mergeCells>
  <phoneticPr fontId="15"/>
  <pageMargins left="0.7" right="0.7" top="0.75" bottom="0.75" header="0.3" footer="0.3"/>
  <pageSetup paperSize="9" scale="40" orientation="portrait" horizontalDpi="300" verticalDpi="300" r:id="rId1"/>
  <colBreaks count="1" manualBreakCount="1">
    <brk id="14"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4D6C7-DC80-49A8-9AE8-9E8D47E71E83}">
  <sheetPr codeName="Sheet12">
    <tabColor theme="1"/>
  </sheetPr>
  <dimension ref="A1:C46"/>
  <sheetViews>
    <sheetView view="pageBreakPreview" zoomScale="79" zoomScaleNormal="75" zoomScaleSheetLayoutView="79" workbookViewId="0">
      <selection activeCell="AG87" sqref="AG87"/>
    </sheetView>
  </sheetViews>
  <sheetFormatPr defaultColWidth="9" defaultRowHeight="14.4"/>
  <cols>
    <col min="1" max="1" width="225.33203125" style="5" customWidth="1"/>
    <col min="2" max="2" width="33.109375" style="3" hidden="1" customWidth="1"/>
    <col min="3" max="3" width="1.77734375" style="4" customWidth="1"/>
    <col min="4" max="16384" width="9" style="1"/>
  </cols>
  <sheetData>
    <row r="1" spans="1:3" s="40" customFormat="1" ht="46.2" customHeight="1" thickBot="1">
      <c r="A1" s="124" t="s">
        <v>228</v>
      </c>
      <c r="B1" s="43" t="s">
        <v>0</v>
      </c>
      <c r="C1" s="44" t="s">
        <v>2</v>
      </c>
    </row>
    <row r="2" spans="1:3" ht="46.8" customHeight="1">
      <c r="A2" s="278" t="s">
        <v>398</v>
      </c>
      <c r="B2" s="2"/>
      <c r="C2" s="780"/>
    </row>
    <row r="3" spans="1:3" ht="166.8" customHeight="1">
      <c r="A3" s="452" t="s">
        <v>399</v>
      </c>
      <c r="B3" s="46"/>
      <c r="C3" s="781"/>
    </row>
    <row r="4" spans="1:3" ht="34.799999999999997" customHeight="1" thickBot="1">
      <c r="A4" s="372" t="s">
        <v>400</v>
      </c>
      <c r="B4" s="1"/>
      <c r="C4" s="1"/>
    </row>
    <row r="5" spans="1:3" ht="46.8" customHeight="1">
      <c r="A5" s="278" t="s">
        <v>401</v>
      </c>
      <c r="B5" s="2"/>
      <c r="C5" s="780"/>
    </row>
    <row r="6" spans="1:3" ht="147" customHeight="1">
      <c r="A6" s="371" t="s">
        <v>402</v>
      </c>
      <c r="B6" s="46"/>
      <c r="C6" s="781"/>
    </row>
    <row r="7" spans="1:3" ht="34.799999999999997" customHeight="1" thickBot="1">
      <c r="A7" s="372" t="s">
        <v>403</v>
      </c>
      <c r="B7" s="1"/>
      <c r="C7" s="1"/>
    </row>
    <row r="8" spans="1:3" ht="41.4" customHeight="1">
      <c r="A8" s="351" t="s">
        <v>404</v>
      </c>
      <c r="B8" s="2"/>
      <c r="C8" s="780"/>
    </row>
    <row r="9" spans="1:3" ht="380.4" customHeight="1">
      <c r="A9" s="337" t="s">
        <v>405</v>
      </c>
      <c r="B9" s="46"/>
      <c r="C9" s="781"/>
    </row>
    <row r="10" spans="1:3" ht="38.4" customHeight="1">
      <c r="A10" s="129" t="s">
        <v>406</v>
      </c>
      <c r="B10" s="1"/>
      <c r="C10" s="1"/>
    </row>
    <row r="11" spans="1:3" ht="43.2" hidden="1" customHeight="1">
      <c r="A11" s="378"/>
      <c r="B11" s="146"/>
      <c r="C11" s="780"/>
    </row>
    <row r="12" spans="1:3" ht="82.8" hidden="1" customHeight="1" thickBot="1">
      <c r="A12" s="373"/>
      <c r="B12" s="147"/>
      <c r="C12" s="781"/>
    </row>
    <row r="13" spans="1:3" ht="36" hidden="1" customHeight="1">
      <c r="A13" s="304"/>
      <c r="B13" s="1"/>
      <c r="C13" s="1"/>
    </row>
    <row r="14" spans="1:3" s="305" customFormat="1" ht="42.6" hidden="1" customHeight="1">
      <c r="A14" s="374"/>
      <c r="B14" s="375"/>
      <c r="C14" s="375"/>
    </row>
    <row r="15" spans="1:3" ht="136.80000000000001" hidden="1" customHeight="1" thickBot="1">
      <c r="A15" s="338"/>
      <c r="B15" s="306"/>
      <c r="C15" s="306"/>
    </row>
    <row r="16" spans="1:3" s="308" customFormat="1" ht="34.200000000000003" hidden="1" customHeight="1">
      <c r="A16" s="307"/>
    </row>
    <row r="17" spans="1:3" s="378" customFormat="1" ht="46.8" hidden="1" customHeight="1">
      <c r="B17" s="378" t="s">
        <v>183</v>
      </c>
      <c r="C17" s="378" t="s">
        <v>183</v>
      </c>
    </row>
    <row r="18" spans="1:3" ht="247.2" hidden="1" customHeight="1">
      <c r="A18" s="402"/>
      <c r="B18" s="1"/>
      <c r="C18" s="1"/>
    </row>
    <row r="19" spans="1:3" ht="38.4" hidden="1" customHeight="1" thickBot="1">
      <c r="A19" s="404"/>
      <c r="B19" s="403"/>
      <c r="C19" s="403"/>
    </row>
    <row r="20" spans="1:3" ht="38.4" hidden="1" customHeight="1">
      <c r="A20" s="378"/>
      <c r="B20" s="1"/>
      <c r="C20" s="1"/>
    </row>
    <row r="21" spans="1:3" ht="225.6" hidden="1" customHeight="1" thickBot="1">
      <c r="A21" s="373"/>
      <c r="B21" s="1"/>
      <c r="C21" s="1"/>
    </row>
    <row r="22" spans="1:3" ht="64.2" hidden="1" customHeight="1">
      <c r="A22" s="278"/>
      <c r="B22" s="1"/>
      <c r="C22" s="1"/>
    </row>
    <row r="23" spans="1:3" ht="115.8" hidden="1" customHeight="1">
      <c r="A23" s="371"/>
      <c r="B23" s="1"/>
      <c r="C23" s="1"/>
    </row>
    <row r="24" spans="1:3" ht="39" hidden="1" customHeight="1" thickBot="1">
      <c r="A24" s="372"/>
      <c r="B24" s="1"/>
      <c r="C24" s="1"/>
    </row>
    <row r="25" spans="1:3" ht="32.25" hidden="1" customHeight="1">
      <c r="A25" s="304"/>
      <c r="B25" s="1"/>
      <c r="C25" s="1"/>
    </row>
    <row r="26" spans="1:3" ht="36.75" customHeight="1">
      <c r="A26" s="339"/>
    </row>
    <row r="27" spans="1:3" ht="33" customHeight="1">
      <c r="A27" s="1" t="s">
        <v>177</v>
      </c>
    </row>
    <row r="28" spans="1:3" ht="36.75" customHeight="1">
      <c r="A28" s="1" t="s">
        <v>178</v>
      </c>
    </row>
    <row r="29" spans="1:3" ht="36.75" customHeight="1"/>
    <row r="30" spans="1:3" ht="25.5" customHeight="1"/>
    <row r="31" spans="1:3" ht="32.25" customHeight="1"/>
    <row r="32" spans="1:3" ht="30.75" customHeight="1"/>
    <row r="33" spans="1:1" ht="42.75" customHeight="1"/>
    <row r="34" spans="1:1" ht="43.5" customHeight="1"/>
    <row r="35" spans="1:1" ht="27.75" customHeight="1"/>
    <row r="36" spans="1:1" ht="30.75" customHeight="1">
      <c r="A36" s="391"/>
    </row>
    <row r="37" spans="1:1" ht="29.25" customHeight="1"/>
    <row r="38" spans="1:1" ht="27" customHeight="1"/>
    <row r="39" spans="1:1" ht="27" customHeight="1"/>
    <row r="40" spans="1:1" ht="27" customHeight="1"/>
    <row r="41" spans="1:1" ht="27" customHeight="1"/>
    <row r="42" spans="1:1" ht="27" customHeight="1"/>
    <row r="43" spans="1:1" ht="27" customHeight="1"/>
    <row r="44" spans="1:1" ht="27" customHeight="1"/>
    <row r="45" spans="1:1" ht="27" customHeight="1"/>
    <row r="46" spans="1:1" ht="27" customHeight="1"/>
  </sheetData>
  <mergeCells count="4">
    <mergeCell ref="C5:C6"/>
    <mergeCell ref="C8:C9"/>
    <mergeCell ref="C11:C12"/>
    <mergeCell ref="C2:C3"/>
  </mergeCells>
  <phoneticPr fontId="85"/>
  <hyperlinks>
    <hyperlink ref="A4" r:id="rId1" xr:uid="{438824C6-1536-47CB-9170-F18EA07026DC}"/>
    <hyperlink ref="A7" r:id="rId2" xr:uid="{D60BEC8A-321B-4582-AC94-FF0FB9AAA568}"/>
  </hyperlinks>
  <pageMargins left="0" right="0" top="0.19685039370078741" bottom="0.39370078740157483" header="0" footer="0.19685039370078741"/>
  <pageSetup paperSize="9" scale="45"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77C5-1616-4CA5-A211-6B1BE283E847}">
  <sheetPr codeName="Sheet2"/>
  <dimension ref="A1:AA91"/>
  <sheetViews>
    <sheetView view="pageBreakPreview" zoomScale="50" zoomScaleNormal="100" zoomScaleSheetLayoutView="50" workbookViewId="0">
      <selection activeCell="AG87" sqref="AG87"/>
    </sheetView>
  </sheetViews>
  <sheetFormatPr defaultRowHeight="13.2"/>
  <cols>
    <col min="15" max="15" width="5.109375" customWidth="1"/>
    <col min="27" max="27" width="9.33203125" customWidth="1"/>
  </cols>
  <sheetData>
    <row r="1" spans="1:27">
      <c r="A1" s="447"/>
      <c r="B1" s="447"/>
      <c r="C1" s="447"/>
      <c r="D1" s="447"/>
      <c r="E1" s="447"/>
      <c r="F1" s="447"/>
      <c r="G1" s="447"/>
      <c r="H1" s="447"/>
      <c r="I1" s="447"/>
      <c r="J1" s="447"/>
      <c r="K1" s="447"/>
      <c r="L1" s="447"/>
      <c r="M1" s="447"/>
      <c r="N1" s="447"/>
      <c r="O1" s="447"/>
      <c r="P1" s="569"/>
      <c r="Q1" s="569"/>
      <c r="R1" s="569"/>
      <c r="S1" s="569"/>
      <c r="T1" s="569"/>
      <c r="U1" s="569"/>
      <c r="V1" s="569"/>
      <c r="W1" s="569"/>
      <c r="X1" s="569"/>
      <c r="Y1" s="569"/>
      <c r="Z1" s="569"/>
      <c r="AA1" s="569"/>
    </row>
    <row r="2" spans="1:27">
      <c r="A2" s="447"/>
      <c r="B2" s="447"/>
      <c r="C2" s="447"/>
      <c r="D2" s="447"/>
      <c r="E2" s="447"/>
      <c r="F2" s="447"/>
      <c r="G2" s="447"/>
      <c r="H2" s="447"/>
      <c r="I2" s="447"/>
      <c r="J2" s="447"/>
      <c r="K2" s="447"/>
      <c r="L2" s="447"/>
      <c r="M2" s="447"/>
      <c r="N2" s="447"/>
      <c r="O2" s="447"/>
      <c r="P2" s="569"/>
      <c r="Q2" s="569"/>
      <c r="R2" s="569"/>
      <c r="S2" s="569"/>
      <c r="T2" s="569"/>
      <c r="U2" s="569"/>
      <c r="V2" s="569"/>
      <c r="W2" s="569"/>
      <c r="X2" s="569"/>
      <c r="Y2" s="569"/>
      <c r="Z2" s="569"/>
      <c r="AA2" s="569"/>
    </row>
    <row r="3" spans="1:27">
      <c r="A3" s="447"/>
      <c r="B3" s="447"/>
      <c r="C3" s="447"/>
      <c r="D3" s="447"/>
      <c r="E3" s="447"/>
      <c r="F3" s="447"/>
      <c r="G3" s="447"/>
      <c r="H3" s="447"/>
      <c r="I3" s="447"/>
      <c r="J3" s="447"/>
      <c r="K3" s="447"/>
      <c r="L3" s="447"/>
      <c r="M3" s="447"/>
      <c r="N3" s="447"/>
      <c r="O3" s="447"/>
      <c r="P3" s="569"/>
      <c r="Q3" s="569"/>
      <c r="R3" s="569"/>
      <c r="S3" s="569"/>
      <c r="T3" s="569"/>
      <c r="U3" s="569"/>
      <c r="V3" s="569"/>
      <c r="W3" s="569"/>
      <c r="X3" s="569"/>
      <c r="Y3" s="569"/>
      <c r="Z3" s="569"/>
      <c r="AA3" s="569"/>
    </row>
    <row r="4" spans="1:27">
      <c r="A4" s="447"/>
      <c r="B4" s="447"/>
      <c r="C4" s="447"/>
      <c r="D4" s="447"/>
      <c r="E4" s="447"/>
      <c r="F4" s="447"/>
      <c r="G4" s="447"/>
      <c r="H4" s="447"/>
      <c r="I4" s="447"/>
      <c r="J4" s="447"/>
      <c r="K4" s="447"/>
      <c r="L4" s="447"/>
      <c r="M4" s="447"/>
      <c r="N4" s="447"/>
      <c r="O4" s="447"/>
      <c r="P4" s="569"/>
      <c r="Q4" s="569"/>
      <c r="R4" s="569"/>
      <c r="S4" s="569"/>
      <c r="T4" s="569"/>
      <c r="U4" s="569"/>
      <c r="V4" s="569"/>
      <c r="W4" s="569"/>
      <c r="X4" s="569"/>
      <c r="Y4" s="569"/>
      <c r="Z4" s="569"/>
      <c r="AA4" s="569"/>
    </row>
    <row r="5" spans="1:27">
      <c r="A5" s="447"/>
      <c r="B5" s="447"/>
      <c r="C5" s="447"/>
      <c r="D5" s="447"/>
      <c r="E5" s="447"/>
      <c r="F5" s="447"/>
      <c r="G5" s="447"/>
      <c r="H5" s="447"/>
      <c r="I5" s="447"/>
      <c r="J5" s="447"/>
      <c r="K5" s="447"/>
      <c r="L5" s="447"/>
      <c r="M5" s="447"/>
      <c r="N5" s="447"/>
      <c r="O5" s="447"/>
      <c r="P5" s="569"/>
      <c r="Q5" s="569"/>
      <c r="R5" s="569"/>
      <c r="S5" s="569"/>
      <c r="T5" s="569"/>
      <c r="U5" s="569"/>
      <c r="V5" s="569"/>
      <c r="W5" s="569"/>
      <c r="X5" s="569"/>
      <c r="Y5" s="569"/>
      <c r="Z5" s="569"/>
      <c r="AA5" s="569"/>
    </row>
    <row r="6" spans="1:27">
      <c r="A6" s="447"/>
      <c r="B6" s="447"/>
      <c r="C6" s="447"/>
      <c r="D6" s="447"/>
      <c r="E6" s="447"/>
      <c r="F6" s="447"/>
      <c r="G6" s="447"/>
      <c r="H6" s="447"/>
      <c r="I6" s="447"/>
      <c r="J6" s="447"/>
      <c r="K6" s="447"/>
      <c r="L6" s="447"/>
      <c r="M6" s="447"/>
      <c r="N6" s="447"/>
      <c r="O6" s="447"/>
      <c r="P6" s="569"/>
      <c r="Q6" s="569"/>
      <c r="R6" s="569"/>
      <c r="S6" s="569"/>
      <c r="T6" s="569"/>
      <c r="U6" s="569"/>
      <c r="V6" s="569"/>
      <c r="W6" s="569"/>
      <c r="X6" s="569"/>
      <c r="Y6" s="569"/>
      <c r="Z6" s="569"/>
      <c r="AA6" s="569"/>
    </row>
    <row r="7" spans="1:27">
      <c r="A7" s="447"/>
      <c r="B7" s="447"/>
      <c r="C7" s="447"/>
      <c r="D7" s="447"/>
      <c r="E7" s="447"/>
      <c r="F7" s="447"/>
      <c r="G7" s="447"/>
      <c r="H7" s="447"/>
      <c r="I7" s="447"/>
      <c r="J7" s="447"/>
      <c r="K7" s="447"/>
      <c r="L7" s="447"/>
      <c r="M7" s="447"/>
      <c r="N7" s="447"/>
      <c r="O7" s="447"/>
      <c r="P7" s="569"/>
      <c r="Q7" s="569"/>
      <c r="R7" s="569"/>
      <c r="S7" s="569"/>
      <c r="T7" s="569"/>
      <c r="U7" s="569"/>
      <c r="V7" s="569"/>
      <c r="W7" s="569"/>
      <c r="X7" s="569"/>
      <c r="Y7" s="569"/>
      <c r="Z7" s="569"/>
      <c r="AA7" s="569"/>
    </row>
    <row r="8" spans="1:27">
      <c r="A8" s="447"/>
      <c r="B8" s="447"/>
      <c r="C8" s="447"/>
      <c r="D8" s="447"/>
      <c r="E8" s="447"/>
      <c r="F8" s="447"/>
      <c r="G8" s="447"/>
      <c r="H8" s="447"/>
      <c r="I8" s="447"/>
      <c r="J8" s="447"/>
      <c r="K8" s="447"/>
      <c r="L8" s="447"/>
      <c r="M8" s="447"/>
      <c r="N8" s="447"/>
      <c r="O8" s="447"/>
      <c r="P8" s="569"/>
      <c r="Q8" s="569"/>
      <c r="R8" s="569"/>
      <c r="S8" s="569"/>
      <c r="T8" s="569"/>
      <c r="U8" s="569"/>
      <c r="V8" s="569"/>
      <c r="W8" s="569"/>
      <c r="X8" s="569"/>
      <c r="Y8" s="569"/>
      <c r="Z8" s="569"/>
      <c r="AA8" s="569"/>
    </row>
    <row r="9" spans="1:27">
      <c r="A9" s="447"/>
      <c r="B9" s="447"/>
      <c r="C9" s="447"/>
      <c r="D9" s="447"/>
      <c r="E9" s="447"/>
      <c r="F9" s="447"/>
      <c r="G9" s="447"/>
      <c r="H9" s="447"/>
      <c r="I9" s="447"/>
      <c r="J9" s="447"/>
      <c r="K9" s="447"/>
      <c r="L9" s="447"/>
      <c r="M9" s="447"/>
      <c r="N9" s="447"/>
      <c r="O9" s="447"/>
      <c r="P9" s="569"/>
      <c r="Q9" s="569"/>
      <c r="R9" s="569"/>
      <c r="S9" s="569"/>
      <c r="T9" s="569"/>
      <c r="U9" s="569"/>
      <c r="V9" s="569"/>
      <c r="W9" s="569"/>
      <c r="X9" s="569"/>
      <c r="Y9" s="569"/>
      <c r="Z9" s="569"/>
      <c r="AA9" s="569"/>
    </row>
    <row r="10" spans="1:27">
      <c r="A10" s="447"/>
      <c r="B10" s="447"/>
      <c r="C10" s="447"/>
      <c r="D10" s="447"/>
      <c r="E10" s="447"/>
      <c r="F10" s="447"/>
      <c r="G10" s="447"/>
      <c r="H10" s="447"/>
      <c r="I10" s="447"/>
      <c r="J10" s="447"/>
      <c r="K10" s="447"/>
      <c r="L10" s="447"/>
      <c r="M10" s="447"/>
      <c r="N10" s="447"/>
      <c r="O10" s="447"/>
      <c r="P10" s="569"/>
      <c r="Q10" s="569"/>
      <c r="R10" s="569"/>
      <c r="S10" s="569"/>
      <c r="T10" s="569"/>
      <c r="U10" s="569"/>
      <c r="V10" s="569"/>
      <c r="W10" s="569"/>
      <c r="X10" s="569"/>
      <c r="Y10" s="569"/>
      <c r="Z10" s="569"/>
      <c r="AA10" s="569"/>
    </row>
    <row r="11" spans="1:27">
      <c r="A11" s="447"/>
      <c r="B11" s="447"/>
      <c r="C11" s="447"/>
      <c r="D11" s="447"/>
      <c r="E11" s="447"/>
      <c r="F11" s="447"/>
      <c r="G11" s="447"/>
      <c r="H11" s="447"/>
      <c r="I11" s="447"/>
      <c r="J11" s="447"/>
      <c r="K11" s="447"/>
      <c r="L11" s="447"/>
      <c r="M11" s="447"/>
      <c r="N11" s="447"/>
      <c r="O11" s="447"/>
      <c r="P11" s="569"/>
      <c r="Q11" s="569"/>
      <c r="R11" s="569"/>
      <c r="S11" s="569"/>
      <c r="T11" s="569"/>
      <c r="U11" s="569"/>
      <c r="V11" s="569"/>
      <c r="W11" s="569"/>
      <c r="X11" s="569"/>
      <c r="Y11" s="569"/>
      <c r="Z11" s="569"/>
      <c r="AA11" s="569"/>
    </row>
    <row r="12" spans="1:27">
      <c r="A12" s="447"/>
      <c r="B12" s="447"/>
      <c r="C12" s="447"/>
      <c r="D12" s="447"/>
      <c r="E12" s="447"/>
      <c r="F12" s="447"/>
      <c r="G12" s="447"/>
      <c r="H12" s="447"/>
      <c r="I12" s="447"/>
      <c r="J12" s="447"/>
      <c r="K12" s="447"/>
      <c r="L12" s="447"/>
      <c r="M12" s="447"/>
      <c r="N12" s="447"/>
      <c r="O12" s="447"/>
      <c r="P12" s="569"/>
      <c r="Q12" s="569"/>
      <c r="R12" s="569"/>
      <c r="S12" s="569"/>
      <c r="T12" s="569"/>
      <c r="U12" s="569"/>
      <c r="V12" s="569"/>
      <c r="W12" s="569"/>
      <c r="X12" s="569"/>
      <c r="Y12" s="569"/>
      <c r="Z12" s="569"/>
      <c r="AA12" s="569"/>
    </row>
    <row r="13" spans="1:27">
      <c r="A13" s="447"/>
      <c r="B13" s="447"/>
      <c r="C13" s="447"/>
      <c r="D13" s="447"/>
      <c r="E13" s="447"/>
      <c r="F13" s="447"/>
      <c r="G13" s="447"/>
      <c r="H13" s="447"/>
      <c r="I13" s="447"/>
      <c r="J13" s="447"/>
      <c r="K13" s="447"/>
      <c r="L13" s="447"/>
      <c r="M13" s="447"/>
      <c r="N13" s="447"/>
      <c r="O13" s="447"/>
      <c r="P13" s="569"/>
      <c r="Q13" s="569"/>
      <c r="R13" s="569"/>
      <c r="S13" s="569"/>
      <c r="T13" s="569"/>
      <c r="U13" s="569"/>
      <c r="V13" s="569"/>
      <c r="W13" s="569"/>
      <c r="X13" s="569"/>
      <c r="Y13" s="569"/>
      <c r="Z13" s="569"/>
      <c r="AA13" s="569"/>
    </row>
    <row r="14" spans="1:27">
      <c r="A14" s="447"/>
      <c r="B14" s="447"/>
      <c r="C14" s="447"/>
      <c r="D14" s="447"/>
      <c r="E14" s="447"/>
      <c r="F14" s="447"/>
      <c r="G14" s="447"/>
      <c r="H14" s="447"/>
      <c r="I14" s="447"/>
      <c r="J14" s="447"/>
      <c r="K14" s="447"/>
      <c r="L14" s="447"/>
      <c r="M14" s="447"/>
      <c r="N14" s="447"/>
      <c r="O14" s="447"/>
      <c r="P14" s="569"/>
      <c r="Q14" s="569"/>
      <c r="R14" s="569"/>
      <c r="S14" s="569"/>
      <c r="T14" s="569"/>
      <c r="U14" s="569"/>
      <c r="V14" s="569"/>
      <c r="W14" s="569"/>
      <c r="X14" s="569"/>
      <c r="Y14" s="569"/>
      <c r="Z14" s="569"/>
      <c r="AA14" s="569"/>
    </row>
    <row r="15" spans="1:27">
      <c r="A15" s="447"/>
      <c r="B15" s="447"/>
      <c r="C15" s="447"/>
      <c r="D15" s="447"/>
      <c r="E15" s="447"/>
      <c r="F15" s="447"/>
      <c r="G15" s="447"/>
      <c r="H15" s="447"/>
      <c r="I15" s="447"/>
      <c r="J15" s="447"/>
      <c r="K15" s="447"/>
      <c r="L15" s="447"/>
      <c r="M15" s="447"/>
      <c r="N15" s="447"/>
      <c r="O15" s="447"/>
      <c r="P15" s="569"/>
      <c r="Q15" s="569"/>
      <c r="R15" s="569"/>
      <c r="S15" s="569"/>
      <c r="T15" s="569"/>
      <c r="U15" s="569"/>
      <c r="V15" s="569"/>
      <c r="W15" s="569"/>
      <c r="X15" s="569"/>
      <c r="Y15" s="569"/>
      <c r="Z15" s="569"/>
      <c r="AA15" s="569"/>
    </row>
    <row r="16" spans="1:27">
      <c r="A16" s="447"/>
      <c r="B16" s="447"/>
      <c r="C16" s="447"/>
      <c r="D16" s="447"/>
      <c r="E16" s="447"/>
      <c r="F16" s="447"/>
      <c r="G16" s="447"/>
      <c r="H16" s="447"/>
      <c r="I16" s="447"/>
      <c r="J16" s="447"/>
      <c r="K16" s="447"/>
      <c r="L16" s="447"/>
      <c r="M16" s="447"/>
      <c r="N16" s="447"/>
      <c r="O16" s="447"/>
      <c r="P16" s="569"/>
      <c r="Q16" s="569"/>
      <c r="R16" s="569"/>
      <c r="S16" s="569"/>
      <c r="T16" s="569"/>
      <c r="U16" s="569"/>
      <c r="V16" s="569"/>
      <c r="W16" s="569"/>
      <c r="X16" s="569"/>
      <c r="Y16" s="569"/>
      <c r="Z16" s="569"/>
      <c r="AA16" s="569"/>
    </row>
    <row r="17" spans="1:27">
      <c r="A17" s="447"/>
      <c r="B17" s="447"/>
      <c r="C17" s="447"/>
      <c r="D17" s="447"/>
      <c r="E17" s="447"/>
      <c r="F17" s="447"/>
      <c r="G17" s="447"/>
      <c r="H17" s="447"/>
      <c r="I17" s="447"/>
      <c r="J17" s="447"/>
      <c r="K17" s="447"/>
      <c r="L17" s="447"/>
      <c r="M17" s="447"/>
      <c r="N17" s="447"/>
      <c r="O17" s="447"/>
      <c r="P17" s="569"/>
      <c r="Q17" s="569"/>
      <c r="R17" s="569"/>
      <c r="S17" s="569"/>
      <c r="T17" s="569"/>
      <c r="U17" s="569"/>
      <c r="V17" s="569"/>
      <c r="W17" s="569"/>
      <c r="X17" s="569"/>
      <c r="Y17" s="569"/>
      <c r="Z17" s="569"/>
      <c r="AA17" s="569"/>
    </row>
    <row r="18" spans="1:27">
      <c r="A18" s="447"/>
      <c r="B18" s="447"/>
      <c r="C18" s="447"/>
      <c r="D18" s="447"/>
      <c r="E18" s="447"/>
      <c r="F18" s="447"/>
      <c r="G18" s="447"/>
      <c r="H18" s="447"/>
      <c r="I18" s="447"/>
      <c r="J18" s="447"/>
      <c r="K18" s="447"/>
      <c r="L18" s="447"/>
      <c r="M18" s="447"/>
      <c r="N18" s="447"/>
      <c r="O18" s="447"/>
      <c r="P18" s="569"/>
      <c r="Q18" s="569"/>
      <c r="R18" s="569"/>
      <c r="S18" s="569"/>
      <c r="T18" s="569"/>
      <c r="U18" s="569"/>
      <c r="V18" s="569"/>
      <c r="W18" s="569"/>
      <c r="X18" s="569"/>
      <c r="Y18" s="569"/>
      <c r="Z18" s="569"/>
      <c r="AA18" s="569"/>
    </row>
    <row r="19" spans="1:27">
      <c r="A19" s="447"/>
      <c r="B19" s="447"/>
      <c r="C19" s="447"/>
      <c r="D19" s="447"/>
      <c r="E19" s="447"/>
      <c r="F19" s="447"/>
      <c r="G19" s="447"/>
      <c r="H19" s="447"/>
      <c r="I19" s="447"/>
      <c r="J19" s="447"/>
      <c r="K19" s="447"/>
      <c r="L19" s="447"/>
      <c r="M19" s="447"/>
      <c r="N19" s="447"/>
      <c r="O19" s="447"/>
      <c r="P19" s="447"/>
      <c r="Q19" s="447"/>
      <c r="R19" s="447"/>
      <c r="S19" s="447"/>
      <c r="T19" s="447"/>
      <c r="U19" s="447"/>
      <c r="V19" s="447"/>
      <c r="W19" s="447"/>
      <c r="X19" s="447"/>
      <c r="Y19" s="447"/>
      <c r="Z19" s="447"/>
      <c r="AA19" s="447"/>
    </row>
    <row r="20" spans="1:27">
      <c r="A20" s="447"/>
      <c r="B20" s="447"/>
      <c r="C20" s="447"/>
      <c r="D20" s="447"/>
      <c r="E20" s="447"/>
      <c r="F20" s="447"/>
      <c r="G20" s="447"/>
      <c r="H20" s="447"/>
      <c r="I20" s="447"/>
      <c r="J20" s="447"/>
      <c r="K20" s="447"/>
      <c r="L20" s="447"/>
      <c r="M20" s="447"/>
      <c r="N20" s="447"/>
      <c r="O20" s="447"/>
      <c r="P20" s="447"/>
      <c r="Q20" s="447"/>
      <c r="R20" s="447"/>
      <c r="S20" s="447"/>
      <c r="T20" s="447"/>
      <c r="U20" s="447"/>
      <c r="V20" s="447"/>
      <c r="W20" s="447"/>
      <c r="X20" s="447"/>
      <c r="Y20" s="447"/>
      <c r="Z20" s="447"/>
      <c r="AA20" s="447"/>
    </row>
    <row r="21" spans="1:27">
      <c r="A21" s="447"/>
      <c r="B21" s="447"/>
      <c r="C21" s="447"/>
      <c r="D21" s="447"/>
      <c r="E21" s="447"/>
      <c r="F21" s="447"/>
      <c r="G21" s="447"/>
      <c r="H21" s="447"/>
      <c r="I21" s="447"/>
      <c r="J21" s="447"/>
      <c r="K21" s="447"/>
      <c r="L21" s="447"/>
      <c r="M21" s="447"/>
      <c r="N21" s="447"/>
      <c r="O21" s="447"/>
      <c r="P21" s="447"/>
      <c r="Q21" s="447"/>
      <c r="R21" s="447"/>
      <c r="S21" s="447"/>
      <c r="T21" s="447"/>
      <c r="U21" s="447"/>
      <c r="V21" s="447"/>
      <c r="W21" s="447"/>
      <c r="X21" s="447"/>
      <c r="Y21" s="447"/>
      <c r="Z21" s="447"/>
      <c r="AA21" s="447"/>
    </row>
    <row r="22" spans="1:27">
      <c r="A22" s="447"/>
      <c r="B22" s="447"/>
      <c r="C22" s="447"/>
      <c r="D22" s="447"/>
      <c r="E22" s="447"/>
      <c r="F22" s="447"/>
      <c r="G22" s="447"/>
      <c r="H22" s="447"/>
      <c r="I22" s="447"/>
      <c r="J22" s="447"/>
      <c r="K22" s="447"/>
      <c r="L22" s="447"/>
      <c r="M22" s="447"/>
      <c r="N22" s="447"/>
      <c r="O22" s="447"/>
      <c r="P22" s="447"/>
      <c r="Q22" s="447"/>
      <c r="R22" s="447"/>
      <c r="S22" s="447"/>
      <c r="T22" s="447"/>
      <c r="U22" s="447"/>
      <c r="V22" s="447"/>
      <c r="W22" s="447"/>
      <c r="X22" s="447"/>
      <c r="Y22" s="447"/>
      <c r="Z22" s="447"/>
      <c r="AA22" s="447"/>
    </row>
    <row r="23" spans="1:27">
      <c r="A23" s="447"/>
      <c r="B23" s="447"/>
      <c r="C23" s="447"/>
      <c r="D23" s="447"/>
      <c r="E23" s="447"/>
      <c r="F23" s="447"/>
      <c r="G23" s="447"/>
      <c r="H23" s="447"/>
      <c r="I23" s="447"/>
      <c r="J23" s="447"/>
      <c r="K23" s="447"/>
      <c r="L23" s="447"/>
      <c r="M23" s="447"/>
      <c r="N23" s="447"/>
      <c r="O23" s="447"/>
      <c r="P23" s="447"/>
      <c r="Q23" s="447"/>
      <c r="R23" s="447"/>
      <c r="S23" s="447"/>
      <c r="T23" s="447"/>
      <c r="U23" s="447"/>
      <c r="V23" s="447"/>
      <c r="W23" s="447"/>
      <c r="X23" s="447"/>
      <c r="Y23" s="447"/>
      <c r="Z23" s="447"/>
      <c r="AA23" s="447"/>
    </row>
    <row r="24" spans="1:27">
      <c r="A24" s="447"/>
      <c r="B24" s="447"/>
      <c r="C24" s="447"/>
      <c r="D24" s="447"/>
      <c r="E24" s="447"/>
      <c r="F24" s="447"/>
      <c r="G24" s="447"/>
      <c r="H24" s="447"/>
      <c r="I24" s="447"/>
      <c r="J24" s="447"/>
      <c r="K24" s="447"/>
      <c r="L24" s="447"/>
      <c r="M24" s="447"/>
      <c r="N24" s="447"/>
      <c r="O24" s="447"/>
      <c r="P24" s="447"/>
      <c r="Q24" s="447"/>
      <c r="R24" s="447"/>
      <c r="S24" s="447"/>
      <c r="T24" s="447"/>
      <c r="U24" s="447"/>
      <c r="V24" s="447"/>
      <c r="W24" s="447"/>
      <c r="X24" s="447"/>
      <c r="Y24" s="447"/>
      <c r="Z24" s="447"/>
      <c r="AA24" s="447"/>
    </row>
    <row r="25" spans="1:27">
      <c r="A25" s="447"/>
      <c r="B25" s="447"/>
      <c r="C25" s="447"/>
      <c r="D25" s="447"/>
      <c r="E25" s="447"/>
      <c r="F25" s="447"/>
      <c r="G25" s="447"/>
      <c r="H25" s="447"/>
      <c r="I25" s="447"/>
      <c r="J25" s="447"/>
      <c r="K25" s="447"/>
      <c r="L25" s="447"/>
      <c r="M25" s="447"/>
      <c r="N25" s="447"/>
      <c r="O25" s="447"/>
      <c r="P25" s="447"/>
      <c r="Q25" s="447"/>
      <c r="R25" s="447"/>
      <c r="S25" s="447"/>
      <c r="T25" s="447"/>
      <c r="U25" s="447"/>
      <c r="V25" s="447"/>
      <c r="W25" s="447"/>
      <c r="X25" s="447"/>
      <c r="Y25" s="447"/>
      <c r="Z25" s="447"/>
      <c r="AA25" s="447"/>
    </row>
    <row r="26" spans="1:27">
      <c r="A26" s="447"/>
      <c r="B26" s="447"/>
      <c r="C26" s="447"/>
      <c r="D26" s="447"/>
      <c r="E26" s="447"/>
      <c r="F26" s="447"/>
      <c r="G26" s="447"/>
      <c r="H26" s="447"/>
      <c r="I26" s="447"/>
      <c r="J26" s="447"/>
      <c r="K26" s="447"/>
      <c r="L26" s="447"/>
      <c r="M26" s="447"/>
      <c r="N26" s="447"/>
      <c r="O26" s="447"/>
      <c r="P26" s="447"/>
      <c r="Q26" s="447"/>
      <c r="R26" s="447"/>
      <c r="S26" s="447"/>
      <c r="T26" s="447"/>
      <c r="U26" s="447"/>
      <c r="V26" s="447"/>
      <c r="W26" s="447"/>
      <c r="X26" s="447"/>
      <c r="Y26" s="447"/>
      <c r="Z26" s="447"/>
      <c r="AA26" s="447"/>
    </row>
    <row r="27" spans="1:27">
      <c r="A27" s="447"/>
      <c r="B27" s="447"/>
      <c r="C27" s="447"/>
      <c r="D27" s="447"/>
      <c r="E27" s="447"/>
      <c r="F27" s="447"/>
      <c r="G27" s="447"/>
      <c r="H27" s="447"/>
      <c r="I27" s="447"/>
      <c r="J27" s="447"/>
      <c r="K27" s="447"/>
      <c r="L27" s="447"/>
      <c r="M27" s="447"/>
      <c r="N27" s="447"/>
      <c r="O27" s="447"/>
      <c r="P27" s="447"/>
      <c r="Q27" s="447"/>
      <c r="R27" s="447"/>
      <c r="S27" s="447"/>
      <c r="T27" s="447"/>
      <c r="U27" s="447"/>
      <c r="V27" s="447"/>
      <c r="W27" s="447"/>
      <c r="X27" s="447"/>
      <c r="Y27" s="447"/>
      <c r="Z27" s="447"/>
      <c r="AA27" s="447"/>
    </row>
    <row r="28" spans="1:27">
      <c r="A28" s="447"/>
      <c r="B28" s="447"/>
      <c r="C28" s="447"/>
      <c r="D28" s="447"/>
      <c r="E28" s="447"/>
      <c r="F28" s="447"/>
      <c r="G28" s="447"/>
      <c r="H28" s="447"/>
      <c r="I28" s="447"/>
      <c r="J28" s="447"/>
      <c r="K28" s="447"/>
      <c r="L28" s="447"/>
      <c r="M28" s="447"/>
      <c r="N28" s="447"/>
      <c r="O28" s="447"/>
      <c r="P28" s="447"/>
      <c r="Q28" s="447"/>
      <c r="R28" s="447"/>
      <c r="S28" s="447"/>
      <c r="T28" s="447"/>
      <c r="U28" s="447"/>
      <c r="V28" s="447"/>
      <c r="W28" s="447"/>
      <c r="X28" s="447"/>
      <c r="Y28" s="447"/>
      <c r="Z28" s="447"/>
      <c r="AA28" s="447"/>
    </row>
    <row r="29" spans="1:27">
      <c r="A29" s="447"/>
      <c r="B29" s="447"/>
      <c r="C29" s="447"/>
      <c r="D29" s="447"/>
      <c r="E29" s="447"/>
      <c r="F29" s="447"/>
      <c r="G29" s="447"/>
      <c r="H29" s="447"/>
      <c r="I29" s="447"/>
      <c r="J29" s="447"/>
      <c r="K29" s="447"/>
      <c r="L29" s="447"/>
      <c r="M29" s="447"/>
      <c r="N29" s="447"/>
      <c r="O29" s="447"/>
      <c r="P29" s="447"/>
      <c r="Q29" s="447"/>
      <c r="R29" s="447"/>
      <c r="S29" s="447"/>
      <c r="T29" s="447"/>
      <c r="U29" s="447"/>
      <c r="V29" s="447"/>
      <c r="W29" s="447"/>
      <c r="X29" s="447"/>
      <c r="Y29" s="447"/>
      <c r="Z29" s="447"/>
      <c r="AA29" s="447"/>
    </row>
    <row r="30" spans="1:27">
      <c r="A30" s="447"/>
      <c r="B30" s="447"/>
      <c r="C30" s="447"/>
      <c r="D30" s="447"/>
      <c r="E30" s="447"/>
      <c r="F30" s="447"/>
      <c r="G30" s="447"/>
      <c r="H30" s="447"/>
      <c r="I30" s="447"/>
      <c r="J30" s="447"/>
      <c r="K30" s="447"/>
      <c r="L30" s="447"/>
      <c r="M30" s="447"/>
      <c r="N30" s="447"/>
      <c r="O30" s="447"/>
      <c r="P30" s="447"/>
      <c r="Q30" s="447"/>
      <c r="R30" s="447"/>
      <c r="S30" s="447"/>
      <c r="T30" s="447"/>
      <c r="U30" s="447"/>
      <c r="V30" s="447"/>
      <c r="W30" s="447"/>
      <c r="X30" s="447"/>
      <c r="Y30" s="447"/>
      <c r="Z30" s="447"/>
      <c r="AA30" s="447"/>
    </row>
    <row r="31" spans="1:27">
      <c r="A31" s="447"/>
      <c r="B31" s="447"/>
      <c r="C31" s="447"/>
      <c r="D31" s="447"/>
      <c r="E31" s="447"/>
      <c r="F31" s="447"/>
      <c r="G31" s="447"/>
      <c r="H31" s="447"/>
      <c r="I31" s="447"/>
      <c r="J31" s="447"/>
      <c r="K31" s="447"/>
      <c r="L31" s="447"/>
      <c r="M31" s="447"/>
      <c r="N31" s="447"/>
      <c r="O31" s="447"/>
      <c r="P31" s="447"/>
      <c r="Q31" s="447"/>
      <c r="R31" s="447"/>
      <c r="S31" s="447"/>
      <c r="T31" s="447"/>
      <c r="U31" s="447"/>
      <c r="V31" s="447"/>
      <c r="W31" s="447"/>
      <c r="X31" s="447"/>
      <c r="Y31" s="447"/>
      <c r="Z31" s="447"/>
      <c r="AA31" s="447"/>
    </row>
    <row r="32" spans="1:27">
      <c r="A32" s="447"/>
      <c r="B32" s="447"/>
      <c r="C32" s="447"/>
      <c r="D32" s="447"/>
      <c r="E32" s="447"/>
      <c r="F32" s="447"/>
      <c r="G32" s="447"/>
      <c r="H32" s="447"/>
      <c r="I32" s="447"/>
      <c r="J32" s="447"/>
      <c r="K32" s="447"/>
      <c r="L32" s="447"/>
      <c r="M32" s="447"/>
      <c r="N32" s="447"/>
      <c r="O32" s="447"/>
      <c r="P32" s="447"/>
      <c r="Q32" s="447"/>
      <c r="R32" s="447"/>
      <c r="S32" s="447"/>
      <c r="T32" s="447"/>
      <c r="U32" s="447"/>
      <c r="V32" s="447"/>
      <c r="W32" s="447"/>
      <c r="X32" s="447"/>
      <c r="Y32" s="447"/>
      <c r="Z32" s="447"/>
      <c r="AA32" s="447"/>
    </row>
    <row r="33" spans="1:27">
      <c r="A33" s="447"/>
      <c r="B33" s="447"/>
      <c r="C33" s="447"/>
      <c r="D33" s="447"/>
      <c r="E33" s="447"/>
      <c r="F33" s="447"/>
      <c r="G33" s="447"/>
      <c r="H33" s="447"/>
      <c r="I33" s="447"/>
      <c r="J33" s="447"/>
      <c r="K33" s="447"/>
      <c r="L33" s="447"/>
      <c r="M33" s="447"/>
      <c r="N33" s="447"/>
      <c r="O33" s="447"/>
      <c r="P33" s="447"/>
      <c r="Q33" s="447"/>
      <c r="R33" s="447"/>
      <c r="S33" s="447"/>
      <c r="T33" s="447"/>
      <c r="U33" s="447"/>
      <c r="V33" s="447"/>
      <c r="W33" s="447"/>
      <c r="X33" s="447"/>
      <c r="Y33" s="447"/>
      <c r="Z33" s="447"/>
      <c r="AA33" s="447"/>
    </row>
    <row r="34" spans="1:27">
      <c r="A34" s="447"/>
      <c r="B34" s="447"/>
      <c r="C34" s="447"/>
      <c r="D34" s="447"/>
      <c r="E34" s="447"/>
      <c r="F34" s="447"/>
      <c r="G34" s="447"/>
      <c r="H34" s="447"/>
      <c r="I34" s="447"/>
      <c r="J34" s="447"/>
      <c r="K34" s="447"/>
      <c r="L34" s="447"/>
      <c r="M34" s="447"/>
      <c r="N34" s="447"/>
      <c r="O34" s="447"/>
      <c r="P34" s="447"/>
      <c r="Q34" s="447"/>
      <c r="R34" s="447"/>
      <c r="S34" s="447"/>
      <c r="T34" s="447"/>
      <c r="U34" s="447"/>
      <c r="V34" s="447"/>
      <c r="W34" s="447"/>
      <c r="X34" s="447"/>
      <c r="Y34" s="447"/>
      <c r="Z34" s="447"/>
      <c r="AA34" s="447"/>
    </row>
    <row r="35" spans="1:27">
      <c r="A35" s="447"/>
      <c r="B35" s="447"/>
      <c r="C35" s="447"/>
      <c r="D35" s="447"/>
      <c r="E35" s="447"/>
      <c r="F35" s="447"/>
      <c r="G35" s="447"/>
      <c r="H35" s="447"/>
      <c r="I35" s="447"/>
      <c r="J35" s="447"/>
      <c r="K35" s="447"/>
      <c r="L35" s="447"/>
      <c r="M35" s="447"/>
      <c r="N35" s="447"/>
      <c r="O35" s="447"/>
      <c r="P35" s="447"/>
      <c r="Q35" s="447"/>
      <c r="R35" s="447"/>
      <c r="S35" s="447"/>
      <c r="T35" s="447"/>
      <c r="U35" s="447"/>
      <c r="V35" s="447"/>
      <c r="W35" s="447"/>
      <c r="X35" s="447"/>
      <c r="Y35" s="447"/>
      <c r="Z35" s="447"/>
      <c r="AA35" s="447"/>
    </row>
    <row r="36" spans="1:27">
      <c r="A36" s="447"/>
      <c r="B36" s="447"/>
      <c r="C36" s="447"/>
      <c r="D36" s="447"/>
      <c r="E36" s="447"/>
      <c r="F36" s="447"/>
      <c r="G36" s="447"/>
      <c r="H36" s="447"/>
      <c r="I36" s="447"/>
      <c r="J36" s="447"/>
      <c r="K36" s="447"/>
      <c r="L36" s="447"/>
      <c r="M36" s="447"/>
      <c r="N36" s="447"/>
      <c r="O36" s="447"/>
      <c r="P36" s="447"/>
      <c r="Q36" s="447"/>
      <c r="R36" s="447"/>
      <c r="S36" s="447"/>
      <c r="T36" s="447"/>
      <c r="U36" s="447"/>
      <c r="V36" s="447"/>
      <c r="W36" s="447"/>
      <c r="X36" s="447"/>
      <c r="Y36" s="447"/>
      <c r="Z36" s="447"/>
      <c r="AA36" s="447"/>
    </row>
    <row r="37" spans="1:27">
      <c r="A37" s="447"/>
      <c r="B37" s="447"/>
      <c r="C37" s="447"/>
      <c r="D37" s="447"/>
      <c r="E37" s="447"/>
      <c r="F37" s="447"/>
      <c r="G37" s="447"/>
      <c r="H37" s="447"/>
      <c r="I37" s="447"/>
      <c r="J37" s="447"/>
      <c r="K37" s="447"/>
      <c r="L37" s="447"/>
      <c r="M37" s="447"/>
      <c r="N37" s="447"/>
      <c r="O37" s="447"/>
      <c r="P37" s="447"/>
      <c r="Q37" s="447"/>
      <c r="R37" s="447"/>
      <c r="S37" s="447"/>
      <c r="T37" s="447"/>
      <c r="U37" s="447"/>
      <c r="V37" s="447"/>
      <c r="W37" s="447"/>
      <c r="X37" s="447"/>
      <c r="Y37" s="447"/>
      <c r="Z37" s="447"/>
      <c r="AA37" s="447"/>
    </row>
    <row r="38" spans="1:27">
      <c r="A38" s="447"/>
      <c r="B38" s="447"/>
      <c r="C38" s="447"/>
      <c r="D38" s="447"/>
      <c r="E38" s="447"/>
      <c r="F38" s="447"/>
      <c r="G38" s="447"/>
      <c r="H38" s="447"/>
      <c r="I38" s="447"/>
      <c r="J38" s="447"/>
      <c r="K38" s="447"/>
      <c r="L38" s="447"/>
      <c r="M38" s="447"/>
      <c r="N38" s="447"/>
      <c r="O38" s="447"/>
      <c r="P38" s="447"/>
      <c r="Q38" s="447"/>
      <c r="R38" s="447"/>
      <c r="S38" s="447"/>
      <c r="T38" s="447"/>
      <c r="U38" s="447"/>
      <c r="V38" s="447"/>
      <c r="W38" s="447"/>
      <c r="X38" s="447"/>
      <c r="Y38" s="447"/>
      <c r="Z38" s="447"/>
      <c r="AA38" s="447"/>
    </row>
    <row r="39" spans="1:27">
      <c r="A39" s="447"/>
      <c r="B39" s="447"/>
      <c r="C39" s="447"/>
      <c r="D39" s="447"/>
      <c r="E39" s="447"/>
      <c r="F39" s="447"/>
      <c r="G39" s="447"/>
      <c r="H39" s="447"/>
      <c r="I39" s="447"/>
      <c r="J39" s="447"/>
      <c r="K39" s="447"/>
      <c r="L39" s="447"/>
      <c r="M39" s="447"/>
      <c r="N39" s="447"/>
      <c r="O39" s="447"/>
      <c r="P39" s="447"/>
      <c r="Q39" s="447"/>
      <c r="R39" s="447"/>
      <c r="S39" s="447"/>
      <c r="T39" s="447"/>
      <c r="U39" s="447"/>
      <c r="V39" s="447"/>
      <c r="W39" s="447"/>
      <c r="X39" s="447"/>
      <c r="Y39" s="447"/>
      <c r="Z39" s="447"/>
      <c r="AA39" s="447"/>
    </row>
    <row r="40" spans="1:27">
      <c r="A40" s="447"/>
      <c r="B40" s="447"/>
      <c r="C40" s="447"/>
      <c r="D40" s="447"/>
      <c r="E40" s="447"/>
      <c r="F40" s="447"/>
      <c r="G40" s="447"/>
      <c r="H40" s="447"/>
      <c r="I40" s="447"/>
      <c r="J40" s="447"/>
      <c r="K40" s="447"/>
      <c r="L40" s="447"/>
      <c r="M40" s="447"/>
      <c r="N40" s="447"/>
      <c r="O40" s="447"/>
      <c r="P40" s="447"/>
      <c r="Q40" s="447"/>
      <c r="R40" s="447"/>
      <c r="S40" s="447"/>
      <c r="T40" s="447"/>
      <c r="U40" s="447"/>
      <c r="V40" s="447"/>
      <c r="W40" s="447"/>
      <c r="X40" s="447"/>
      <c r="Y40" s="447"/>
      <c r="Z40" s="447"/>
      <c r="AA40" s="447"/>
    </row>
    <row r="41" spans="1:27">
      <c r="A41" s="447"/>
      <c r="B41" s="447"/>
      <c r="C41" s="447"/>
      <c r="D41" s="447"/>
      <c r="E41" s="447"/>
      <c r="F41" s="447"/>
      <c r="G41" s="447"/>
      <c r="H41" s="447"/>
      <c r="I41" s="447"/>
      <c r="J41" s="447"/>
      <c r="K41" s="447"/>
      <c r="L41" s="447"/>
      <c r="M41" s="447"/>
      <c r="N41" s="447"/>
      <c r="O41" s="447"/>
      <c r="P41" s="447"/>
      <c r="Q41" s="447"/>
      <c r="R41" s="447"/>
      <c r="S41" s="447"/>
      <c r="T41" s="447"/>
      <c r="U41" s="447"/>
      <c r="V41" s="447"/>
      <c r="W41" s="447"/>
      <c r="X41" s="447"/>
      <c r="Y41" s="447"/>
      <c r="Z41" s="447"/>
      <c r="AA41" s="447"/>
    </row>
    <row r="42" spans="1:27">
      <c r="A42" s="447"/>
      <c r="B42" s="447"/>
      <c r="C42" s="447"/>
      <c r="D42" s="447"/>
      <c r="E42" s="447"/>
      <c r="F42" s="447"/>
      <c r="G42" s="447"/>
      <c r="H42" s="447"/>
      <c r="I42" s="447"/>
      <c r="J42" s="447"/>
      <c r="K42" s="447"/>
      <c r="L42" s="447"/>
      <c r="M42" s="447"/>
      <c r="N42" s="447"/>
      <c r="O42" s="447"/>
      <c r="P42" s="447"/>
      <c r="Q42" s="447"/>
      <c r="R42" s="447"/>
      <c r="S42" s="447"/>
      <c r="T42" s="447"/>
      <c r="U42" s="447"/>
      <c r="V42" s="447"/>
      <c r="W42" s="447"/>
      <c r="X42" s="447"/>
      <c r="Y42" s="447"/>
      <c r="Z42" s="447"/>
      <c r="AA42" s="447"/>
    </row>
    <row r="43" spans="1:27">
      <c r="A43" s="447"/>
      <c r="B43" s="447"/>
      <c r="C43" s="447"/>
      <c r="D43" s="447"/>
      <c r="E43" s="447"/>
      <c r="F43" s="447"/>
      <c r="G43" s="447"/>
      <c r="H43" s="447"/>
      <c r="I43" s="447"/>
      <c r="J43" s="447"/>
      <c r="K43" s="447"/>
      <c r="L43" s="447"/>
      <c r="M43" s="447"/>
      <c r="N43" s="447"/>
      <c r="O43" s="447"/>
      <c r="P43" s="447"/>
      <c r="Q43" s="447"/>
      <c r="R43" s="447"/>
      <c r="S43" s="447"/>
      <c r="T43" s="447"/>
      <c r="U43" s="447"/>
      <c r="V43" s="447"/>
      <c r="W43" s="447"/>
      <c r="X43" s="447"/>
      <c r="Y43" s="447"/>
      <c r="Z43" s="447"/>
      <c r="AA43" s="447"/>
    </row>
    <row r="44" spans="1:27">
      <c r="A44" s="447"/>
      <c r="B44" s="447"/>
      <c r="C44" s="447"/>
      <c r="D44" s="447"/>
      <c r="E44" s="447"/>
      <c r="F44" s="447"/>
      <c r="G44" s="447"/>
      <c r="H44" s="447"/>
      <c r="I44" s="447"/>
      <c r="J44" s="447"/>
      <c r="K44" s="447"/>
      <c r="L44" s="447"/>
      <c r="M44" s="447"/>
      <c r="N44" s="447"/>
      <c r="O44" s="447"/>
      <c r="P44" s="447"/>
      <c r="Q44" s="447"/>
      <c r="R44" s="447"/>
      <c r="S44" s="447"/>
      <c r="T44" s="447"/>
      <c r="U44" s="447"/>
      <c r="V44" s="447"/>
      <c r="W44" s="447"/>
      <c r="X44" s="447"/>
      <c r="Y44" s="447"/>
      <c r="Z44" s="447"/>
      <c r="AA44" s="447"/>
    </row>
    <row r="45" spans="1:27">
      <c r="A45" s="447"/>
      <c r="B45" s="447"/>
      <c r="C45" s="447"/>
      <c r="D45" s="447"/>
      <c r="E45" s="447"/>
      <c r="F45" s="447"/>
      <c r="G45" s="447"/>
      <c r="H45" s="447"/>
      <c r="I45" s="447"/>
      <c r="J45" s="447"/>
      <c r="K45" s="447"/>
      <c r="L45" s="447"/>
      <c r="M45" s="447"/>
      <c r="N45" s="447"/>
      <c r="O45" s="447"/>
      <c r="P45" s="447"/>
      <c r="Q45" s="447"/>
      <c r="R45" s="447"/>
      <c r="S45" s="447"/>
      <c r="T45" s="447"/>
      <c r="U45" s="447"/>
      <c r="V45" s="447"/>
      <c r="W45" s="447"/>
      <c r="X45" s="447"/>
      <c r="Y45" s="447"/>
      <c r="Z45" s="447"/>
      <c r="AA45" s="447"/>
    </row>
    <row r="46" spans="1:27">
      <c r="A46" s="447"/>
      <c r="B46" s="447"/>
      <c r="C46" s="447"/>
      <c r="D46" s="447"/>
      <c r="E46" s="447"/>
      <c r="F46" s="447"/>
      <c r="G46" s="447"/>
      <c r="H46" s="447"/>
      <c r="I46" s="447"/>
      <c r="J46" s="447"/>
      <c r="K46" s="447"/>
      <c r="L46" s="447"/>
      <c r="M46" s="447"/>
      <c r="N46" s="447"/>
      <c r="O46" s="447"/>
      <c r="P46" s="447"/>
      <c r="Q46" s="447"/>
      <c r="R46" s="447"/>
      <c r="S46" s="447"/>
      <c r="T46" s="447"/>
      <c r="U46" s="447"/>
      <c r="V46" s="447"/>
      <c r="W46" s="447"/>
      <c r="X46" s="447"/>
      <c r="Y46" s="447"/>
      <c r="Z46" s="447"/>
      <c r="AA46" s="447"/>
    </row>
    <row r="47" spans="1:27">
      <c r="A47" s="447"/>
      <c r="B47" s="447"/>
      <c r="C47" s="447"/>
      <c r="D47" s="447"/>
      <c r="E47" s="447"/>
      <c r="F47" s="447"/>
      <c r="G47" s="447"/>
      <c r="H47" s="447"/>
      <c r="I47" s="447"/>
      <c r="J47" s="447"/>
      <c r="K47" s="447"/>
      <c r="L47" s="447"/>
      <c r="M47" s="447"/>
      <c r="N47" s="447"/>
      <c r="O47" s="447"/>
      <c r="P47" s="447"/>
      <c r="Q47" s="447"/>
      <c r="R47" s="447"/>
      <c r="S47" s="447"/>
      <c r="T47" s="447"/>
      <c r="U47" s="447"/>
      <c r="V47" s="447"/>
      <c r="W47" s="447"/>
      <c r="X47" s="447"/>
      <c r="Y47" s="447"/>
      <c r="Z47" s="447"/>
      <c r="AA47" s="447"/>
    </row>
    <row r="48" spans="1:27">
      <c r="A48" s="447"/>
      <c r="B48" s="447"/>
      <c r="C48" s="447"/>
      <c r="D48" s="447"/>
      <c r="E48" s="447"/>
      <c r="F48" s="447"/>
      <c r="G48" s="447"/>
      <c r="H48" s="447"/>
      <c r="I48" s="447"/>
      <c r="J48" s="447"/>
      <c r="K48" s="447"/>
      <c r="L48" s="447"/>
      <c r="M48" s="447"/>
      <c r="N48" s="447"/>
      <c r="O48" s="447"/>
      <c r="P48" s="447"/>
      <c r="Q48" s="447"/>
      <c r="R48" s="447"/>
      <c r="S48" s="447"/>
      <c r="T48" s="447"/>
      <c r="U48" s="447"/>
      <c r="V48" s="447"/>
      <c r="W48" s="447"/>
      <c r="X48" s="447"/>
      <c r="Y48" s="447"/>
      <c r="Z48" s="447"/>
      <c r="AA48" s="447"/>
    </row>
    <row r="49" spans="1:27">
      <c r="A49" s="447"/>
      <c r="B49" s="447"/>
      <c r="C49" s="447"/>
      <c r="D49" s="447"/>
      <c r="E49" s="447"/>
      <c r="F49" s="447"/>
      <c r="G49" s="447"/>
      <c r="H49" s="447"/>
      <c r="I49" s="447"/>
      <c r="J49" s="447"/>
      <c r="K49" s="447"/>
      <c r="L49" s="447"/>
      <c r="M49" s="447"/>
      <c r="N49" s="447"/>
      <c r="O49" s="447"/>
      <c r="P49" s="447"/>
      <c r="Q49" s="447"/>
      <c r="R49" s="447"/>
      <c r="S49" s="447"/>
      <c r="T49" s="447"/>
      <c r="U49" s="447"/>
      <c r="V49" s="447"/>
      <c r="W49" s="447"/>
      <c r="X49" s="447"/>
      <c r="Y49" s="447"/>
      <c r="Z49" s="447"/>
      <c r="AA49" s="447"/>
    </row>
    <row r="50" spans="1:27">
      <c r="A50" s="447"/>
      <c r="B50" s="447"/>
      <c r="C50" s="447"/>
      <c r="D50" s="447"/>
      <c r="E50" s="447"/>
      <c r="F50" s="447"/>
      <c r="G50" s="447"/>
      <c r="H50" s="447"/>
      <c r="I50" s="447"/>
      <c r="J50" s="447"/>
      <c r="K50" s="447"/>
      <c r="L50" s="447"/>
      <c r="M50" s="447"/>
      <c r="N50" s="447"/>
      <c r="O50" s="447"/>
      <c r="P50" s="447"/>
      <c r="Q50" s="447"/>
      <c r="R50" s="447"/>
      <c r="S50" s="447"/>
      <c r="T50" s="447"/>
      <c r="U50" s="447"/>
      <c r="V50" s="447"/>
      <c r="W50" s="447"/>
      <c r="X50" s="447"/>
      <c r="Y50" s="447"/>
      <c r="Z50" s="447"/>
      <c r="AA50" s="447"/>
    </row>
    <row r="51" spans="1:27">
      <c r="A51" s="447"/>
      <c r="B51" s="447"/>
      <c r="C51" s="447"/>
      <c r="D51" s="447"/>
      <c r="E51" s="447"/>
      <c r="F51" s="447"/>
      <c r="G51" s="447"/>
      <c r="H51" s="447"/>
      <c r="I51" s="447"/>
      <c r="J51" s="447"/>
      <c r="K51" s="447"/>
      <c r="L51" s="447"/>
      <c r="M51" s="447"/>
      <c r="N51" s="447"/>
      <c r="O51" s="447"/>
      <c r="P51" s="447"/>
      <c r="Q51" s="447"/>
      <c r="R51" s="447"/>
      <c r="S51" s="447"/>
      <c r="T51" s="447"/>
      <c r="U51" s="447"/>
      <c r="V51" s="447"/>
      <c r="W51" s="447"/>
      <c r="X51" s="447"/>
      <c r="Y51" s="447"/>
      <c r="Z51" s="447"/>
      <c r="AA51" s="447"/>
    </row>
    <row r="52" spans="1:27">
      <c r="A52" s="447"/>
      <c r="B52" s="447"/>
      <c r="C52" s="447"/>
      <c r="D52" s="447"/>
      <c r="E52" s="447"/>
      <c r="F52" s="447"/>
      <c r="G52" s="447"/>
      <c r="H52" s="447"/>
      <c r="I52" s="447"/>
      <c r="J52" s="447"/>
      <c r="K52" s="447"/>
      <c r="L52" s="447"/>
      <c r="M52" s="447"/>
      <c r="N52" s="447"/>
      <c r="O52" s="447"/>
      <c r="P52" s="447"/>
      <c r="Q52" s="447"/>
      <c r="R52" s="447"/>
      <c r="S52" s="447"/>
      <c r="T52" s="447"/>
      <c r="U52" s="447"/>
      <c r="V52" s="447"/>
      <c r="W52" s="447"/>
      <c r="X52" s="447"/>
      <c r="Y52" s="447"/>
      <c r="Z52" s="447"/>
      <c r="AA52" s="447"/>
    </row>
    <row r="53" spans="1:27">
      <c r="A53" s="447"/>
      <c r="B53" s="447"/>
      <c r="C53" s="447"/>
      <c r="D53" s="447"/>
      <c r="E53" s="447"/>
      <c r="F53" s="447"/>
      <c r="G53" s="447"/>
      <c r="H53" s="447"/>
      <c r="I53" s="447"/>
      <c r="J53" s="447"/>
      <c r="K53" s="447"/>
      <c r="L53" s="447"/>
      <c r="M53" s="447"/>
      <c r="N53" s="447"/>
      <c r="O53" s="447"/>
      <c r="P53" s="447"/>
      <c r="Q53" s="447"/>
      <c r="R53" s="447"/>
      <c r="S53" s="447"/>
      <c r="T53" s="447"/>
      <c r="U53" s="447"/>
      <c r="V53" s="447"/>
      <c r="W53" s="447"/>
      <c r="X53" s="447"/>
      <c r="Y53" s="447"/>
      <c r="Z53" s="447"/>
      <c r="AA53" s="447"/>
    </row>
    <row r="54" spans="1:27">
      <c r="A54" s="447"/>
      <c r="B54" s="447"/>
      <c r="C54" s="447"/>
      <c r="D54" s="447"/>
      <c r="E54" s="447"/>
      <c r="F54" s="447"/>
      <c r="G54" s="447"/>
      <c r="H54" s="447"/>
      <c r="I54" s="447"/>
      <c r="J54" s="447"/>
      <c r="K54" s="447"/>
      <c r="L54" s="447"/>
      <c r="M54" s="447"/>
      <c r="N54" s="447"/>
      <c r="O54" s="447"/>
      <c r="P54" s="447"/>
      <c r="Q54" s="447"/>
      <c r="R54" s="447"/>
      <c r="S54" s="447"/>
      <c r="T54" s="447"/>
      <c r="U54" s="447"/>
      <c r="V54" s="447"/>
      <c r="W54" s="447"/>
      <c r="X54" s="447"/>
      <c r="Y54" s="447"/>
      <c r="Z54" s="447"/>
      <c r="AA54" s="447"/>
    </row>
    <row r="55" spans="1:27">
      <c r="A55" s="447"/>
      <c r="B55" s="447"/>
      <c r="C55" s="447"/>
      <c r="D55" s="447"/>
      <c r="E55" s="447"/>
      <c r="F55" s="447"/>
      <c r="G55" s="447"/>
      <c r="H55" s="447"/>
      <c r="I55" s="447"/>
      <c r="J55" s="447"/>
      <c r="K55" s="447"/>
      <c r="L55" s="447"/>
      <c r="M55" s="447"/>
      <c r="N55" s="447"/>
      <c r="O55" s="447"/>
      <c r="P55" s="447"/>
      <c r="Q55" s="447"/>
      <c r="R55" s="447"/>
      <c r="S55" s="447"/>
      <c r="T55" s="447"/>
      <c r="U55" s="447"/>
      <c r="V55" s="447"/>
      <c r="W55" s="447"/>
      <c r="X55" s="447"/>
      <c r="Y55" s="447"/>
      <c r="Z55" s="447"/>
      <c r="AA55" s="447"/>
    </row>
    <row r="56" spans="1:27">
      <c r="A56" s="447"/>
      <c r="B56" s="447"/>
      <c r="C56" s="447"/>
      <c r="D56" s="447"/>
      <c r="E56" s="447"/>
      <c r="F56" s="447"/>
      <c r="G56" s="447"/>
      <c r="H56" s="447"/>
      <c r="I56" s="447"/>
      <c r="J56" s="447"/>
      <c r="K56" s="447"/>
      <c r="L56" s="447"/>
      <c r="M56" s="447"/>
      <c r="N56" s="447"/>
      <c r="O56" s="447"/>
      <c r="P56" s="447"/>
      <c r="Q56" s="447"/>
      <c r="R56" s="447"/>
      <c r="S56" s="447"/>
      <c r="T56" s="447"/>
      <c r="U56" s="447"/>
      <c r="V56" s="447"/>
      <c r="W56" s="447"/>
      <c r="X56" s="447"/>
      <c r="Y56" s="447"/>
      <c r="Z56" s="447"/>
      <c r="AA56" s="447"/>
    </row>
    <row r="57" spans="1:27">
      <c r="A57" s="447"/>
      <c r="B57" s="447"/>
      <c r="C57" s="447"/>
      <c r="D57" s="447"/>
      <c r="E57" s="447"/>
      <c r="F57" s="447"/>
      <c r="G57" s="447"/>
      <c r="H57" s="447"/>
      <c r="I57" s="447"/>
      <c r="J57" s="447"/>
      <c r="K57" s="447"/>
      <c r="L57" s="447"/>
      <c r="M57" s="447"/>
      <c r="N57" s="447"/>
      <c r="O57" s="447"/>
      <c r="P57" s="447"/>
      <c r="Q57" s="447"/>
      <c r="R57" s="447"/>
      <c r="S57" s="447"/>
      <c r="T57" s="447"/>
      <c r="U57" s="447"/>
      <c r="V57" s="447"/>
      <c r="W57" s="447"/>
      <c r="X57" s="447"/>
      <c r="Y57" s="447"/>
      <c r="Z57" s="447"/>
      <c r="AA57" s="447"/>
    </row>
    <row r="58" spans="1:27">
      <c r="A58" s="447"/>
      <c r="B58" s="447"/>
      <c r="C58" s="447"/>
      <c r="D58" s="447"/>
      <c r="E58" s="447"/>
      <c r="F58" s="447"/>
      <c r="G58" s="447"/>
      <c r="H58" s="447"/>
      <c r="I58" s="447"/>
      <c r="J58" s="447"/>
      <c r="K58" s="447"/>
      <c r="L58" s="447"/>
      <c r="M58" s="447"/>
      <c r="N58" s="447"/>
      <c r="O58" s="447"/>
      <c r="P58" s="447"/>
      <c r="Q58" s="447"/>
      <c r="R58" s="447"/>
      <c r="S58" s="447"/>
      <c r="T58" s="447"/>
      <c r="U58" s="447"/>
      <c r="V58" s="447"/>
      <c r="W58" s="447"/>
      <c r="X58" s="447"/>
      <c r="Y58" s="447"/>
      <c r="Z58" s="447"/>
      <c r="AA58" s="447"/>
    </row>
    <row r="59" spans="1:27">
      <c r="A59" s="447"/>
      <c r="B59" s="447"/>
      <c r="C59" s="447"/>
      <c r="D59" s="447"/>
      <c r="E59" s="447"/>
      <c r="F59" s="447"/>
      <c r="G59" s="447"/>
      <c r="H59" s="447"/>
      <c r="I59" s="447"/>
      <c r="J59" s="447"/>
      <c r="K59" s="447"/>
      <c r="L59" s="447"/>
      <c r="M59" s="447"/>
      <c r="N59" s="447"/>
      <c r="O59" s="447"/>
      <c r="P59" s="447"/>
      <c r="Q59" s="447"/>
      <c r="R59" s="447"/>
      <c r="S59" s="447"/>
      <c r="T59" s="447"/>
      <c r="U59" s="447"/>
      <c r="V59" s="447"/>
      <c r="W59" s="447"/>
      <c r="X59" s="447"/>
      <c r="Y59" s="447"/>
      <c r="Z59" s="447"/>
      <c r="AA59" s="447"/>
    </row>
    <row r="60" spans="1:27">
      <c r="A60" s="447"/>
      <c r="B60" s="447"/>
      <c r="C60" s="447"/>
      <c r="D60" s="447"/>
      <c r="E60" s="447"/>
      <c r="F60" s="447"/>
      <c r="G60" s="447"/>
      <c r="H60" s="447"/>
      <c r="I60" s="447"/>
      <c r="J60" s="447"/>
      <c r="K60" s="447"/>
      <c r="L60" s="447"/>
      <c r="M60" s="447"/>
      <c r="N60" s="447"/>
      <c r="O60" s="447"/>
      <c r="P60" s="447"/>
      <c r="Q60" s="447"/>
      <c r="R60" s="447"/>
      <c r="S60" s="447"/>
      <c r="T60" s="447"/>
      <c r="U60" s="447"/>
      <c r="V60" s="447"/>
      <c r="W60" s="447"/>
      <c r="X60" s="447"/>
      <c r="Y60" s="447"/>
      <c r="Z60" s="447"/>
      <c r="AA60" s="447"/>
    </row>
    <row r="61" spans="1:27">
      <c r="A61" s="447"/>
      <c r="B61" s="447"/>
      <c r="C61" s="447"/>
      <c r="D61" s="447"/>
      <c r="E61" s="447"/>
      <c r="F61" s="447"/>
      <c r="G61" s="447"/>
      <c r="H61" s="447"/>
      <c r="I61" s="447"/>
      <c r="J61" s="447"/>
      <c r="K61" s="447"/>
      <c r="L61" s="447"/>
      <c r="M61" s="447"/>
      <c r="N61" s="447"/>
      <c r="O61" s="447"/>
      <c r="P61" s="447"/>
      <c r="Q61" s="447"/>
      <c r="R61" s="447"/>
      <c r="S61" s="447"/>
      <c r="T61" s="447"/>
      <c r="U61" s="447"/>
      <c r="V61" s="447"/>
      <c r="W61" s="447"/>
      <c r="X61" s="447"/>
      <c r="Y61" s="447"/>
      <c r="Z61" s="447"/>
      <c r="AA61" s="447"/>
    </row>
    <row r="62" spans="1:27">
      <c r="A62" s="447"/>
      <c r="B62" s="447"/>
      <c r="C62" s="447"/>
      <c r="D62" s="447"/>
      <c r="E62" s="447"/>
      <c r="F62" s="447"/>
      <c r="G62" s="447"/>
      <c r="H62" s="447"/>
      <c r="I62" s="447"/>
      <c r="J62" s="447"/>
      <c r="K62" s="447"/>
      <c r="L62" s="447"/>
      <c r="M62" s="447"/>
      <c r="N62" s="447"/>
      <c r="O62" s="447"/>
      <c r="P62" s="447"/>
      <c r="Q62" s="447"/>
      <c r="R62" s="447"/>
      <c r="S62" s="447"/>
      <c r="T62" s="447"/>
      <c r="U62" s="447"/>
      <c r="V62" s="447"/>
      <c r="W62" s="447"/>
      <c r="X62" s="447"/>
      <c r="Y62" s="447"/>
      <c r="Z62" s="447"/>
      <c r="AA62" s="447"/>
    </row>
    <row r="63" spans="1:27">
      <c r="A63" s="447"/>
      <c r="B63" s="447"/>
      <c r="C63" s="447"/>
      <c r="D63" s="447"/>
      <c r="E63" s="447"/>
      <c r="F63" s="447"/>
      <c r="G63" s="447"/>
      <c r="H63" s="447"/>
      <c r="I63" s="447"/>
      <c r="J63" s="447"/>
      <c r="K63" s="447"/>
      <c r="L63" s="447"/>
      <c r="M63" s="447"/>
      <c r="N63" s="447"/>
      <c r="O63" s="447"/>
      <c r="P63" s="447"/>
      <c r="Q63" s="447"/>
      <c r="R63" s="447"/>
      <c r="S63" s="447"/>
      <c r="T63" s="447"/>
      <c r="U63" s="447"/>
      <c r="V63" s="447"/>
      <c r="W63" s="447"/>
      <c r="X63" s="447"/>
      <c r="Y63" s="447"/>
      <c r="Z63" s="447"/>
      <c r="AA63" s="447"/>
    </row>
    <row r="64" spans="1:27">
      <c r="A64" s="447"/>
      <c r="B64" s="447"/>
      <c r="C64" s="447"/>
      <c r="D64" s="447"/>
      <c r="E64" s="447"/>
      <c r="F64" s="447"/>
      <c r="G64" s="447"/>
      <c r="H64" s="447"/>
      <c r="I64" s="447"/>
      <c r="J64" s="447"/>
      <c r="K64" s="447"/>
      <c r="L64" s="447"/>
      <c r="M64" s="447"/>
      <c r="N64" s="447"/>
      <c r="O64" s="447"/>
      <c r="P64" s="447"/>
      <c r="Q64" s="447"/>
      <c r="R64" s="447"/>
      <c r="S64" s="447"/>
      <c r="T64" s="447"/>
      <c r="U64" s="447"/>
      <c r="V64" s="447"/>
      <c r="W64" s="447"/>
      <c r="X64" s="447"/>
      <c r="Y64" s="447"/>
      <c r="Z64" s="447"/>
      <c r="AA64" s="447"/>
    </row>
    <row r="65" spans="1:27">
      <c r="A65" s="447"/>
      <c r="B65" s="447"/>
      <c r="C65" s="447"/>
      <c r="D65" s="447"/>
      <c r="E65" s="447"/>
      <c r="F65" s="447"/>
      <c r="G65" s="447"/>
      <c r="H65" s="447"/>
      <c r="I65" s="447"/>
      <c r="J65" s="447"/>
      <c r="K65" s="447"/>
      <c r="L65" s="447"/>
      <c r="M65" s="447"/>
      <c r="N65" s="447"/>
      <c r="O65" s="447"/>
      <c r="P65" s="447"/>
      <c r="Q65" s="447"/>
      <c r="R65" s="447"/>
      <c r="S65" s="447"/>
      <c r="T65" s="447"/>
      <c r="U65" s="447"/>
      <c r="V65" s="447"/>
      <c r="W65" s="447"/>
      <c r="X65" s="447"/>
      <c r="Y65" s="447"/>
      <c r="Z65" s="447"/>
      <c r="AA65" s="447"/>
    </row>
    <row r="66" spans="1:27">
      <c r="A66" s="447"/>
      <c r="B66" s="447"/>
      <c r="C66" s="447"/>
      <c r="D66" s="447"/>
      <c r="E66" s="447"/>
      <c r="F66" s="447"/>
      <c r="G66" s="447"/>
      <c r="H66" s="447"/>
      <c r="I66" s="447"/>
      <c r="J66" s="447"/>
      <c r="K66" s="447"/>
      <c r="L66" s="447"/>
      <c r="M66" s="447"/>
      <c r="N66" s="447"/>
      <c r="O66" s="447"/>
      <c r="P66" s="447"/>
      <c r="Q66" s="447"/>
      <c r="R66" s="447"/>
      <c r="S66" s="447"/>
      <c r="T66" s="447"/>
      <c r="U66" s="447"/>
      <c r="V66" s="447"/>
      <c r="W66" s="447"/>
      <c r="X66" s="447"/>
      <c r="Y66" s="447"/>
      <c r="Z66" s="447"/>
      <c r="AA66" s="447"/>
    </row>
    <row r="67" spans="1:27">
      <c r="A67" s="447"/>
      <c r="B67" s="447"/>
      <c r="C67" s="447"/>
      <c r="D67" s="447"/>
      <c r="E67" s="447"/>
      <c r="F67" s="447"/>
      <c r="G67" s="447"/>
      <c r="H67" s="447"/>
      <c r="I67" s="447"/>
      <c r="J67" s="447"/>
      <c r="K67" s="447"/>
      <c r="L67" s="447"/>
      <c r="M67" s="447"/>
      <c r="N67" s="447"/>
      <c r="O67" s="447"/>
      <c r="P67" s="447"/>
      <c r="Q67" s="447"/>
      <c r="R67" s="447"/>
      <c r="S67" s="447"/>
      <c r="T67" s="447"/>
      <c r="U67" s="447"/>
      <c r="V67" s="447"/>
      <c r="W67" s="447"/>
      <c r="X67" s="447"/>
      <c r="Y67" s="447"/>
      <c r="Z67" s="447"/>
      <c r="AA67" s="447"/>
    </row>
    <row r="68" spans="1:27">
      <c r="A68" s="447"/>
      <c r="B68" s="447"/>
      <c r="C68" s="447"/>
      <c r="D68" s="447"/>
      <c r="E68" s="447"/>
      <c r="F68" s="447"/>
      <c r="G68" s="447"/>
      <c r="H68" s="447"/>
      <c r="I68" s="447"/>
      <c r="J68" s="447"/>
      <c r="K68" s="447"/>
      <c r="L68" s="447"/>
      <c r="M68" s="447"/>
      <c r="N68" s="447"/>
      <c r="O68" s="447"/>
      <c r="P68" s="447"/>
      <c r="Q68" s="447"/>
      <c r="R68" s="447"/>
      <c r="S68" s="447"/>
      <c r="T68" s="447"/>
      <c r="U68" s="447"/>
      <c r="V68" s="447"/>
      <c r="W68" s="447"/>
      <c r="X68" s="447"/>
      <c r="Y68" s="447"/>
      <c r="Z68" s="447"/>
      <c r="AA68" s="447"/>
    </row>
    <row r="69" spans="1:27">
      <c r="A69" s="447"/>
      <c r="B69" s="447"/>
      <c r="C69" s="447"/>
      <c r="D69" s="447"/>
      <c r="E69" s="447"/>
      <c r="F69" s="447"/>
      <c r="G69" s="447"/>
      <c r="H69" s="447"/>
      <c r="I69" s="447"/>
      <c r="J69" s="447"/>
      <c r="K69" s="447"/>
      <c r="L69" s="447"/>
      <c r="M69" s="447"/>
      <c r="N69" s="447"/>
      <c r="O69" s="447"/>
      <c r="P69" s="447"/>
      <c r="Q69" s="447"/>
      <c r="R69" s="447"/>
      <c r="S69" s="447"/>
      <c r="T69" s="447"/>
      <c r="U69" s="447"/>
      <c r="V69" s="447"/>
      <c r="W69" s="447"/>
      <c r="X69" s="447"/>
      <c r="Y69" s="447"/>
      <c r="Z69" s="447"/>
      <c r="AA69" s="447"/>
    </row>
    <row r="70" spans="1:27">
      <c r="A70" s="447"/>
      <c r="B70" s="447"/>
      <c r="C70" s="447"/>
      <c r="D70" s="447"/>
      <c r="E70" s="447"/>
      <c r="F70" s="447"/>
      <c r="G70" s="447"/>
      <c r="H70" s="447"/>
      <c r="I70" s="447"/>
      <c r="J70" s="447"/>
      <c r="K70" s="447"/>
      <c r="L70" s="447"/>
      <c r="M70" s="447"/>
      <c r="N70" s="447"/>
      <c r="O70" s="447"/>
      <c r="P70" s="447"/>
      <c r="Q70" s="447"/>
      <c r="R70" s="447"/>
      <c r="S70" s="447"/>
      <c r="T70" s="447"/>
      <c r="U70" s="447"/>
      <c r="V70" s="447"/>
      <c r="W70" s="447"/>
      <c r="X70" s="447"/>
      <c r="Y70" s="447"/>
      <c r="Z70" s="447"/>
      <c r="AA70" s="447"/>
    </row>
    <row r="71" spans="1:27">
      <c r="A71" s="447"/>
      <c r="B71" s="447"/>
      <c r="C71" s="447"/>
      <c r="D71" s="447"/>
      <c r="E71" s="447"/>
      <c r="F71" s="447"/>
      <c r="G71" s="447"/>
      <c r="H71" s="447"/>
      <c r="I71" s="447"/>
      <c r="J71" s="447"/>
      <c r="K71" s="447"/>
      <c r="L71" s="447"/>
      <c r="M71" s="447"/>
      <c r="N71" s="447"/>
      <c r="O71" s="447"/>
      <c r="P71" s="447"/>
      <c r="Q71" s="447"/>
      <c r="R71" s="447"/>
      <c r="S71" s="447"/>
      <c r="T71" s="447"/>
      <c r="U71" s="447"/>
      <c r="V71" s="447"/>
      <c r="W71" s="447"/>
      <c r="X71" s="447"/>
      <c r="Y71" s="447"/>
      <c r="Z71" s="447"/>
      <c r="AA71" s="447"/>
    </row>
    <row r="72" spans="1:27">
      <c r="A72" s="447"/>
      <c r="B72" s="447"/>
      <c r="C72" s="447"/>
      <c r="D72" s="447"/>
      <c r="E72" s="447"/>
      <c r="F72" s="447"/>
      <c r="G72" s="447"/>
      <c r="H72" s="447"/>
      <c r="I72" s="447"/>
      <c r="J72" s="447"/>
      <c r="K72" s="447"/>
      <c r="L72" s="447"/>
      <c r="M72" s="447"/>
      <c r="N72" s="447"/>
      <c r="O72" s="447"/>
      <c r="P72" s="447"/>
      <c r="Q72" s="447"/>
      <c r="R72" s="447"/>
      <c r="S72" s="447"/>
      <c r="T72" s="447"/>
      <c r="U72" s="447"/>
      <c r="V72" s="447"/>
      <c r="W72" s="447"/>
      <c r="X72" s="447"/>
      <c r="Y72" s="447"/>
      <c r="Z72" s="447"/>
      <c r="AA72" s="447"/>
    </row>
    <row r="73" spans="1:27">
      <c r="A73" s="447"/>
      <c r="B73" s="447"/>
      <c r="C73" s="447"/>
      <c r="D73" s="447"/>
      <c r="E73" s="447"/>
      <c r="F73" s="447"/>
      <c r="G73" s="447"/>
      <c r="H73" s="447"/>
      <c r="I73" s="447"/>
      <c r="J73" s="447"/>
      <c r="K73" s="447"/>
      <c r="L73" s="447"/>
      <c r="M73" s="447"/>
      <c r="N73" s="447"/>
      <c r="O73" s="447"/>
      <c r="P73" s="447"/>
      <c r="Q73" s="447"/>
      <c r="R73" s="447"/>
      <c r="S73" s="447"/>
      <c r="T73" s="447"/>
      <c r="U73" s="447"/>
      <c r="V73" s="447"/>
      <c r="W73" s="447"/>
      <c r="X73" s="447"/>
      <c r="Y73" s="447"/>
      <c r="Z73" s="447"/>
      <c r="AA73" s="447"/>
    </row>
    <row r="74" spans="1:27">
      <c r="A74" s="447"/>
      <c r="B74" s="447"/>
      <c r="C74" s="447"/>
      <c r="D74" s="447"/>
      <c r="E74" s="447"/>
      <c r="F74" s="447"/>
      <c r="G74" s="447"/>
      <c r="H74" s="447"/>
      <c r="I74" s="447"/>
      <c r="J74" s="447"/>
      <c r="K74" s="447"/>
      <c r="L74" s="447"/>
      <c r="M74" s="447"/>
      <c r="N74" s="447"/>
      <c r="O74" s="447"/>
      <c r="P74" s="447"/>
      <c r="Q74" s="447"/>
      <c r="R74" s="447"/>
      <c r="S74" s="447"/>
      <c r="T74" s="447"/>
      <c r="U74" s="447"/>
      <c r="V74" s="447"/>
      <c r="W74" s="447"/>
      <c r="X74" s="447"/>
      <c r="Y74" s="447"/>
      <c r="Z74" s="447"/>
      <c r="AA74" s="447"/>
    </row>
    <row r="75" spans="1:27">
      <c r="A75" s="447"/>
      <c r="B75" s="447"/>
      <c r="C75" s="447"/>
      <c r="D75" s="447"/>
      <c r="E75" s="447"/>
      <c r="F75" s="447"/>
      <c r="G75" s="447"/>
      <c r="H75" s="447"/>
      <c r="I75" s="447"/>
      <c r="J75" s="447"/>
      <c r="K75" s="447"/>
      <c r="L75" s="447"/>
      <c r="M75" s="447"/>
      <c r="N75" s="447"/>
      <c r="O75" s="447"/>
      <c r="P75" s="447"/>
      <c r="Q75" s="447"/>
      <c r="R75" s="447"/>
      <c r="S75" s="447"/>
      <c r="T75" s="447"/>
      <c r="U75" s="447"/>
      <c r="V75" s="447"/>
      <c r="W75" s="447"/>
      <c r="X75" s="447"/>
      <c r="Y75" s="447"/>
      <c r="Z75" s="447"/>
      <c r="AA75" s="447"/>
    </row>
    <row r="76" spans="1:27">
      <c r="A76" s="447"/>
      <c r="B76" s="447"/>
      <c r="C76" s="447"/>
      <c r="D76" s="447"/>
      <c r="E76" s="447"/>
      <c r="F76" s="447"/>
      <c r="G76" s="447"/>
      <c r="H76" s="447"/>
      <c r="I76" s="447"/>
      <c r="J76" s="447"/>
      <c r="K76" s="447"/>
      <c r="L76" s="447"/>
      <c r="M76" s="447"/>
      <c r="N76" s="447"/>
      <c r="O76" s="447"/>
      <c r="P76" s="447"/>
      <c r="Q76" s="447"/>
      <c r="R76" s="447"/>
      <c r="S76" s="447"/>
      <c r="T76" s="447"/>
      <c r="U76" s="447"/>
      <c r="V76" s="447"/>
      <c r="W76" s="447"/>
      <c r="X76" s="447"/>
      <c r="Y76" s="447"/>
      <c r="Z76" s="447"/>
      <c r="AA76" s="447"/>
    </row>
    <row r="77" spans="1:27">
      <c r="A77" s="447"/>
      <c r="B77" s="447"/>
      <c r="C77" s="447"/>
      <c r="D77" s="447"/>
      <c r="E77" s="447"/>
      <c r="F77" s="447"/>
      <c r="G77" s="447"/>
      <c r="H77" s="447"/>
      <c r="I77" s="447"/>
      <c r="J77" s="447"/>
      <c r="K77" s="447"/>
      <c r="L77" s="447"/>
      <c r="M77" s="447"/>
      <c r="N77" s="447"/>
      <c r="O77" s="447"/>
      <c r="P77" s="447"/>
      <c r="Q77" s="447"/>
      <c r="R77" s="447"/>
      <c r="S77" s="447"/>
      <c r="T77" s="447"/>
      <c r="U77" s="447"/>
      <c r="V77" s="447"/>
      <c r="W77" s="447"/>
      <c r="X77" s="447"/>
      <c r="Y77" s="447"/>
      <c r="Z77" s="447"/>
      <c r="AA77" s="447"/>
    </row>
    <row r="78" spans="1:27">
      <c r="A78" s="447"/>
      <c r="B78" s="447"/>
      <c r="C78" s="447"/>
      <c r="D78" s="447"/>
      <c r="E78" s="447"/>
      <c r="F78" s="447"/>
      <c r="G78" s="447"/>
      <c r="H78" s="447"/>
      <c r="I78" s="447"/>
      <c r="J78" s="447"/>
      <c r="K78" s="447"/>
      <c r="L78" s="447"/>
      <c r="M78" s="447"/>
      <c r="N78" s="447"/>
      <c r="O78" s="447"/>
      <c r="P78" s="447"/>
      <c r="Q78" s="447"/>
      <c r="R78" s="447"/>
      <c r="S78" s="447"/>
      <c r="T78" s="447"/>
      <c r="U78" s="447"/>
      <c r="V78" s="447"/>
      <c r="W78" s="447"/>
      <c r="X78" s="447"/>
      <c r="Y78" s="447"/>
      <c r="Z78" s="447"/>
      <c r="AA78" s="447"/>
    </row>
    <row r="79" spans="1:27">
      <c r="A79" s="447"/>
      <c r="B79" s="447"/>
      <c r="C79" s="447"/>
      <c r="D79" s="447"/>
      <c r="E79" s="447"/>
      <c r="F79" s="447"/>
      <c r="G79" s="447"/>
      <c r="H79" s="447"/>
      <c r="I79" s="447"/>
      <c r="J79" s="447"/>
      <c r="K79" s="447"/>
      <c r="L79" s="447"/>
      <c r="M79" s="447"/>
      <c r="N79" s="447"/>
      <c r="O79" s="447"/>
      <c r="P79" s="447"/>
      <c r="Q79" s="447"/>
      <c r="R79" s="447"/>
      <c r="S79" s="447"/>
      <c r="T79" s="447"/>
      <c r="U79" s="447"/>
      <c r="V79" s="447"/>
      <c r="W79" s="447"/>
      <c r="X79" s="447"/>
      <c r="Y79" s="447"/>
      <c r="Z79" s="447"/>
      <c r="AA79" s="447"/>
    </row>
    <row r="80" spans="1:27">
      <c r="A80" s="447"/>
      <c r="B80" s="447"/>
      <c r="C80" s="447"/>
      <c r="D80" s="447"/>
      <c r="E80" s="447"/>
      <c r="F80" s="447"/>
      <c r="G80" s="447"/>
      <c r="H80" s="447"/>
      <c r="I80" s="447"/>
      <c r="J80" s="447"/>
      <c r="K80" s="447"/>
      <c r="L80" s="447"/>
      <c r="M80" s="447"/>
      <c r="N80" s="447"/>
      <c r="O80" s="447"/>
      <c r="P80" s="447"/>
      <c r="Q80" s="447"/>
      <c r="R80" s="447"/>
      <c r="S80" s="447"/>
      <c r="T80" s="447"/>
      <c r="U80" s="447"/>
      <c r="V80" s="447"/>
      <c r="W80" s="447"/>
      <c r="X80" s="447"/>
      <c r="Y80" s="447"/>
      <c r="Z80" s="447"/>
      <c r="AA80" s="447"/>
    </row>
    <row r="81" spans="1:27">
      <c r="A81" s="447"/>
      <c r="B81" s="447"/>
      <c r="C81" s="447"/>
      <c r="D81" s="447"/>
      <c r="E81" s="447"/>
      <c r="F81" s="447"/>
      <c r="G81" s="447"/>
      <c r="H81" s="447"/>
      <c r="I81" s="447"/>
      <c r="J81" s="447"/>
      <c r="K81" s="447"/>
      <c r="L81" s="447"/>
      <c r="M81" s="447"/>
      <c r="N81" s="447"/>
      <c r="O81" s="447"/>
      <c r="P81" s="447"/>
      <c r="Q81" s="447"/>
      <c r="R81" s="447"/>
      <c r="S81" s="447"/>
      <c r="T81" s="447"/>
      <c r="U81" s="447"/>
      <c r="V81" s="447"/>
      <c r="W81" s="447"/>
      <c r="X81" s="447"/>
      <c r="Y81" s="447"/>
      <c r="Z81" s="447"/>
      <c r="AA81" s="447"/>
    </row>
    <row r="82" spans="1:27">
      <c r="A82" s="447"/>
      <c r="B82" s="447"/>
      <c r="C82" s="447"/>
      <c r="D82" s="447"/>
      <c r="E82" s="447"/>
      <c r="F82" s="447"/>
      <c r="G82" s="447"/>
      <c r="H82" s="447"/>
      <c r="I82" s="447"/>
      <c r="J82" s="447"/>
      <c r="K82" s="447"/>
      <c r="L82" s="447"/>
      <c r="M82" s="447"/>
      <c r="N82" s="447"/>
      <c r="O82" s="447"/>
      <c r="P82" s="447"/>
      <c r="Q82" s="447"/>
      <c r="R82" s="447"/>
      <c r="S82" s="447"/>
      <c r="T82" s="447"/>
      <c r="U82" s="447"/>
      <c r="V82" s="447"/>
      <c r="W82" s="447"/>
      <c r="X82" s="447"/>
      <c r="Y82" s="447"/>
      <c r="Z82" s="447"/>
      <c r="AA82" s="447"/>
    </row>
    <row r="83" spans="1:27">
      <c r="A83" s="447"/>
      <c r="B83" s="447"/>
      <c r="C83" s="447"/>
      <c r="D83" s="447"/>
      <c r="E83" s="447"/>
      <c r="F83" s="447"/>
      <c r="G83" s="447"/>
      <c r="H83" s="447"/>
      <c r="I83" s="447"/>
      <c r="J83" s="447"/>
      <c r="K83" s="447"/>
      <c r="L83" s="447"/>
      <c r="M83" s="447"/>
      <c r="N83" s="447"/>
      <c r="O83" s="447"/>
      <c r="P83" s="447"/>
      <c r="Q83" s="447"/>
      <c r="R83" s="447"/>
      <c r="S83" s="447"/>
      <c r="T83" s="447"/>
      <c r="U83" s="447"/>
      <c r="V83" s="447"/>
      <c r="W83" s="447"/>
      <c r="X83" s="447"/>
      <c r="Y83" s="447"/>
      <c r="Z83" s="447"/>
      <c r="AA83" s="447"/>
    </row>
    <row r="84" spans="1:27">
      <c r="A84" s="447"/>
      <c r="B84" s="447"/>
      <c r="C84" s="447"/>
      <c r="D84" s="447"/>
      <c r="E84" s="447"/>
      <c r="F84" s="447"/>
      <c r="G84" s="447"/>
      <c r="H84" s="447"/>
      <c r="I84" s="447"/>
      <c r="J84" s="447"/>
      <c r="K84" s="447"/>
      <c r="L84" s="447"/>
      <c r="M84" s="447"/>
      <c r="N84" s="447"/>
      <c r="O84" s="447"/>
      <c r="P84" s="447"/>
      <c r="Q84" s="447"/>
      <c r="R84" s="447"/>
      <c r="S84" s="447"/>
      <c r="T84" s="447"/>
      <c r="U84" s="447"/>
      <c r="V84" s="447"/>
      <c r="W84" s="447"/>
      <c r="X84" s="447"/>
      <c r="Y84" s="447"/>
      <c r="Z84" s="447"/>
      <c r="AA84" s="447"/>
    </row>
    <row r="85" spans="1:27">
      <c r="A85" s="447"/>
      <c r="B85" s="447"/>
      <c r="C85" s="447"/>
      <c r="D85" s="447"/>
      <c r="E85" s="447"/>
      <c r="F85" s="447"/>
      <c r="G85" s="447"/>
      <c r="H85" s="447"/>
      <c r="I85" s="447"/>
      <c r="J85" s="447"/>
      <c r="K85" s="447"/>
      <c r="L85" s="447"/>
      <c r="M85" s="447"/>
      <c r="N85" s="447"/>
      <c r="O85" s="447"/>
      <c r="P85" s="447"/>
      <c r="Q85" s="447"/>
      <c r="R85" s="447"/>
      <c r="S85" s="447"/>
      <c r="T85" s="447"/>
      <c r="U85" s="447"/>
      <c r="V85" s="447"/>
      <c r="W85" s="447"/>
      <c r="X85" s="447"/>
      <c r="Y85" s="447"/>
      <c r="Z85" s="447"/>
      <c r="AA85" s="447"/>
    </row>
    <row r="86" spans="1:27">
      <c r="A86" s="447"/>
      <c r="B86" s="447"/>
      <c r="C86" s="447"/>
      <c r="D86" s="447"/>
      <c r="E86" s="447"/>
      <c r="F86" s="447"/>
      <c r="G86" s="447"/>
      <c r="H86" s="447"/>
      <c r="I86" s="447"/>
      <c r="J86" s="447"/>
      <c r="K86" s="447"/>
      <c r="L86" s="447"/>
      <c r="M86" s="447"/>
      <c r="N86" s="447"/>
      <c r="O86" s="447"/>
      <c r="P86" s="447"/>
      <c r="Q86" s="447"/>
      <c r="R86" s="447"/>
      <c r="S86" s="447"/>
      <c r="T86" s="447"/>
      <c r="U86" s="447"/>
      <c r="V86" s="447"/>
      <c r="W86" s="447"/>
      <c r="X86" s="447"/>
      <c r="Y86" s="447"/>
      <c r="Z86" s="447"/>
      <c r="AA86" s="447"/>
    </row>
    <row r="87" spans="1:27">
      <c r="A87" s="447"/>
      <c r="B87" s="447"/>
      <c r="C87" s="447"/>
      <c r="D87" s="447"/>
      <c r="E87" s="447"/>
      <c r="F87" s="447"/>
      <c r="G87" s="447"/>
      <c r="H87" s="447"/>
      <c r="I87" s="447"/>
      <c r="J87" s="447"/>
      <c r="K87" s="447"/>
      <c r="L87" s="447"/>
      <c r="M87" s="447"/>
      <c r="N87" s="447"/>
      <c r="O87" s="447"/>
      <c r="P87" s="447"/>
      <c r="Q87" s="447"/>
      <c r="R87" s="447"/>
      <c r="S87" s="447"/>
      <c r="T87" s="447"/>
      <c r="U87" s="447"/>
      <c r="V87" s="447"/>
      <c r="W87" s="447"/>
      <c r="X87" s="447"/>
      <c r="Y87" s="447"/>
      <c r="Z87" s="447"/>
      <c r="AA87" s="447"/>
    </row>
    <row r="88" spans="1:27">
      <c r="A88" s="447"/>
      <c r="B88" s="447"/>
      <c r="C88" s="447"/>
      <c r="D88" s="447"/>
      <c r="E88" s="447"/>
      <c r="F88" s="447"/>
      <c r="G88" s="447"/>
      <c r="H88" s="447"/>
      <c r="I88" s="447"/>
      <c r="J88" s="447"/>
      <c r="K88" s="447"/>
      <c r="L88" s="447"/>
      <c r="M88" s="447"/>
      <c r="N88" s="447"/>
      <c r="O88" s="447"/>
      <c r="P88" s="447"/>
      <c r="Q88" s="447"/>
      <c r="R88" s="447"/>
      <c r="S88" s="447"/>
      <c r="T88" s="447"/>
      <c r="U88" s="447"/>
      <c r="V88" s="447"/>
      <c r="W88" s="447"/>
      <c r="X88" s="447"/>
      <c r="Y88" s="447"/>
      <c r="Z88" s="447"/>
      <c r="AA88" s="447"/>
    </row>
    <row r="89" spans="1:27">
      <c r="A89" s="447"/>
      <c r="B89" s="447"/>
      <c r="C89" s="447"/>
      <c r="D89" s="447"/>
      <c r="E89" s="447"/>
      <c r="F89" s="447"/>
      <c r="G89" s="447"/>
      <c r="H89" s="447"/>
      <c r="I89" s="447"/>
      <c r="J89" s="447"/>
      <c r="K89" s="447"/>
      <c r="L89" s="447"/>
      <c r="M89" s="447"/>
      <c r="N89" s="447"/>
      <c r="O89" s="447"/>
      <c r="P89" s="447"/>
      <c r="Q89" s="447"/>
      <c r="R89" s="447"/>
      <c r="S89" s="447"/>
      <c r="T89" s="447"/>
      <c r="U89" s="447"/>
      <c r="V89" s="447"/>
      <c r="W89" s="447"/>
      <c r="X89" s="447"/>
      <c r="Y89" s="447"/>
      <c r="Z89" s="447"/>
      <c r="AA89" s="447"/>
    </row>
    <row r="90" spans="1:27">
      <c r="A90" s="447"/>
      <c r="B90" s="447"/>
      <c r="C90" s="447"/>
      <c r="D90" s="447"/>
      <c r="E90" s="447"/>
      <c r="F90" s="447"/>
      <c r="G90" s="447"/>
      <c r="H90" s="447"/>
      <c r="I90" s="447"/>
      <c r="J90" s="447"/>
      <c r="K90" s="447"/>
      <c r="L90" s="447"/>
      <c r="M90" s="447"/>
      <c r="N90" s="447"/>
      <c r="O90" s="447"/>
      <c r="P90" s="447"/>
      <c r="Q90" s="447"/>
      <c r="R90" s="447"/>
      <c r="S90" s="447"/>
      <c r="T90" s="447"/>
      <c r="U90" s="447"/>
      <c r="V90" s="447"/>
      <c r="W90" s="447"/>
      <c r="X90" s="447"/>
      <c r="Y90" s="447"/>
      <c r="Z90" s="447"/>
      <c r="AA90" s="447"/>
    </row>
    <row r="91" spans="1:27">
      <c r="A91" s="447"/>
      <c r="B91" s="447"/>
      <c r="C91" s="447"/>
      <c r="D91" s="447"/>
      <c r="E91" s="447"/>
      <c r="F91" s="447"/>
      <c r="G91" s="447"/>
      <c r="H91" s="447"/>
      <c r="I91" s="447"/>
      <c r="J91" s="447"/>
      <c r="K91" s="447"/>
      <c r="L91" s="447"/>
      <c r="M91" s="447"/>
      <c r="N91" s="447"/>
      <c r="O91" s="447"/>
      <c r="P91" s="447"/>
      <c r="Q91" s="447"/>
      <c r="R91" s="447"/>
      <c r="S91" s="447"/>
      <c r="T91" s="447"/>
      <c r="U91" s="447"/>
      <c r="V91" s="447"/>
      <c r="W91" s="447"/>
      <c r="X91" s="447"/>
      <c r="Y91" s="447"/>
      <c r="Z91" s="447"/>
      <c r="AA91" s="447"/>
    </row>
  </sheetData>
  <sheetProtection formatCells="0" formatColumns="0" formatRows="0" insertColumns="0" insertRows="0" insertHyperlinks="0" deleteColumns="0" deleteRows="0" sort="0" autoFilter="0" pivotTables="0"/>
  <mergeCells count="1">
    <mergeCell ref="P1:AA18"/>
  </mergeCells>
  <phoneticPr fontId="85"/>
  <pageMargins left="0.7" right="0.7" top="0.75" bottom="0.75" header="0.3" footer="0.3"/>
  <pageSetup paperSize="9" scale="2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B418-7CA7-499C-A5DA-01D9C0736AA5}">
  <sheetPr codeName="Sheet3">
    <tabColor theme="2" tint="-0.249977111117893"/>
    <pageSetUpPr fitToPage="1"/>
  </sheetPr>
  <dimension ref="A1:S84"/>
  <sheetViews>
    <sheetView tabSelected="1" zoomScale="98" zoomScaleNormal="98" zoomScaleSheetLayoutView="100" workbookViewId="0">
      <selection activeCell="AG87" sqref="AG87"/>
    </sheetView>
  </sheetViews>
  <sheetFormatPr defaultColWidth="9" defaultRowHeight="13.2"/>
  <cols>
    <col min="1" max="1" width="12.77734375" style="52" customWidth="1"/>
    <col min="2" max="2" width="5.109375" style="52" customWidth="1"/>
    <col min="3" max="3" width="3.77734375" style="52" customWidth="1"/>
    <col min="4" max="4" width="6.88671875" style="52" customWidth="1"/>
    <col min="5" max="5" width="13.109375" style="52" customWidth="1"/>
    <col min="6" max="6" width="13.109375" style="87" customWidth="1"/>
    <col min="7" max="7" width="11.33203125" style="52" customWidth="1"/>
    <col min="8" max="8" width="26.6640625" style="64" customWidth="1"/>
    <col min="9" max="9" width="13" style="57" customWidth="1"/>
    <col min="10" max="10" width="16.109375" style="57" customWidth="1"/>
    <col min="11" max="11" width="13.44140625" style="87" customWidth="1"/>
    <col min="12" max="12" width="22.44140625" style="87" customWidth="1"/>
    <col min="13" max="13" width="13.44140625" style="62" customWidth="1"/>
    <col min="14" max="14" width="22.44140625" style="52" customWidth="1"/>
    <col min="15" max="15" width="9" style="53"/>
    <col min="16" max="16384" width="9" style="52"/>
  </cols>
  <sheetData>
    <row r="1" spans="1:16" ht="26.25" customHeight="1" thickTop="1">
      <c r="A1" s="47" t="s">
        <v>161</v>
      </c>
      <c r="B1" s="48"/>
      <c r="C1" s="48"/>
      <c r="D1" s="49"/>
      <c r="E1" s="49"/>
      <c r="F1" s="50"/>
      <c r="G1" s="51"/>
      <c r="H1" s="310"/>
      <c r="I1" s="311" t="s">
        <v>35</v>
      </c>
      <c r="J1" s="312"/>
      <c r="K1" s="313"/>
      <c r="L1" s="314"/>
      <c r="M1" s="315"/>
    </row>
    <row r="2" spans="1:16" ht="17.399999999999999">
      <c r="A2" s="54"/>
      <c r="B2" s="171"/>
      <c r="C2" s="171"/>
      <c r="D2" s="171"/>
      <c r="E2" s="171"/>
      <c r="F2" s="171"/>
      <c r="G2" s="55"/>
      <c r="H2" s="316"/>
      <c r="I2" s="573" t="s">
        <v>169</v>
      </c>
      <c r="J2" s="573"/>
      <c r="K2" s="573"/>
      <c r="L2" s="573"/>
      <c r="M2" s="573"/>
      <c r="N2" s="148"/>
      <c r="P2" s="117"/>
    </row>
    <row r="3" spans="1:16" ht="17.399999999999999">
      <c r="A3" s="172" t="s">
        <v>26</v>
      </c>
      <c r="B3" s="173"/>
      <c r="D3" s="174"/>
      <c r="E3" s="174"/>
      <c r="F3" s="174"/>
      <c r="G3" s="56"/>
      <c r="H3" s="104"/>
      <c r="I3" s="319"/>
      <c r="J3" s="320"/>
      <c r="K3" s="321"/>
      <c r="L3" s="313"/>
      <c r="M3" s="322"/>
    </row>
    <row r="4" spans="1:16" ht="17.399999999999999">
      <c r="A4" s="58"/>
      <c r="B4" s="173"/>
      <c r="C4" s="87"/>
      <c r="D4" s="174"/>
      <c r="E4" s="174"/>
      <c r="F4" s="175"/>
      <c r="G4" s="59"/>
      <c r="H4" s="323"/>
      <c r="I4" s="323"/>
      <c r="J4" s="312"/>
      <c r="K4" s="321"/>
      <c r="L4" s="313"/>
      <c r="M4" s="322"/>
      <c r="N4" s="232"/>
    </row>
    <row r="5" spans="1:16">
      <c r="A5" s="176"/>
      <c r="D5" s="174"/>
      <c r="E5" s="60"/>
      <c r="F5" s="177"/>
      <c r="G5" s="61"/>
      <c r="H5"/>
      <c r="I5" s="324"/>
      <c r="J5" s="312"/>
      <c r="K5" s="321"/>
      <c r="L5" s="321"/>
      <c r="M5" s="322"/>
    </row>
    <row r="6" spans="1:16" ht="17.399999999999999">
      <c r="A6" s="176"/>
      <c r="D6" s="174"/>
      <c r="E6" s="177"/>
      <c r="F6" s="177"/>
      <c r="G6" s="61"/>
      <c r="H6" s="316"/>
      <c r="I6" s="325"/>
      <c r="J6" s="312"/>
      <c r="K6" s="321"/>
      <c r="L6" s="321"/>
      <c r="M6" s="322"/>
    </row>
    <row r="7" spans="1:16">
      <c r="A7" s="176"/>
      <c r="D7" s="174"/>
      <c r="E7" s="177"/>
      <c r="F7" s="177"/>
      <c r="G7" s="61"/>
      <c r="H7" s="326"/>
      <c r="I7" s="324"/>
      <c r="J7" s="312"/>
      <c r="K7" s="321"/>
      <c r="L7" s="321"/>
      <c r="M7" s="322"/>
    </row>
    <row r="8" spans="1:16">
      <c r="A8" s="176"/>
      <c r="D8" s="174"/>
      <c r="E8" s="177"/>
      <c r="F8" s="177"/>
      <c r="G8" s="61"/>
      <c r="H8" s="317"/>
      <c r="I8" s="327"/>
      <c r="J8" s="327"/>
      <c r="K8" s="327"/>
      <c r="L8" s="321"/>
      <c r="M8" s="328"/>
    </row>
    <row r="9" spans="1:16">
      <c r="A9" s="176"/>
      <c r="D9" s="174"/>
      <c r="E9" s="177"/>
      <c r="F9" s="177"/>
      <c r="G9" s="61"/>
      <c r="H9" s="327"/>
      <c r="I9" s="327"/>
      <c r="J9" s="327"/>
      <c r="K9" s="327"/>
      <c r="L9" s="321"/>
      <c r="M9" s="328"/>
      <c r="N9" s="63"/>
    </row>
    <row r="10" spans="1:16">
      <c r="A10" s="176"/>
      <c r="D10" s="174"/>
      <c r="E10" s="177"/>
      <c r="F10" s="177"/>
      <c r="G10" s="61"/>
      <c r="H10" s="327"/>
      <c r="I10" s="327"/>
      <c r="J10" s="327"/>
      <c r="K10" s="327"/>
      <c r="L10" s="321"/>
      <c r="M10" s="328"/>
      <c r="N10" s="63" t="s">
        <v>36</v>
      </c>
    </row>
    <row r="11" spans="1:16">
      <c r="A11" s="176"/>
      <c r="D11" s="174"/>
      <c r="E11" s="177"/>
      <c r="F11" s="177"/>
      <c r="G11" s="61"/>
      <c r="H11" s="327"/>
      <c r="I11" s="327"/>
      <c r="J11" s="327"/>
      <c r="K11" s="327"/>
      <c r="L11" s="321"/>
      <c r="M11" s="328"/>
    </row>
    <row r="12" spans="1:16">
      <c r="A12" s="176"/>
      <c r="D12" s="174"/>
      <c r="E12" s="177"/>
      <c r="F12" s="177"/>
      <c r="G12" s="61"/>
      <c r="H12" s="327"/>
      <c r="I12" s="327"/>
      <c r="J12" s="327"/>
      <c r="K12" s="327"/>
      <c r="L12" s="321"/>
      <c r="M12" s="328"/>
      <c r="N12" s="63" t="s">
        <v>37</v>
      </c>
      <c r="O12" s="265"/>
    </row>
    <row r="13" spans="1:16">
      <c r="A13" s="176"/>
      <c r="D13" s="174"/>
      <c r="E13" s="177"/>
      <c r="F13" s="177"/>
      <c r="G13" s="61"/>
      <c r="H13" s="327"/>
      <c r="I13" s="327"/>
      <c r="J13" s="327"/>
      <c r="K13" s="327"/>
      <c r="L13" s="321"/>
      <c r="M13" s="328"/>
    </row>
    <row r="14" spans="1:16">
      <c r="A14" s="176"/>
      <c r="D14" s="174"/>
      <c r="E14" s="177"/>
      <c r="F14" s="177"/>
      <c r="G14" s="61"/>
      <c r="H14" s="327"/>
      <c r="I14" s="327"/>
      <c r="J14" s="327"/>
      <c r="K14" s="327"/>
      <c r="L14" s="321"/>
      <c r="M14" s="328"/>
      <c r="N14" s="284" t="s">
        <v>38</v>
      </c>
    </row>
    <row r="15" spans="1:16">
      <c r="A15" s="176"/>
      <c r="D15" s="174"/>
      <c r="E15" s="174" t="s">
        <v>19</v>
      </c>
      <c r="F15" s="175"/>
      <c r="G15" s="56"/>
      <c r="H15" s="326"/>
      <c r="I15" s="324"/>
      <c r="J15" s="317"/>
      <c r="K15" s="321"/>
      <c r="L15" s="321"/>
      <c r="M15" s="328"/>
    </row>
    <row r="16" spans="1:16">
      <c r="A16" s="176"/>
      <c r="D16" s="174"/>
      <c r="E16" s="174"/>
      <c r="F16" s="175"/>
      <c r="G16" s="56"/>
      <c r="H16" s="312"/>
      <c r="I16" s="324"/>
      <c r="J16" s="312"/>
      <c r="K16" s="321"/>
      <c r="L16" s="321"/>
      <c r="M16" s="328"/>
      <c r="N16" s="233" t="s">
        <v>159</v>
      </c>
    </row>
    <row r="17" spans="1:19" ht="20.25" customHeight="1" thickBot="1">
      <c r="A17" s="642" t="s">
        <v>221</v>
      </c>
      <c r="B17" s="643"/>
      <c r="C17" s="643"/>
      <c r="D17" s="179"/>
      <c r="E17" s="180"/>
      <c r="F17" s="644" t="s">
        <v>222</v>
      </c>
      <c r="G17" s="645"/>
      <c r="H17" s="326"/>
      <c r="I17" s="324"/>
      <c r="J17" s="317"/>
      <c r="K17" s="321"/>
      <c r="L17" s="318"/>
      <c r="M17" s="322"/>
      <c r="N17" s="178" t="s">
        <v>124</v>
      </c>
    </row>
    <row r="18" spans="1:19" ht="39" customHeight="1" thickTop="1">
      <c r="A18" s="646" t="s">
        <v>39</v>
      </c>
      <c r="B18" s="647"/>
      <c r="C18" s="648"/>
      <c r="D18" s="181" t="s">
        <v>40</v>
      </c>
      <c r="E18" s="182"/>
      <c r="F18" s="649" t="s">
        <v>41</v>
      </c>
      <c r="G18" s="650"/>
      <c r="H18" s="312"/>
      <c r="I18" s="324"/>
      <c r="J18" s="312"/>
      <c r="K18" s="321"/>
      <c r="L18" s="321"/>
      <c r="M18" s="322"/>
      <c r="Q18" s="52" t="s">
        <v>26</v>
      </c>
      <c r="S18" s="52" t="s">
        <v>19</v>
      </c>
    </row>
    <row r="19" spans="1:19" ht="30" customHeight="1">
      <c r="A19" s="651" t="s">
        <v>181</v>
      </c>
      <c r="B19" s="651"/>
      <c r="C19" s="651"/>
      <c r="D19" s="651"/>
      <c r="E19" s="651"/>
      <c r="F19" s="651"/>
      <c r="G19" s="651"/>
      <c r="H19" s="329"/>
      <c r="I19" s="330" t="s">
        <v>42</v>
      </c>
      <c r="J19" s="330"/>
      <c r="K19" s="330"/>
      <c r="L19" s="318"/>
      <c r="M19" s="322"/>
    </row>
    <row r="20" spans="1:19" ht="17.399999999999999">
      <c r="E20" s="183" t="s">
        <v>43</v>
      </c>
      <c r="F20" s="184" t="s">
        <v>44</v>
      </c>
      <c r="H20" s="267" t="s">
        <v>144</v>
      </c>
      <c r="I20" s="324"/>
      <c r="J20" s="312" t="s">
        <v>19</v>
      </c>
      <c r="K20" s="331" t="s">
        <v>19</v>
      </c>
      <c r="L20" s="321"/>
      <c r="M20" s="322"/>
    </row>
    <row r="21" spans="1:19" ht="16.8" thickBot="1">
      <c r="A21" s="185"/>
      <c r="B21" s="652">
        <v>45466</v>
      </c>
      <c r="C21" s="653"/>
      <c r="D21" s="186" t="s">
        <v>45</v>
      </c>
      <c r="E21" s="654" t="s">
        <v>46</v>
      </c>
      <c r="F21" s="655"/>
      <c r="G21" s="57" t="s">
        <v>47</v>
      </c>
      <c r="H21" s="656" t="s">
        <v>220</v>
      </c>
      <c r="I21" s="657"/>
      <c r="J21" s="657"/>
      <c r="K21" s="657"/>
      <c r="L21" s="657"/>
      <c r="M21" s="332">
        <v>7</v>
      </c>
      <c r="N21" s="334"/>
    </row>
    <row r="22" spans="1:19" ht="36" customHeight="1" thickTop="1" thickBot="1">
      <c r="A22" s="187" t="s">
        <v>48</v>
      </c>
      <c r="B22" s="658" t="s">
        <v>49</v>
      </c>
      <c r="C22" s="659"/>
      <c r="D22" s="660"/>
      <c r="E22" s="65" t="s">
        <v>210</v>
      </c>
      <c r="F22" s="65" t="s">
        <v>223</v>
      </c>
      <c r="G22" s="188" t="s">
        <v>50</v>
      </c>
      <c r="H22" s="661" t="s">
        <v>170</v>
      </c>
      <c r="I22" s="662"/>
      <c r="J22" s="662"/>
      <c r="K22" s="662"/>
      <c r="L22" s="663"/>
      <c r="M22" s="333" t="s">
        <v>51</v>
      </c>
      <c r="N22" s="335" t="s">
        <v>52</v>
      </c>
      <c r="R22" s="52" t="s">
        <v>26</v>
      </c>
    </row>
    <row r="23" spans="1:19" ht="85.2" customHeight="1" thickBot="1">
      <c r="A23" s="355" t="s">
        <v>53</v>
      </c>
      <c r="B23" s="574" t="str">
        <f>IF(G23&gt;5,"☆☆☆☆",IF(AND(G23&gt;=2.39,G23&lt;5),"☆☆☆",IF(AND(G23&gt;=1.39,G23&lt;2.4),"☆☆",IF(AND(G23&gt;0,G23&lt;1.4),"☆",IF(AND(G23&gt;=-1.39,G23&lt;0),"★",IF(AND(G23&gt;=-2.39,G23&lt;-1.4),"★★",IF(AND(G23&gt;=-3.39,G23&lt;-2.4),"★★★")))))))</f>
        <v>★</v>
      </c>
      <c r="C23" s="575"/>
      <c r="D23" s="576"/>
      <c r="E23" s="119">
        <v>5.04</v>
      </c>
      <c r="F23" s="119">
        <v>4.3499999999999996</v>
      </c>
      <c r="G23" s="269">
        <f t="shared" ref="G23:G70" si="0">F23-E23</f>
        <v>-0.69000000000000039</v>
      </c>
      <c r="H23" s="664"/>
      <c r="I23" s="665"/>
      <c r="J23" s="665"/>
      <c r="K23" s="665"/>
      <c r="L23" s="666"/>
      <c r="M23" s="473"/>
      <c r="N23" s="474"/>
      <c r="O23" s="244" t="s">
        <v>155</v>
      </c>
    </row>
    <row r="24" spans="1:19" ht="76.2" customHeight="1" thickBot="1">
      <c r="A24" s="189" t="s">
        <v>54</v>
      </c>
      <c r="B24" s="574" t="str">
        <f>IF(G24&gt;5,"☆☆☆☆",IF(AND(G24&gt;=2.39,G24&lt;5),"☆☆☆",IF(AND(G24&gt;=1.39,G24&lt;2.4),"☆☆",IF(AND(G24&gt;0,G24&lt;1.4),"☆",IF(AND(G24&gt;=-1.39,G24&lt;0),"★",IF(AND(G24&gt;=-2.39,G24&lt;-1.4),"★★",IF(AND(G24&gt;=-3.39,G24&lt;-2.4),"★★★")))))))</f>
        <v>☆</v>
      </c>
      <c r="C24" s="575"/>
      <c r="D24" s="576"/>
      <c r="E24" s="302">
        <v>2.92</v>
      </c>
      <c r="F24" s="119">
        <v>3.08</v>
      </c>
      <c r="G24" s="354">
        <f t="shared" si="0"/>
        <v>0.16000000000000014</v>
      </c>
      <c r="H24" s="667"/>
      <c r="I24" s="668"/>
      <c r="J24" s="668"/>
      <c r="K24" s="668"/>
      <c r="L24" s="669"/>
      <c r="M24" s="475"/>
      <c r="N24" s="476"/>
      <c r="O24" s="244" t="s">
        <v>54</v>
      </c>
      <c r="Q24" s="52" t="s">
        <v>26</v>
      </c>
    </row>
    <row r="25" spans="1:19" ht="81" customHeight="1" thickBot="1">
      <c r="A25" s="250" t="s">
        <v>55</v>
      </c>
      <c r="B25" s="574" t="str">
        <f t="shared" ref="B25:B70" si="1">IF(G25&gt;5,"☆☆☆☆",IF(AND(G25&gt;=2.39,G25&lt;5),"☆☆☆",IF(AND(G25&gt;=1.39,G25&lt;2.4),"☆☆",IF(AND(G25&gt;0,G25&lt;1.4),"☆",IF(AND(G25&gt;=-1.39,G25&lt;0),"★",IF(AND(G25&gt;=-2.39,G25&lt;-1.4),"★★",IF(AND(G25&gt;=-3.39,G25&lt;-2.4),"★★★")))))))</f>
        <v>☆</v>
      </c>
      <c r="C25" s="575"/>
      <c r="D25" s="576"/>
      <c r="E25" s="119">
        <v>3.53</v>
      </c>
      <c r="F25" s="119">
        <v>3.9</v>
      </c>
      <c r="G25" s="354">
        <f t="shared" si="0"/>
        <v>0.37000000000000011</v>
      </c>
      <c r="H25" s="622"/>
      <c r="I25" s="623"/>
      <c r="J25" s="623"/>
      <c r="K25" s="623"/>
      <c r="L25" s="624"/>
      <c r="M25" s="477"/>
      <c r="N25" s="476"/>
      <c r="O25" s="244" t="s">
        <v>55</v>
      </c>
    </row>
    <row r="26" spans="1:19" ht="83.25" customHeight="1" thickBot="1">
      <c r="A26" s="250" t="s">
        <v>56</v>
      </c>
      <c r="B26" s="574" t="str">
        <f t="shared" si="1"/>
        <v>★</v>
      </c>
      <c r="C26" s="575"/>
      <c r="D26" s="576"/>
      <c r="E26" s="119">
        <v>4.62</v>
      </c>
      <c r="F26" s="119">
        <v>4.0199999999999996</v>
      </c>
      <c r="G26" s="354">
        <f t="shared" si="0"/>
        <v>-0.60000000000000053</v>
      </c>
      <c r="H26" s="622"/>
      <c r="I26" s="623"/>
      <c r="J26" s="623"/>
      <c r="K26" s="623"/>
      <c r="L26" s="624"/>
      <c r="M26" s="475"/>
      <c r="N26" s="476"/>
      <c r="O26" s="244" t="s">
        <v>56</v>
      </c>
    </row>
    <row r="27" spans="1:19" ht="78.599999999999994" customHeight="1" thickBot="1">
      <c r="A27" s="250" t="s">
        <v>57</v>
      </c>
      <c r="B27" s="574" t="str">
        <f t="shared" si="1"/>
        <v>★</v>
      </c>
      <c r="C27" s="575"/>
      <c r="D27" s="576"/>
      <c r="E27" s="119">
        <v>4.53</v>
      </c>
      <c r="F27" s="119">
        <v>3.26</v>
      </c>
      <c r="G27" s="354">
        <f t="shared" si="0"/>
        <v>-1.2700000000000005</v>
      </c>
      <c r="H27" s="622"/>
      <c r="I27" s="623"/>
      <c r="J27" s="623"/>
      <c r="K27" s="623"/>
      <c r="L27" s="624"/>
      <c r="M27" s="475"/>
      <c r="N27" s="478"/>
      <c r="O27" s="244" t="s">
        <v>57</v>
      </c>
    </row>
    <row r="28" spans="1:19" ht="87" customHeight="1" thickBot="1">
      <c r="A28" s="250" t="s">
        <v>58</v>
      </c>
      <c r="B28" s="574" t="str">
        <f t="shared" si="1"/>
        <v>★</v>
      </c>
      <c r="C28" s="575"/>
      <c r="D28" s="576"/>
      <c r="E28" s="352">
        <v>6.25</v>
      </c>
      <c r="F28" s="119">
        <v>5.14</v>
      </c>
      <c r="G28" s="354">
        <f t="shared" si="0"/>
        <v>-1.1100000000000003</v>
      </c>
      <c r="H28" s="622"/>
      <c r="I28" s="623"/>
      <c r="J28" s="623"/>
      <c r="K28" s="623"/>
      <c r="L28" s="624"/>
      <c r="M28" s="475"/>
      <c r="N28" s="476"/>
      <c r="O28" s="244" t="s">
        <v>58</v>
      </c>
    </row>
    <row r="29" spans="1:19" ht="81" customHeight="1" thickBot="1">
      <c r="A29" s="250" t="s">
        <v>59</v>
      </c>
      <c r="B29" s="574" t="str">
        <f t="shared" si="1"/>
        <v>☆</v>
      </c>
      <c r="C29" s="575"/>
      <c r="D29" s="576"/>
      <c r="E29" s="119">
        <v>3.16</v>
      </c>
      <c r="F29" s="119">
        <v>3.33</v>
      </c>
      <c r="G29" s="354">
        <f t="shared" si="0"/>
        <v>0.16999999999999993</v>
      </c>
      <c r="H29" s="622"/>
      <c r="I29" s="623"/>
      <c r="J29" s="623"/>
      <c r="K29" s="623"/>
      <c r="L29" s="624"/>
      <c r="M29" s="475"/>
      <c r="N29" s="476"/>
      <c r="O29" s="244" t="s">
        <v>59</v>
      </c>
    </row>
    <row r="30" spans="1:19" ht="73.5" customHeight="1" thickBot="1">
      <c r="A30" s="250" t="s">
        <v>60</v>
      </c>
      <c r="B30" s="574" t="str">
        <f t="shared" si="1"/>
        <v>☆</v>
      </c>
      <c r="C30" s="575"/>
      <c r="D30" s="576"/>
      <c r="E30" s="119">
        <v>3.2</v>
      </c>
      <c r="F30" s="119">
        <v>3.39</v>
      </c>
      <c r="G30" s="354">
        <f t="shared" si="0"/>
        <v>0.18999999999999995</v>
      </c>
      <c r="H30" s="622"/>
      <c r="I30" s="623"/>
      <c r="J30" s="623"/>
      <c r="K30" s="623"/>
      <c r="L30" s="624"/>
      <c r="M30" s="479"/>
      <c r="N30" s="476"/>
      <c r="O30" s="244" t="s">
        <v>60</v>
      </c>
    </row>
    <row r="31" spans="1:19" ht="75.75" customHeight="1" thickBot="1">
      <c r="A31" s="250" t="s">
        <v>61</v>
      </c>
      <c r="B31" s="574" t="str">
        <f t="shared" si="1"/>
        <v>★</v>
      </c>
      <c r="C31" s="575"/>
      <c r="D31" s="576"/>
      <c r="E31" s="302">
        <v>2.89</v>
      </c>
      <c r="F31" s="302">
        <v>2.34</v>
      </c>
      <c r="G31" s="354">
        <f t="shared" si="0"/>
        <v>-0.55000000000000027</v>
      </c>
      <c r="H31" s="639" t="s">
        <v>229</v>
      </c>
      <c r="I31" s="640"/>
      <c r="J31" s="640"/>
      <c r="K31" s="640"/>
      <c r="L31" s="641"/>
      <c r="M31" s="503" t="s">
        <v>230</v>
      </c>
      <c r="N31" s="504">
        <v>45462</v>
      </c>
      <c r="O31" s="244" t="s">
        <v>61</v>
      </c>
    </row>
    <row r="32" spans="1:19" ht="75" customHeight="1" thickBot="1">
      <c r="A32" s="251" t="s">
        <v>62</v>
      </c>
      <c r="B32" s="574" t="str">
        <f t="shared" si="1"/>
        <v>☆</v>
      </c>
      <c r="C32" s="575"/>
      <c r="D32" s="576"/>
      <c r="E32" s="119">
        <v>5.04</v>
      </c>
      <c r="F32" s="119">
        <v>5.28</v>
      </c>
      <c r="G32" s="354">
        <f t="shared" si="0"/>
        <v>0.24000000000000021</v>
      </c>
      <c r="H32" s="622"/>
      <c r="I32" s="623"/>
      <c r="J32" s="623"/>
      <c r="K32" s="623"/>
      <c r="L32" s="624"/>
      <c r="M32" s="475"/>
      <c r="N32" s="480"/>
      <c r="O32" s="244" t="s">
        <v>62</v>
      </c>
    </row>
    <row r="33" spans="1:16" ht="74.400000000000006" customHeight="1" thickBot="1">
      <c r="A33" s="252" t="s">
        <v>63</v>
      </c>
      <c r="B33" s="574" t="str">
        <f t="shared" si="1"/>
        <v>☆</v>
      </c>
      <c r="C33" s="575"/>
      <c r="D33" s="576"/>
      <c r="E33" s="119">
        <v>5.53</v>
      </c>
      <c r="F33" s="119">
        <v>5.59</v>
      </c>
      <c r="G33" s="354">
        <f t="shared" si="0"/>
        <v>5.9999999999999609E-2</v>
      </c>
      <c r="H33" s="622"/>
      <c r="I33" s="623"/>
      <c r="J33" s="623"/>
      <c r="K33" s="623"/>
      <c r="L33" s="624"/>
      <c r="M33" s="475"/>
      <c r="N33" s="476"/>
      <c r="O33" s="244" t="s">
        <v>63</v>
      </c>
    </row>
    <row r="34" spans="1:16" ht="93" customHeight="1" thickBot="1">
      <c r="A34" s="189" t="s">
        <v>64</v>
      </c>
      <c r="B34" s="574" t="str">
        <f t="shared" si="1"/>
        <v>☆</v>
      </c>
      <c r="C34" s="575"/>
      <c r="D34" s="576"/>
      <c r="E34" s="119">
        <v>4.95</v>
      </c>
      <c r="F34" s="119">
        <v>5.4</v>
      </c>
      <c r="G34" s="354">
        <f t="shared" si="0"/>
        <v>0.45000000000000018</v>
      </c>
      <c r="H34" s="634" t="s">
        <v>218</v>
      </c>
      <c r="I34" s="635"/>
      <c r="J34" s="635"/>
      <c r="K34" s="635"/>
      <c r="L34" s="636"/>
      <c r="M34" s="481" t="s">
        <v>219</v>
      </c>
      <c r="N34" s="482">
        <v>45458</v>
      </c>
      <c r="O34" s="244" t="s">
        <v>64</v>
      </c>
    </row>
    <row r="35" spans="1:16" ht="78.599999999999994" customHeight="1" thickBot="1">
      <c r="A35" s="380" t="s">
        <v>65</v>
      </c>
      <c r="B35" s="574" t="str">
        <f t="shared" si="1"/>
        <v>☆</v>
      </c>
      <c r="C35" s="575"/>
      <c r="D35" s="576"/>
      <c r="E35" s="119">
        <v>4.8600000000000003</v>
      </c>
      <c r="F35" s="119">
        <v>5.04</v>
      </c>
      <c r="G35" s="354">
        <f t="shared" si="0"/>
        <v>0.17999999999999972</v>
      </c>
      <c r="H35" s="634"/>
      <c r="I35" s="635"/>
      <c r="J35" s="635"/>
      <c r="K35" s="635"/>
      <c r="L35" s="636"/>
      <c r="M35" s="483"/>
      <c r="N35" s="484"/>
      <c r="O35" s="244" t="s">
        <v>65</v>
      </c>
    </row>
    <row r="36" spans="1:16" ht="92.4" customHeight="1" thickBot="1">
      <c r="A36" s="253" t="s">
        <v>66</v>
      </c>
      <c r="B36" s="574" t="str">
        <f t="shared" si="1"/>
        <v>☆</v>
      </c>
      <c r="C36" s="575"/>
      <c r="D36" s="576"/>
      <c r="E36" s="119">
        <v>3.89</v>
      </c>
      <c r="F36" s="119">
        <v>4.1900000000000004</v>
      </c>
      <c r="G36" s="354">
        <f t="shared" si="0"/>
        <v>0.30000000000000027</v>
      </c>
      <c r="H36" s="622"/>
      <c r="I36" s="623"/>
      <c r="J36" s="623"/>
      <c r="K36" s="623"/>
      <c r="L36" s="624"/>
      <c r="M36" s="483"/>
      <c r="N36" s="478"/>
      <c r="O36" s="244" t="s">
        <v>66</v>
      </c>
    </row>
    <row r="37" spans="1:16" ht="87.75" customHeight="1" thickBot="1">
      <c r="A37" s="250" t="s">
        <v>67</v>
      </c>
      <c r="B37" s="574" t="str">
        <f t="shared" si="1"/>
        <v>★</v>
      </c>
      <c r="C37" s="575"/>
      <c r="D37" s="576"/>
      <c r="E37" s="119">
        <v>4.4400000000000004</v>
      </c>
      <c r="F37" s="119">
        <v>3.78</v>
      </c>
      <c r="G37" s="354">
        <f t="shared" si="0"/>
        <v>-0.66000000000000059</v>
      </c>
      <c r="H37" s="622"/>
      <c r="I37" s="623"/>
      <c r="J37" s="623"/>
      <c r="K37" s="623"/>
      <c r="L37" s="624"/>
      <c r="M37" s="475"/>
      <c r="N37" s="476"/>
      <c r="O37" s="244" t="s">
        <v>67</v>
      </c>
    </row>
    <row r="38" spans="1:16" ht="75.75" customHeight="1" thickBot="1">
      <c r="A38" s="250" t="s">
        <v>68</v>
      </c>
      <c r="B38" s="574" t="str">
        <f t="shared" si="1"/>
        <v>★★</v>
      </c>
      <c r="C38" s="575"/>
      <c r="D38" s="576"/>
      <c r="E38" s="352">
        <v>6.48</v>
      </c>
      <c r="F38" s="119">
        <v>4.72</v>
      </c>
      <c r="G38" s="354">
        <f t="shared" si="0"/>
        <v>-1.7600000000000007</v>
      </c>
      <c r="H38" s="622"/>
      <c r="I38" s="623"/>
      <c r="J38" s="623"/>
      <c r="K38" s="623"/>
      <c r="L38" s="624"/>
      <c r="M38" s="475"/>
      <c r="N38" s="476"/>
      <c r="O38" s="244" t="s">
        <v>68</v>
      </c>
    </row>
    <row r="39" spans="1:16" ht="78.599999999999994" customHeight="1" thickBot="1">
      <c r="A39" s="250" t="s">
        <v>69</v>
      </c>
      <c r="B39" s="574" t="str">
        <f t="shared" si="1"/>
        <v>★</v>
      </c>
      <c r="C39" s="575"/>
      <c r="D39" s="576"/>
      <c r="E39" s="119">
        <v>5.79</v>
      </c>
      <c r="F39" s="119">
        <v>5.59</v>
      </c>
      <c r="G39" s="354">
        <f t="shared" si="0"/>
        <v>-0.20000000000000018</v>
      </c>
      <c r="H39" s="622"/>
      <c r="I39" s="623"/>
      <c r="J39" s="623"/>
      <c r="K39" s="623"/>
      <c r="L39" s="624"/>
      <c r="M39" s="483"/>
      <c r="N39" s="478"/>
      <c r="O39" s="244" t="s">
        <v>69</v>
      </c>
    </row>
    <row r="40" spans="1:16" ht="78.75" customHeight="1" thickBot="1">
      <c r="A40" s="250" t="s">
        <v>70</v>
      </c>
      <c r="B40" s="574" t="str">
        <f t="shared" si="1"/>
        <v>★</v>
      </c>
      <c r="C40" s="575"/>
      <c r="D40" s="576"/>
      <c r="E40" s="119">
        <v>4.68</v>
      </c>
      <c r="F40" s="119">
        <v>4.5199999999999996</v>
      </c>
      <c r="G40" s="354">
        <f t="shared" si="0"/>
        <v>-0.16000000000000014</v>
      </c>
      <c r="H40" s="622"/>
      <c r="I40" s="623"/>
      <c r="J40" s="623"/>
      <c r="K40" s="623"/>
      <c r="L40" s="624"/>
      <c r="M40" s="475"/>
      <c r="N40" s="476"/>
      <c r="O40" s="244" t="s">
        <v>70</v>
      </c>
    </row>
    <row r="41" spans="1:16" ht="66" customHeight="1" thickBot="1">
      <c r="A41" s="250" t="s">
        <v>71</v>
      </c>
      <c r="B41" s="574" t="str">
        <f t="shared" si="1"/>
        <v>☆</v>
      </c>
      <c r="C41" s="575"/>
      <c r="D41" s="576"/>
      <c r="E41" s="302">
        <v>2.92</v>
      </c>
      <c r="F41" s="119">
        <v>3.46</v>
      </c>
      <c r="G41" s="354">
        <f t="shared" si="0"/>
        <v>0.54</v>
      </c>
      <c r="H41" s="485"/>
      <c r="I41" s="486"/>
      <c r="J41" s="486"/>
      <c r="K41" s="487"/>
      <c r="L41" s="487"/>
      <c r="M41" s="475"/>
      <c r="N41" s="476"/>
      <c r="O41" s="244" t="s">
        <v>71</v>
      </c>
    </row>
    <row r="42" spans="1:16" ht="77.25" customHeight="1" thickBot="1">
      <c r="A42" s="250" t="s">
        <v>72</v>
      </c>
      <c r="B42" s="574" t="str">
        <f t="shared" si="1"/>
        <v>★</v>
      </c>
      <c r="C42" s="575"/>
      <c r="D42" s="576"/>
      <c r="E42" s="119">
        <v>5.52</v>
      </c>
      <c r="F42" s="119">
        <v>4.6500000000000004</v>
      </c>
      <c r="G42" s="354">
        <f t="shared" si="0"/>
        <v>-0.86999999999999922</v>
      </c>
      <c r="H42" s="622"/>
      <c r="I42" s="623"/>
      <c r="J42" s="623"/>
      <c r="K42" s="623"/>
      <c r="L42" s="624"/>
      <c r="M42" s="483"/>
      <c r="N42" s="476"/>
      <c r="O42" s="244" t="s">
        <v>72</v>
      </c>
      <c r="P42" s="52" t="s">
        <v>144</v>
      </c>
    </row>
    <row r="43" spans="1:16" ht="93" customHeight="1" thickBot="1">
      <c r="A43" s="250" t="s">
        <v>73</v>
      </c>
      <c r="B43" s="574" t="str">
        <f t="shared" si="1"/>
        <v>☆</v>
      </c>
      <c r="C43" s="575"/>
      <c r="D43" s="576"/>
      <c r="E43" s="302">
        <v>2.79</v>
      </c>
      <c r="F43" s="119">
        <v>3.08</v>
      </c>
      <c r="G43" s="354">
        <f t="shared" si="0"/>
        <v>0.29000000000000004</v>
      </c>
      <c r="H43" s="622"/>
      <c r="I43" s="623"/>
      <c r="J43" s="623"/>
      <c r="K43" s="623"/>
      <c r="L43" s="624"/>
      <c r="M43" s="488"/>
      <c r="N43" s="476"/>
      <c r="O43" s="244" t="s">
        <v>73</v>
      </c>
    </row>
    <row r="44" spans="1:16" ht="77.25" customHeight="1" thickBot="1">
      <c r="A44" s="398" t="s">
        <v>74</v>
      </c>
      <c r="B44" s="574" t="str">
        <f t="shared" si="1"/>
        <v>★</v>
      </c>
      <c r="C44" s="575"/>
      <c r="D44" s="576"/>
      <c r="E44" s="119">
        <v>3.45</v>
      </c>
      <c r="F44" s="119">
        <v>3.4</v>
      </c>
      <c r="G44" s="354">
        <f t="shared" si="0"/>
        <v>-5.0000000000000266E-2</v>
      </c>
      <c r="H44" s="637" t="s">
        <v>240</v>
      </c>
      <c r="I44" s="638"/>
      <c r="J44" s="638"/>
      <c r="K44" s="638"/>
      <c r="L44" s="638"/>
      <c r="M44" s="507" t="s">
        <v>241</v>
      </c>
      <c r="N44" s="508">
        <v>45460</v>
      </c>
      <c r="O44" s="52"/>
    </row>
    <row r="45" spans="1:16" ht="81.75" customHeight="1" thickBot="1">
      <c r="A45" s="250" t="s">
        <v>75</v>
      </c>
      <c r="B45" s="574" t="str">
        <f t="shared" si="1"/>
        <v>★</v>
      </c>
      <c r="C45" s="575"/>
      <c r="D45" s="576"/>
      <c r="E45" s="302">
        <v>2.85</v>
      </c>
      <c r="F45" s="302">
        <v>2.81</v>
      </c>
      <c r="G45" s="354">
        <f t="shared" si="0"/>
        <v>-4.0000000000000036E-2</v>
      </c>
      <c r="H45" s="631" t="s">
        <v>231</v>
      </c>
      <c r="I45" s="632"/>
      <c r="J45" s="632"/>
      <c r="K45" s="632"/>
      <c r="L45" s="633"/>
      <c r="M45" s="503" t="s">
        <v>232</v>
      </c>
      <c r="N45" s="505">
        <v>45456</v>
      </c>
      <c r="O45" s="244" t="s">
        <v>75</v>
      </c>
    </row>
    <row r="46" spans="1:16" ht="81" customHeight="1" thickBot="1">
      <c r="A46" s="250" t="s">
        <v>76</v>
      </c>
      <c r="B46" s="574" t="str">
        <f t="shared" si="1"/>
        <v>★</v>
      </c>
      <c r="C46" s="575"/>
      <c r="D46" s="576"/>
      <c r="E46" s="119">
        <v>4.53</v>
      </c>
      <c r="F46" s="119">
        <v>4.42</v>
      </c>
      <c r="G46" s="354">
        <f t="shared" si="0"/>
        <v>-0.11000000000000032</v>
      </c>
      <c r="H46" s="622"/>
      <c r="I46" s="623"/>
      <c r="J46" s="623"/>
      <c r="K46" s="623"/>
      <c r="L46" s="624"/>
      <c r="M46" s="475"/>
      <c r="N46" s="476"/>
      <c r="O46" s="244" t="s">
        <v>76</v>
      </c>
    </row>
    <row r="47" spans="1:16" ht="88.2" customHeight="1" thickBot="1">
      <c r="A47" s="250" t="s">
        <v>77</v>
      </c>
      <c r="B47" s="574" t="str">
        <f t="shared" si="1"/>
        <v>☆</v>
      </c>
      <c r="C47" s="575"/>
      <c r="D47" s="576"/>
      <c r="E47" s="119">
        <v>5.1100000000000003</v>
      </c>
      <c r="F47" s="119">
        <v>5.36</v>
      </c>
      <c r="G47" s="354">
        <f t="shared" si="0"/>
        <v>0.25</v>
      </c>
      <c r="H47" s="622" t="s">
        <v>214</v>
      </c>
      <c r="I47" s="623"/>
      <c r="J47" s="623"/>
      <c r="K47" s="623"/>
      <c r="L47" s="624"/>
      <c r="M47" s="475" t="s">
        <v>213</v>
      </c>
      <c r="N47" s="476">
        <v>45457</v>
      </c>
      <c r="O47" s="244" t="s">
        <v>77</v>
      </c>
    </row>
    <row r="48" spans="1:16" ht="78.75" customHeight="1" thickBot="1">
      <c r="A48" s="250" t="s">
        <v>78</v>
      </c>
      <c r="B48" s="574" t="str">
        <f t="shared" si="1"/>
        <v>☆</v>
      </c>
      <c r="C48" s="575"/>
      <c r="D48" s="576"/>
      <c r="E48" s="119">
        <v>5.23</v>
      </c>
      <c r="F48" s="119">
        <v>5.26</v>
      </c>
      <c r="G48" s="354">
        <f t="shared" si="0"/>
        <v>2.9999999999999361E-2</v>
      </c>
      <c r="H48" s="628"/>
      <c r="I48" s="629"/>
      <c r="J48" s="629"/>
      <c r="K48" s="629"/>
      <c r="L48" s="630"/>
      <c r="M48" s="475"/>
      <c r="N48" s="476"/>
      <c r="O48" s="244" t="s">
        <v>78</v>
      </c>
    </row>
    <row r="49" spans="1:15" ht="74.25" customHeight="1" thickBot="1">
      <c r="A49" s="250" t="s">
        <v>79</v>
      </c>
      <c r="B49" s="574" t="str">
        <f t="shared" si="1"/>
        <v>★</v>
      </c>
      <c r="C49" s="575"/>
      <c r="D49" s="576"/>
      <c r="E49" s="119">
        <v>5.57</v>
      </c>
      <c r="F49" s="119">
        <v>5.05</v>
      </c>
      <c r="G49" s="354">
        <f t="shared" si="0"/>
        <v>-0.52000000000000046</v>
      </c>
      <c r="H49" s="622"/>
      <c r="I49" s="623"/>
      <c r="J49" s="623"/>
      <c r="K49" s="623"/>
      <c r="L49" s="624"/>
      <c r="M49" s="475"/>
      <c r="N49" s="476"/>
      <c r="O49" s="244" t="s">
        <v>79</v>
      </c>
    </row>
    <row r="50" spans="1:15" ht="73.2" customHeight="1" thickBot="1">
      <c r="A50" s="250" t="s">
        <v>80</v>
      </c>
      <c r="B50" s="574" t="str">
        <f t="shared" si="1"/>
        <v>☆</v>
      </c>
      <c r="C50" s="575"/>
      <c r="D50" s="576"/>
      <c r="E50" s="352">
        <v>6.6</v>
      </c>
      <c r="F50" s="352">
        <v>7.02</v>
      </c>
      <c r="G50" s="354">
        <f t="shared" si="0"/>
        <v>0.41999999999999993</v>
      </c>
      <c r="H50" s="625" t="s">
        <v>238</v>
      </c>
      <c r="I50" s="626"/>
      <c r="J50" s="626"/>
      <c r="K50" s="626"/>
      <c r="L50" s="627"/>
      <c r="M50" s="503" t="s">
        <v>239</v>
      </c>
      <c r="N50" s="506">
        <v>45460</v>
      </c>
      <c r="O50" s="244" t="s">
        <v>80</v>
      </c>
    </row>
    <row r="51" spans="1:15" ht="73.5" customHeight="1" thickBot="1">
      <c r="A51" s="250" t="s">
        <v>81</v>
      </c>
      <c r="B51" s="574" t="str">
        <f t="shared" si="1"/>
        <v>★</v>
      </c>
      <c r="C51" s="575"/>
      <c r="D51" s="576"/>
      <c r="E51" s="119">
        <v>5.74</v>
      </c>
      <c r="F51" s="119">
        <v>5.41</v>
      </c>
      <c r="G51" s="354">
        <f t="shared" si="0"/>
        <v>-0.33000000000000007</v>
      </c>
      <c r="H51" s="622"/>
      <c r="I51" s="623"/>
      <c r="J51" s="623"/>
      <c r="K51" s="623"/>
      <c r="L51" s="624"/>
      <c r="M51" s="475"/>
      <c r="N51" s="476"/>
      <c r="O51" s="244" t="s">
        <v>81</v>
      </c>
    </row>
    <row r="52" spans="1:15" ht="91.8" customHeight="1" thickBot="1">
      <c r="A52" s="250" t="s">
        <v>82</v>
      </c>
      <c r="B52" s="574" t="str">
        <f t="shared" si="1"/>
        <v>★★</v>
      </c>
      <c r="C52" s="575"/>
      <c r="D52" s="576"/>
      <c r="E52" s="119">
        <v>5.17</v>
      </c>
      <c r="F52" s="119">
        <v>3.47</v>
      </c>
      <c r="G52" s="354">
        <f t="shared" si="0"/>
        <v>-1.6999999999999997</v>
      </c>
      <c r="H52" s="622" t="s">
        <v>211</v>
      </c>
      <c r="I52" s="623"/>
      <c r="J52" s="623"/>
      <c r="K52" s="623"/>
      <c r="L52" s="624"/>
      <c r="M52" s="475" t="s">
        <v>212</v>
      </c>
      <c r="N52" s="476">
        <v>45455</v>
      </c>
      <c r="O52" s="244" t="s">
        <v>82</v>
      </c>
    </row>
    <row r="53" spans="1:15" ht="77.25" customHeight="1" thickBot="1">
      <c r="A53" s="250" t="s">
        <v>83</v>
      </c>
      <c r="B53" s="574" t="str">
        <f t="shared" si="1"/>
        <v>★★</v>
      </c>
      <c r="C53" s="575"/>
      <c r="D53" s="576"/>
      <c r="E53" s="119">
        <v>5.58</v>
      </c>
      <c r="F53" s="119">
        <v>3.32</v>
      </c>
      <c r="G53" s="354">
        <f t="shared" si="0"/>
        <v>-2.2600000000000002</v>
      </c>
      <c r="H53" s="622"/>
      <c r="I53" s="623"/>
      <c r="J53" s="623"/>
      <c r="K53" s="623"/>
      <c r="L53" s="624"/>
      <c r="M53" s="489"/>
      <c r="N53" s="476"/>
      <c r="O53" s="244" t="s">
        <v>83</v>
      </c>
    </row>
    <row r="54" spans="1:15" ht="78" customHeight="1" thickBot="1">
      <c r="A54" s="250" t="s">
        <v>84</v>
      </c>
      <c r="B54" s="574" t="str">
        <f t="shared" si="1"/>
        <v>★★</v>
      </c>
      <c r="C54" s="575"/>
      <c r="D54" s="576"/>
      <c r="E54" s="119">
        <v>4.6100000000000003</v>
      </c>
      <c r="F54" s="119">
        <v>3.04</v>
      </c>
      <c r="G54" s="354">
        <f t="shared" si="0"/>
        <v>-1.5700000000000003</v>
      </c>
      <c r="H54" s="570"/>
      <c r="I54" s="571"/>
      <c r="J54" s="571"/>
      <c r="K54" s="571"/>
      <c r="L54" s="572"/>
      <c r="M54" s="141"/>
      <c r="N54" s="142"/>
      <c r="O54" s="244" t="s">
        <v>84</v>
      </c>
    </row>
    <row r="55" spans="1:15" ht="69" customHeight="1" thickBot="1">
      <c r="A55" s="250" t="s">
        <v>85</v>
      </c>
      <c r="B55" s="574" t="str">
        <f t="shared" si="1"/>
        <v>☆</v>
      </c>
      <c r="C55" s="575"/>
      <c r="D55" s="576"/>
      <c r="E55" s="119">
        <v>3.89</v>
      </c>
      <c r="F55" s="119">
        <v>4.4800000000000004</v>
      </c>
      <c r="G55" s="354">
        <f t="shared" si="0"/>
        <v>0.5900000000000003</v>
      </c>
      <c r="H55" s="570"/>
      <c r="I55" s="571"/>
      <c r="J55" s="571"/>
      <c r="K55" s="571"/>
      <c r="L55" s="572"/>
      <c r="M55" s="141"/>
      <c r="N55" s="142"/>
      <c r="O55" s="244" t="s">
        <v>85</v>
      </c>
    </row>
    <row r="56" spans="1:15" ht="69" customHeight="1" thickBot="1">
      <c r="A56" s="250" t="s">
        <v>86</v>
      </c>
      <c r="B56" s="574" t="str">
        <f t="shared" si="1"/>
        <v>★</v>
      </c>
      <c r="C56" s="575"/>
      <c r="D56" s="576"/>
      <c r="E56" s="119">
        <v>4.8899999999999997</v>
      </c>
      <c r="F56" s="119">
        <v>4.51</v>
      </c>
      <c r="G56" s="354">
        <f t="shared" si="0"/>
        <v>-0.37999999999999989</v>
      </c>
      <c r="H56" s="570"/>
      <c r="I56" s="571"/>
      <c r="J56" s="571"/>
      <c r="K56" s="571"/>
      <c r="L56" s="572"/>
      <c r="M56" s="141"/>
      <c r="N56" s="142"/>
      <c r="O56" s="244" t="s">
        <v>86</v>
      </c>
    </row>
    <row r="57" spans="1:15" ht="63.75" customHeight="1" thickBot="1">
      <c r="A57" s="250" t="s">
        <v>87</v>
      </c>
      <c r="B57" s="574" t="str">
        <f t="shared" si="1"/>
        <v>★</v>
      </c>
      <c r="C57" s="575"/>
      <c r="D57" s="576"/>
      <c r="E57" s="352">
        <v>6.42</v>
      </c>
      <c r="F57" s="352">
        <v>6.05</v>
      </c>
      <c r="G57" s="354">
        <f t="shared" si="0"/>
        <v>-0.37000000000000011</v>
      </c>
      <c r="H57" s="577"/>
      <c r="I57" s="578"/>
      <c r="J57" s="578"/>
      <c r="K57" s="578"/>
      <c r="L57" s="579"/>
      <c r="M57" s="141"/>
      <c r="N57" s="142"/>
      <c r="O57" s="244" t="s">
        <v>87</v>
      </c>
    </row>
    <row r="58" spans="1:15" ht="69.75" customHeight="1" thickBot="1">
      <c r="A58" s="250" t="s">
        <v>88</v>
      </c>
      <c r="B58" s="574" t="str">
        <f t="shared" si="1"/>
        <v>★</v>
      </c>
      <c r="C58" s="575"/>
      <c r="D58" s="576"/>
      <c r="E58" s="119">
        <v>4.09</v>
      </c>
      <c r="F58" s="119">
        <v>3.65</v>
      </c>
      <c r="G58" s="354">
        <f t="shared" si="0"/>
        <v>-0.43999999999999995</v>
      </c>
      <c r="H58" s="570"/>
      <c r="I58" s="571"/>
      <c r="J58" s="571"/>
      <c r="K58" s="571"/>
      <c r="L58" s="572"/>
      <c r="M58" s="141"/>
      <c r="N58" s="142"/>
      <c r="O58" s="244" t="s">
        <v>88</v>
      </c>
    </row>
    <row r="59" spans="1:15" ht="76.2" customHeight="1" thickBot="1">
      <c r="A59" s="250" t="s">
        <v>89</v>
      </c>
      <c r="B59" s="574" t="str">
        <f t="shared" si="1"/>
        <v>☆</v>
      </c>
      <c r="C59" s="575"/>
      <c r="D59" s="576"/>
      <c r="E59" s="119">
        <v>5.46</v>
      </c>
      <c r="F59" s="119">
        <v>5.57</v>
      </c>
      <c r="G59" s="354">
        <f t="shared" si="0"/>
        <v>0.11000000000000032</v>
      </c>
      <c r="H59" s="570"/>
      <c r="I59" s="571"/>
      <c r="J59" s="571"/>
      <c r="K59" s="571"/>
      <c r="L59" s="572"/>
      <c r="M59" s="141"/>
      <c r="N59" s="142"/>
      <c r="O59" s="244" t="s">
        <v>89</v>
      </c>
    </row>
    <row r="60" spans="1:15" ht="73.8" customHeight="1" thickBot="1">
      <c r="A60" s="250" t="s">
        <v>90</v>
      </c>
      <c r="B60" s="574" t="str">
        <f t="shared" si="1"/>
        <v>★</v>
      </c>
      <c r="C60" s="575"/>
      <c r="D60" s="576"/>
      <c r="E60" s="352">
        <v>6.97</v>
      </c>
      <c r="F60" s="352">
        <v>6.57</v>
      </c>
      <c r="G60" s="354">
        <f t="shared" si="0"/>
        <v>-0.39999999999999947</v>
      </c>
      <c r="H60" s="570"/>
      <c r="I60" s="571"/>
      <c r="J60" s="571"/>
      <c r="K60" s="571"/>
      <c r="L60" s="572"/>
      <c r="M60" s="141"/>
      <c r="N60" s="142"/>
      <c r="O60" s="244" t="s">
        <v>90</v>
      </c>
    </row>
    <row r="61" spans="1:15" ht="81" customHeight="1" thickBot="1">
      <c r="A61" s="250" t="s">
        <v>91</v>
      </c>
      <c r="B61" s="574" t="str">
        <f t="shared" si="1"/>
        <v>☆</v>
      </c>
      <c r="C61" s="575"/>
      <c r="D61" s="576"/>
      <c r="E61" s="302">
        <v>2.4</v>
      </c>
      <c r="F61" s="302">
        <v>2.48</v>
      </c>
      <c r="G61" s="354">
        <f t="shared" si="0"/>
        <v>8.0000000000000071E-2</v>
      </c>
      <c r="H61" s="570"/>
      <c r="I61" s="571"/>
      <c r="J61" s="571"/>
      <c r="K61" s="571"/>
      <c r="L61" s="572"/>
      <c r="M61" s="141"/>
      <c r="N61" s="142"/>
      <c r="O61" s="244" t="s">
        <v>91</v>
      </c>
    </row>
    <row r="62" spans="1:15" ht="78.599999999999994" customHeight="1" thickBot="1">
      <c r="A62" s="250" t="s">
        <v>92</v>
      </c>
      <c r="B62" s="574" t="str">
        <f t="shared" si="1"/>
        <v>★</v>
      </c>
      <c r="C62" s="575"/>
      <c r="D62" s="576"/>
      <c r="E62" s="352">
        <v>6.68</v>
      </c>
      <c r="F62" s="119">
        <v>5.72</v>
      </c>
      <c r="G62" s="354">
        <f t="shared" si="0"/>
        <v>-0.96</v>
      </c>
      <c r="H62" s="570"/>
      <c r="I62" s="571"/>
      <c r="J62" s="571"/>
      <c r="K62" s="571"/>
      <c r="L62" s="572"/>
      <c r="M62" s="410"/>
      <c r="N62" s="142"/>
      <c r="O62" s="244" t="s">
        <v>92</v>
      </c>
    </row>
    <row r="63" spans="1:15" ht="87" customHeight="1" thickBot="1">
      <c r="A63" s="250" t="s">
        <v>93</v>
      </c>
      <c r="B63" s="574" t="str">
        <f t="shared" si="1"/>
        <v>☆</v>
      </c>
      <c r="C63" s="575"/>
      <c r="D63" s="576"/>
      <c r="E63" s="302">
        <v>2.2999999999999998</v>
      </c>
      <c r="F63" s="302">
        <v>2.48</v>
      </c>
      <c r="G63" s="354">
        <f t="shared" si="0"/>
        <v>0.18000000000000016</v>
      </c>
      <c r="H63" s="570"/>
      <c r="I63" s="571"/>
      <c r="J63" s="571"/>
      <c r="K63" s="571"/>
      <c r="L63" s="572"/>
      <c r="M63" s="410"/>
      <c r="N63" s="142"/>
      <c r="O63" s="244" t="s">
        <v>93</v>
      </c>
    </row>
    <row r="64" spans="1:15" ht="73.2" customHeight="1" thickBot="1">
      <c r="A64" s="250" t="s">
        <v>94</v>
      </c>
      <c r="B64" s="574" t="str">
        <f t="shared" si="1"/>
        <v>★</v>
      </c>
      <c r="C64" s="575"/>
      <c r="D64" s="576"/>
      <c r="E64" s="302">
        <v>2.4300000000000002</v>
      </c>
      <c r="F64" s="302">
        <v>1.8</v>
      </c>
      <c r="G64" s="354">
        <f t="shared" si="0"/>
        <v>-0.63000000000000012</v>
      </c>
      <c r="H64" s="580"/>
      <c r="I64" s="581"/>
      <c r="J64" s="581"/>
      <c r="K64" s="581"/>
      <c r="L64" s="582"/>
      <c r="M64" s="141"/>
      <c r="N64" s="142"/>
      <c r="O64" s="244" t="s">
        <v>94</v>
      </c>
    </row>
    <row r="65" spans="1:18" ht="80.25" customHeight="1" thickBot="1">
      <c r="A65" s="250" t="s">
        <v>95</v>
      </c>
      <c r="B65" s="574" t="str">
        <f t="shared" si="1"/>
        <v>★</v>
      </c>
      <c r="C65" s="575"/>
      <c r="D65" s="576"/>
      <c r="E65" s="352">
        <v>7.82</v>
      </c>
      <c r="F65" s="352">
        <v>7.42</v>
      </c>
      <c r="G65" s="354">
        <f t="shared" si="0"/>
        <v>-0.40000000000000036</v>
      </c>
      <c r="H65" s="577"/>
      <c r="I65" s="578"/>
      <c r="J65" s="578"/>
      <c r="K65" s="578"/>
      <c r="L65" s="579"/>
      <c r="M65" s="406"/>
      <c r="N65" s="142"/>
      <c r="O65" s="244" t="s">
        <v>95</v>
      </c>
    </row>
    <row r="66" spans="1:18" ht="88.5" customHeight="1" thickBot="1">
      <c r="A66" s="250" t="s">
        <v>96</v>
      </c>
      <c r="B66" s="574" t="str">
        <f t="shared" si="1"/>
        <v>☆</v>
      </c>
      <c r="C66" s="575"/>
      <c r="D66" s="576"/>
      <c r="E66" s="453">
        <v>15.06</v>
      </c>
      <c r="F66" s="453">
        <v>15.64</v>
      </c>
      <c r="G66" s="354">
        <f t="shared" si="0"/>
        <v>0.58000000000000007</v>
      </c>
      <c r="H66" s="577"/>
      <c r="I66" s="578"/>
      <c r="J66" s="578"/>
      <c r="K66" s="578"/>
      <c r="L66" s="579"/>
      <c r="M66" s="141"/>
      <c r="N66" s="142"/>
      <c r="O66" s="244" t="s">
        <v>96</v>
      </c>
    </row>
    <row r="67" spans="1:18" ht="78.75" customHeight="1" thickBot="1">
      <c r="A67" s="250" t="s">
        <v>97</v>
      </c>
      <c r="B67" s="574" t="str">
        <f t="shared" si="1"/>
        <v>☆</v>
      </c>
      <c r="C67" s="575"/>
      <c r="D67" s="576"/>
      <c r="E67" s="119">
        <v>5.28</v>
      </c>
      <c r="F67" s="119">
        <v>5.33</v>
      </c>
      <c r="G67" s="354">
        <f t="shared" si="0"/>
        <v>4.9999999999999822E-2</v>
      </c>
      <c r="H67" s="570"/>
      <c r="I67" s="571"/>
      <c r="J67" s="571"/>
      <c r="K67" s="571"/>
      <c r="L67" s="572"/>
      <c r="M67" s="141"/>
      <c r="N67" s="142"/>
      <c r="O67" s="244" t="s">
        <v>97</v>
      </c>
    </row>
    <row r="68" spans="1:18" ht="73.8" customHeight="1" thickBot="1">
      <c r="A68" s="253" t="s">
        <v>98</v>
      </c>
      <c r="B68" s="574" t="str">
        <f t="shared" si="1"/>
        <v>★</v>
      </c>
      <c r="C68" s="575"/>
      <c r="D68" s="576"/>
      <c r="E68" s="352">
        <v>6.04</v>
      </c>
      <c r="F68" s="119">
        <v>5.94</v>
      </c>
      <c r="G68" s="354">
        <f t="shared" si="0"/>
        <v>-9.9999999999999645E-2</v>
      </c>
      <c r="H68" s="570"/>
      <c r="I68" s="571"/>
      <c r="J68" s="571"/>
      <c r="K68" s="571"/>
      <c r="L68" s="572"/>
      <c r="M68" s="397"/>
      <c r="N68" s="142"/>
      <c r="O68" s="244" t="s">
        <v>98</v>
      </c>
    </row>
    <row r="69" spans="1:18" ht="72.75" customHeight="1" thickBot="1">
      <c r="A69" s="251" t="s">
        <v>99</v>
      </c>
      <c r="B69" s="574" t="str">
        <f t="shared" si="1"/>
        <v>★</v>
      </c>
      <c r="C69" s="575"/>
      <c r="D69" s="576"/>
      <c r="E69" s="362">
        <v>2.6</v>
      </c>
      <c r="F69" s="362">
        <v>1.6</v>
      </c>
      <c r="G69" s="354">
        <f t="shared" si="0"/>
        <v>-1</v>
      </c>
      <c r="H69" s="577"/>
      <c r="I69" s="578"/>
      <c r="J69" s="578"/>
      <c r="K69" s="578"/>
      <c r="L69" s="579"/>
      <c r="M69" s="141"/>
      <c r="N69" s="142"/>
      <c r="O69" s="244" t="s">
        <v>99</v>
      </c>
    </row>
    <row r="70" spans="1:18" ht="58.5" customHeight="1" thickBot="1">
      <c r="A70" s="190" t="s">
        <v>100</v>
      </c>
      <c r="B70" s="574" t="str">
        <f t="shared" si="1"/>
        <v>★</v>
      </c>
      <c r="C70" s="575"/>
      <c r="D70" s="576"/>
      <c r="E70" s="119">
        <v>4.8600000000000003</v>
      </c>
      <c r="F70" s="119">
        <v>4.7</v>
      </c>
      <c r="G70" s="354">
        <f t="shared" si="0"/>
        <v>-0.16000000000000014</v>
      </c>
      <c r="H70" s="570"/>
      <c r="I70" s="571"/>
      <c r="J70" s="571"/>
      <c r="K70" s="571"/>
      <c r="L70" s="572"/>
      <c r="M70" s="191"/>
      <c r="N70" s="142"/>
      <c r="O70" s="244"/>
    </row>
    <row r="71" spans="1:18" ht="42.75" customHeight="1" thickBot="1">
      <c r="A71" s="192"/>
      <c r="B71" s="192"/>
      <c r="C71" s="192"/>
      <c r="D71" s="192"/>
      <c r="E71" s="613"/>
      <c r="F71" s="613"/>
      <c r="G71" s="613"/>
      <c r="H71" s="613"/>
      <c r="I71" s="613"/>
      <c r="J71" s="613"/>
      <c r="K71" s="613"/>
      <c r="L71" s="613"/>
      <c r="M71" s="411">
        <f>COUNTIF(E24:E70,"&gt;=10")</f>
        <v>1</v>
      </c>
      <c r="N71" s="53">
        <f>COUNTIF(F24:F70,"&gt;=10")</f>
        <v>1</v>
      </c>
      <c r="O71" s="53" t="s">
        <v>26</v>
      </c>
    </row>
    <row r="72" spans="1:18" ht="36.75" customHeight="1" thickBot="1">
      <c r="A72" s="66" t="s">
        <v>19</v>
      </c>
      <c r="B72" s="67"/>
      <c r="C72" s="112"/>
      <c r="D72" s="112"/>
      <c r="E72" s="614" t="s">
        <v>18</v>
      </c>
      <c r="F72" s="614"/>
      <c r="G72" s="614"/>
      <c r="H72" s="615" t="s">
        <v>189</v>
      </c>
      <c r="I72" s="616"/>
      <c r="J72" s="67"/>
      <c r="K72" s="68"/>
      <c r="L72" s="68"/>
      <c r="M72" s="69"/>
      <c r="N72" s="70"/>
    </row>
    <row r="73" spans="1:18" ht="36.75" customHeight="1" thickBot="1">
      <c r="A73" s="71"/>
      <c r="B73" s="193"/>
      <c r="C73" s="619" t="s">
        <v>163</v>
      </c>
      <c r="D73" s="620"/>
      <c r="E73" s="620"/>
      <c r="F73" s="621"/>
      <c r="G73" s="72">
        <f>+F70</f>
        <v>4.7</v>
      </c>
      <c r="H73" s="73" t="s">
        <v>101</v>
      </c>
      <c r="I73" s="617">
        <f>+G70</f>
        <v>-0.16000000000000014</v>
      </c>
      <c r="J73" s="618"/>
      <c r="K73" s="194"/>
      <c r="L73" s="194"/>
      <c r="M73" s="195"/>
      <c r="N73" s="74"/>
    </row>
    <row r="74" spans="1:18" ht="36.75" customHeight="1" thickBot="1">
      <c r="A74" s="71"/>
      <c r="B74" s="193"/>
      <c r="C74" s="583" t="s">
        <v>102</v>
      </c>
      <c r="D74" s="584"/>
      <c r="E74" s="584"/>
      <c r="F74" s="585"/>
      <c r="G74" s="75">
        <f>+F35</f>
        <v>5.04</v>
      </c>
      <c r="H74" s="76" t="s">
        <v>101</v>
      </c>
      <c r="I74" s="586">
        <f>+G35</f>
        <v>0.17999999999999972</v>
      </c>
      <c r="J74" s="587"/>
      <c r="K74" s="194"/>
      <c r="L74" s="194"/>
      <c r="M74" s="195"/>
      <c r="N74" s="74"/>
      <c r="R74" s="229" t="s">
        <v>19</v>
      </c>
    </row>
    <row r="75" spans="1:18" ht="36.75" customHeight="1" thickBot="1">
      <c r="A75" s="71"/>
      <c r="B75" s="193"/>
      <c r="C75" s="588" t="s">
        <v>103</v>
      </c>
      <c r="D75" s="589"/>
      <c r="E75" s="589"/>
      <c r="F75" s="77" t="str">
        <f>VLOOKUP(G75,F:P,10,0)</f>
        <v>大分県</v>
      </c>
      <c r="G75" s="78">
        <f>MAX(F23:F70)</f>
        <v>15.64</v>
      </c>
      <c r="H75" s="590" t="s">
        <v>104</v>
      </c>
      <c r="I75" s="591"/>
      <c r="J75" s="591"/>
      <c r="K75" s="79">
        <f>+N71</f>
        <v>1</v>
      </c>
      <c r="L75" s="80" t="s">
        <v>105</v>
      </c>
      <c r="M75" s="81">
        <f>N71-M71</f>
        <v>0</v>
      </c>
      <c r="N75" s="74"/>
      <c r="R75" s="230"/>
    </row>
    <row r="76" spans="1:18" ht="36.75" customHeight="1" thickBot="1">
      <c r="A76" s="82"/>
      <c r="B76" s="83"/>
      <c r="C76" s="83"/>
      <c r="D76" s="83"/>
      <c r="E76" s="83"/>
      <c r="F76" s="83"/>
      <c r="G76" s="83"/>
      <c r="H76" s="83"/>
      <c r="I76" s="83"/>
      <c r="J76" s="83"/>
      <c r="K76" s="84"/>
      <c r="L76" s="84"/>
      <c r="M76" s="85"/>
      <c r="N76" s="86"/>
      <c r="R76" s="230"/>
    </row>
    <row r="77" spans="1:18" ht="30.75" customHeight="1">
      <c r="A77" s="108"/>
      <c r="B77" s="108"/>
      <c r="C77" s="108"/>
      <c r="D77" s="108"/>
      <c r="E77" s="108"/>
      <c r="F77" s="108"/>
      <c r="G77" s="108"/>
      <c r="H77" s="108"/>
      <c r="I77" s="108"/>
      <c r="J77" s="108"/>
      <c r="K77" s="196"/>
      <c r="L77" s="196"/>
      <c r="M77" s="197"/>
      <c r="N77" s="198"/>
      <c r="R77" s="231"/>
    </row>
    <row r="78" spans="1:18" ht="30.75" customHeight="1" thickBot="1">
      <c r="A78" s="199"/>
      <c r="B78" s="199"/>
      <c r="C78" s="199"/>
      <c r="D78" s="199"/>
      <c r="E78" s="199"/>
      <c r="F78" s="199"/>
      <c r="G78" s="199"/>
      <c r="H78" s="199"/>
      <c r="I78" s="199"/>
      <c r="J78" s="199"/>
      <c r="K78" s="200"/>
      <c r="L78" s="200"/>
      <c r="M78" s="412"/>
      <c r="N78" s="199"/>
    </row>
    <row r="79" spans="1:18" ht="24.75" customHeight="1" thickTop="1">
      <c r="A79" s="592">
        <v>2</v>
      </c>
      <c r="B79" s="595" t="s">
        <v>187</v>
      </c>
      <c r="C79" s="596"/>
      <c r="D79" s="596"/>
      <c r="E79" s="596"/>
      <c r="F79" s="597"/>
      <c r="G79" s="604" t="s">
        <v>188</v>
      </c>
      <c r="H79" s="605"/>
      <c r="I79" s="605"/>
      <c r="J79" s="605"/>
      <c r="K79" s="605"/>
      <c r="L79" s="605"/>
      <c r="M79" s="605"/>
      <c r="N79" s="606"/>
    </row>
    <row r="80" spans="1:18" ht="24.75" customHeight="1">
      <c r="A80" s="593"/>
      <c r="B80" s="598"/>
      <c r="C80" s="599"/>
      <c r="D80" s="599"/>
      <c r="E80" s="599"/>
      <c r="F80" s="600"/>
      <c r="G80" s="607"/>
      <c r="H80" s="608"/>
      <c r="I80" s="608"/>
      <c r="J80" s="608"/>
      <c r="K80" s="608"/>
      <c r="L80" s="608"/>
      <c r="M80" s="608"/>
      <c r="N80" s="609"/>
      <c r="O80" s="201" t="s">
        <v>26</v>
      </c>
      <c r="P80" s="201"/>
    </row>
    <row r="81" spans="1:16" ht="24.75" customHeight="1">
      <c r="A81" s="593"/>
      <c r="B81" s="598"/>
      <c r="C81" s="599"/>
      <c r="D81" s="599"/>
      <c r="E81" s="599"/>
      <c r="F81" s="600"/>
      <c r="G81" s="607"/>
      <c r="H81" s="608"/>
      <c r="I81" s="608"/>
      <c r="J81" s="608"/>
      <c r="K81" s="608"/>
      <c r="L81" s="608"/>
      <c r="M81" s="608"/>
      <c r="N81" s="609"/>
      <c r="O81" s="201" t="s">
        <v>19</v>
      </c>
      <c r="P81" s="201" t="s">
        <v>106</v>
      </c>
    </row>
    <row r="82" spans="1:16" ht="24.75" customHeight="1">
      <c r="A82" s="593"/>
      <c r="B82" s="598"/>
      <c r="C82" s="599"/>
      <c r="D82" s="599"/>
      <c r="E82" s="599"/>
      <c r="F82" s="600"/>
      <c r="G82" s="607"/>
      <c r="H82" s="608"/>
      <c r="I82" s="608"/>
      <c r="J82" s="608"/>
      <c r="K82" s="608"/>
      <c r="L82" s="608"/>
      <c r="M82" s="608"/>
      <c r="N82" s="609"/>
      <c r="O82" s="202"/>
      <c r="P82" s="201"/>
    </row>
    <row r="83" spans="1:16" ht="46.2" customHeight="1" thickBot="1">
      <c r="A83" s="594"/>
      <c r="B83" s="601"/>
      <c r="C83" s="602"/>
      <c r="D83" s="602"/>
      <c r="E83" s="602"/>
      <c r="F83" s="603"/>
      <c r="G83" s="610"/>
      <c r="H83" s="611"/>
      <c r="I83" s="611"/>
      <c r="J83" s="611"/>
      <c r="K83" s="611"/>
      <c r="L83" s="611"/>
      <c r="M83" s="611"/>
      <c r="N83" s="612"/>
    </row>
    <row r="84" spans="1:16" ht="13.8" thickTop="1"/>
  </sheetData>
  <sheetProtection formatCells="0" formatColumns="0" formatRows="0" insertColumns="0" insertRows="0" insertHyperlinks="0" deleteColumns="0" deleteRows="0" sort="0" autoFilter="0" pivotTables="0"/>
  <autoFilter ref="A22:G75" xr:uid="{00000000-0009-0000-0000-000002000000}">
    <filterColumn colId="1" showButton="0"/>
    <filterColumn colId="2" showButton="0"/>
  </autoFilter>
  <mergeCells count="118">
    <mergeCell ref="A17:C17"/>
    <mergeCell ref="F17:G17"/>
    <mergeCell ref="A18:C18"/>
    <mergeCell ref="F18:G18"/>
    <mergeCell ref="A19:G19"/>
    <mergeCell ref="B21:C21"/>
    <mergeCell ref="E21:F21"/>
    <mergeCell ref="B28:D28"/>
    <mergeCell ref="H28:L28"/>
    <mergeCell ref="B25:D25"/>
    <mergeCell ref="H25:L25"/>
    <mergeCell ref="H21:L21"/>
    <mergeCell ref="B22:D22"/>
    <mergeCell ref="H22:L22"/>
    <mergeCell ref="H23:L23"/>
    <mergeCell ref="B24:D24"/>
    <mergeCell ref="H24:L24"/>
    <mergeCell ref="B23:D23"/>
    <mergeCell ref="B26:D26"/>
    <mergeCell ref="H26:L26"/>
    <mergeCell ref="B27:D27"/>
    <mergeCell ref="H27:L27"/>
    <mergeCell ref="H33:L33"/>
    <mergeCell ref="B29:D29"/>
    <mergeCell ref="H29:L29"/>
    <mergeCell ref="B30:D30"/>
    <mergeCell ref="H30:L30"/>
    <mergeCell ref="B37:D37"/>
    <mergeCell ref="H37:L37"/>
    <mergeCell ref="B38:D38"/>
    <mergeCell ref="H38:L38"/>
    <mergeCell ref="B34:D34"/>
    <mergeCell ref="H34:L34"/>
    <mergeCell ref="B31:D31"/>
    <mergeCell ref="H31:L31"/>
    <mergeCell ref="B32:D32"/>
    <mergeCell ref="H32:L32"/>
    <mergeCell ref="B33:D33"/>
    <mergeCell ref="B39:D39"/>
    <mergeCell ref="H39:L39"/>
    <mergeCell ref="H35:L35"/>
    <mergeCell ref="B36:D36"/>
    <mergeCell ref="H36:L36"/>
    <mergeCell ref="B43:D43"/>
    <mergeCell ref="H43:L43"/>
    <mergeCell ref="H44:L44"/>
    <mergeCell ref="B35:D35"/>
    <mergeCell ref="B44:D44"/>
    <mergeCell ref="B45:D45"/>
    <mergeCell ref="H45:L45"/>
    <mergeCell ref="B40:D40"/>
    <mergeCell ref="H40:L40"/>
    <mergeCell ref="B41:D41"/>
    <mergeCell ref="H42:L42"/>
    <mergeCell ref="B42:D42"/>
    <mergeCell ref="B49:D49"/>
    <mergeCell ref="H49:L49"/>
    <mergeCell ref="B50:D50"/>
    <mergeCell ref="H50:L50"/>
    <mergeCell ref="B51:D51"/>
    <mergeCell ref="H51:L51"/>
    <mergeCell ref="B46:D46"/>
    <mergeCell ref="H46:L46"/>
    <mergeCell ref="B47:D47"/>
    <mergeCell ref="H47:L47"/>
    <mergeCell ref="B48:D48"/>
    <mergeCell ref="H48:L48"/>
    <mergeCell ref="B55:D55"/>
    <mergeCell ref="H55:L55"/>
    <mergeCell ref="B56:D56"/>
    <mergeCell ref="H56:L56"/>
    <mergeCell ref="B57:D57"/>
    <mergeCell ref="B52:D52"/>
    <mergeCell ref="H52:L52"/>
    <mergeCell ref="B53:D53"/>
    <mergeCell ref="H53:L53"/>
    <mergeCell ref="B54:D54"/>
    <mergeCell ref="H54:L54"/>
    <mergeCell ref="H57:L57"/>
    <mergeCell ref="B60:D60"/>
    <mergeCell ref="C74:F74"/>
    <mergeCell ref="I74:J74"/>
    <mergeCell ref="C75:E75"/>
    <mergeCell ref="H75:J75"/>
    <mergeCell ref="A79:A83"/>
    <mergeCell ref="B79:F83"/>
    <mergeCell ref="G79:N83"/>
    <mergeCell ref="B70:D70"/>
    <mergeCell ref="H70:L70"/>
    <mergeCell ref="E71:L71"/>
    <mergeCell ref="E72:G72"/>
    <mergeCell ref="H72:I72"/>
    <mergeCell ref="I73:J73"/>
    <mergeCell ref="C73:F73"/>
    <mergeCell ref="H59:L59"/>
    <mergeCell ref="H60:L60"/>
    <mergeCell ref="I2:M2"/>
    <mergeCell ref="B67:D67"/>
    <mergeCell ref="H67:L67"/>
    <mergeCell ref="B68:D68"/>
    <mergeCell ref="H68:L68"/>
    <mergeCell ref="B69:D69"/>
    <mergeCell ref="H69:L69"/>
    <mergeCell ref="B64:D64"/>
    <mergeCell ref="H64:L64"/>
    <mergeCell ref="B65:D65"/>
    <mergeCell ref="B66:D66"/>
    <mergeCell ref="H66:L66"/>
    <mergeCell ref="H65:L65"/>
    <mergeCell ref="B61:D61"/>
    <mergeCell ref="H61:L61"/>
    <mergeCell ref="B62:D62"/>
    <mergeCell ref="H62:L62"/>
    <mergeCell ref="B63:D63"/>
    <mergeCell ref="H63:L63"/>
    <mergeCell ref="B58:D58"/>
    <mergeCell ref="H58:L58"/>
    <mergeCell ref="B59:D59"/>
  </mergeCells>
  <phoneticPr fontId="85"/>
  <conditionalFormatting sqref="G23:G70">
    <cfRule type="cellIs" dxfId="5" priority="1" stopIfTrue="1" operator="between">
      <formula>10.1</formula>
      <formula>20</formula>
    </cfRule>
    <cfRule type="cellIs" dxfId="4" priority="2" stopIfTrue="1" operator="between">
      <formula>1.01</formula>
      <formula>10</formula>
    </cfRule>
    <cfRule type="cellIs" dxfId="3" priority="3" stopIfTrue="1" operator="between">
      <formula>0.01</formula>
      <formula>1</formula>
    </cfRule>
  </conditionalFormatting>
  <conditionalFormatting sqref="N77">
    <cfRule type="cellIs" dxfId="2" priority="4" stopIfTrue="1" operator="between">
      <formula>10.1</formula>
      <formula>20</formula>
    </cfRule>
    <cfRule type="cellIs" dxfId="1" priority="5" stopIfTrue="1" operator="between">
      <formula>1.01</formula>
      <formula>10</formula>
    </cfRule>
    <cfRule type="cellIs" dxfId="0" priority="6" stopIfTrue="1" operator="between">
      <formula>0.01</formula>
      <formula>1</formula>
    </cfRule>
  </conditionalFormatting>
  <hyperlinks>
    <hyperlink ref="I19" r:id="rId1" xr:uid="{C7424B07-D1FE-44F6-B79C-EFD9D50A5CA1}"/>
  </hyperlinks>
  <printOptions horizontalCentered="1" verticalCentered="1"/>
  <pageMargins left="0" right="0.23622047244094491" top="0.74803149606299213" bottom="0.74803149606299213" header="0.31496062992125984" footer="0.31496062992125984"/>
  <pageSetup paperSize="8" scale="25" orientation="portrait" horizontalDpi="300" verticalDpi="300" r:id="rId2"/>
  <headerFooter scaleWithDoc="0"/>
  <rowBreaks count="1" manualBreakCount="1">
    <brk id="70" max="1638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E6A5F-8EB0-4AB8-8DBA-97B758966528}">
  <dimension ref="A1:R31"/>
  <sheetViews>
    <sheetView view="pageBreakPreview" zoomScale="95" zoomScaleNormal="75" zoomScaleSheetLayoutView="95" workbookViewId="0">
      <selection activeCell="AG87" sqref="AG87"/>
    </sheetView>
  </sheetViews>
  <sheetFormatPr defaultColWidth="9" defaultRowHeight="13.2"/>
  <cols>
    <col min="1" max="1" width="4.88671875" style="413" customWidth="1"/>
    <col min="2" max="10" width="9" style="413"/>
    <col min="11" max="11" width="17.21875" style="413" customWidth="1"/>
    <col min="12" max="12" width="22.88671875" style="413" customWidth="1"/>
    <col min="13" max="13" width="4.21875" style="413" customWidth="1"/>
    <col min="14" max="14" width="3.44140625" style="413" customWidth="1"/>
    <col min="15" max="16384" width="9" style="413"/>
  </cols>
  <sheetData>
    <row r="1" spans="1:18" ht="23.4">
      <c r="A1" s="670" t="s">
        <v>186</v>
      </c>
      <c r="B1" s="670"/>
      <c r="C1" s="670"/>
      <c r="D1" s="670"/>
      <c r="E1" s="670"/>
      <c r="F1" s="670"/>
      <c r="G1" s="670"/>
      <c r="H1" s="670"/>
      <c r="I1" s="670"/>
      <c r="J1" s="671"/>
      <c r="K1" s="671"/>
      <c r="L1" s="671"/>
      <c r="M1" s="671"/>
    </row>
    <row r="2" spans="1:18" ht="17.399999999999999">
      <c r="A2" s="784" t="s">
        <v>407</v>
      </c>
      <c r="B2" s="784"/>
      <c r="C2" s="784"/>
      <c r="D2" s="784"/>
      <c r="E2" s="784"/>
      <c r="F2" s="784"/>
      <c r="G2" s="784"/>
      <c r="H2" s="784"/>
      <c r="I2" s="784"/>
      <c r="J2" s="785"/>
      <c r="K2" s="785"/>
      <c r="L2" s="785"/>
      <c r="M2" s="785"/>
      <c r="N2" s="786"/>
      <c r="P2" s="467"/>
    </row>
    <row r="3" spans="1:18" ht="33.75" customHeight="1">
      <c r="A3" s="787" t="s">
        <v>408</v>
      </c>
      <c r="B3" s="787"/>
      <c r="C3" s="787"/>
      <c r="D3" s="787"/>
      <c r="E3" s="787"/>
      <c r="F3" s="787"/>
      <c r="G3" s="787"/>
      <c r="H3" s="787"/>
      <c r="I3" s="787"/>
      <c r="J3" s="788"/>
      <c r="K3" s="788"/>
      <c r="L3" s="788"/>
      <c r="M3" s="788"/>
      <c r="N3" s="789"/>
      <c r="O3" s="415"/>
      <c r="P3" s="1"/>
    </row>
    <row r="4" spans="1:18" ht="16.2">
      <c r="A4" s="790" t="s">
        <v>409</v>
      </c>
      <c r="B4" s="790"/>
      <c r="C4" s="790"/>
      <c r="D4" s="790"/>
      <c r="E4" s="790"/>
      <c r="F4" s="790"/>
      <c r="G4" s="790"/>
      <c r="H4" s="790"/>
      <c r="I4" s="790"/>
      <c r="J4" s="785"/>
      <c r="K4" s="785"/>
      <c r="L4" s="785"/>
      <c r="M4" s="785"/>
      <c r="N4" s="789"/>
      <c r="P4" s="1"/>
    </row>
    <row r="5" spans="1:18" ht="16.2">
      <c r="A5" s="812"/>
      <c r="B5" s="813"/>
      <c r="C5" s="813"/>
      <c r="D5" s="813"/>
      <c r="E5" s="813"/>
      <c r="F5" s="813"/>
      <c r="G5" s="813"/>
      <c r="H5" s="813"/>
      <c r="I5" s="813"/>
      <c r="J5" s="813"/>
      <c r="K5" s="813"/>
      <c r="L5" s="813"/>
      <c r="M5" s="813"/>
      <c r="N5" s="789"/>
      <c r="P5" s="1"/>
    </row>
    <row r="6" spans="1:18" ht="18" customHeight="1">
      <c r="A6" s="813"/>
      <c r="B6" s="814" t="s">
        <v>26</v>
      </c>
      <c r="C6" s="815"/>
      <c r="D6" s="815"/>
      <c r="E6" s="815"/>
      <c r="F6" s="813"/>
      <c r="G6" s="813"/>
      <c r="H6" s="672" t="s">
        <v>413</v>
      </c>
      <c r="I6" s="673"/>
      <c r="J6" s="673"/>
      <c r="K6" s="673"/>
      <c r="L6" s="673"/>
      <c r="M6" s="813"/>
      <c r="N6" s="789"/>
      <c r="O6" s="415"/>
      <c r="P6" s="1"/>
      <c r="Q6" s="1"/>
    </row>
    <row r="7" spans="1:18" ht="16.2">
      <c r="A7" s="813"/>
      <c r="B7" s="815"/>
      <c r="C7" s="815"/>
      <c r="D7" s="815"/>
      <c r="E7" s="815"/>
      <c r="F7" s="813"/>
      <c r="G7" s="813"/>
      <c r="H7" s="673"/>
      <c r="I7" s="673"/>
      <c r="J7" s="673"/>
      <c r="K7" s="673"/>
      <c r="L7" s="673"/>
      <c r="M7" s="813"/>
      <c r="N7" s="789"/>
      <c r="O7" s="413" t="s">
        <v>19</v>
      </c>
      <c r="P7" s="1"/>
      <c r="Q7" s="1"/>
    </row>
    <row r="8" spans="1:18" ht="18" customHeight="1">
      <c r="A8" s="813"/>
      <c r="B8" s="815"/>
      <c r="C8" s="815"/>
      <c r="D8" s="815"/>
      <c r="E8" s="815"/>
      <c r="F8" s="813"/>
      <c r="G8" s="813"/>
      <c r="H8" s="673"/>
      <c r="I8" s="673"/>
      <c r="J8" s="673"/>
      <c r="K8" s="673"/>
      <c r="L8" s="673"/>
      <c r="M8" s="813"/>
      <c r="P8" s="1"/>
      <c r="Q8" s="1"/>
    </row>
    <row r="9" spans="1:18" ht="18" customHeight="1">
      <c r="A9" s="813"/>
      <c r="B9" s="815"/>
      <c r="C9" s="815"/>
      <c r="D9" s="815"/>
      <c r="E9" s="815"/>
      <c r="F9" s="813"/>
      <c r="G9" s="813"/>
      <c r="H9" s="673"/>
      <c r="I9" s="673"/>
      <c r="J9" s="673"/>
      <c r="K9" s="673"/>
      <c r="L9" s="673"/>
      <c r="M9" s="813"/>
      <c r="P9" s="1"/>
      <c r="Q9" s="1"/>
    </row>
    <row r="10" spans="1:18" ht="18" customHeight="1">
      <c r="A10" s="813"/>
      <c r="B10" s="815"/>
      <c r="C10" s="815"/>
      <c r="D10" s="815"/>
      <c r="E10" s="815"/>
      <c r="F10" s="813"/>
      <c r="G10" s="813"/>
      <c r="H10" s="673"/>
      <c r="I10" s="673"/>
      <c r="J10" s="673"/>
      <c r="K10" s="673"/>
      <c r="L10" s="673"/>
      <c r="M10" s="813"/>
      <c r="P10" s="791"/>
      <c r="Q10" s="1"/>
      <c r="R10" s="792"/>
    </row>
    <row r="11" spans="1:18" ht="18" customHeight="1">
      <c r="A11" s="813"/>
      <c r="B11" s="815"/>
      <c r="C11" s="815"/>
      <c r="D11" s="815"/>
      <c r="E11" s="815"/>
      <c r="F11" s="816"/>
      <c r="G11" s="816"/>
      <c r="H11" s="673"/>
      <c r="I11" s="673"/>
      <c r="J11" s="673"/>
      <c r="K11" s="673"/>
      <c r="L11" s="673"/>
      <c r="M11" s="813"/>
      <c r="P11" s="1"/>
      <c r="Q11" s="1"/>
    </row>
    <row r="12" spans="1:18" ht="16.2">
      <c r="A12" s="813"/>
      <c r="B12" s="815"/>
      <c r="C12" s="815"/>
      <c r="D12" s="815"/>
      <c r="E12" s="815"/>
      <c r="F12" s="817"/>
      <c r="G12" s="817"/>
      <c r="H12" s="673"/>
      <c r="I12" s="673"/>
      <c r="J12" s="673"/>
      <c r="K12" s="673"/>
      <c r="L12" s="673"/>
      <c r="M12" s="813"/>
      <c r="P12" s="1"/>
      <c r="Q12" s="1"/>
    </row>
    <row r="13" spans="1:18" ht="16.2">
      <c r="A13" s="813"/>
      <c r="B13" s="818"/>
      <c r="C13" s="818"/>
      <c r="D13" s="818"/>
      <c r="E13" s="818"/>
      <c r="F13" s="817"/>
      <c r="G13" s="817"/>
      <c r="H13" s="673"/>
      <c r="I13" s="673"/>
      <c r="J13" s="673"/>
      <c r="K13" s="673"/>
      <c r="L13" s="673"/>
      <c r="M13" s="813"/>
      <c r="P13" s="793" t="s">
        <v>19</v>
      </c>
      <c r="Q13" s="1"/>
    </row>
    <row r="14" spans="1:18" ht="16.2">
      <c r="A14" s="813"/>
      <c r="B14" s="818"/>
      <c r="C14" s="818"/>
      <c r="D14" s="818"/>
      <c r="E14" s="818"/>
      <c r="F14" s="816"/>
      <c r="G14" s="816"/>
      <c r="H14" s="673"/>
      <c r="I14" s="673"/>
      <c r="J14" s="673"/>
      <c r="K14" s="673"/>
      <c r="L14" s="673"/>
      <c r="M14" s="813"/>
      <c r="P14" s="274"/>
      <c r="Q14" s="1"/>
    </row>
    <row r="15" spans="1:18" ht="16.2">
      <c r="A15" s="813"/>
      <c r="B15" s="813"/>
      <c r="C15" s="813"/>
      <c r="D15" s="813"/>
      <c r="E15" s="813"/>
      <c r="F15" s="813"/>
      <c r="G15" s="813"/>
      <c r="H15" s="813" t="s">
        <v>19</v>
      </c>
      <c r="I15" s="813"/>
      <c r="J15" s="813"/>
      <c r="K15" s="813"/>
      <c r="L15" s="813"/>
      <c r="M15" s="813"/>
      <c r="P15" s="793" t="s">
        <v>19</v>
      </c>
      <c r="Q15" s="1"/>
    </row>
    <row r="16" spans="1:18" ht="16.2">
      <c r="A16" s="795"/>
      <c r="B16" s="796" t="s">
        <v>410</v>
      </c>
      <c r="C16" s="800"/>
      <c r="D16" s="800"/>
      <c r="E16" s="800"/>
      <c r="F16" s="800"/>
      <c r="G16" s="800"/>
      <c r="H16" s="800"/>
      <c r="I16" s="800"/>
      <c r="J16" s="800"/>
      <c r="K16" s="800"/>
      <c r="L16" s="800"/>
      <c r="M16" s="797"/>
      <c r="P16" s="1"/>
      <c r="Q16" s="1"/>
    </row>
    <row r="17" spans="1:17" ht="16.8" thickBot="1">
      <c r="A17" s="795"/>
      <c r="B17" s="796"/>
      <c r="C17" s="797"/>
      <c r="D17" s="797"/>
      <c r="E17" s="797"/>
      <c r="F17" s="797"/>
      <c r="G17" s="797"/>
      <c r="H17" s="797"/>
      <c r="I17" s="797"/>
      <c r="J17" s="797"/>
      <c r="K17" s="797"/>
      <c r="L17" s="797"/>
      <c r="M17" s="797"/>
      <c r="P17" s="1"/>
      <c r="Q17" s="1"/>
    </row>
    <row r="18" spans="1:17" ht="25.2" customHeight="1" thickTop="1">
      <c r="A18" s="797"/>
      <c r="B18" s="819" t="s">
        <v>411</v>
      </c>
      <c r="C18" s="820"/>
      <c r="D18" s="820"/>
      <c r="E18" s="820"/>
      <c r="F18" s="820"/>
      <c r="G18" s="820"/>
      <c r="H18" s="820"/>
      <c r="I18" s="820"/>
      <c r="J18" s="820"/>
      <c r="K18" s="820"/>
      <c r="L18" s="821"/>
      <c r="M18" s="797"/>
      <c r="P18" s="1"/>
      <c r="Q18" s="1"/>
    </row>
    <row r="19" spans="1:17" s="801" customFormat="1" ht="16.5" customHeight="1">
      <c r="A19" s="800"/>
      <c r="B19" s="822" t="s">
        <v>412</v>
      </c>
      <c r="C19" s="823"/>
      <c r="D19" s="823"/>
      <c r="E19" s="823"/>
      <c r="F19" s="823"/>
      <c r="G19" s="823"/>
      <c r="H19" s="823"/>
      <c r="I19" s="823"/>
      <c r="J19" s="823"/>
      <c r="K19" s="823"/>
      <c r="L19" s="824"/>
      <c r="M19" s="800"/>
      <c r="P19" s="802"/>
      <c r="Q19" s="802"/>
    </row>
    <row r="20" spans="1:17" ht="18" customHeight="1">
      <c r="A20" s="797"/>
      <c r="B20" s="825" t="s">
        <v>414</v>
      </c>
      <c r="C20" s="826"/>
      <c r="D20" s="826"/>
      <c r="E20" s="826"/>
      <c r="F20" s="826"/>
      <c r="G20" s="827" t="s">
        <v>415</v>
      </c>
      <c r="H20" s="828"/>
      <c r="I20" s="828"/>
      <c r="J20" s="828"/>
      <c r="K20" s="829"/>
      <c r="L20" s="830"/>
      <c r="M20" s="797"/>
      <c r="P20" s="1"/>
      <c r="Q20" s="1"/>
    </row>
    <row r="21" spans="1:17" ht="22.2" customHeight="1">
      <c r="A21" s="797"/>
      <c r="B21" s="825"/>
      <c r="C21" s="826"/>
      <c r="D21" s="826"/>
      <c r="E21" s="826"/>
      <c r="F21" s="826"/>
      <c r="G21" s="828"/>
      <c r="H21" s="828"/>
      <c r="I21" s="828"/>
      <c r="J21" s="828"/>
      <c r="K21" s="829"/>
      <c r="L21" s="830"/>
      <c r="M21" s="797"/>
    </row>
    <row r="22" spans="1:17" ht="26.4" customHeight="1">
      <c r="A22" s="797"/>
      <c r="B22" s="825"/>
      <c r="C22" s="826"/>
      <c r="D22" s="826"/>
      <c r="E22" s="826"/>
      <c r="F22" s="826"/>
      <c r="G22" s="828"/>
      <c r="H22" s="828"/>
      <c r="I22" s="828"/>
      <c r="J22" s="828"/>
      <c r="K22" s="829"/>
      <c r="L22" s="830"/>
      <c r="M22" s="797"/>
    </row>
    <row r="23" spans="1:17" ht="36.6" customHeight="1">
      <c r="A23" s="797"/>
      <c r="B23" s="825"/>
      <c r="C23" s="826"/>
      <c r="D23" s="826"/>
      <c r="E23" s="826"/>
      <c r="F23" s="826"/>
      <c r="G23" s="828"/>
      <c r="H23" s="828"/>
      <c r="I23" s="828"/>
      <c r="J23" s="828"/>
      <c r="K23" s="829"/>
      <c r="L23" s="830"/>
      <c r="M23" s="797"/>
    </row>
    <row r="24" spans="1:17" ht="14.4" customHeight="1">
      <c r="A24" s="797"/>
      <c r="B24" s="825"/>
      <c r="C24" s="826"/>
      <c r="D24" s="826"/>
      <c r="E24" s="826"/>
      <c r="F24" s="826"/>
      <c r="G24" s="828"/>
      <c r="H24" s="828"/>
      <c r="I24" s="828"/>
      <c r="J24" s="828"/>
      <c r="K24" s="829"/>
      <c r="L24" s="830"/>
      <c r="M24" s="797"/>
    </row>
    <row r="25" spans="1:17" ht="14.4" customHeight="1" thickBot="1">
      <c r="A25" s="797"/>
      <c r="B25" s="831"/>
      <c r="C25" s="832"/>
      <c r="D25" s="832"/>
      <c r="E25" s="832"/>
      <c r="F25" s="832"/>
      <c r="G25" s="833"/>
      <c r="H25" s="833"/>
      <c r="I25" s="833"/>
      <c r="J25" s="833"/>
      <c r="K25" s="834"/>
      <c r="L25" s="835"/>
      <c r="M25" s="797"/>
    </row>
    <row r="26" spans="1:17" ht="11.4" customHeight="1" thickTop="1" thickBot="1">
      <c r="A26" s="797"/>
      <c r="B26" s="798"/>
      <c r="C26" s="799"/>
      <c r="D26" s="799"/>
      <c r="E26" s="799"/>
      <c r="F26" s="799"/>
      <c r="G26" s="799"/>
      <c r="H26" s="799"/>
      <c r="I26" s="799"/>
      <c r="J26" s="799"/>
      <c r="K26" s="799"/>
      <c r="L26" s="799"/>
      <c r="M26" s="797"/>
    </row>
    <row r="27" spans="1:17" ht="21" customHeight="1" thickTop="1">
      <c r="A27" s="806"/>
      <c r="B27" s="803" t="s">
        <v>416</v>
      </c>
      <c r="C27" s="803"/>
      <c r="D27" s="803"/>
      <c r="E27" s="803"/>
      <c r="F27" s="803"/>
      <c r="G27" s="803"/>
      <c r="H27" s="803"/>
      <c r="I27" s="803"/>
      <c r="J27" s="803"/>
      <c r="K27" s="803"/>
      <c r="L27" s="803"/>
      <c r="M27" s="809"/>
      <c r="N27" s="794"/>
    </row>
    <row r="28" spans="1:17" ht="21" customHeight="1">
      <c r="A28" s="807"/>
      <c r="B28" s="804"/>
      <c r="C28" s="804"/>
      <c r="D28" s="804"/>
      <c r="E28" s="804"/>
      <c r="F28" s="804"/>
      <c r="G28" s="804"/>
      <c r="H28" s="804"/>
      <c r="I28" s="804"/>
      <c r="J28" s="804"/>
      <c r="K28" s="804"/>
      <c r="L28" s="804"/>
      <c r="M28" s="810"/>
      <c r="N28" s="794"/>
    </row>
    <row r="29" spans="1:17" ht="28.2" customHeight="1" thickBot="1">
      <c r="A29" s="808"/>
      <c r="B29" s="805"/>
      <c r="C29" s="805"/>
      <c r="D29" s="805"/>
      <c r="E29" s="805"/>
      <c r="F29" s="805"/>
      <c r="G29" s="805"/>
      <c r="H29" s="805"/>
      <c r="I29" s="805"/>
      <c r="J29" s="805"/>
      <c r="K29" s="805"/>
      <c r="L29" s="805"/>
      <c r="M29" s="811"/>
      <c r="N29" s="794"/>
    </row>
    <row r="30" spans="1:17" ht="13.8" thickTop="1">
      <c r="A30" s="794"/>
      <c r="B30" s="794"/>
      <c r="C30" s="794"/>
      <c r="D30" s="794"/>
      <c r="E30" s="794"/>
      <c r="F30" s="794"/>
      <c r="G30" s="794"/>
      <c r="H30" s="794"/>
      <c r="I30" s="794"/>
      <c r="J30" s="794"/>
      <c r="K30" s="794"/>
      <c r="L30" s="794"/>
      <c r="M30" s="794"/>
      <c r="N30" s="794"/>
    </row>
    <row r="31" spans="1:17">
      <c r="A31" s="794"/>
      <c r="B31" s="794"/>
      <c r="C31" s="794"/>
      <c r="D31" s="794"/>
      <c r="E31" s="794"/>
      <c r="F31" s="794"/>
      <c r="G31" s="794"/>
      <c r="H31" s="794"/>
      <c r="I31" s="794"/>
      <c r="J31" s="794"/>
      <c r="K31" s="794"/>
      <c r="L31" s="794"/>
      <c r="M31" s="794"/>
      <c r="N31" s="794"/>
    </row>
  </sheetData>
  <mergeCells count="13">
    <mergeCell ref="B18:L18"/>
    <mergeCell ref="B19:L19"/>
    <mergeCell ref="B26:L26"/>
    <mergeCell ref="B27:L29"/>
    <mergeCell ref="B20:F25"/>
    <mergeCell ref="G20:J25"/>
    <mergeCell ref="A1:M1"/>
    <mergeCell ref="A2:M2"/>
    <mergeCell ref="A3:M3"/>
    <mergeCell ref="N3:N7"/>
    <mergeCell ref="A4:M4"/>
    <mergeCell ref="B6:E14"/>
    <mergeCell ref="H6:L14"/>
  </mergeCells>
  <phoneticPr fontId="85"/>
  <hyperlinks>
    <hyperlink ref="B19" r:id="rId1" xr:uid="{3259E50C-4435-4871-912F-F06BD09FDCB5}"/>
  </hyperlinks>
  <pageMargins left="0.74803149606299213" right="0.74803149606299213" top="0.98425196850393704" bottom="0.98425196850393704" header="0.51181102362204722" footer="0.51181102362204722"/>
  <pageSetup paperSize="9" scale="77" orientation="landscape" horizontalDpi="200" verticalDpi="200"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29"/>
  <sheetViews>
    <sheetView showGridLines="0" zoomScale="96" zoomScaleNormal="96" zoomScaleSheetLayoutView="79" workbookViewId="0">
      <selection activeCell="AG87" sqref="AG87"/>
    </sheetView>
  </sheetViews>
  <sheetFormatPr defaultColWidth="9" defaultRowHeight="31.2" customHeight="1"/>
  <cols>
    <col min="1" max="1" width="163.88671875" style="264" customWidth="1"/>
    <col min="2" max="2" width="11.21875" style="262" customWidth="1"/>
    <col min="3" max="3" width="22" style="262" customWidth="1"/>
    <col min="4" max="4" width="20.109375" style="263" customWidth="1"/>
    <col min="5" max="16384" width="9" style="1"/>
  </cols>
  <sheetData>
    <row r="1" spans="1:19" s="40" customFormat="1" ht="31.2" customHeight="1" thickBot="1">
      <c r="A1" s="152" t="s">
        <v>224</v>
      </c>
      <c r="B1" s="153" t="s">
        <v>0</v>
      </c>
      <c r="C1" s="154" t="s">
        <v>1</v>
      </c>
      <c r="D1" s="261" t="s">
        <v>2</v>
      </c>
    </row>
    <row r="2" spans="1:19" s="40" customFormat="1" ht="42" customHeight="1" thickTop="1">
      <c r="A2" s="554" t="s">
        <v>233</v>
      </c>
      <c r="B2" s="271"/>
      <c r="C2" s="674" t="s">
        <v>236</v>
      </c>
      <c r="D2" s="273"/>
    </row>
    <row r="3" spans="1:19" s="40" customFormat="1" ht="95.4" customHeight="1">
      <c r="A3" s="361" t="s">
        <v>234</v>
      </c>
      <c r="B3" s="360" t="s">
        <v>235</v>
      </c>
      <c r="C3" s="676"/>
      <c r="D3" s="377">
        <v>45462</v>
      </c>
    </row>
    <row r="4" spans="1:19" s="40" customFormat="1" ht="32.4" customHeight="1" thickBot="1">
      <c r="A4" s="445" t="s">
        <v>237</v>
      </c>
      <c r="B4" s="270"/>
      <c r="C4" s="677"/>
      <c r="D4" s="272"/>
    </row>
    <row r="5" spans="1:19" s="40" customFormat="1" ht="39" customHeight="1" thickTop="1">
      <c r="A5" s="416" t="s">
        <v>348</v>
      </c>
      <c r="B5" s="366"/>
      <c r="C5" s="341"/>
      <c r="D5" s="273"/>
    </row>
    <row r="6" spans="1:19" s="40" customFormat="1" ht="94.8" customHeight="1">
      <c r="A6" s="353" t="s">
        <v>349</v>
      </c>
      <c r="B6" s="365" t="s">
        <v>351</v>
      </c>
      <c r="C6" s="342" t="s">
        <v>352</v>
      </c>
      <c r="D6" s="377">
        <v>45464</v>
      </c>
    </row>
    <row r="7" spans="1:19" s="40" customFormat="1" ht="31.2" customHeight="1" thickBot="1">
      <c r="A7" s="401" t="s">
        <v>350</v>
      </c>
      <c r="B7" s="365"/>
      <c r="C7" s="342"/>
      <c r="D7" s="272"/>
    </row>
    <row r="8" spans="1:19" s="40" customFormat="1" ht="43.8" customHeight="1" thickTop="1">
      <c r="A8" s="346" t="s">
        <v>357</v>
      </c>
      <c r="B8" s="271"/>
      <c r="C8" s="674" t="s">
        <v>360</v>
      </c>
      <c r="D8" s="273"/>
    </row>
    <row r="9" spans="1:19" s="40" customFormat="1" ht="404.4" customHeight="1">
      <c r="A9" s="361" t="s">
        <v>358</v>
      </c>
      <c r="B9" s="360" t="s">
        <v>359</v>
      </c>
      <c r="C9" s="676"/>
      <c r="D9" s="377">
        <v>45460</v>
      </c>
    </row>
    <row r="10" spans="1:19" s="40" customFormat="1" ht="31.2" customHeight="1" thickBot="1">
      <c r="A10" s="151" t="s">
        <v>361</v>
      </c>
      <c r="B10" s="270"/>
      <c r="C10" s="677"/>
      <c r="D10" s="272"/>
    </row>
    <row r="11" spans="1:19" s="40" customFormat="1" ht="40.799999999999997" customHeight="1" thickTop="1">
      <c r="A11" s="346" t="s">
        <v>362</v>
      </c>
      <c r="B11" s="271"/>
      <c r="C11" s="674" t="s">
        <v>365</v>
      </c>
      <c r="D11" s="273"/>
    </row>
    <row r="12" spans="1:19" s="40" customFormat="1" ht="115.2" customHeight="1">
      <c r="A12" s="361" t="s">
        <v>364</v>
      </c>
      <c r="B12" s="360" t="s">
        <v>363</v>
      </c>
      <c r="C12" s="676"/>
      <c r="D12" s="377">
        <v>45460</v>
      </c>
    </row>
    <row r="13" spans="1:19" s="40" customFormat="1" ht="31.2" customHeight="1" thickBot="1">
      <c r="A13" s="151" t="s">
        <v>366</v>
      </c>
      <c r="B13" s="270"/>
      <c r="C13" s="677"/>
      <c r="D13" s="272"/>
    </row>
    <row r="14" spans="1:19" s="40" customFormat="1" ht="42" customHeight="1" thickTop="1">
      <c r="A14" s="416" t="s">
        <v>367</v>
      </c>
      <c r="B14" s="379"/>
      <c r="C14" s="682" t="s">
        <v>368</v>
      </c>
      <c r="D14" s="679">
        <v>45460</v>
      </c>
    </row>
    <row r="15" spans="1:19" s="40" customFormat="1" ht="251.4" customHeight="1">
      <c r="A15" s="405" t="s">
        <v>369</v>
      </c>
      <c r="B15" s="360" t="s">
        <v>371</v>
      </c>
      <c r="C15" s="683"/>
      <c r="D15" s="680"/>
      <c r="S15" s="370"/>
    </row>
    <row r="16" spans="1:19" s="40" customFormat="1" ht="31.2" customHeight="1" thickBot="1">
      <c r="A16" s="151" t="s">
        <v>370</v>
      </c>
      <c r="B16" s="150"/>
      <c r="C16" s="684"/>
      <c r="D16" s="681"/>
    </row>
    <row r="17" spans="1:4" s="40" customFormat="1" ht="46.2" customHeight="1" thickTop="1">
      <c r="A17" s="346" t="s">
        <v>376</v>
      </c>
      <c r="B17" s="271"/>
      <c r="C17" s="678" t="s">
        <v>380</v>
      </c>
      <c r="D17" s="273"/>
    </row>
    <row r="18" spans="1:4" s="40" customFormat="1" ht="361.2" customHeight="1">
      <c r="A18" s="399" t="s">
        <v>377</v>
      </c>
      <c r="B18" s="360" t="s">
        <v>378</v>
      </c>
      <c r="C18" s="676"/>
      <c r="D18" s="377">
        <v>45460</v>
      </c>
    </row>
    <row r="19" spans="1:4" s="40" customFormat="1" ht="31.2" customHeight="1" thickBot="1">
      <c r="A19" s="392" t="s">
        <v>379</v>
      </c>
      <c r="B19" s="270"/>
      <c r="C19" s="677"/>
      <c r="D19" s="272"/>
    </row>
    <row r="20" spans="1:4" ht="31.2" customHeight="1" thickTop="1">
      <c r="A20" s="419" t="s">
        <v>386</v>
      </c>
      <c r="B20" s="271"/>
      <c r="C20" s="674" t="s">
        <v>385</v>
      </c>
      <c r="D20" s="273"/>
    </row>
    <row r="21" spans="1:4" ht="182.4" customHeight="1">
      <c r="A21" s="369" t="s">
        <v>387</v>
      </c>
      <c r="B21" s="782" t="s">
        <v>388</v>
      </c>
      <c r="C21" s="675"/>
      <c r="D21" s="377">
        <v>45465</v>
      </c>
    </row>
    <row r="22" spans="1:4" ht="31.2" customHeight="1" thickBot="1">
      <c r="A22" s="420" t="s">
        <v>389</v>
      </c>
      <c r="B22" s="421"/>
      <c r="C22" s="418"/>
      <c r="D22" s="272"/>
    </row>
    <row r="23" spans="1:4" ht="36.6" hidden="1" customHeight="1" thickTop="1">
      <c r="A23" s="419"/>
      <c r="B23" s="271"/>
      <c r="C23" s="674"/>
      <c r="D23" s="273"/>
    </row>
    <row r="24" spans="1:4" ht="101.4" hidden="1" customHeight="1">
      <c r="A24" s="369"/>
      <c r="B24" s="409"/>
      <c r="C24" s="675"/>
      <c r="D24" s="377"/>
    </row>
    <row r="25" spans="1:4" ht="31.2" hidden="1" customHeight="1" thickBot="1">
      <c r="A25" s="420"/>
      <c r="B25" s="421"/>
      <c r="C25" s="418"/>
      <c r="D25" s="272"/>
    </row>
    <row r="26" spans="1:4" ht="55.2" hidden="1" customHeight="1" thickTop="1">
      <c r="A26" s="419"/>
      <c r="B26" s="271"/>
      <c r="C26" s="674"/>
      <c r="D26" s="273"/>
    </row>
    <row r="27" spans="1:4" ht="121.8" hidden="1" customHeight="1">
      <c r="A27" s="369"/>
      <c r="B27" s="409"/>
      <c r="C27" s="675"/>
      <c r="D27" s="377"/>
    </row>
    <row r="28" spans="1:4" ht="31.2" hidden="1" customHeight="1" thickBot="1">
      <c r="A28" s="420"/>
      <c r="B28" s="421"/>
      <c r="C28" s="418"/>
      <c r="D28" s="272"/>
    </row>
    <row r="29" spans="1:4" ht="31.2" customHeight="1" thickTop="1"/>
  </sheetData>
  <mergeCells count="9">
    <mergeCell ref="D14:D16"/>
    <mergeCell ref="C14:C16"/>
    <mergeCell ref="C20:C21"/>
    <mergeCell ref="C23:C24"/>
    <mergeCell ref="C26:C27"/>
    <mergeCell ref="C2:C4"/>
    <mergeCell ref="C17:C19"/>
    <mergeCell ref="C11:C13"/>
    <mergeCell ref="C8:C10"/>
  </mergeCells>
  <phoneticPr fontId="15"/>
  <hyperlinks>
    <hyperlink ref="A4" r:id="rId1" xr:uid="{C5C42964-95B9-41E5-9896-D336D27053B2}"/>
    <hyperlink ref="A7" r:id="rId2" xr:uid="{157A209E-649A-4B07-AF6F-AA2B31EB54F0}"/>
    <hyperlink ref="A10" r:id="rId3" xr:uid="{49EAE725-6E2B-40A5-B404-512798AEBD1F}"/>
    <hyperlink ref="A13" r:id="rId4" xr:uid="{3B0BFDB1-4B15-4924-A63D-FC430A122E77}"/>
    <hyperlink ref="A16" r:id="rId5" xr:uid="{AAFAE1F7-CD04-4159-AF18-35846D354D60}"/>
    <hyperlink ref="A19" r:id="rId6" xr:uid="{A7A234F2-8CEA-4B35-8247-E8C02999C0DD}"/>
    <hyperlink ref="A22" r:id="rId7" xr:uid="{9A692A32-62F6-4446-8A78-75757A3550D3}"/>
  </hyperlinks>
  <pageMargins left="0" right="0" top="0.19685039370078741" bottom="0.39370078740157483" header="0" footer="0.19685039370078741"/>
  <pageSetup paperSize="8" scale="28" orientation="portrait" horizontalDpi="300" verticalDpi="300" r:id="rId8"/>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0466-F7EB-45F5-8695-7CD37F285E86}">
  <sheetPr codeName="Sheet7"/>
  <dimension ref="A1:W43"/>
  <sheetViews>
    <sheetView defaultGridColor="0" view="pageBreakPreview" colorId="56" zoomScale="94" zoomScaleNormal="66" zoomScaleSheetLayoutView="94" workbookViewId="0">
      <selection activeCell="A36" sqref="A36"/>
    </sheetView>
  </sheetViews>
  <sheetFormatPr defaultColWidth="9" defaultRowHeight="40.200000000000003" customHeight="1"/>
  <cols>
    <col min="1" max="1" width="193.5546875" style="268" customWidth="1"/>
    <col min="2" max="2" width="18" style="125" customWidth="1"/>
    <col min="3" max="3" width="20.109375" style="126" customWidth="1"/>
    <col min="4" max="16384" width="9" style="36"/>
  </cols>
  <sheetData>
    <row r="1" spans="1:23" ht="40.200000000000003" customHeight="1" thickBot="1">
      <c r="A1" s="35" t="s">
        <v>225</v>
      </c>
      <c r="B1" s="259" t="s">
        <v>22</v>
      </c>
      <c r="C1" s="260" t="s">
        <v>2</v>
      </c>
    </row>
    <row r="2" spans="1:23" ht="40.200000000000003" customHeight="1">
      <c r="A2" s="345" t="s">
        <v>344</v>
      </c>
      <c r="B2" s="366"/>
      <c r="C2" s="341"/>
    </row>
    <row r="3" spans="1:23" ht="95.4" customHeight="1">
      <c r="A3" s="353" t="s">
        <v>345</v>
      </c>
      <c r="B3" s="364" t="s">
        <v>347</v>
      </c>
      <c r="C3" s="342">
        <v>45464</v>
      </c>
    </row>
    <row r="4" spans="1:23" ht="31.8" customHeight="1" thickBot="1">
      <c r="A4" s="401" t="s">
        <v>346</v>
      </c>
      <c r="B4" s="364"/>
      <c r="C4" s="342"/>
    </row>
    <row r="5" spans="1:23" ht="40.200000000000003" customHeight="1">
      <c r="A5" s="345" t="s">
        <v>354</v>
      </c>
      <c r="B5" s="366"/>
      <c r="C5" s="341"/>
    </row>
    <row r="6" spans="1:23" ht="138" customHeight="1">
      <c r="A6" s="353" t="s">
        <v>355</v>
      </c>
      <c r="B6" s="365" t="s">
        <v>353</v>
      </c>
      <c r="C6" s="342">
        <v>45462</v>
      </c>
    </row>
    <row r="7" spans="1:23" ht="34.200000000000003" customHeight="1" thickBot="1">
      <c r="A7" s="401" t="s">
        <v>356</v>
      </c>
      <c r="B7" s="365"/>
      <c r="C7" s="342"/>
    </row>
    <row r="8" spans="1:23" ht="46.8" customHeight="1">
      <c r="A8" s="400" t="s">
        <v>373</v>
      </c>
      <c r="B8" s="366"/>
      <c r="C8" s="341"/>
    </row>
    <row r="9" spans="1:23" ht="389.4" customHeight="1">
      <c r="A9" s="405" t="s">
        <v>374</v>
      </c>
      <c r="B9" s="364" t="s">
        <v>372</v>
      </c>
      <c r="C9" s="342">
        <v>45460</v>
      </c>
    </row>
    <row r="10" spans="1:23" ht="31.8" customHeight="1" thickBot="1">
      <c r="A10" s="407" t="s">
        <v>375</v>
      </c>
      <c r="B10" s="367"/>
      <c r="C10" s="343"/>
      <c r="W10" s="36">
        <v>0</v>
      </c>
    </row>
    <row r="11" spans="1:23" ht="268.8" hidden="1" customHeight="1">
      <c r="A11" s="345"/>
      <c r="B11" s="366"/>
      <c r="C11" s="341"/>
    </row>
    <row r="12" spans="1:23" ht="268.8" hidden="1" customHeight="1">
      <c r="A12" s="353"/>
      <c r="B12" s="365"/>
      <c r="C12" s="342"/>
    </row>
    <row r="13" spans="1:23" ht="268.8" hidden="1" customHeight="1" thickBot="1">
      <c r="A13" s="344"/>
      <c r="B13" s="367"/>
      <c r="C13" s="343"/>
    </row>
    <row r="14" spans="1:23" ht="40.200000000000003" customHeight="1" thickTop="1">
      <c r="A14" s="783" t="s">
        <v>381</v>
      </c>
      <c r="B14" s="271"/>
      <c r="C14" s="674">
        <v>45464</v>
      </c>
      <c r="E14" s="414"/>
      <c r="F14" s="414"/>
      <c r="G14" s="414"/>
    </row>
    <row r="15" spans="1:23" ht="346.8" customHeight="1">
      <c r="A15" s="369" t="s">
        <v>382</v>
      </c>
      <c r="B15" s="782" t="s">
        <v>383</v>
      </c>
      <c r="C15" s="675"/>
      <c r="E15" s="414"/>
      <c r="F15" s="414"/>
      <c r="G15" s="414"/>
    </row>
    <row r="16" spans="1:23" ht="29.4" customHeight="1" thickBot="1">
      <c r="A16" s="420" t="s">
        <v>384</v>
      </c>
      <c r="B16" s="421"/>
      <c r="C16" s="418"/>
    </row>
    <row r="17" spans="1:3" ht="49.8" customHeight="1" thickTop="1">
      <c r="A17" s="345" t="s">
        <v>423</v>
      </c>
      <c r="B17" s="366"/>
      <c r="C17" s="341"/>
    </row>
    <row r="18" spans="1:3" ht="384" customHeight="1">
      <c r="A18" s="405" t="s">
        <v>421</v>
      </c>
      <c r="B18" s="364" t="s">
        <v>422</v>
      </c>
      <c r="C18" s="342">
        <v>45464</v>
      </c>
    </row>
    <row r="19" spans="1:3" ht="34.200000000000003" customHeight="1" thickBot="1">
      <c r="A19" s="401" t="s">
        <v>420</v>
      </c>
      <c r="B19" s="364"/>
      <c r="C19" s="342"/>
    </row>
    <row r="20" spans="1:3" ht="40.200000000000003" customHeight="1">
      <c r="A20" s="345" t="s">
        <v>424</v>
      </c>
      <c r="B20" s="366"/>
      <c r="C20" s="341"/>
    </row>
    <row r="21" spans="1:3" ht="230.4" customHeight="1">
      <c r="A21" s="353" t="s">
        <v>427</v>
      </c>
      <c r="B21" s="364" t="s">
        <v>428</v>
      </c>
      <c r="C21" s="342">
        <v>45464</v>
      </c>
    </row>
    <row r="22" spans="1:3" ht="31.8" customHeight="1" thickBot="1">
      <c r="A22" s="401" t="s">
        <v>426</v>
      </c>
      <c r="B22" s="364"/>
      <c r="C22" s="342"/>
    </row>
    <row r="23" spans="1:3" ht="40.200000000000003" customHeight="1">
      <c r="A23" s="446" t="s">
        <v>425</v>
      </c>
      <c r="B23" s="366"/>
      <c r="C23" s="341"/>
    </row>
    <row r="24" spans="1:3" ht="274.8" customHeight="1">
      <c r="A24" s="353" t="s">
        <v>431</v>
      </c>
      <c r="B24" s="364" t="s">
        <v>432</v>
      </c>
      <c r="C24" s="342">
        <v>45464</v>
      </c>
    </row>
    <row r="25" spans="1:3" ht="40.799999999999997" customHeight="1" thickBot="1">
      <c r="A25" s="401" t="s">
        <v>429</v>
      </c>
      <c r="B25" s="364"/>
      <c r="C25" s="342"/>
    </row>
    <row r="26" spans="1:3" ht="40.799999999999997" customHeight="1">
      <c r="A26" s="345" t="s">
        <v>430</v>
      </c>
      <c r="B26" s="366"/>
      <c r="C26" s="341"/>
    </row>
    <row r="27" spans="1:3" ht="94.2" customHeight="1">
      <c r="A27" s="353" t="s">
        <v>441</v>
      </c>
      <c r="B27" s="364" t="s">
        <v>442</v>
      </c>
      <c r="C27" s="342">
        <v>45463</v>
      </c>
    </row>
    <row r="28" spans="1:3" ht="32.4" customHeight="1" thickBot="1">
      <c r="A28" s="401" t="s">
        <v>440</v>
      </c>
      <c r="B28" s="365"/>
      <c r="C28" s="342"/>
    </row>
    <row r="29" spans="1:3" ht="40.799999999999997" customHeight="1">
      <c r="A29" s="345" t="s">
        <v>433</v>
      </c>
      <c r="B29" s="366"/>
      <c r="C29" s="341"/>
    </row>
    <row r="30" spans="1:3" ht="202.2" customHeight="1">
      <c r="A30" s="353" t="s">
        <v>439</v>
      </c>
      <c r="B30" s="365" t="s">
        <v>443</v>
      </c>
      <c r="C30" s="342">
        <v>45464</v>
      </c>
    </row>
    <row r="31" spans="1:3" ht="40.799999999999997" customHeight="1" thickBot="1">
      <c r="A31" s="401" t="s">
        <v>438</v>
      </c>
      <c r="B31" s="365"/>
      <c r="C31" s="342"/>
    </row>
    <row r="32" spans="1:3" ht="40.799999999999997" customHeight="1">
      <c r="A32" s="345" t="s">
        <v>434</v>
      </c>
      <c r="B32" s="366"/>
      <c r="C32" s="341"/>
    </row>
    <row r="33" spans="1:3" ht="265.8" customHeight="1">
      <c r="A33" s="353" t="s">
        <v>436</v>
      </c>
      <c r="B33" s="365" t="s">
        <v>443</v>
      </c>
      <c r="C33" s="342">
        <v>45463</v>
      </c>
    </row>
    <row r="34" spans="1:3" ht="40.799999999999997" customHeight="1" thickBot="1">
      <c r="A34" s="401" t="s">
        <v>435</v>
      </c>
      <c r="B34" s="365"/>
      <c r="C34" s="342"/>
    </row>
    <row r="35" spans="1:3" ht="40.799999999999997" customHeight="1">
      <c r="A35" s="345" t="s">
        <v>437</v>
      </c>
      <c r="B35" s="366"/>
      <c r="C35" s="341"/>
    </row>
    <row r="36" spans="1:3" ht="96" customHeight="1">
      <c r="A36" s="353" t="s">
        <v>418</v>
      </c>
      <c r="B36" s="365" t="s">
        <v>419</v>
      </c>
      <c r="C36" s="342">
        <v>45464</v>
      </c>
    </row>
    <row r="37" spans="1:3" ht="40.799999999999997" customHeight="1">
      <c r="A37" s="401" t="s">
        <v>417</v>
      </c>
      <c r="B37" s="365"/>
      <c r="C37" s="342"/>
    </row>
    <row r="38" spans="1:3" ht="40.200000000000003" hidden="1" customHeight="1">
      <c r="A38" s="345"/>
      <c r="B38" s="366"/>
      <c r="C38" s="341"/>
    </row>
    <row r="39" spans="1:3" ht="204" hidden="1" customHeight="1">
      <c r="A39" s="353"/>
      <c r="B39" s="365"/>
      <c r="C39" s="342"/>
    </row>
    <row r="40" spans="1:3" ht="40.200000000000003" hidden="1" customHeight="1" thickBot="1">
      <c r="A40" s="401"/>
      <c r="B40" s="365"/>
      <c r="C40" s="342"/>
    </row>
    <row r="41" spans="1:3" ht="40.200000000000003" hidden="1" customHeight="1">
      <c r="A41" s="345"/>
      <c r="B41" s="366"/>
      <c r="C41" s="341"/>
    </row>
    <row r="42" spans="1:3" ht="409.6" hidden="1" customHeight="1">
      <c r="A42" s="685"/>
      <c r="B42" s="365"/>
      <c r="C42" s="472"/>
    </row>
    <row r="43" spans="1:3" ht="149.4" hidden="1" customHeight="1">
      <c r="A43" s="686"/>
      <c r="B43" s="365"/>
      <c r="C43" s="342"/>
    </row>
  </sheetData>
  <mergeCells count="2">
    <mergeCell ref="A42:A43"/>
    <mergeCell ref="C14:C15"/>
  </mergeCells>
  <phoneticPr fontId="85"/>
  <hyperlinks>
    <hyperlink ref="A4" r:id="rId1" xr:uid="{27E947F1-63CE-4C01-9312-87084B14CAC2}"/>
    <hyperlink ref="A7" r:id="rId2" xr:uid="{D94E1FA5-B317-4C24-A63F-FB9821592A21}"/>
    <hyperlink ref="A10" r:id="rId3" xr:uid="{5E72B7CA-840A-4AFE-893E-FFA6ACD8E6F3}"/>
    <hyperlink ref="A16" r:id="rId4" xr:uid="{8C18CA13-C6D2-41EE-B50F-C707D85D34EB}"/>
    <hyperlink ref="A37" r:id="rId5" xr:uid="{4D13644A-E06A-4BCC-B3BF-01C7C4BF15E0}"/>
    <hyperlink ref="A19" r:id="rId6" xr:uid="{BE757B10-58A7-4C81-B306-43DA3B088896}"/>
    <hyperlink ref="A22" r:id="rId7" xr:uid="{527A1135-609F-4854-B1AE-DEB302D2E125}"/>
    <hyperlink ref="A25" r:id="rId8" xr:uid="{12B675A9-2609-4510-BB78-ECCAC74B5701}"/>
    <hyperlink ref="A34" r:id="rId9" xr:uid="{CFFC0B15-F808-4ABD-B689-6E6D410CAA53}"/>
    <hyperlink ref="A31" r:id="rId10" xr:uid="{45CF73A6-C23D-4123-85F0-2F0424BA25BC}"/>
    <hyperlink ref="A28" r:id="rId11" xr:uid="{D178438B-E094-408E-AB88-712CB434B9A2}"/>
  </hyperlinks>
  <pageMargins left="0.74803149606299213" right="0.74803149606299213" top="0.98425196850393704" bottom="0.98425196850393704" header="0.51181102362204722" footer="0.51181102362204722"/>
  <pageSetup paperSize="9" scale="16" fitToHeight="3" orientation="portrait" r:id="rId1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96CDF-B498-48B9-BEC1-BF904EFF0737}">
  <sheetPr codeName="Sheet9">
    <tabColor rgb="FFFF0000"/>
  </sheetPr>
  <dimension ref="A1:G33"/>
  <sheetViews>
    <sheetView view="pageBreakPreview" topLeftCell="B1" zoomScaleNormal="112" zoomScaleSheetLayoutView="100" workbookViewId="0">
      <selection activeCell="AG87" sqref="AG87"/>
    </sheetView>
  </sheetViews>
  <sheetFormatPr defaultColWidth="9" defaultRowHeight="13.2"/>
  <cols>
    <col min="1" max="1" width="5" style="1" customWidth="1"/>
    <col min="2" max="2" width="25.77734375" style="88" customWidth="1"/>
    <col min="3" max="3" width="69.109375" style="1" customWidth="1"/>
    <col min="4" max="4" width="109.88671875" style="1" customWidth="1"/>
    <col min="5" max="5" width="3.88671875" style="1" customWidth="1"/>
    <col min="6" max="16384" width="9" style="1"/>
  </cols>
  <sheetData>
    <row r="1" spans="1:7" ht="18.75" customHeight="1">
      <c r="B1" s="88" t="s">
        <v>107</v>
      </c>
    </row>
    <row r="2" spans="1:7" ht="17.25" customHeight="1" thickBot="1">
      <c r="B2" t="s">
        <v>333</v>
      </c>
      <c r="D2" s="692"/>
      <c r="E2" s="671"/>
    </row>
    <row r="3" spans="1:7" ht="16.5" customHeight="1" thickBot="1">
      <c r="B3" s="89" t="s">
        <v>108</v>
      </c>
      <c r="C3" s="168" t="s">
        <v>109</v>
      </c>
      <c r="D3" s="129" t="s">
        <v>148</v>
      </c>
    </row>
    <row r="4" spans="1:7" ht="17.25" customHeight="1" thickBot="1">
      <c r="B4" s="90" t="s">
        <v>110</v>
      </c>
      <c r="C4" s="111" t="s">
        <v>334</v>
      </c>
      <c r="D4" s="91"/>
    </row>
    <row r="5" spans="1:7" ht="17.25" customHeight="1">
      <c r="B5" s="693" t="s">
        <v>142</v>
      </c>
      <c r="C5" s="696" t="s">
        <v>145</v>
      </c>
      <c r="D5" s="697"/>
    </row>
    <row r="6" spans="1:7" ht="19.2" customHeight="1">
      <c r="B6" s="694"/>
      <c r="C6" s="698" t="s">
        <v>146</v>
      </c>
      <c r="D6" s="699"/>
      <c r="G6" s="143"/>
    </row>
    <row r="7" spans="1:7" ht="19.95" customHeight="1">
      <c r="B7" s="694"/>
      <c r="C7" s="169" t="s">
        <v>147</v>
      </c>
      <c r="D7" s="170"/>
      <c r="G7" s="143"/>
    </row>
    <row r="8" spans="1:7" ht="25.2" customHeight="1" thickBot="1">
      <c r="B8" s="695"/>
      <c r="C8" s="145" t="s">
        <v>149</v>
      </c>
      <c r="D8" s="144"/>
      <c r="G8" s="143"/>
    </row>
    <row r="9" spans="1:7" ht="46.2" customHeight="1" thickBot="1">
      <c r="B9" s="92" t="s">
        <v>207</v>
      </c>
      <c r="C9" s="700" t="s">
        <v>335</v>
      </c>
      <c r="D9" s="701"/>
    </row>
    <row r="10" spans="1:7" ht="63" customHeight="1" thickBot="1">
      <c r="B10" s="93" t="s">
        <v>111</v>
      </c>
      <c r="C10" s="702" t="s">
        <v>337</v>
      </c>
      <c r="D10" s="703"/>
    </row>
    <row r="11" spans="1:7" ht="63" customHeight="1" thickBot="1">
      <c r="B11" s="94"/>
      <c r="C11" s="95" t="s">
        <v>338</v>
      </c>
      <c r="D11" s="149" t="s">
        <v>339</v>
      </c>
      <c r="F11" s="1" t="s">
        <v>19</v>
      </c>
    </row>
    <row r="12" spans="1:7" ht="37.799999999999997" customHeight="1" thickBot="1">
      <c r="B12" s="92" t="s">
        <v>208</v>
      </c>
      <c r="C12" s="702" t="s">
        <v>336</v>
      </c>
      <c r="D12" s="703"/>
    </row>
    <row r="13" spans="1:7" ht="102" customHeight="1" thickBot="1">
      <c r="B13" s="96" t="s">
        <v>182</v>
      </c>
      <c r="C13" s="97" t="s">
        <v>340</v>
      </c>
      <c r="D13" s="363" t="s">
        <v>341</v>
      </c>
      <c r="F13" t="s">
        <v>26</v>
      </c>
    </row>
    <row r="14" spans="1:7" ht="66.599999999999994" customHeight="1" thickBot="1">
      <c r="A14" t="s">
        <v>144</v>
      </c>
      <c r="B14" s="98" t="s">
        <v>112</v>
      </c>
      <c r="C14" s="690"/>
      <c r="D14" s="691"/>
    </row>
    <row r="15" spans="1:7" ht="17.25" customHeight="1"/>
    <row r="16" spans="1:7" ht="17.25" customHeight="1">
      <c r="B16" s="687" t="s">
        <v>172</v>
      </c>
      <c r="C16" s="275"/>
      <c r="D16" s="1" t="s">
        <v>144</v>
      </c>
    </row>
    <row r="17" spans="2:5">
      <c r="B17" s="687"/>
      <c r="C17"/>
    </row>
    <row r="18" spans="2:5">
      <c r="B18" s="687"/>
      <c r="E18" s="1" t="s">
        <v>19</v>
      </c>
    </row>
    <row r="19" spans="2:5">
      <c r="B19" s="687"/>
    </row>
    <row r="20" spans="2:5">
      <c r="B20" s="687"/>
    </row>
    <row r="21" spans="2:5" ht="16.2">
      <c r="B21" s="687"/>
      <c r="D21" s="368" t="s">
        <v>174</v>
      </c>
    </row>
    <row r="22" spans="2:5">
      <c r="B22" s="687"/>
    </row>
    <row r="23" spans="2:5">
      <c r="B23" s="687"/>
      <c r="D23" s="688" t="s">
        <v>343</v>
      </c>
    </row>
    <row r="24" spans="2:5">
      <c r="B24" s="687"/>
      <c r="D24" s="689"/>
    </row>
    <row r="25" spans="2:5">
      <c r="B25" s="687"/>
      <c r="D25" s="689"/>
    </row>
    <row r="26" spans="2:5">
      <c r="B26" s="687"/>
      <c r="D26" s="689"/>
    </row>
    <row r="27" spans="2:5">
      <c r="B27" s="687"/>
      <c r="D27" s="689"/>
    </row>
    <row r="28" spans="2:5">
      <c r="B28" s="687"/>
    </row>
    <row r="29" spans="2:5">
      <c r="B29" s="687"/>
      <c r="D29" s="1" t="s">
        <v>144</v>
      </c>
    </row>
    <row r="30" spans="2:5">
      <c r="B30" s="687"/>
      <c r="D30" s="1" t="s">
        <v>144</v>
      </c>
    </row>
    <row r="31" spans="2:5">
      <c r="B31" s="687"/>
    </row>
    <row r="32" spans="2:5">
      <c r="B32" s="687"/>
    </row>
    <row r="33" spans="2:2">
      <c r="B33" s="687"/>
    </row>
  </sheetData>
  <mergeCells count="10">
    <mergeCell ref="B16:B33"/>
    <mergeCell ref="D23:D27"/>
    <mergeCell ref="C14:D14"/>
    <mergeCell ref="D2:E2"/>
    <mergeCell ref="B5:B8"/>
    <mergeCell ref="C5:D5"/>
    <mergeCell ref="C6:D6"/>
    <mergeCell ref="C9:D9"/>
    <mergeCell ref="C10:D10"/>
    <mergeCell ref="C12:D12"/>
  </mergeCells>
  <phoneticPr fontId="85"/>
  <hyperlinks>
    <hyperlink ref="C6" r:id="rId1" location="h2_1" xr:uid="{B5E764AE-5943-4A97-AD1C-025941C051BF}"/>
  </hyperlinks>
  <pageMargins left="0.7" right="0.7" top="0.75" bottom="0.75" header="0.3" footer="0.3"/>
  <pageSetup paperSize="9" scale="42" orientation="portrait" horizontalDpi="1200" verticalDpi="1200" r:id="rId2"/>
  <headerFooter alignWithMargins="0"/>
  <colBreaks count="1" manualBreakCount="1">
    <brk id="4" max="1048575" man="1"/>
  </colBreaks>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5B539-B7C8-4B9A-AF45-81CD3C93087E}">
  <sheetPr codeName="Sheet8">
    <tabColor indexed="46"/>
  </sheetPr>
  <dimension ref="A1:AE40"/>
  <sheetViews>
    <sheetView topLeftCell="A13" zoomScale="89" zoomScaleNormal="89" zoomScaleSheetLayoutView="100" workbookViewId="0">
      <selection activeCell="AG87" sqref="AG87"/>
    </sheetView>
  </sheetViews>
  <sheetFormatPr defaultColWidth="9" defaultRowHeight="13.2"/>
  <cols>
    <col min="1" max="1" width="8.33203125" style="1" customWidth="1"/>
    <col min="2" max="13" width="6.77734375" style="1" customWidth="1"/>
    <col min="14" max="14" width="8.88671875" style="1" customWidth="1"/>
    <col min="15" max="15" width="5.88671875" style="1" customWidth="1"/>
    <col min="16" max="16" width="8.44140625" style="1" customWidth="1"/>
    <col min="17" max="29" width="6.77734375" style="1" customWidth="1"/>
    <col min="30" max="16384" width="9" style="1"/>
  </cols>
  <sheetData>
    <row r="1" spans="1:29" ht="15" customHeight="1">
      <c r="A1" s="707" t="s">
        <v>242</v>
      </c>
      <c r="B1" s="708"/>
      <c r="C1" s="708"/>
      <c r="D1" s="708"/>
      <c r="E1" s="708"/>
      <c r="F1" s="708"/>
      <c r="G1" s="708"/>
      <c r="H1" s="708"/>
      <c r="I1" s="708"/>
      <c r="J1" s="708"/>
      <c r="K1" s="708"/>
      <c r="L1" s="708"/>
      <c r="M1" s="708"/>
      <c r="N1" s="709"/>
      <c r="P1" s="710" t="s">
        <v>3</v>
      </c>
      <c r="Q1" s="711"/>
      <c r="R1" s="711"/>
      <c r="S1" s="711"/>
      <c r="T1" s="711"/>
      <c r="U1" s="711"/>
      <c r="V1" s="711"/>
      <c r="W1" s="711"/>
      <c r="X1" s="711"/>
      <c r="Y1" s="711"/>
      <c r="Z1" s="711"/>
      <c r="AA1" s="711"/>
      <c r="AB1" s="711"/>
      <c r="AC1" s="712"/>
    </row>
    <row r="2" spans="1:29" ht="18" customHeight="1" thickBot="1">
      <c r="A2" s="713" t="s">
        <v>176</v>
      </c>
      <c r="B2" s="714"/>
      <c r="C2" s="714"/>
      <c r="D2" s="714"/>
      <c r="E2" s="714"/>
      <c r="F2" s="714"/>
      <c r="G2" s="714"/>
      <c r="H2" s="714"/>
      <c r="I2" s="714"/>
      <c r="J2" s="714"/>
      <c r="K2" s="714"/>
      <c r="L2" s="714"/>
      <c r="M2" s="714"/>
      <c r="N2" s="715"/>
      <c r="P2" s="716" t="s">
        <v>4</v>
      </c>
      <c r="Q2" s="714"/>
      <c r="R2" s="714"/>
      <c r="S2" s="714"/>
      <c r="T2" s="714"/>
      <c r="U2" s="714"/>
      <c r="V2" s="714"/>
      <c r="W2" s="714"/>
      <c r="X2" s="714"/>
      <c r="Y2" s="714"/>
      <c r="Z2" s="714"/>
      <c r="AA2" s="714"/>
      <c r="AB2" s="714"/>
      <c r="AC2" s="717"/>
    </row>
    <row r="3" spans="1:29" ht="13.8" thickBot="1">
      <c r="A3" s="6" t="s">
        <v>176</v>
      </c>
      <c r="B3" s="8" t="s">
        <v>184</v>
      </c>
      <c r="C3" s="8" t="s">
        <v>5</v>
      </c>
      <c r="D3" s="8" t="s">
        <v>6</v>
      </c>
      <c r="E3" s="8" t="s">
        <v>7</v>
      </c>
      <c r="F3" s="8" t="s">
        <v>8</v>
      </c>
      <c r="G3" s="127" t="s">
        <v>9</v>
      </c>
      <c r="H3" s="130" t="s">
        <v>10</v>
      </c>
      <c r="I3" s="130" t="s">
        <v>11</v>
      </c>
      <c r="J3" s="130" t="s">
        <v>12</v>
      </c>
      <c r="K3" s="130" t="s">
        <v>13</v>
      </c>
      <c r="L3" s="130" t="s">
        <v>14</v>
      </c>
      <c r="M3" s="130" t="s">
        <v>15</v>
      </c>
      <c r="N3" s="7" t="s">
        <v>16</v>
      </c>
      <c r="P3" s="8"/>
      <c r="Q3" s="8" t="s">
        <v>184</v>
      </c>
      <c r="R3" s="8" t="s">
        <v>5</v>
      </c>
      <c r="S3" s="8" t="s">
        <v>6</v>
      </c>
      <c r="T3" s="8" t="s">
        <v>7</v>
      </c>
      <c r="U3" s="8" t="s">
        <v>8</v>
      </c>
      <c r="V3" s="127" t="s">
        <v>9</v>
      </c>
      <c r="W3" s="130" t="s">
        <v>10</v>
      </c>
      <c r="X3" s="130" t="s">
        <v>11</v>
      </c>
      <c r="Y3" s="130" t="s">
        <v>12</v>
      </c>
      <c r="Z3" s="130" t="s">
        <v>13</v>
      </c>
      <c r="AA3" s="130" t="s">
        <v>14</v>
      </c>
      <c r="AB3" s="130" t="s">
        <v>15</v>
      </c>
      <c r="AC3" s="9" t="s">
        <v>17</v>
      </c>
    </row>
    <row r="4" spans="1:29" ht="13.8" thickBot="1">
      <c r="A4" s="298" t="s">
        <v>176</v>
      </c>
      <c r="B4" s="299">
        <f t="shared" ref="B4:M4" si="0">AVERAGE(B8:B19)</f>
        <v>68.083333333333329</v>
      </c>
      <c r="C4" s="299">
        <f t="shared" si="0"/>
        <v>56.083333333333336</v>
      </c>
      <c r="D4" s="299">
        <f t="shared" si="0"/>
        <v>67.333333333333329</v>
      </c>
      <c r="E4" s="299">
        <f t="shared" si="0"/>
        <v>103.25</v>
      </c>
      <c r="F4" s="299">
        <f t="shared" si="0"/>
        <v>188.08333333333334</v>
      </c>
      <c r="G4" s="299">
        <f t="shared" si="0"/>
        <v>415.33333333333331</v>
      </c>
      <c r="H4" s="299">
        <f t="shared" si="0"/>
        <v>607.08333333333337</v>
      </c>
      <c r="I4" s="299">
        <f t="shared" si="0"/>
        <v>866.25</v>
      </c>
      <c r="J4" s="299">
        <f t="shared" si="0"/>
        <v>555.5</v>
      </c>
      <c r="K4" s="299">
        <f>AVERAGE(K8:K19)</f>
        <v>365.91666666666669</v>
      </c>
      <c r="L4" s="299">
        <f t="shared" si="0"/>
        <v>224.41666666666666</v>
      </c>
      <c r="M4" s="299">
        <f t="shared" si="0"/>
        <v>136.41666666666666</v>
      </c>
      <c r="N4" s="299">
        <f>AVERAGE(N8:N19)</f>
        <v>3653.75</v>
      </c>
      <c r="O4" s="10"/>
      <c r="P4" s="300" t="str">
        <f>+A4</f>
        <v xml:space="preserve"> </v>
      </c>
      <c r="Q4" s="299">
        <f t="shared" ref="Q4:AC4" si="1">AVERAGE(Q8:Q19)</f>
        <v>8.1666666666666661</v>
      </c>
      <c r="R4" s="299">
        <f t="shared" si="1"/>
        <v>8.75</v>
      </c>
      <c r="S4" s="299">
        <f t="shared" si="1"/>
        <v>13.25</v>
      </c>
      <c r="T4" s="299">
        <f>AVERAGE(T8:T19)</f>
        <v>6.5</v>
      </c>
      <c r="U4" s="299">
        <f>AVERAGE(U8:U19)</f>
        <v>9.1666666666666661</v>
      </c>
      <c r="V4" s="299">
        <f>AVERAGE(V8:V19)</f>
        <v>8.9166666666666661</v>
      </c>
      <c r="W4" s="299">
        <f t="shared" si="1"/>
        <v>8.0833333333333339</v>
      </c>
      <c r="X4" s="299">
        <f t="shared" si="1"/>
        <v>10.833333333333334</v>
      </c>
      <c r="Y4" s="299">
        <f>AVERAGE(Y8:Y19)</f>
        <v>9.1666666666666661</v>
      </c>
      <c r="Z4" s="299">
        <f>AVERAGE(Z8:Z19)</f>
        <v>18.75</v>
      </c>
      <c r="AA4" s="299">
        <f t="shared" si="1"/>
        <v>11.25</v>
      </c>
      <c r="AB4" s="299">
        <f t="shared" si="1"/>
        <v>11.583333333333334</v>
      </c>
      <c r="AC4" s="299">
        <f t="shared" si="1"/>
        <v>124.41666666666667</v>
      </c>
    </row>
    <row r="5" spans="1:29" ht="19.8" customHeight="1" thickBot="1">
      <c r="A5" s="235" t="s">
        <v>176</v>
      </c>
      <c r="B5" s="235" t="s">
        <v>176</v>
      </c>
      <c r="C5" s="235" t="s">
        <v>176</v>
      </c>
      <c r="D5" s="235" t="s">
        <v>176</v>
      </c>
      <c r="E5" s="235" t="s">
        <v>176</v>
      </c>
      <c r="F5" s="235" t="s">
        <v>176</v>
      </c>
      <c r="G5" s="290" t="s">
        <v>180</v>
      </c>
      <c r="H5" s="235"/>
      <c r="I5" s="235"/>
      <c r="J5" s="235"/>
      <c r="K5" s="235"/>
      <c r="L5" s="235"/>
      <c r="M5" s="235"/>
      <c r="N5" s="204"/>
      <c r="O5" s="103"/>
      <c r="P5" s="128"/>
      <c r="Q5" s="128"/>
      <c r="R5" s="128"/>
      <c r="S5" s="128"/>
      <c r="T5" s="128"/>
      <c r="U5" s="128"/>
      <c r="V5" s="290" t="s">
        <v>180</v>
      </c>
      <c r="W5" s="235"/>
      <c r="X5" s="235"/>
      <c r="Y5" s="235"/>
      <c r="Z5" s="235"/>
      <c r="AA5" s="235"/>
      <c r="AB5" s="235"/>
      <c r="AC5" s="204"/>
    </row>
    <row r="6" spans="1:29" ht="19.8" customHeight="1" thickBot="1">
      <c r="A6" s="235" t="s">
        <v>176</v>
      </c>
      <c r="B6" s="235" t="s">
        <v>176</v>
      </c>
      <c r="C6" s="235" t="s">
        <v>176</v>
      </c>
      <c r="D6" s="235" t="s">
        <v>176</v>
      </c>
      <c r="E6" s="235" t="s">
        <v>176</v>
      </c>
      <c r="F6" s="235" t="s">
        <v>176</v>
      </c>
      <c r="G6" s="290">
        <v>63</v>
      </c>
      <c r="H6" s="235"/>
      <c r="I6" s="235"/>
      <c r="J6" s="235"/>
      <c r="K6" s="235"/>
      <c r="L6" s="235"/>
      <c r="M6" s="235"/>
      <c r="N6" s="285"/>
      <c r="O6" s="103"/>
      <c r="P6" s="383"/>
      <c r="Q6" s="383"/>
      <c r="R6" s="383"/>
      <c r="S6" s="383"/>
      <c r="T6" s="383"/>
      <c r="U6" s="383"/>
      <c r="V6" s="290">
        <v>0</v>
      </c>
      <c r="W6" s="235"/>
      <c r="X6" s="235"/>
      <c r="Y6" s="235"/>
      <c r="Z6" s="235"/>
      <c r="AA6" s="235"/>
      <c r="AB6" s="235"/>
      <c r="AC6" s="285"/>
    </row>
    <row r="7" spans="1:29" ht="19.8" customHeight="1" thickBot="1">
      <c r="A7" s="382" t="s">
        <v>179</v>
      </c>
      <c r="B7" s="389">
        <v>102</v>
      </c>
      <c r="C7" s="389">
        <v>102</v>
      </c>
      <c r="D7" s="389">
        <v>115</v>
      </c>
      <c r="E7" s="389">
        <v>120</v>
      </c>
      <c r="F7" s="389">
        <v>255</v>
      </c>
      <c r="G7" s="389">
        <v>126</v>
      </c>
      <c r="H7" s="386"/>
      <c r="I7" s="386"/>
      <c r="J7" s="386"/>
      <c r="K7" s="386"/>
      <c r="L7" s="386"/>
      <c r="M7" s="381"/>
      <c r="N7" s="387"/>
      <c r="O7" s="103"/>
      <c r="P7" s="385" t="s">
        <v>179</v>
      </c>
      <c r="Q7" s="390">
        <v>4</v>
      </c>
      <c r="R7" s="385">
        <v>4</v>
      </c>
      <c r="S7" s="385">
        <v>4</v>
      </c>
      <c r="T7" s="422">
        <v>8</v>
      </c>
      <c r="U7" s="385">
        <v>1</v>
      </c>
      <c r="V7" s="385">
        <v>0</v>
      </c>
      <c r="W7" s="235"/>
      <c r="X7" s="235"/>
      <c r="Y7" s="235"/>
      <c r="Z7" s="235"/>
      <c r="AA7" s="235"/>
      <c r="AB7" s="235"/>
      <c r="AC7" s="387"/>
    </row>
    <row r="8" spans="1:29" ht="18" customHeight="1" thickBot="1">
      <c r="A8" s="289" t="s">
        <v>160</v>
      </c>
      <c r="B8" s="297">
        <v>82</v>
      </c>
      <c r="C8" s="295">
        <v>62</v>
      </c>
      <c r="D8" s="295">
        <v>99</v>
      </c>
      <c r="E8" s="295">
        <v>112</v>
      </c>
      <c r="F8" s="424">
        <v>224</v>
      </c>
      <c r="G8" s="424">
        <v>526</v>
      </c>
      <c r="H8" s="424">
        <v>521</v>
      </c>
      <c r="I8" s="426">
        <v>768</v>
      </c>
      <c r="J8" s="295">
        <v>454</v>
      </c>
      <c r="K8" s="295">
        <v>390</v>
      </c>
      <c r="L8" s="295">
        <v>416</v>
      </c>
      <c r="M8" s="376">
        <v>154</v>
      </c>
      <c r="N8" s="388">
        <f>SUM(B8:M8)</f>
        <v>3808</v>
      </c>
      <c r="O8" s="10"/>
      <c r="P8" s="384" t="s">
        <v>160</v>
      </c>
      <c r="Q8" s="349">
        <v>1</v>
      </c>
      <c r="R8" s="350">
        <v>1</v>
      </c>
      <c r="S8" s="350">
        <v>4</v>
      </c>
      <c r="T8" s="350">
        <v>2</v>
      </c>
      <c r="U8" s="350">
        <v>2</v>
      </c>
      <c r="V8" s="295">
        <v>7</v>
      </c>
      <c r="W8" s="295">
        <v>7</v>
      </c>
      <c r="X8" s="295">
        <v>3</v>
      </c>
      <c r="Y8" s="295">
        <v>1</v>
      </c>
      <c r="Z8" s="336">
        <v>7</v>
      </c>
      <c r="AA8" s="336">
        <v>7</v>
      </c>
      <c r="AB8" s="423">
        <v>5</v>
      </c>
      <c r="AC8" s="296">
        <f>SUM(Q8:AB8)</f>
        <v>47</v>
      </c>
    </row>
    <row r="9" spans="1:29" ht="18" customHeight="1" thickBot="1">
      <c r="A9" s="286" t="s">
        <v>157</v>
      </c>
      <c r="B9" s="291">
        <v>81</v>
      </c>
      <c r="C9" s="292">
        <v>39</v>
      </c>
      <c r="D9" s="292">
        <v>72</v>
      </c>
      <c r="E9" s="293">
        <v>89</v>
      </c>
      <c r="F9" s="293">
        <v>258</v>
      </c>
      <c r="G9" s="293">
        <v>416</v>
      </c>
      <c r="H9" s="427">
        <v>554</v>
      </c>
      <c r="I9" s="427">
        <v>568</v>
      </c>
      <c r="J9" s="425">
        <v>578</v>
      </c>
      <c r="K9" s="293">
        <v>337</v>
      </c>
      <c r="L9" s="293">
        <v>169</v>
      </c>
      <c r="M9" s="293">
        <v>168</v>
      </c>
      <c r="N9" s="294">
        <f t="shared" ref="N9:N20" si="2">SUM(B9:M9)</f>
        <v>3329</v>
      </c>
      <c r="O9" s="108" t="s">
        <v>19</v>
      </c>
      <c r="P9" s="347" t="s">
        <v>157</v>
      </c>
      <c r="Q9" s="358">
        <v>0</v>
      </c>
      <c r="R9" s="359">
        <v>5</v>
      </c>
      <c r="S9" s="359">
        <v>4</v>
      </c>
      <c r="T9" s="359">
        <v>1</v>
      </c>
      <c r="U9" s="359">
        <v>1</v>
      </c>
      <c r="V9" s="359">
        <v>1</v>
      </c>
      <c r="W9" s="359">
        <v>1</v>
      </c>
      <c r="X9" s="359">
        <v>1</v>
      </c>
      <c r="Y9" s="358">
        <v>0</v>
      </c>
      <c r="Z9" s="358">
        <v>0</v>
      </c>
      <c r="AA9" s="358">
        <v>0</v>
      </c>
      <c r="AB9" s="358">
        <v>2</v>
      </c>
      <c r="AC9" s="348">
        <f t="shared" ref="AC9:AC20" si="3">SUM(Q9:AB9)</f>
        <v>16</v>
      </c>
    </row>
    <row r="10" spans="1:29" ht="18" customHeight="1" thickBot="1">
      <c r="A10" s="286" t="s">
        <v>143</v>
      </c>
      <c r="B10" s="254">
        <v>81</v>
      </c>
      <c r="C10" s="254">
        <v>48</v>
      </c>
      <c r="D10" s="255">
        <v>71</v>
      </c>
      <c r="E10" s="254">
        <v>128</v>
      </c>
      <c r="F10" s="254">
        <v>171</v>
      </c>
      <c r="G10" s="254">
        <v>350</v>
      </c>
      <c r="H10" s="428">
        <v>569</v>
      </c>
      <c r="I10" s="254">
        <v>553</v>
      </c>
      <c r="J10" s="254">
        <v>458</v>
      </c>
      <c r="K10" s="254">
        <v>306</v>
      </c>
      <c r="L10" s="254">
        <v>220</v>
      </c>
      <c r="M10" s="255">
        <v>229</v>
      </c>
      <c r="N10" s="279">
        <f t="shared" si="2"/>
        <v>3184</v>
      </c>
      <c r="O10" s="234"/>
      <c r="P10" s="347" t="s">
        <v>143</v>
      </c>
      <c r="Q10" s="356">
        <v>1</v>
      </c>
      <c r="R10" s="356">
        <v>2</v>
      </c>
      <c r="S10" s="356">
        <v>1</v>
      </c>
      <c r="T10" s="356">
        <v>0</v>
      </c>
      <c r="U10" s="356">
        <v>0</v>
      </c>
      <c r="V10" s="356">
        <v>0</v>
      </c>
      <c r="W10" s="356">
        <v>1</v>
      </c>
      <c r="X10" s="356">
        <v>1</v>
      </c>
      <c r="Y10" s="356">
        <v>0</v>
      </c>
      <c r="Z10" s="356">
        <v>1</v>
      </c>
      <c r="AA10" s="356">
        <v>0</v>
      </c>
      <c r="AB10" s="356">
        <v>0</v>
      </c>
      <c r="AC10" s="357">
        <f t="shared" si="3"/>
        <v>7</v>
      </c>
    </row>
    <row r="11" spans="1:29" ht="18" customHeight="1" thickBot="1">
      <c r="A11" s="236" t="s">
        <v>125</v>
      </c>
      <c r="B11" s="155">
        <v>112</v>
      </c>
      <c r="C11" s="155">
        <v>85</v>
      </c>
      <c r="D11" s="155">
        <v>60</v>
      </c>
      <c r="E11" s="155">
        <v>97</v>
      </c>
      <c r="F11" s="155">
        <v>95</v>
      </c>
      <c r="G11" s="155">
        <v>305</v>
      </c>
      <c r="H11" s="429">
        <v>544</v>
      </c>
      <c r="I11" s="155">
        <v>449</v>
      </c>
      <c r="J11" s="155">
        <v>475</v>
      </c>
      <c r="K11" s="155">
        <v>505</v>
      </c>
      <c r="L11" s="155">
        <v>219</v>
      </c>
      <c r="M11" s="156">
        <v>98</v>
      </c>
      <c r="N11" s="249">
        <f t="shared" si="2"/>
        <v>3044</v>
      </c>
      <c r="O11" s="108"/>
      <c r="P11" s="286" t="s">
        <v>125</v>
      </c>
      <c r="Q11" s="203">
        <v>16</v>
      </c>
      <c r="R11" s="203">
        <v>1</v>
      </c>
      <c r="S11" s="203">
        <v>19</v>
      </c>
      <c r="T11" s="203">
        <v>3</v>
      </c>
      <c r="U11" s="203">
        <v>13</v>
      </c>
      <c r="V11" s="203">
        <v>1</v>
      </c>
      <c r="W11" s="203">
        <v>2</v>
      </c>
      <c r="X11" s="203">
        <v>2</v>
      </c>
      <c r="Y11" s="203">
        <v>0</v>
      </c>
      <c r="Z11" s="431">
        <v>24</v>
      </c>
      <c r="AA11" s="203">
        <v>4</v>
      </c>
      <c r="AB11" s="203">
        <v>2</v>
      </c>
      <c r="AC11" s="248">
        <f t="shared" si="3"/>
        <v>87</v>
      </c>
    </row>
    <row r="12" spans="1:29" ht="18" customHeight="1" thickBot="1">
      <c r="A12" s="237" t="s">
        <v>27</v>
      </c>
      <c r="B12" s="205">
        <v>84</v>
      </c>
      <c r="C12" s="205">
        <v>100</v>
      </c>
      <c r="D12" s="206">
        <v>77</v>
      </c>
      <c r="E12" s="206">
        <v>80</v>
      </c>
      <c r="F12" s="122">
        <v>236</v>
      </c>
      <c r="G12" s="122">
        <v>438</v>
      </c>
      <c r="H12" s="123">
        <v>631</v>
      </c>
      <c r="I12" s="430">
        <v>752</v>
      </c>
      <c r="J12" s="121">
        <v>523</v>
      </c>
      <c r="K12" s="122">
        <v>427</v>
      </c>
      <c r="L12" s="121">
        <v>253</v>
      </c>
      <c r="M12" s="207">
        <v>136</v>
      </c>
      <c r="N12" s="239">
        <f t="shared" si="2"/>
        <v>3737</v>
      </c>
      <c r="O12" s="108"/>
      <c r="P12" s="287" t="s">
        <v>20</v>
      </c>
      <c r="Q12" s="208">
        <v>7</v>
      </c>
      <c r="R12" s="208">
        <v>7</v>
      </c>
      <c r="S12" s="209">
        <v>13</v>
      </c>
      <c r="T12" s="209">
        <v>3</v>
      </c>
      <c r="U12" s="209">
        <v>8</v>
      </c>
      <c r="V12" s="209">
        <v>11</v>
      </c>
      <c r="W12" s="208">
        <v>5</v>
      </c>
      <c r="X12" s="209">
        <v>11</v>
      </c>
      <c r="Y12" s="209">
        <v>9</v>
      </c>
      <c r="Z12" s="209">
        <v>9</v>
      </c>
      <c r="AA12" s="210">
        <v>20</v>
      </c>
      <c r="AB12" s="210">
        <v>37</v>
      </c>
      <c r="AC12" s="246">
        <f t="shared" si="3"/>
        <v>140</v>
      </c>
    </row>
    <row r="13" spans="1:29" ht="18" customHeight="1" thickBot="1">
      <c r="A13" s="237" t="s">
        <v>28</v>
      </c>
      <c r="B13" s="209">
        <v>41</v>
      </c>
      <c r="C13" s="209">
        <v>44</v>
      </c>
      <c r="D13" s="209">
        <v>67</v>
      </c>
      <c r="E13" s="209">
        <v>103</v>
      </c>
      <c r="F13" s="203">
        <v>311</v>
      </c>
      <c r="G13" s="209">
        <v>415</v>
      </c>
      <c r="H13" s="209">
        <v>539</v>
      </c>
      <c r="I13" s="431">
        <v>1165</v>
      </c>
      <c r="J13" s="209">
        <v>534</v>
      </c>
      <c r="K13" s="209">
        <v>297</v>
      </c>
      <c r="L13" s="208">
        <v>205</v>
      </c>
      <c r="M13" s="211">
        <v>92</v>
      </c>
      <c r="N13" s="240">
        <f t="shared" si="2"/>
        <v>3813</v>
      </c>
      <c r="O13" s="108"/>
      <c r="P13" s="288" t="s">
        <v>28</v>
      </c>
      <c r="Q13" s="209">
        <v>9</v>
      </c>
      <c r="R13" s="209">
        <v>22</v>
      </c>
      <c r="S13" s="208">
        <v>18</v>
      </c>
      <c r="T13" s="209">
        <v>9</v>
      </c>
      <c r="U13" s="212">
        <v>21</v>
      </c>
      <c r="V13" s="209">
        <v>14</v>
      </c>
      <c r="W13" s="209">
        <v>6</v>
      </c>
      <c r="X13" s="209">
        <v>13</v>
      </c>
      <c r="Y13" s="209">
        <v>7</v>
      </c>
      <c r="Z13" s="213">
        <v>81</v>
      </c>
      <c r="AA13" s="212">
        <v>31</v>
      </c>
      <c r="AB13" s="213">
        <v>37</v>
      </c>
      <c r="AC13" s="247">
        <f t="shared" si="3"/>
        <v>268</v>
      </c>
    </row>
    <row r="14" spans="1:29" ht="18" customHeight="1" thickBot="1">
      <c r="A14" s="237" t="s">
        <v>29</v>
      </c>
      <c r="B14" s="209">
        <v>57</v>
      </c>
      <c r="C14" s="208">
        <v>35</v>
      </c>
      <c r="D14" s="209">
        <v>95</v>
      </c>
      <c r="E14" s="208">
        <v>112</v>
      </c>
      <c r="F14" s="209">
        <v>131</v>
      </c>
      <c r="G14" s="13">
        <v>340</v>
      </c>
      <c r="H14" s="13">
        <v>483</v>
      </c>
      <c r="I14" s="14">
        <v>1339</v>
      </c>
      <c r="J14" s="13">
        <v>614</v>
      </c>
      <c r="K14" s="13">
        <v>349</v>
      </c>
      <c r="L14" s="13">
        <v>236</v>
      </c>
      <c r="M14" s="214">
        <v>68</v>
      </c>
      <c r="N14" s="239">
        <f t="shared" si="2"/>
        <v>3859</v>
      </c>
      <c r="O14" s="108"/>
      <c r="P14" s="288" t="s">
        <v>29</v>
      </c>
      <c r="Q14" s="209">
        <v>19</v>
      </c>
      <c r="R14" s="209">
        <v>12</v>
      </c>
      <c r="S14" s="209">
        <v>8</v>
      </c>
      <c r="T14" s="208">
        <v>12</v>
      </c>
      <c r="U14" s="209">
        <v>7</v>
      </c>
      <c r="V14" s="209">
        <v>15</v>
      </c>
      <c r="W14" s="13">
        <v>16</v>
      </c>
      <c r="X14" s="214">
        <v>12</v>
      </c>
      <c r="Y14" s="208">
        <v>16</v>
      </c>
      <c r="Z14" s="209">
        <v>6</v>
      </c>
      <c r="AA14" s="208">
        <v>12</v>
      </c>
      <c r="AB14" s="208">
        <v>6</v>
      </c>
      <c r="AC14" s="246">
        <f t="shared" si="3"/>
        <v>141</v>
      </c>
    </row>
    <row r="15" spans="1:29" ht="18" hidden="1" customHeight="1" thickBot="1">
      <c r="A15" s="237" t="s">
        <v>30</v>
      </c>
      <c r="B15" s="215">
        <v>68</v>
      </c>
      <c r="C15" s="209">
        <v>42</v>
      </c>
      <c r="D15" s="209">
        <v>44</v>
      </c>
      <c r="E15" s="208">
        <v>75</v>
      </c>
      <c r="F15" s="208">
        <v>135</v>
      </c>
      <c r="G15" s="208">
        <v>448</v>
      </c>
      <c r="H15" s="209">
        <v>507</v>
      </c>
      <c r="I15" s="209">
        <v>808</v>
      </c>
      <c r="J15" s="212">
        <v>795</v>
      </c>
      <c r="K15" s="208">
        <v>313</v>
      </c>
      <c r="L15" s="208">
        <v>246</v>
      </c>
      <c r="M15" s="208">
        <v>143</v>
      </c>
      <c r="N15" s="239">
        <f t="shared" si="2"/>
        <v>3624</v>
      </c>
      <c r="O15" s="108"/>
      <c r="P15" s="288" t="s">
        <v>30</v>
      </c>
      <c r="Q15" s="217">
        <v>9</v>
      </c>
      <c r="R15" s="209">
        <v>16</v>
      </c>
      <c r="S15" s="209">
        <v>12</v>
      </c>
      <c r="T15" s="208">
        <v>6</v>
      </c>
      <c r="U15" s="218">
        <v>7</v>
      </c>
      <c r="V15" s="218">
        <v>14</v>
      </c>
      <c r="W15" s="209">
        <v>9</v>
      </c>
      <c r="X15" s="209">
        <v>14</v>
      </c>
      <c r="Y15" s="209">
        <v>9</v>
      </c>
      <c r="Z15" s="209">
        <v>9</v>
      </c>
      <c r="AA15" s="218">
        <v>8</v>
      </c>
      <c r="AB15" s="218">
        <v>7</v>
      </c>
      <c r="AC15" s="246">
        <f t="shared" si="3"/>
        <v>120</v>
      </c>
    </row>
    <row r="16" spans="1:29" ht="18" hidden="1" customHeight="1" thickBot="1">
      <c r="A16" s="12" t="s">
        <v>31</v>
      </c>
      <c r="B16" s="219">
        <v>71</v>
      </c>
      <c r="C16" s="219">
        <v>97</v>
      </c>
      <c r="D16" s="219">
        <v>61</v>
      </c>
      <c r="E16" s="220">
        <v>105</v>
      </c>
      <c r="F16" s="220">
        <v>198</v>
      </c>
      <c r="G16" s="220">
        <v>442</v>
      </c>
      <c r="H16" s="221">
        <v>790</v>
      </c>
      <c r="I16" s="15">
        <v>674</v>
      </c>
      <c r="J16" s="15">
        <v>594</v>
      </c>
      <c r="K16" s="220">
        <v>275</v>
      </c>
      <c r="L16" s="220">
        <v>133</v>
      </c>
      <c r="M16" s="220">
        <v>108</v>
      </c>
      <c r="N16" s="239">
        <f t="shared" si="2"/>
        <v>3548</v>
      </c>
      <c r="O16" s="10"/>
      <c r="P16" s="238" t="s">
        <v>31</v>
      </c>
      <c r="Q16" s="219">
        <v>7</v>
      </c>
      <c r="R16" s="219">
        <v>13</v>
      </c>
      <c r="S16" s="219">
        <v>12</v>
      </c>
      <c r="T16" s="220">
        <v>11</v>
      </c>
      <c r="U16" s="220">
        <v>12</v>
      </c>
      <c r="V16" s="220">
        <v>15</v>
      </c>
      <c r="W16" s="220">
        <v>20</v>
      </c>
      <c r="X16" s="220">
        <v>15</v>
      </c>
      <c r="Y16" s="220">
        <v>15</v>
      </c>
      <c r="Z16" s="220">
        <v>20</v>
      </c>
      <c r="AA16" s="220">
        <v>9</v>
      </c>
      <c r="AB16" s="220">
        <v>7</v>
      </c>
      <c r="AC16" s="245">
        <f t="shared" si="3"/>
        <v>156</v>
      </c>
    </row>
    <row r="17" spans="1:31" ht="13.8" hidden="1" thickBot="1">
      <c r="A17" s="17" t="s">
        <v>32</v>
      </c>
      <c r="B17" s="217">
        <v>38</v>
      </c>
      <c r="C17" s="220">
        <v>19</v>
      </c>
      <c r="D17" s="220">
        <v>38</v>
      </c>
      <c r="E17" s="220">
        <v>203</v>
      </c>
      <c r="F17" s="220">
        <v>146</v>
      </c>
      <c r="G17" s="220">
        <v>439</v>
      </c>
      <c r="H17" s="221">
        <v>964</v>
      </c>
      <c r="I17" s="221">
        <v>1154</v>
      </c>
      <c r="J17" s="220">
        <v>423</v>
      </c>
      <c r="K17" s="220">
        <v>388</v>
      </c>
      <c r="L17" s="220">
        <v>176</v>
      </c>
      <c r="M17" s="220">
        <v>143</v>
      </c>
      <c r="N17" s="222">
        <f t="shared" si="2"/>
        <v>4131</v>
      </c>
      <c r="O17" s="10"/>
      <c r="P17" s="16" t="s">
        <v>32</v>
      </c>
      <c r="Q17" s="220">
        <v>7</v>
      </c>
      <c r="R17" s="220">
        <v>7</v>
      </c>
      <c r="S17" s="220">
        <v>8</v>
      </c>
      <c r="T17" s="220">
        <v>12</v>
      </c>
      <c r="U17" s="220">
        <v>9</v>
      </c>
      <c r="V17" s="220">
        <v>6</v>
      </c>
      <c r="W17" s="220">
        <v>11</v>
      </c>
      <c r="X17" s="220">
        <v>8</v>
      </c>
      <c r="Y17" s="220">
        <v>16</v>
      </c>
      <c r="Z17" s="220">
        <v>40</v>
      </c>
      <c r="AA17" s="220">
        <v>17</v>
      </c>
      <c r="AB17" s="220">
        <v>16</v>
      </c>
      <c r="AC17" s="220">
        <f t="shared" si="3"/>
        <v>157</v>
      </c>
    </row>
    <row r="18" spans="1:31" ht="13.8" hidden="1" thickBot="1">
      <c r="A18" s="223" t="s">
        <v>33</v>
      </c>
      <c r="B18" s="15">
        <v>49</v>
      </c>
      <c r="C18" s="15">
        <v>63</v>
      </c>
      <c r="D18" s="15">
        <v>50</v>
      </c>
      <c r="E18" s="15">
        <v>71</v>
      </c>
      <c r="F18" s="15">
        <v>144</v>
      </c>
      <c r="G18" s="15">
        <v>374</v>
      </c>
      <c r="H18" s="105">
        <v>729</v>
      </c>
      <c r="I18" s="105">
        <v>1097</v>
      </c>
      <c r="J18" s="105">
        <v>650</v>
      </c>
      <c r="K18" s="15">
        <v>397</v>
      </c>
      <c r="L18" s="15">
        <v>192</v>
      </c>
      <c r="M18" s="15">
        <v>217</v>
      </c>
      <c r="N18" s="222">
        <f t="shared" si="2"/>
        <v>4033</v>
      </c>
      <c r="O18" s="10"/>
      <c r="P18" s="18" t="s">
        <v>33</v>
      </c>
      <c r="Q18" s="15">
        <v>10</v>
      </c>
      <c r="R18" s="15">
        <v>6</v>
      </c>
      <c r="S18" s="15">
        <v>14</v>
      </c>
      <c r="T18" s="15">
        <v>10</v>
      </c>
      <c r="U18" s="15">
        <v>10</v>
      </c>
      <c r="V18" s="15">
        <v>19</v>
      </c>
      <c r="W18" s="15">
        <v>11</v>
      </c>
      <c r="X18" s="15">
        <v>20</v>
      </c>
      <c r="Y18" s="15">
        <v>15</v>
      </c>
      <c r="Z18" s="15">
        <v>8</v>
      </c>
      <c r="AA18" s="15">
        <v>11</v>
      </c>
      <c r="AB18" s="15">
        <v>8</v>
      </c>
      <c r="AC18" s="220">
        <f t="shared" si="3"/>
        <v>142</v>
      </c>
    </row>
    <row r="19" spans="1:31" ht="13.8" hidden="1" thickBot="1">
      <c r="A19" s="17" t="s">
        <v>34</v>
      </c>
      <c r="B19" s="15">
        <v>53</v>
      </c>
      <c r="C19" s="15">
        <v>39</v>
      </c>
      <c r="D19" s="15">
        <v>74</v>
      </c>
      <c r="E19" s="15">
        <v>64</v>
      </c>
      <c r="F19" s="15">
        <v>208</v>
      </c>
      <c r="G19" s="15">
        <v>491</v>
      </c>
      <c r="H19" s="15">
        <v>454</v>
      </c>
      <c r="I19" s="105">
        <v>1068</v>
      </c>
      <c r="J19" s="15">
        <v>568</v>
      </c>
      <c r="K19" s="15">
        <v>407</v>
      </c>
      <c r="L19" s="15">
        <v>228</v>
      </c>
      <c r="M19" s="15">
        <v>81</v>
      </c>
      <c r="N19" s="216">
        <f t="shared" si="2"/>
        <v>3735</v>
      </c>
      <c r="O19" s="10"/>
      <c r="P19" s="16" t="s">
        <v>34</v>
      </c>
      <c r="Q19" s="15">
        <v>12</v>
      </c>
      <c r="R19" s="15">
        <v>13</v>
      </c>
      <c r="S19" s="15">
        <v>46</v>
      </c>
      <c r="T19" s="15">
        <v>9</v>
      </c>
      <c r="U19" s="15">
        <v>20</v>
      </c>
      <c r="V19" s="15">
        <v>4</v>
      </c>
      <c r="W19" s="15">
        <v>8</v>
      </c>
      <c r="X19" s="15">
        <v>30</v>
      </c>
      <c r="Y19" s="15">
        <v>22</v>
      </c>
      <c r="Z19" s="15">
        <v>20</v>
      </c>
      <c r="AA19" s="15">
        <v>16</v>
      </c>
      <c r="AB19" s="15">
        <v>12</v>
      </c>
      <c r="AC19" s="224">
        <f t="shared" si="3"/>
        <v>212</v>
      </c>
    </row>
    <row r="20" spans="1:31" ht="13.8" hidden="1" thickBot="1">
      <c r="A20" s="17" t="s">
        <v>21</v>
      </c>
      <c r="B20" s="106">
        <v>67</v>
      </c>
      <c r="C20" s="106">
        <v>62</v>
      </c>
      <c r="D20" s="106">
        <v>57</v>
      </c>
      <c r="E20" s="106">
        <v>77</v>
      </c>
      <c r="F20" s="106">
        <v>473</v>
      </c>
      <c r="G20" s="106">
        <v>468</v>
      </c>
      <c r="H20" s="107">
        <v>659</v>
      </c>
      <c r="I20" s="106">
        <v>851</v>
      </c>
      <c r="J20" s="106">
        <v>542</v>
      </c>
      <c r="K20" s="106">
        <v>270</v>
      </c>
      <c r="L20" s="106">
        <v>208</v>
      </c>
      <c r="M20" s="106">
        <v>174</v>
      </c>
      <c r="N20" s="225">
        <f t="shared" si="2"/>
        <v>3908</v>
      </c>
      <c r="O20" s="10" t="s">
        <v>26</v>
      </c>
      <c r="P20" s="18" t="s">
        <v>21</v>
      </c>
      <c r="Q20" s="15">
        <v>6</v>
      </c>
      <c r="R20" s="15">
        <v>25</v>
      </c>
      <c r="S20" s="15">
        <v>29</v>
      </c>
      <c r="T20" s="15">
        <v>4</v>
      </c>
      <c r="U20" s="15">
        <v>17</v>
      </c>
      <c r="V20" s="15">
        <v>19</v>
      </c>
      <c r="W20" s="15">
        <v>14</v>
      </c>
      <c r="X20" s="15">
        <v>37</v>
      </c>
      <c r="Y20" s="19">
        <v>76</v>
      </c>
      <c r="Z20" s="15">
        <v>34</v>
      </c>
      <c r="AA20" s="15">
        <v>17</v>
      </c>
      <c r="AB20" s="15">
        <v>18</v>
      </c>
      <c r="AC20" s="224">
        <f t="shared" si="3"/>
        <v>296</v>
      </c>
    </row>
    <row r="21" spans="1:31">
      <c r="A21" s="20"/>
      <c r="B21" s="226"/>
      <c r="C21" s="226"/>
      <c r="D21" s="226"/>
      <c r="E21" s="226"/>
      <c r="F21" s="226"/>
      <c r="G21" s="226"/>
      <c r="H21" s="226"/>
      <c r="I21" s="226"/>
      <c r="J21" s="226"/>
      <c r="K21" s="226"/>
      <c r="L21" s="226"/>
      <c r="M21" s="226"/>
      <c r="N21" s="21"/>
      <c r="O21" s="10"/>
      <c r="P21" s="22"/>
      <c r="Q21" s="227"/>
      <c r="R21" s="227"/>
      <c r="S21" s="227"/>
      <c r="T21" s="227"/>
      <c r="U21" s="227"/>
      <c r="V21" s="227"/>
      <c r="W21" s="227"/>
      <c r="X21" s="227"/>
      <c r="Y21" s="227"/>
      <c r="Z21" s="227"/>
      <c r="AA21" s="227"/>
      <c r="AB21" s="227"/>
      <c r="AC21" s="226"/>
    </row>
    <row r="22" spans="1:31" ht="13.5" customHeight="1">
      <c r="A22" s="718" t="s">
        <v>215</v>
      </c>
      <c r="B22" s="719"/>
      <c r="C22" s="719"/>
      <c r="D22" s="719"/>
      <c r="E22" s="719"/>
      <c r="F22" s="719"/>
      <c r="G22" s="719"/>
      <c r="H22" s="719"/>
      <c r="I22" s="719"/>
      <c r="J22" s="719"/>
      <c r="K22" s="719"/>
      <c r="L22" s="719"/>
      <c r="M22" s="719"/>
      <c r="N22" s="720"/>
      <c r="O22" s="10"/>
      <c r="P22" s="718" t="str">
        <f>+A22</f>
        <v>※2024年 第23週（6/3～6/9） 現在</v>
      </c>
      <c r="Q22" s="719"/>
      <c r="R22" s="719"/>
      <c r="S22" s="719"/>
      <c r="T22" s="719"/>
      <c r="U22" s="719"/>
      <c r="V22" s="719"/>
      <c r="W22" s="719"/>
      <c r="X22" s="719"/>
      <c r="Y22" s="719"/>
      <c r="Z22" s="719"/>
      <c r="AA22" s="719"/>
      <c r="AB22" s="719"/>
      <c r="AC22" s="720"/>
    </row>
    <row r="23" spans="1:31" ht="13.8" thickBot="1">
      <c r="A23" s="276" t="s">
        <v>144</v>
      </c>
      <c r="B23" s="10"/>
      <c r="C23" s="10"/>
      <c r="D23" s="10"/>
      <c r="E23" s="10"/>
      <c r="F23" s="10"/>
      <c r="G23" s="10" t="s">
        <v>19</v>
      </c>
      <c r="H23" s="10"/>
      <c r="I23" s="10"/>
      <c r="J23" s="10"/>
      <c r="K23" s="10"/>
      <c r="L23" s="10"/>
      <c r="M23" s="10"/>
      <c r="N23" s="24"/>
      <c r="O23" s="10"/>
      <c r="P23" s="277"/>
      <c r="Q23" s="10"/>
      <c r="R23" s="10"/>
      <c r="S23" s="10"/>
      <c r="T23" s="10"/>
      <c r="U23" s="10"/>
      <c r="V23" s="10"/>
      <c r="W23" s="10"/>
      <c r="X23" s="10"/>
      <c r="Y23" s="10"/>
      <c r="Z23" s="10"/>
      <c r="AA23" s="10"/>
      <c r="AB23" s="10"/>
      <c r="AC23" s="26"/>
    </row>
    <row r="24" spans="1:31" ht="33" customHeight="1" thickBot="1">
      <c r="A24" s="723" t="s">
        <v>151</v>
      </c>
      <c r="B24" s="724"/>
      <c r="C24" s="725"/>
      <c r="D24" s="721" t="s">
        <v>243</v>
      </c>
      <c r="E24" s="722"/>
      <c r="F24" s="10"/>
      <c r="G24" s="10" t="s">
        <v>19</v>
      </c>
      <c r="H24" s="10"/>
      <c r="I24" s="10"/>
      <c r="J24" s="10"/>
      <c r="K24" s="10"/>
      <c r="L24" s="10"/>
      <c r="M24" s="10"/>
      <c r="N24" s="24"/>
      <c r="O24" s="108" t="s">
        <v>19</v>
      </c>
      <c r="P24" s="140"/>
      <c r="Q24" s="509" t="s">
        <v>152</v>
      </c>
      <c r="R24" s="704" t="s">
        <v>191</v>
      </c>
      <c r="S24" s="705"/>
      <c r="T24" s="706"/>
      <c r="U24" s="10"/>
      <c r="V24" s="10"/>
      <c r="W24" s="10"/>
      <c r="X24" s="10"/>
      <c r="Y24" s="10"/>
      <c r="Z24" s="10"/>
      <c r="AA24" s="10"/>
      <c r="AB24" s="10"/>
      <c r="AC24" s="26"/>
    </row>
    <row r="25" spans="1:31" ht="15" customHeight="1">
      <c r="A25" s="23"/>
      <c r="B25" s="10"/>
      <c r="C25" s="10"/>
      <c r="D25" s="10" t="s">
        <v>26</v>
      </c>
      <c r="E25" s="10"/>
      <c r="F25" s="10"/>
      <c r="G25" s="10"/>
      <c r="H25" s="10"/>
      <c r="I25" s="10"/>
      <c r="J25" s="10"/>
      <c r="K25" s="10"/>
      <c r="L25" s="10"/>
      <c r="M25" s="10"/>
      <c r="N25" s="24"/>
      <c r="O25" s="108" t="s">
        <v>19</v>
      </c>
      <c r="P25" s="139"/>
      <c r="Q25" s="10"/>
      <c r="R25" s="10"/>
      <c r="S25" s="10"/>
      <c r="T25" s="10"/>
      <c r="U25" s="10"/>
      <c r="V25" s="10"/>
      <c r="W25" s="10"/>
      <c r="X25" s="10"/>
      <c r="Y25" s="10"/>
      <c r="Z25" s="10"/>
      <c r="AA25" s="10"/>
      <c r="AB25" s="10"/>
      <c r="AC25" s="26"/>
    </row>
    <row r="26" spans="1:31" ht="9" customHeight="1">
      <c r="A26" s="23"/>
      <c r="B26" s="10"/>
      <c r="C26" s="10"/>
      <c r="D26" s="10"/>
      <c r="E26" s="10"/>
      <c r="F26" s="10"/>
      <c r="G26" s="10"/>
      <c r="H26" s="10"/>
      <c r="I26" s="10"/>
      <c r="J26" s="10"/>
      <c r="K26" s="10"/>
      <c r="L26" s="10"/>
      <c r="M26" s="10"/>
      <c r="N26" s="24"/>
      <c r="O26" s="108" t="s">
        <v>19</v>
      </c>
      <c r="P26" s="25"/>
      <c r="Q26" s="10"/>
      <c r="R26" s="10"/>
      <c r="S26" s="10"/>
      <c r="T26" s="10"/>
      <c r="U26" s="10"/>
      <c r="V26" s="10"/>
      <c r="W26" s="10"/>
      <c r="X26" s="10"/>
      <c r="Y26" s="10"/>
      <c r="Z26" s="10"/>
      <c r="AA26" s="10"/>
      <c r="AB26" s="10"/>
      <c r="AC26" s="26"/>
      <c r="AE26" s="1" t="s">
        <v>144</v>
      </c>
    </row>
    <row r="27" spans="1:31">
      <c r="A27" s="23"/>
      <c r="B27" s="10"/>
      <c r="C27" s="10"/>
      <c r="D27" s="10"/>
      <c r="E27" s="10"/>
      <c r="F27" s="10"/>
      <c r="G27" s="10"/>
      <c r="H27" s="10"/>
      <c r="I27" s="10"/>
      <c r="J27" s="10"/>
      <c r="K27" s="10"/>
      <c r="L27" s="10"/>
      <c r="M27" s="10"/>
      <c r="N27" s="24"/>
      <c r="O27" s="10" t="s">
        <v>19</v>
      </c>
      <c r="P27" s="11"/>
      <c r="AC27" s="27"/>
    </row>
    <row r="28" spans="1:31">
      <c r="A28" s="23"/>
      <c r="B28" s="10"/>
      <c r="C28" s="10"/>
      <c r="D28" s="10"/>
      <c r="E28" s="10"/>
      <c r="F28" s="10"/>
      <c r="G28" s="10"/>
      <c r="H28" s="10"/>
      <c r="I28" s="10"/>
      <c r="J28" s="10"/>
      <c r="K28" s="10"/>
      <c r="L28" s="10"/>
      <c r="M28" s="10"/>
      <c r="N28" s="24"/>
      <c r="O28" s="10" t="s">
        <v>19</v>
      </c>
      <c r="P28" s="11"/>
      <c r="AC28" s="27"/>
    </row>
    <row r="29" spans="1:31">
      <c r="A29" s="23"/>
      <c r="B29" s="10"/>
      <c r="C29" s="10"/>
      <c r="D29" s="10"/>
      <c r="E29" s="10"/>
      <c r="F29" s="10"/>
      <c r="G29" s="10"/>
      <c r="H29" s="10"/>
      <c r="I29" s="10"/>
      <c r="J29" s="10"/>
      <c r="K29" s="10"/>
      <c r="L29" s="10"/>
      <c r="M29" s="10"/>
      <c r="N29" s="24"/>
      <c r="O29" s="10" t="s">
        <v>19</v>
      </c>
      <c r="P29" s="11"/>
      <c r="AC29" s="27"/>
      <c r="AD29" s="157"/>
    </row>
    <row r="30" spans="1:31">
      <c r="A30" s="23"/>
      <c r="B30" s="10"/>
      <c r="C30" s="10"/>
      <c r="D30" s="10"/>
      <c r="E30" s="10"/>
      <c r="F30" s="10"/>
      <c r="G30" s="10"/>
      <c r="H30" s="10"/>
      <c r="I30" s="10"/>
      <c r="J30" s="10"/>
      <c r="K30" s="10"/>
      <c r="L30" s="10"/>
      <c r="M30" s="10"/>
      <c r="N30" s="24"/>
      <c r="O30" s="10"/>
      <c r="P30" s="11"/>
      <c r="AC30" s="27"/>
    </row>
    <row r="31" spans="1:31" ht="21.6">
      <c r="A31" s="303" t="s">
        <v>165</v>
      </c>
      <c r="B31" s="10"/>
      <c r="C31" s="10"/>
      <c r="D31" s="10"/>
      <c r="E31" s="10"/>
      <c r="F31" s="10"/>
      <c r="G31" s="10"/>
      <c r="H31" s="10"/>
      <c r="I31" s="10"/>
      <c r="J31" s="10"/>
      <c r="K31" s="10"/>
      <c r="L31" s="10"/>
      <c r="M31" s="10"/>
      <c r="N31" s="24"/>
      <c r="O31" s="10"/>
      <c r="P31" s="11"/>
      <c r="AC31" s="27"/>
    </row>
    <row r="32" spans="1:31" ht="13.8" thickBot="1">
      <c r="A32" s="28"/>
      <c r="B32" s="29"/>
      <c r="C32" s="29"/>
      <c r="D32" s="29"/>
      <c r="E32" s="29"/>
      <c r="F32" s="29"/>
      <c r="G32" s="29"/>
      <c r="H32" s="29"/>
      <c r="I32" s="29"/>
      <c r="J32" s="29"/>
      <c r="K32" s="29"/>
      <c r="L32" s="29"/>
      <c r="M32" s="29"/>
      <c r="N32" s="30"/>
      <c r="O32" s="10"/>
      <c r="P32" s="31"/>
      <c r="Q32" s="32"/>
      <c r="R32" s="32"/>
      <c r="S32" s="32"/>
      <c r="T32" s="32"/>
      <c r="U32" s="32"/>
      <c r="V32" s="32"/>
      <c r="W32" s="32"/>
      <c r="X32" s="32"/>
      <c r="Y32" s="32"/>
      <c r="Z32" s="32"/>
      <c r="AA32" s="32"/>
      <c r="AB32" s="32"/>
      <c r="AC32" s="33"/>
    </row>
    <row r="33" spans="1:29">
      <c r="A33" s="34"/>
      <c r="C33" s="10"/>
      <c r="D33" s="10"/>
      <c r="E33" s="10"/>
      <c r="F33" s="10"/>
      <c r="G33" s="10"/>
      <c r="H33" s="10"/>
      <c r="I33" s="10"/>
      <c r="J33" s="10"/>
      <c r="K33" s="10"/>
      <c r="L33" s="10"/>
      <c r="M33" s="10"/>
      <c r="N33" s="10"/>
      <c r="O33" s="10"/>
    </row>
    <row r="34" spans="1:29">
      <c r="O34" s="10"/>
    </row>
    <row r="35" spans="1:29">
      <c r="K35" s="228" t="s">
        <v>26</v>
      </c>
      <c r="O35" s="10"/>
    </row>
    <row r="36" spans="1:29">
      <c r="O36" s="10"/>
    </row>
    <row r="37" spans="1:29">
      <c r="O37" s="10"/>
    </row>
    <row r="38" spans="1:29">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row>
    <row r="39" spans="1:29">
      <c r="Q39" s="118" t="s">
        <v>153</v>
      </c>
      <c r="R39" s="118"/>
      <c r="S39" s="118"/>
      <c r="T39" s="118"/>
      <c r="U39" s="118"/>
      <c r="V39" s="118"/>
      <c r="W39" s="118"/>
      <c r="X39" s="118"/>
    </row>
    <row r="40" spans="1:29">
      <c r="Q40" s="118" t="s">
        <v>154</v>
      </c>
      <c r="R40" s="118"/>
      <c r="S40" s="118"/>
      <c r="T40" s="118"/>
      <c r="U40" s="118"/>
      <c r="V40" s="118"/>
      <c r="W40" s="118"/>
      <c r="X40" s="118"/>
    </row>
  </sheetData>
  <mergeCells count="9">
    <mergeCell ref="R24:T24"/>
    <mergeCell ref="A1:N1"/>
    <mergeCell ref="P1:AC1"/>
    <mergeCell ref="A2:N2"/>
    <mergeCell ref="P2:AC2"/>
    <mergeCell ref="A22:N22"/>
    <mergeCell ref="P22:AC22"/>
    <mergeCell ref="D24:E24"/>
    <mergeCell ref="A24:C24"/>
  </mergeCells>
  <phoneticPr fontId="85"/>
  <pageMargins left="0.75" right="0.75" top="1" bottom="1" header="0.51200000000000001" footer="0.51200000000000001"/>
  <pageSetup paperSize="9" scale="44" orientation="portrait" horizontalDpi="1200" verticalDpi="12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K52"/>
  <sheetViews>
    <sheetView view="pageBreakPreview" zoomScale="110" zoomScaleNormal="100" zoomScaleSheetLayoutView="110" workbookViewId="0">
      <selection activeCell="AG87" sqref="AG87"/>
    </sheetView>
  </sheetViews>
  <sheetFormatPr defaultColWidth="9" defaultRowHeight="13.2"/>
  <cols>
    <col min="1" max="1" width="21.33203125" style="40" customWidth="1"/>
    <col min="2" max="2" width="19.77734375" style="40" customWidth="1"/>
    <col min="3" max="3" width="82.88671875" style="243" customWidth="1"/>
    <col min="4" max="4" width="14.44140625" style="41" customWidth="1"/>
    <col min="5" max="5" width="13.6640625" style="41" customWidth="1"/>
    <col min="6" max="6" width="13.88671875" style="1" customWidth="1"/>
    <col min="7" max="7" width="58.6640625" style="1" customWidth="1"/>
    <col min="8" max="10" width="9" style="1"/>
    <col min="11" max="11" width="14.109375" style="1" customWidth="1"/>
    <col min="12" max="16384" width="9" style="1"/>
  </cols>
  <sheetData>
    <row r="1" spans="1:5" ht="44.25" customHeight="1">
      <c r="A1" s="256" t="s">
        <v>226</v>
      </c>
      <c r="B1" s="437" t="s">
        <v>150</v>
      </c>
      <c r="C1" s="301" t="s">
        <v>216</v>
      </c>
      <c r="D1" s="257" t="s">
        <v>23</v>
      </c>
      <c r="E1" s="258" t="s">
        <v>24</v>
      </c>
    </row>
    <row r="2" spans="1:5" ht="23.4" customHeight="1">
      <c r="A2" s="510" t="s">
        <v>244</v>
      </c>
      <c r="B2" s="511" t="s">
        <v>309</v>
      </c>
      <c r="C2" s="512" t="s">
        <v>317</v>
      </c>
      <c r="D2" s="513">
        <v>45464</v>
      </c>
      <c r="E2" s="514">
        <v>45464</v>
      </c>
    </row>
    <row r="3" spans="1:5" ht="23.4" customHeight="1">
      <c r="A3" s="510" t="s">
        <v>244</v>
      </c>
      <c r="B3" s="511" t="s">
        <v>310</v>
      </c>
      <c r="C3" s="512" t="s">
        <v>318</v>
      </c>
      <c r="D3" s="513">
        <v>45464</v>
      </c>
      <c r="E3" s="514">
        <v>45464</v>
      </c>
    </row>
    <row r="4" spans="1:5" ht="23.4" customHeight="1">
      <c r="A4" s="542" t="s">
        <v>250</v>
      </c>
      <c r="B4" s="543" t="s">
        <v>311</v>
      </c>
      <c r="C4" s="544" t="s">
        <v>319</v>
      </c>
      <c r="D4" s="545">
        <v>45463</v>
      </c>
      <c r="E4" s="546">
        <v>45464</v>
      </c>
    </row>
    <row r="5" spans="1:5" ht="23.4" customHeight="1">
      <c r="A5" s="547" t="s">
        <v>247</v>
      </c>
      <c r="B5" s="548" t="s">
        <v>312</v>
      </c>
      <c r="C5" s="549" t="s">
        <v>320</v>
      </c>
      <c r="D5" s="550">
        <v>45463</v>
      </c>
      <c r="E5" s="551">
        <v>45464</v>
      </c>
    </row>
    <row r="6" spans="1:5" ht="23.4" customHeight="1">
      <c r="A6" s="490" t="s">
        <v>250</v>
      </c>
      <c r="B6" s="491" t="s">
        <v>313</v>
      </c>
      <c r="C6" s="492" t="s">
        <v>321</v>
      </c>
      <c r="D6" s="493">
        <v>45463</v>
      </c>
      <c r="E6" s="494">
        <v>45464</v>
      </c>
    </row>
    <row r="7" spans="1:5" ht="23.4" customHeight="1">
      <c r="A7" s="490" t="s">
        <v>244</v>
      </c>
      <c r="B7" s="491" t="s">
        <v>261</v>
      </c>
      <c r="C7" s="492" t="s">
        <v>322</v>
      </c>
      <c r="D7" s="493">
        <v>45462</v>
      </c>
      <c r="E7" s="494">
        <v>45463</v>
      </c>
    </row>
    <row r="8" spans="1:5" ht="23.4" customHeight="1">
      <c r="A8" s="510" t="s">
        <v>244</v>
      </c>
      <c r="B8" s="511" t="s">
        <v>314</v>
      </c>
      <c r="C8" s="512" t="s">
        <v>323</v>
      </c>
      <c r="D8" s="513">
        <v>45462</v>
      </c>
      <c r="E8" s="514">
        <v>45463</v>
      </c>
    </row>
    <row r="9" spans="1:5" ht="23.4" customHeight="1">
      <c r="A9" s="510" t="s">
        <v>244</v>
      </c>
      <c r="B9" s="511" t="s">
        <v>314</v>
      </c>
      <c r="C9" s="512" t="s">
        <v>324</v>
      </c>
      <c r="D9" s="513">
        <v>45462</v>
      </c>
      <c r="E9" s="514">
        <v>45463</v>
      </c>
    </row>
    <row r="10" spans="1:5" ht="23.4" customHeight="1">
      <c r="A10" s="519" t="s">
        <v>247</v>
      </c>
      <c r="B10" s="520" t="s">
        <v>315</v>
      </c>
      <c r="C10" s="521" t="s">
        <v>325</v>
      </c>
      <c r="D10" s="522">
        <v>45462</v>
      </c>
      <c r="E10" s="523">
        <v>45463</v>
      </c>
    </row>
    <row r="11" spans="1:5" ht="23.4" customHeight="1">
      <c r="A11" s="519" t="s">
        <v>247</v>
      </c>
      <c r="B11" s="520" t="s">
        <v>316</v>
      </c>
      <c r="C11" s="521" t="s">
        <v>326</v>
      </c>
      <c r="D11" s="522">
        <v>45462</v>
      </c>
      <c r="E11" s="523">
        <v>45463</v>
      </c>
    </row>
    <row r="12" spans="1:5" ht="23.4" customHeight="1">
      <c r="A12" s="542" t="s">
        <v>247</v>
      </c>
      <c r="B12" s="543" t="s">
        <v>293</v>
      </c>
      <c r="C12" s="544" t="s">
        <v>327</v>
      </c>
      <c r="D12" s="545">
        <v>45462</v>
      </c>
      <c r="E12" s="546">
        <v>45463</v>
      </c>
    </row>
    <row r="13" spans="1:5" ht="23.4" customHeight="1">
      <c r="A13" s="510" t="s">
        <v>294</v>
      </c>
      <c r="B13" s="511" t="s">
        <v>295</v>
      </c>
      <c r="C13" s="512" t="s">
        <v>328</v>
      </c>
      <c r="D13" s="513">
        <v>45462</v>
      </c>
      <c r="E13" s="514">
        <v>45463</v>
      </c>
    </row>
    <row r="14" spans="1:5" ht="23.4" customHeight="1">
      <c r="A14" s="519" t="s">
        <v>244</v>
      </c>
      <c r="B14" s="520" t="s">
        <v>296</v>
      </c>
      <c r="C14" s="521" t="s">
        <v>329</v>
      </c>
      <c r="D14" s="522">
        <v>45462</v>
      </c>
      <c r="E14" s="523">
        <v>45462</v>
      </c>
    </row>
    <row r="15" spans="1:5" ht="23.4" customHeight="1">
      <c r="A15" s="510" t="s">
        <v>244</v>
      </c>
      <c r="B15" s="511" t="s">
        <v>297</v>
      </c>
      <c r="C15" s="512" t="s">
        <v>330</v>
      </c>
      <c r="D15" s="513">
        <v>45462</v>
      </c>
      <c r="E15" s="514">
        <v>45462</v>
      </c>
    </row>
    <row r="16" spans="1:5" ht="23.4" customHeight="1">
      <c r="A16" s="542" t="s">
        <v>244</v>
      </c>
      <c r="B16" s="543" t="s">
        <v>298</v>
      </c>
      <c r="C16" s="544" t="s">
        <v>331</v>
      </c>
      <c r="D16" s="545">
        <v>45462</v>
      </c>
      <c r="E16" s="546">
        <v>45462</v>
      </c>
    </row>
    <row r="17" spans="1:7" ht="23.4" customHeight="1">
      <c r="A17" s="519" t="s">
        <v>244</v>
      </c>
      <c r="B17" s="520" t="s">
        <v>299</v>
      </c>
      <c r="C17" s="521" t="s">
        <v>300</v>
      </c>
      <c r="D17" s="522">
        <v>45461</v>
      </c>
      <c r="E17" s="523">
        <v>45462</v>
      </c>
    </row>
    <row r="18" spans="1:7" ht="23.4" customHeight="1">
      <c r="A18" s="519" t="s">
        <v>244</v>
      </c>
      <c r="B18" s="520" t="s">
        <v>301</v>
      </c>
      <c r="C18" s="521" t="s">
        <v>302</v>
      </c>
      <c r="D18" s="522">
        <v>45461</v>
      </c>
      <c r="E18" s="523">
        <v>45462</v>
      </c>
    </row>
    <row r="19" spans="1:7" ht="23.4" customHeight="1">
      <c r="A19" s="519" t="s">
        <v>244</v>
      </c>
      <c r="B19" s="520" t="s">
        <v>303</v>
      </c>
      <c r="C19" s="521" t="s">
        <v>304</v>
      </c>
      <c r="D19" s="522">
        <v>45461</v>
      </c>
      <c r="E19" s="523">
        <v>45462</v>
      </c>
    </row>
    <row r="20" spans="1:7" ht="23.4" customHeight="1">
      <c r="A20" s="510" t="s">
        <v>244</v>
      </c>
      <c r="B20" s="511" t="s">
        <v>305</v>
      </c>
      <c r="C20" s="512" t="s">
        <v>306</v>
      </c>
      <c r="D20" s="513">
        <v>45461</v>
      </c>
      <c r="E20" s="514">
        <v>45462</v>
      </c>
    </row>
    <row r="21" spans="1:7" ht="23.4" customHeight="1">
      <c r="A21" s="519" t="s">
        <v>244</v>
      </c>
      <c r="B21" s="520" t="s">
        <v>307</v>
      </c>
      <c r="C21" s="521" t="s">
        <v>308</v>
      </c>
      <c r="D21" s="522">
        <v>45461</v>
      </c>
      <c r="E21" s="523">
        <v>45462</v>
      </c>
    </row>
    <row r="22" spans="1:7" ht="23.4" customHeight="1">
      <c r="A22" s="519" t="s">
        <v>244</v>
      </c>
      <c r="B22" s="520" t="s">
        <v>273</v>
      </c>
      <c r="C22" s="521" t="s">
        <v>274</v>
      </c>
      <c r="D22" s="522">
        <v>45461</v>
      </c>
      <c r="E22" s="523">
        <v>45462</v>
      </c>
    </row>
    <row r="23" spans="1:7" ht="23.4" customHeight="1">
      <c r="A23" s="519" t="s">
        <v>244</v>
      </c>
      <c r="B23" s="520" t="s">
        <v>275</v>
      </c>
      <c r="C23" s="521" t="s">
        <v>276</v>
      </c>
      <c r="D23" s="522">
        <v>45460</v>
      </c>
      <c r="E23" s="523">
        <v>45461</v>
      </c>
    </row>
    <row r="24" spans="1:7" ht="23.4" customHeight="1">
      <c r="A24" s="547" t="s">
        <v>244</v>
      </c>
      <c r="B24" s="548" t="s">
        <v>277</v>
      </c>
      <c r="C24" s="549" t="s">
        <v>278</v>
      </c>
      <c r="D24" s="550">
        <v>45460</v>
      </c>
      <c r="E24" s="551">
        <v>45461</v>
      </c>
    </row>
    <row r="25" spans="1:7" ht="23.4" customHeight="1">
      <c r="A25" s="519" t="s">
        <v>244</v>
      </c>
      <c r="B25" s="520" t="s">
        <v>279</v>
      </c>
      <c r="C25" s="521" t="s">
        <v>280</v>
      </c>
      <c r="D25" s="522">
        <v>45460</v>
      </c>
      <c r="E25" s="523">
        <v>45461</v>
      </c>
    </row>
    <row r="26" spans="1:7" ht="23.4" customHeight="1">
      <c r="A26" s="533" t="s">
        <v>247</v>
      </c>
      <c r="B26" s="534" t="s">
        <v>281</v>
      </c>
      <c r="C26" s="535" t="s">
        <v>282</v>
      </c>
      <c r="D26" s="536">
        <v>45460</v>
      </c>
      <c r="E26" s="537">
        <v>45461</v>
      </c>
      <c r="G26" s="1" t="s">
        <v>332</v>
      </c>
    </row>
    <row r="27" spans="1:7" ht="23.4" customHeight="1">
      <c r="A27" s="519" t="s">
        <v>244</v>
      </c>
      <c r="B27" s="520" t="s">
        <v>283</v>
      </c>
      <c r="C27" s="521" t="s">
        <v>284</v>
      </c>
      <c r="D27" s="522">
        <v>45460</v>
      </c>
      <c r="E27" s="523">
        <v>45461</v>
      </c>
    </row>
    <row r="28" spans="1:7" ht="23.4" customHeight="1">
      <c r="A28" s="524" t="s">
        <v>244</v>
      </c>
      <c r="B28" s="525" t="s">
        <v>285</v>
      </c>
      <c r="C28" s="526" t="s">
        <v>286</v>
      </c>
      <c r="D28" s="527">
        <v>45460</v>
      </c>
      <c r="E28" s="528">
        <v>45461</v>
      </c>
    </row>
    <row r="29" spans="1:7" ht="23.4" customHeight="1">
      <c r="A29" s="542" t="s">
        <v>244</v>
      </c>
      <c r="B29" s="543" t="s">
        <v>287</v>
      </c>
      <c r="C29" s="544" t="s">
        <v>288</v>
      </c>
      <c r="D29" s="545">
        <v>45460</v>
      </c>
      <c r="E29" s="546">
        <v>45461</v>
      </c>
    </row>
    <row r="30" spans="1:7" ht="23.4" customHeight="1">
      <c r="A30" s="533" t="s">
        <v>244</v>
      </c>
      <c r="B30" s="534" t="s">
        <v>289</v>
      </c>
      <c r="C30" s="535" t="s">
        <v>290</v>
      </c>
      <c r="D30" s="536">
        <v>45460</v>
      </c>
      <c r="E30" s="537">
        <v>45461</v>
      </c>
    </row>
    <row r="31" spans="1:7" ht="23.4" customHeight="1">
      <c r="A31" s="533" t="s">
        <v>244</v>
      </c>
      <c r="B31" s="534" t="s">
        <v>291</v>
      </c>
      <c r="C31" s="535" t="s">
        <v>292</v>
      </c>
      <c r="D31" s="536">
        <v>45460</v>
      </c>
      <c r="E31" s="537">
        <v>45461</v>
      </c>
    </row>
    <row r="32" spans="1:7" ht="23.4" customHeight="1">
      <c r="A32" s="547" t="s">
        <v>244</v>
      </c>
      <c r="B32" s="548" t="s">
        <v>253</v>
      </c>
      <c r="C32" s="549" t="s">
        <v>254</v>
      </c>
      <c r="D32" s="550">
        <v>45460</v>
      </c>
      <c r="E32" s="551">
        <v>45461</v>
      </c>
    </row>
    <row r="33" spans="1:11" ht="23.4" customHeight="1">
      <c r="A33" s="524" t="s">
        <v>244</v>
      </c>
      <c r="B33" s="525" t="s">
        <v>255</v>
      </c>
      <c r="C33" s="526" t="s">
        <v>256</v>
      </c>
      <c r="D33" s="527">
        <v>45459</v>
      </c>
      <c r="E33" s="528">
        <v>45460</v>
      </c>
    </row>
    <row r="34" spans="1:11" ht="23.4" customHeight="1">
      <c r="A34" s="519" t="s">
        <v>244</v>
      </c>
      <c r="B34" s="520" t="s">
        <v>257</v>
      </c>
      <c r="C34" s="521" t="s">
        <v>258</v>
      </c>
      <c r="D34" s="522">
        <v>45458</v>
      </c>
      <c r="E34" s="523">
        <v>45460</v>
      </c>
    </row>
    <row r="35" spans="1:11" s="417" customFormat="1" ht="23.4" customHeight="1">
      <c r="A35" s="519" t="s">
        <v>244</v>
      </c>
      <c r="B35" s="520" t="s">
        <v>259</v>
      </c>
      <c r="C35" s="521" t="s">
        <v>260</v>
      </c>
      <c r="D35" s="522">
        <v>45457</v>
      </c>
      <c r="E35" s="523">
        <v>45460</v>
      </c>
    </row>
    <row r="36" spans="1:11" s="103" customFormat="1" ht="24" customHeight="1">
      <c r="A36" s="495" t="s">
        <v>244</v>
      </c>
      <c r="B36" s="496" t="s">
        <v>261</v>
      </c>
      <c r="C36" s="496" t="s">
        <v>262</v>
      </c>
      <c r="D36" s="497">
        <v>45457</v>
      </c>
      <c r="E36" s="498">
        <v>45460</v>
      </c>
    </row>
    <row r="37" spans="1:11" s="103" customFormat="1" ht="24" customHeight="1">
      <c r="A37" s="499" t="s">
        <v>244</v>
      </c>
      <c r="B37" s="500" t="s">
        <v>263</v>
      </c>
      <c r="C37" s="500" t="s">
        <v>264</v>
      </c>
      <c r="D37" s="501">
        <v>45457</v>
      </c>
      <c r="E37" s="502">
        <v>45460</v>
      </c>
    </row>
    <row r="38" spans="1:11" s="103" customFormat="1" ht="24" customHeight="1">
      <c r="A38" s="499" t="s">
        <v>250</v>
      </c>
      <c r="B38" s="500" t="s">
        <v>265</v>
      </c>
      <c r="C38" s="500" t="s">
        <v>266</v>
      </c>
      <c r="D38" s="501">
        <v>45457</v>
      </c>
      <c r="E38" s="502">
        <v>45460</v>
      </c>
    </row>
    <row r="39" spans="1:11" s="103" customFormat="1" ht="24" customHeight="1">
      <c r="A39" s="515" t="s">
        <v>244</v>
      </c>
      <c r="B39" s="516" t="s">
        <v>267</v>
      </c>
      <c r="C39" s="516" t="s">
        <v>268</v>
      </c>
      <c r="D39" s="517">
        <v>45457</v>
      </c>
      <c r="E39" s="518">
        <v>45460</v>
      </c>
    </row>
    <row r="40" spans="1:11" s="103" customFormat="1" ht="24" customHeight="1">
      <c r="A40" s="515" t="s">
        <v>244</v>
      </c>
      <c r="B40" s="516" t="s">
        <v>269</v>
      </c>
      <c r="C40" s="516" t="s">
        <v>270</v>
      </c>
      <c r="D40" s="517">
        <v>45457</v>
      </c>
      <c r="E40" s="518">
        <v>45460</v>
      </c>
    </row>
    <row r="41" spans="1:11" s="103" customFormat="1" ht="24" customHeight="1">
      <c r="A41" s="529" t="s">
        <v>244</v>
      </c>
      <c r="B41" s="530" t="s">
        <v>271</v>
      </c>
      <c r="C41" s="530" t="s">
        <v>272</v>
      </c>
      <c r="D41" s="531">
        <v>45457</v>
      </c>
      <c r="E41" s="532">
        <v>45460</v>
      </c>
    </row>
    <row r="42" spans="1:11" s="103" customFormat="1" ht="24" customHeight="1">
      <c r="A42" s="515" t="s">
        <v>244</v>
      </c>
      <c r="B42" s="516" t="s">
        <v>245</v>
      </c>
      <c r="C42" s="516" t="s">
        <v>246</v>
      </c>
      <c r="D42" s="517">
        <v>45457</v>
      </c>
      <c r="E42" s="518">
        <v>45460</v>
      </c>
    </row>
    <row r="43" spans="1:11" s="103" customFormat="1" ht="24" customHeight="1">
      <c r="A43" s="529" t="s">
        <v>247</v>
      </c>
      <c r="B43" s="530" t="s">
        <v>248</v>
      </c>
      <c r="C43" s="530" t="s">
        <v>249</v>
      </c>
      <c r="D43" s="531">
        <v>45457</v>
      </c>
      <c r="E43" s="532">
        <v>45460</v>
      </c>
    </row>
    <row r="44" spans="1:11" s="103" customFormat="1" ht="24" customHeight="1">
      <c r="A44" s="538" t="s">
        <v>250</v>
      </c>
      <c r="B44" s="539" t="s">
        <v>251</v>
      </c>
      <c r="C44" s="539" t="s">
        <v>252</v>
      </c>
      <c r="D44" s="540">
        <v>45457</v>
      </c>
      <c r="E44" s="541">
        <v>45460</v>
      </c>
    </row>
    <row r="45" spans="1:11" s="103" customFormat="1" ht="24" customHeight="1">
      <c r="A45" s="393"/>
      <c r="B45" s="394"/>
      <c r="C45" s="394"/>
      <c r="D45" s="395"/>
      <c r="E45" s="396"/>
    </row>
    <row r="46" spans="1:11" s="103" customFormat="1" ht="24" customHeight="1">
      <c r="A46" s="393"/>
      <c r="B46" s="394"/>
      <c r="C46" s="434" t="s">
        <v>206</v>
      </c>
      <c r="D46" s="395"/>
      <c r="E46" s="396"/>
    </row>
    <row r="47" spans="1:11" ht="20.25" customHeight="1">
      <c r="A47" s="37"/>
      <c r="B47" s="38"/>
      <c r="C47" s="440" t="s">
        <v>199</v>
      </c>
      <c r="D47" s="39"/>
      <c r="E47" s="39"/>
      <c r="J47" s="120"/>
      <c r="K47" s="120"/>
    </row>
    <row r="48" spans="1:11" ht="20.25" customHeight="1">
      <c r="A48" s="470" t="s">
        <v>190</v>
      </c>
      <c r="B48" s="471">
        <v>44</v>
      </c>
      <c r="C48" s="241"/>
      <c r="D48" s="39"/>
      <c r="E48" s="39"/>
      <c r="J48" s="120"/>
      <c r="K48" s="120"/>
    </row>
    <row r="49" spans="1:11" ht="20.25" customHeight="1">
      <c r="A49" s="280"/>
      <c r="B49" s="432"/>
      <c r="C49" s="241"/>
      <c r="D49" s="39"/>
      <c r="E49" s="39"/>
      <c r="J49" s="120"/>
      <c r="K49" s="120"/>
    </row>
    <row r="50" spans="1:11" ht="20.25" customHeight="1">
      <c r="A50" s="1"/>
      <c r="B50" s="1"/>
      <c r="C50" s="433"/>
      <c r="D50" s="281"/>
      <c r="E50" s="281"/>
      <c r="J50" s="120"/>
      <c r="K50" s="120"/>
    </row>
    <row r="51" spans="1:11">
      <c r="A51" s="242" t="s">
        <v>141</v>
      </c>
      <c r="B51" s="242"/>
      <c r="C51" s="242"/>
      <c r="D51" s="282"/>
      <c r="E51" s="282"/>
    </row>
    <row r="52" spans="1:11">
      <c r="A52" s="726" t="s">
        <v>25</v>
      </c>
      <c r="B52" s="726"/>
      <c r="C52" s="726"/>
      <c r="D52" s="283"/>
      <c r="E52" s="283"/>
    </row>
  </sheetData>
  <autoFilter ref="A1:E45" xr:uid="{00000000-0001-0000-0800-000000000000}"/>
  <mergeCells count="1">
    <mergeCell ref="A52:C52"/>
  </mergeCells>
  <phoneticPr fontId="29"/>
  <printOptions horizontalCentered="1" verticalCentered="1"/>
  <pageMargins left="0.64" right="0.39" top="0.98425196850393704" bottom="0.7" header="0.51181102362204722" footer="0.51181102362204722"/>
  <pageSetup paperSize="9" scale="32" orientation="landscape" horizontalDpi="300" verticalDpi="300" r:id="rId1"/>
  <headerFooter alignWithMargins="0"/>
  <colBreaks count="1" manualBreakCount="1">
    <brk id="5" max="29" man="1"/>
  </col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ヘッドライン</vt:lpstr>
      <vt:lpstr>スポンサー公告</vt:lpstr>
      <vt:lpstr>24　ノロウイルス関連情報 </vt:lpstr>
      <vt:lpstr>24  衛生訓話</vt:lpstr>
      <vt:lpstr>24　食中毒記事等 </vt:lpstr>
      <vt:lpstr>24 海外情報</vt:lpstr>
      <vt:lpstr>23　感染症情報</vt:lpstr>
      <vt:lpstr>24　感染症統計</vt:lpstr>
      <vt:lpstr>24　食品回収</vt:lpstr>
      <vt:lpstr>Sheet1</vt:lpstr>
      <vt:lpstr>24　食品表示</vt:lpstr>
      <vt:lpstr>24　残留農薬　等 </vt:lpstr>
      <vt:lpstr>'23　感染症情報'!Print_Area</vt:lpstr>
      <vt:lpstr>'24  衛生訓話'!Print_Area</vt:lpstr>
      <vt:lpstr>'24　ノロウイルス関連情報 '!Print_Area</vt:lpstr>
      <vt:lpstr>'24 海外情報'!Print_Area</vt:lpstr>
      <vt:lpstr>'24　感染症統計'!Print_Area</vt:lpstr>
      <vt:lpstr>'24　残留農薬　等 '!Print_Area</vt:lpstr>
      <vt:lpstr>'24　食中毒記事等 '!Print_Area</vt:lpstr>
      <vt:lpstr>'24　食品回収'!Print_Area</vt:lpstr>
      <vt:lpstr>'24　食品表示'!Print_Area</vt:lpstr>
      <vt:lpstr>スポンサー公告!Print_Area</vt:lpstr>
      <vt:lpstr>'24　残留農薬　等 '!Print_Titles</vt:lpstr>
      <vt:lpstr>'24　食中毒記事等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2017-11-10T10:38:10Z</dcterms:created>
  <dcterms:modified xsi:type="dcterms:W3CDTF">2024-06-22T23:17:26Z</dcterms:modified>
</cp:coreProperties>
</file>