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hidePivotFieldList="1"/>
  <xr:revisionPtr revIDLastSave="0" documentId="13_ncr:1_{64134623-85B6-494C-A131-599E4A9D1BAC}"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16　ノロウイルス関連情報 " sheetId="101" r:id="rId3"/>
    <sheet name="16　衛生訓話" sheetId="168" r:id="rId4"/>
    <sheet name="16　食中毒記事等 " sheetId="29" r:id="rId5"/>
    <sheet name="Sheet1" sheetId="160" state="hidden" r:id="rId6"/>
    <sheet name="16　海外情報" sheetId="123" r:id="rId7"/>
    <sheet name="15　感染症情報" sheetId="124" r:id="rId8"/>
    <sheet name="16　感染症統計" sheetId="125" r:id="rId9"/>
    <sheet name="16　食品回収" sheetId="60" r:id="rId10"/>
    <sheet name="16　食品表示" sheetId="34" r:id="rId11"/>
    <sheet name="15　残留農薬　等 " sheetId="156" state="hidden" r:id="rId12"/>
  </sheets>
  <definedNames>
    <definedName name="_xlnm._FilterDatabase" localSheetId="11" hidden="1">'15　残留農薬　等 '!$A$1:$C$1</definedName>
    <definedName name="_xlnm._FilterDatabase" localSheetId="2" hidden="1">'16　ノロウイルス関連情報 '!$A$22:$G$75</definedName>
    <definedName name="_xlnm._FilterDatabase" localSheetId="4" hidden="1">'16　食中毒記事等 '!$A$1:$D$1</definedName>
    <definedName name="_xlnm._FilterDatabase" localSheetId="9" hidden="1">'16　食品回収'!$A$1:$E$33</definedName>
    <definedName name="_xlnm.Print_Area" localSheetId="7">'15　感染症情報'!$A$1:$D$33</definedName>
    <definedName name="_xlnm.Print_Area" localSheetId="11">'15　残留農薬　等 '!$A$1:$C$31</definedName>
    <definedName name="_xlnm.Print_Area" localSheetId="2">'16　ノロウイルス関連情報 '!$A$1:$N$84</definedName>
    <definedName name="_xlnm.Print_Area" localSheetId="3">'16　衛生訓話'!$A$1:$M$25</definedName>
    <definedName name="_xlnm.Print_Area" localSheetId="6">'16　海外情報'!$A$1:$C$37</definedName>
    <definedName name="_xlnm.Print_Area" localSheetId="8">'16　感染症統計'!$A$1:$AC$38</definedName>
    <definedName name="_xlnm.Print_Area" localSheetId="4">'16　食中毒記事等 '!$A$1:$D$31</definedName>
    <definedName name="_xlnm.Print_Area" localSheetId="9">'16　食品回収'!$A$1:$E$39</definedName>
    <definedName name="_xlnm.Print_Area" localSheetId="10">'16　食品表示'!$A$1:$N$15</definedName>
    <definedName name="_xlnm.Print_Area" localSheetId="1">スポンサー公告!$B$1:$AB$65</definedName>
    <definedName name="_xlnm.Print_Titles" localSheetId="11">'15　残留農薬　等 '!$1:$1</definedName>
    <definedName name="_xlnm.Print_Titles" localSheetId="4">'16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C22" i="160"/>
  <c r="D22" i="160"/>
  <c r="E22" i="160"/>
  <c r="F22" i="160"/>
  <c r="G22" i="160"/>
  <c r="B22" i="160"/>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T4" i="125"/>
  <c r="B15" i="78"/>
  <c r="B10" i="78" l="1"/>
  <c r="B14" i="78" l="1"/>
  <c r="D4" i="125" l="1"/>
  <c r="G44" i="101" l="1"/>
  <c r="G73" i="101"/>
  <c r="G25" i="101"/>
  <c r="G26" i="101"/>
  <c r="G27" i="101"/>
  <c r="G28" i="101"/>
  <c r="G29" i="101"/>
  <c r="G30" i="101"/>
  <c r="G31" i="101"/>
  <c r="G32" i="101"/>
  <c r="G33" i="101"/>
  <c r="G34" i="101"/>
  <c r="G35" i="101"/>
  <c r="G36" i="101"/>
  <c r="G37" i="101"/>
  <c r="G38" i="101"/>
  <c r="G39" i="101"/>
  <c r="G40" i="101"/>
  <c r="G41" i="101"/>
  <c r="G42" i="101"/>
  <c r="G43"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Q4" i="125" l="1"/>
  <c r="B4" i="125"/>
  <c r="B17" i="78"/>
  <c r="N8" i="125" l="1"/>
  <c r="AC8" i="125"/>
  <c r="B11" i="78" l="1"/>
  <c r="G23" i="101" l="1"/>
  <c r="G24" i="101"/>
  <c r="N9" i="125" l="1"/>
  <c r="N10" i="125"/>
  <c r="Y4" i="125" l="1"/>
  <c r="Z4" i="125"/>
  <c r="K4" i="125"/>
  <c r="B13" i="78" l="1"/>
  <c r="G11" i="78" l="1"/>
  <c r="F4" i="125" l="1"/>
  <c r="E4" i="125"/>
  <c r="N71" i="101" l="1"/>
  <c r="M71" i="101"/>
  <c r="G74" i="101" l="1"/>
  <c r="B24" i="101" l="1"/>
  <c r="B16" i="78" l="1"/>
  <c r="R4" i="125"/>
  <c r="S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<sst xmlns="http://schemas.openxmlformats.org/spreadsheetml/2006/main" count="636" uniqueCount="443">
  <si>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</si>
  <si>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</si>
  <si>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</si>
  <si>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</si>
  <si>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</si>
  <si>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</si>
  <si>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</si>
  <si>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</si>
  <si>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</si>
  <si>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</si>
  <si>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</si>
  <si>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</si>
  <si>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</si>
  <si>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</si>
  <si>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</si>
  <si>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</si>
  <si>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</si>
  <si>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</si>
  <si>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</si>
  <si>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</si>
  <si>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</si>
  <si>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</si>
  <si>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</si>
  <si>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</si>
  <si>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</si>
  <si>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</si>
  <si>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</si>
  <si>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</si>
  <si>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</si>
  <si>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</si>
  <si>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</si>
  <si>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</si>
  <si>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</si>
  <si>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</si>
  <si>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</si>
  <si>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</si>
  <si>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</si>
  <si>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</si>
  <si>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</si>
  <si>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</si>
  <si>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</si>
  <si>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</si>
  <si>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</si>
  <si>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</si>
  <si>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</si>
  <si>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</si>
  <si>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</si>
  <si>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</si>
  <si>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</si>
  <si>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</si>
  <si>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</si>
  <si>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</si>
  <si>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</si>
  <si>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</si>
  <si>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</si>
  <si>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</si>
  <si>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</si>
  <si>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</si>
  <si>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</si>
  <si>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</si>
  <si>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</si>
  <si>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</si>
  <si>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</si>
  <si>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</si>
  <si>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</si>
  <si>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</si>
  <si>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</si>
  <si>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</si>
  <si>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</si>
  <si>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</si>
  <si>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</si>
  <si>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</si>
  <si>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</si>
  <si>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</si>
  <si>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</si>
  <si>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</si>
  <si>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</si>
  <si>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</si>
  <si>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</si>
  <si>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</si>
  <si>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</si>
  <si>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</si>
  <si>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</si>
  <si>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</si>
  <si>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</si>
  <si>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</si>
  <si>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</si>
  <si>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</si>
  <si>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</si>
  <si>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</si>
  <si>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</si>
  <si>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</si>
  <si>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</si>
  <si>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</si>
  <si>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</si>
  <si>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</si>
  <si>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</si>
  <si>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</si>
  <si>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</si>
  <si>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</si>
  <si>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</si>
  <si>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</si>
  <si>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</si>
  <si>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</si>
  <si>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</si>
  <si>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</si>
  <si>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</si>
  <si>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</si>
  <si>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</si>
  <si>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</si>
  <si>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</si>
  <si>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</si>
  <si>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</si>
  <si>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</si>
  <si>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</si>
  <si>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</si>
  <si>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</si>
  <si>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</si>
  <si>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</si>
  <si>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</si>
  <si>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</si>
  <si>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</si>
  <si>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</si>
  <si>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</si>
  <si>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</si>
  <si>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</si>
  <si>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</si>
  <si>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</si>
  <si>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</si>
  <si>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</si>
  <si>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</si>
  <si>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</si>
  <si>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</si>
  <si>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</si>
  <si>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</si>
  <si>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</si>
  <si>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</si>
  <si>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</si>
  <si>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</si>
  <si>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</si>
  <si>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</si>
  <si>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</si>
  <si>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</si>
  <si>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</si>
  <si>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5"/>
  </si>
  <si>
    <t>厚生労働省：国内の発生状況など
https://www.mhlw.go.jp/stf/covid-19/kokunainohasseijoukyou.html#h2_1
厚生労働省：データからわかる－新型コロナウイルス感染症情報－
https：//covid19.mhlw.go.jp/</t>
    <phoneticPr fontId="85"/>
  </si>
  <si>
    <t>https://www.mhlw.go.jp/stf/covid-19/kokunainohasseijoukyou.html#h2_1</t>
    <phoneticPr fontId="85"/>
  </si>
  <si>
    <t>厚生労働省：データからわかる－新型コロナウイルス感染症情報－</t>
    <phoneticPr fontId="85"/>
  </si>
  <si>
    <t xml:space="preserve">
</t>
    <phoneticPr fontId="85"/>
  </si>
  <si>
    <t>https：//covid19.mhlw.go.jp/</t>
    <phoneticPr fontId="8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</si>
  <si>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</si>
  <si>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</si>
  <si>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</si>
  <si>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</si>
  <si>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</si>
  <si>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5"/>
  </si>
  <si>
    <t>8．衛生訓話</t>
    <rPh sb="2" eb="4">
      <t>エイセイ</t>
    </rPh>
    <rPh sb="4" eb="6">
      <t>クンワ</t>
    </rPh>
    <phoneticPr fontId="5"/>
  </si>
  <si>
    <t>2022年</t>
    <phoneticPr fontId="5"/>
  </si>
  <si>
    <t>l</t>
    <phoneticPr fontId="32"/>
  </si>
  <si>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</si>
  <si>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</si>
  <si>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</si>
  <si>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</si>
  <si>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　</t>
  </si>
  <si>
    <t>先週に比べて全国平均は</t>
    <phoneticPr fontId="5"/>
  </si>
  <si>
    <t xml:space="preserve"> </t>
    <phoneticPr fontId="32"/>
  </si>
  <si>
    <t>※2023年 第11週（3/13～3/19）  現在</t>
    <phoneticPr fontId="85"/>
  </si>
  <si>
    <t>1.　食中毒</t>
    <rPh sb="3" eb="6">
      <t>ショクチュウドク</t>
    </rPh>
    <phoneticPr fontId="32"/>
  </si>
  <si>
    <t>2.　ノロウイルス</t>
    <phoneticPr fontId="32"/>
  </si>
  <si>
    <t xml:space="preserve"> 全国指数</t>
    <phoneticPr fontId="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</si>
  <si>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</si>
  <si>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</si>
  <si>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2"/>
  </si>
  <si>
    <t>インフルエンザ
と
新型コロナ</t>
    <rPh sb="10" eb="12">
      <t>シンガタ</t>
    </rPh>
    <phoneticPr fontId="85"/>
  </si>
  <si>
    <t>9．スポンサー広告</t>
    <rPh sb="7" eb="9">
      <t>コウコク</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</si>
  <si>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</si>
  <si>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</si>
  <si>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5"/>
  </si>
  <si>
    <t>　　　　フード・セーフティー　http://www7b.biglobe.ne.jp/~food-safty/　　更新2023/12/10</t>
    <phoneticPr fontId="5"/>
  </si>
  <si>
    <t>食品表示 (12/11-12/17)</t>
    <rPh sb="0" eb="2">
      <t>ショクヒン</t>
    </rPh>
    <rPh sb="2" eb="4">
      <t>ヒョウジ</t>
    </rPh>
    <phoneticPr fontId="5"/>
  </si>
  <si>
    <t xml:space="preserve"> </t>
    <phoneticPr fontId="15"/>
  </si>
  <si>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</si>
  <si>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</si>
  <si>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インフルエンザ 新型</t>
    <phoneticPr fontId="85"/>
  </si>
  <si>
    <t xml:space="preserve">コロナウイルス感染症  </t>
    <phoneticPr fontId="85"/>
  </si>
  <si>
    <t>報告数　　　</t>
    <phoneticPr fontId="85"/>
  </si>
  <si>
    <t>報告数</t>
    <phoneticPr fontId="85"/>
  </si>
  <si>
    <t>　総数　　　　</t>
    <phoneticPr fontId="5"/>
  </si>
  <si>
    <t>男性　　　　</t>
    <phoneticPr fontId="85"/>
  </si>
  <si>
    <t>女性</t>
    <phoneticPr fontId="85"/>
  </si>
  <si>
    <t>　I総数</t>
    <phoneticPr fontId="5"/>
  </si>
  <si>
    <t>I男性</t>
    <phoneticPr fontId="85"/>
  </si>
  <si>
    <t>I女性</t>
    <phoneticPr fontId="85"/>
  </si>
  <si>
    <t>　NC総数　　　　</t>
    <phoneticPr fontId="5"/>
  </si>
  <si>
    <t>NC男性</t>
    <phoneticPr fontId="85"/>
  </si>
  <si>
    <t>NC女性</t>
    <phoneticPr fontId="85"/>
  </si>
  <si>
    <t>.</t>
    <phoneticPr fontId="85"/>
  </si>
  <si>
    <t>2024年</t>
    <rPh sb="4" eb="5">
      <t>ネン</t>
    </rPh>
    <phoneticPr fontId="85"/>
  </si>
  <si>
    <t>今週</t>
    <rPh sb="0" eb="2">
      <t>コンシュウ</t>
    </rPh>
    <phoneticPr fontId="85"/>
  </si>
  <si>
    <t>★数年間で1番目に高い比率でノロウイルス継続</t>
    <rPh sb="1" eb="4">
      <t>スウネンカン</t>
    </rPh>
    <rPh sb="6" eb="8">
      <t>バンメ</t>
    </rPh>
    <rPh sb="9" eb="10">
      <t>タカ</t>
    </rPh>
    <rPh sb="11" eb="13">
      <t>ヒリツ</t>
    </rPh>
    <rPh sb="20" eb="22">
      <t>ケイゾク</t>
    </rPh>
    <phoneticPr fontId="5"/>
  </si>
  <si>
    <t>4類感染症</t>
    <phoneticPr fontId="85"/>
  </si>
  <si>
    <t xml:space="preserve">台湾カゴメが米から輸入のピザソース、水際検査で不合格 残留農薬の規定違反で - エキサイト </t>
    <phoneticPr fontId="85"/>
  </si>
  <si>
    <t>1月</t>
    <rPh sb="1" eb="2">
      <t>ガツ</t>
    </rPh>
    <phoneticPr fontId="85"/>
  </si>
  <si>
    <t>皆様  週刊情報2024-10(9)を配信いたします</t>
    <phoneticPr fontId="5"/>
  </si>
  <si>
    <t>と</t>
    <phoneticPr fontId="85"/>
  </si>
  <si>
    <t>毎週　　ひとつ　　覚えていきましょう</t>
    <phoneticPr fontId="5"/>
  </si>
  <si>
    <t>回収＆返金</t>
  </si>
  <si>
    <t>富士シティオ</t>
  </si>
  <si>
    <t>回収</t>
  </si>
  <si>
    <t>回収＆返金/交換</t>
  </si>
  <si>
    <t>イオンリテール</t>
  </si>
  <si>
    <t>京都新聞</t>
    <rPh sb="0" eb="4">
      <t>キョウトシンブン</t>
    </rPh>
    <phoneticPr fontId="85"/>
  </si>
  <si>
    <t>盛岡市保健所は19日、管内の児童福祉施設1か所でノロウイルスによる感染性腸炎が集団発生したと発表しました。利用者と職員の計12人が嘔吐や下痢の症状を訴えました。今年度岩手県内で発生した感染性胃腸炎の集団</t>
    <phoneticPr fontId="85"/>
  </si>
  <si>
    <t>岩手放送</t>
    <rPh sb="0" eb="4">
      <t>イワテホウソウ</t>
    </rPh>
    <phoneticPr fontId="85"/>
  </si>
  <si>
    <t>和歌山放送</t>
    <rPh sb="0" eb="5">
      <t>ワカヤマホウソウ</t>
    </rPh>
    <phoneticPr fontId="85"/>
  </si>
  <si>
    <t>和歌山市によりますと、16日（火）午前10時ごろ、和歌山市内の医療機関・日赤和歌山医療センターから「同時期におう吐、下痢等の症状を呈する者が複数いる」と連絡がありました。
　保健所が調査を行ったところ、日赤和歌山医療センターに入る売店で製造された弁当を食べた病院職員6人（20代～40代の男女）が症状を訴え、うち4人と、調理担当者からノロウイルスが検出されたということです。このため保健所は、この売店で11日（木）と12日（金）に製造された弁当が食中毒の原因と断定し、売店を3日間の営業停止としました。</t>
    <phoneticPr fontId="85"/>
  </si>
  <si>
    <t>滋賀県は19日、草津市野路1丁目の飲食店「薪窯ピッツァとワイン酒場　NADESHICO」で会食した同市や京都市の18～22歳の女子大学生40人が腹痛や下痢などの症状を訴え、うち20人から食中毒の原因菌ウェルシュ菌を検出したと発表した。県草津保健所は食中毒と断定し、同店を20日まで2日間の営業停止処分とした。　県によると、学生らの会食には63人が参加し、14日午後5時半から約2時間、ブリのカルパッチョやカレー、グラタンなどを食べ、同日夜に症状が出始めた。全員が軽症で快方に向かっているという。店は17～18日に営業を自粛した。</t>
    <phoneticPr fontId="85"/>
  </si>
  <si>
    <t>京都府によりますと、１２日に亀岡市にある「がんこ亀岡楽々荘」で、刺身や菜の花のおひたしなどを食べた２３〜７４歳の男女５３人がおう吐や下痢など食中毒の症状を訴えたということです。　全員、症状は軽く快方に向かっているということです。　検査の結果、１４人からノロウイルスが検出されたため南丹保健所は集団食中毒と断定し、「がんこ亀岡楽々荘」を１７日と１８日の２日間営業停止処分としました。</t>
    <phoneticPr fontId="85"/>
  </si>
  <si>
    <t>関西ニュース</t>
    <rPh sb="0" eb="2">
      <t>カンサイ</t>
    </rPh>
    <phoneticPr fontId="85"/>
  </si>
  <si>
    <t>船橋市は15日、市内の飲食店「＃カキもビールも生がスキ。船橋駅前店」で生カキを食べた25人が下痢などの症状を訴え、発症者の便などからノロウイルスが検出されたと発表した。市保健所は同店の食事が原因の食中毒と断定し、同日1日間の営業停止処分とした。</t>
    <phoneticPr fontId="85"/>
  </si>
  <si>
    <t>千葉日報</t>
    <rPh sb="0" eb="4">
      <t>チバニッポウ</t>
    </rPh>
    <phoneticPr fontId="85"/>
  </si>
  <si>
    <t>千種区池下1の飲食店「アンナプルナ　池下店」で7日に会食した利用客13人が食中毒を発症したと発表した。重症者はおらず、全員が快方に向かっているという。市保健所は15日、再発防止策が講じられるまで同店を営業禁止処分とした。
　市によると、7日夜に利用したグループ35人のうち、10～20代の男女13人が吐き気や発熱、下痢の症状を訴えた。カレーやナンのほか、サラダやフライドポテトなどのビュッフェを食べたという。</t>
    <phoneticPr fontId="85"/>
  </si>
  <si>
    <t>中日新聞</t>
    <rPh sb="0" eb="4">
      <t>チュウニチシンブン</t>
    </rPh>
    <phoneticPr fontId="85"/>
  </si>
  <si>
    <t>イシメン</t>
  </si>
  <si>
    <t>回収＆交換</t>
  </si>
  <si>
    <t>マツモト</t>
  </si>
  <si>
    <t>※2024年 第15週（4/8～4/14） 現在</t>
    <phoneticPr fontId="5"/>
  </si>
  <si>
    <t>例年並み</t>
    <rPh sb="0" eb="2">
      <t>レイネン</t>
    </rPh>
    <rPh sb="2" eb="3">
      <t>ナ</t>
    </rPh>
    <phoneticPr fontId="85"/>
  </si>
  <si>
    <t xml:space="preserve">腸チフス　
パラチフス
</t>
    <rPh sb="0" eb="1">
      <t>チョウ</t>
    </rPh>
    <phoneticPr fontId="5"/>
  </si>
  <si>
    <t>2024年第14週</t>
    <phoneticPr fontId="85"/>
  </si>
  <si>
    <t>宮城県</t>
    <rPh sb="0" eb="3">
      <t>ミヤギケン</t>
    </rPh>
    <phoneticPr fontId="15"/>
  </si>
  <si>
    <t>今週のニュース（Noroｖｉｒｕｓ） (4/22-4/28)</t>
    <rPh sb="0" eb="2">
      <t>コンシュウ</t>
    </rPh>
    <phoneticPr fontId="5"/>
  </si>
  <si>
    <t xml:space="preserve"> GⅡ　15週　4例</t>
    <rPh sb="6" eb="7">
      <t>シュウ</t>
    </rPh>
    <phoneticPr fontId="5"/>
  </si>
  <si>
    <t xml:space="preserve"> GⅡ　16週　1例</t>
    <rPh sb="9" eb="10">
      <t>レイ</t>
    </rPh>
    <phoneticPr fontId="5"/>
  </si>
  <si>
    <t>2024/15週</t>
    <phoneticPr fontId="85"/>
  </si>
  <si>
    <t>2024/16週</t>
  </si>
  <si>
    <t>9-10月、4月以降
施設の所在市町村で流行・食中毒が報告される
定点観測値が5.00前後</t>
    <phoneticPr fontId="85"/>
  </si>
  <si>
    <t>【情報共有】　週間・情報収集/情報は毎週確認する
【常設】　嘔吐物処理セットの配備
【体調管理】従業員の健康状況を徹底し、不良者は調理・加工ラインより外す</t>
    <phoneticPr fontId="85"/>
  </si>
  <si>
    <t>食中毒情報 (4/22-4/28)</t>
    <rPh sb="0" eb="3">
      <t>ショクチュウドク</t>
    </rPh>
    <rPh sb="3" eb="5">
      <t>ジョウホウ</t>
    </rPh>
    <phoneticPr fontId="5"/>
  </si>
  <si>
    <t>埼玉の留置場で食中毒、弁当食べた３６人が下痢や腹痛…仕出し業者に営業停止処分</t>
    <phoneticPr fontId="15"/>
  </si>
  <si>
    <t>埼玉県と同県警は２６日、１６日昼に県内の警察署などの留置場５か所で弁当を食べた３６人が、下痢や腹痛などの症状を訴えた、と発表した。全員が快方に向かっているという。一部から「ウェルシュ菌」が検出されたことから、県は食中毒と断定し、同県春日部市の仕出し業「ｅｋプラン」を、２８日まで３日間の営業停止処分とした。県の発表によると、弁当のメニューはヒレカツ、合鴨あいがも、ニョッキ、だんご、白米。１６日夕方、岩槻署（さいたま市岩槻区）の留置人が体調不良を訴え、ほかの４留置場でも体調不良者が出た。弁当の保管方法に問題はなかったという。ウェルシュ菌は肉や魚、野菜などに付着している。加熱しても一部は残り、室温で長時間放置すると増殖しやすいという。</t>
    <phoneticPr fontId="15"/>
  </si>
  <si>
    <t>https://news.goo.ne.jp/article/yomiuri/region/20240426-567-OYT1T50110.html</t>
    <phoneticPr fontId="15"/>
  </si>
  <si>
    <t>埼玉県</t>
    <rPh sb="0" eb="3">
      <t>サイタマケン</t>
    </rPh>
    <phoneticPr fontId="15"/>
  </si>
  <si>
    <t>読売新聞</t>
    <rPh sb="0" eb="4">
      <t>ヨミウリシンブン</t>
    </rPh>
    <phoneticPr fontId="15"/>
  </si>
  <si>
    <t>海外情報(4/22-4/28)</t>
    <rPh sb="0" eb="4">
      <t>カイガイジョウホウ</t>
    </rPh>
    <phoneticPr fontId="5"/>
  </si>
  <si>
    <t>食品表示
(4/22-4/28)</t>
    <rPh sb="0" eb="2">
      <t>ショクヒン</t>
    </rPh>
    <rPh sb="2" eb="4">
      <t>ヒョウジ</t>
    </rPh>
    <phoneticPr fontId="5"/>
  </si>
  <si>
    <t>食品表示(4/22-4/28)</t>
    <rPh sb="0" eb="2">
      <t>ショクヒン</t>
    </rPh>
    <rPh sb="2" eb="4">
      <t>ヒョウジ</t>
    </rPh>
    <phoneticPr fontId="5"/>
  </si>
  <si>
    <r>
      <t>残留農薬</t>
    </r>
    <r>
      <rPr>
        <sz val="22"/>
        <rFont val="ＭＳ Ｐゴシック"/>
        <family val="3"/>
        <charset val="128"/>
      </rPr>
      <t>(4/22-4/28)</t>
    </r>
    <phoneticPr fontId="5"/>
  </si>
  <si>
    <t xml:space="preserve">ステーキ宮、茨城でまた O157 客 2人が体調不良、一時入院も - 朝日新聞デジタル </t>
    <phoneticPr fontId="15"/>
  </si>
  <si>
    <t>朝日新聞デジタル</t>
    <phoneticPr fontId="15"/>
  </si>
  <si>
    <t>　茨城県は26日、飲食チェーン「ステーキ宮」の石岡店（石岡市東大橋）で、今月上旬にステーキを食べた客2人が体調不良を訴え、腸管出血性大腸菌（O157）が検出されたと発表した。土浦保健所は同店を食品衛生法上の営業禁止処分とした。県によると、2人は20代男性と60代女性。男性は5日、女性は6日に同店を訪れた。いずれも「てっぱんステーキ」を含むメニューを食べ、その後に腹痛や下痢、血便などの症状が出た。女性は一時入院したがすでに退院。2人とも快方に向かっているという。ステーキ宮では1月にも、ひたちなか市と水戸市の店舗でO157を原因とする食中毒が発生した。保健所が運営会社の「アトム」（横浜市）に対して、肉の加熱マニュアル改訂などを指導したが、今回、さらに加熱条件の検証や従業員の教育をするよう求めたという。</t>
    <phoneticPr fontId="15"/>
  </si>
  <si>
    <t>茨城県</t>
    <rPh sb="0" eb="3">
      <t>イバラキケン</t>
    </rPh>
    <phoneticPr fontId="15"/>
  </si>
  <si>
    <t>https://www.asahi.com/articles/ASS4V4K4KS4VUJHB011M.html</t>
    <phoneticPr fontId="15"/>
  </si>
  <si>
    <t>漬物と法改正　守りたい「手作りの味」</t>
    <phoneticPr fontId="15"/>
  </si>
  <si>
    <t>　各地の農家などが手作りで販売してきた漬物が今、姿を消しつつある。食品衛生法の改正により、製造には厳しい基準が導入されたためだ。食中毒を防ぐ目的だが、伝統ある味の魅力が失われるのは惜しい。行政も積極的に支援し、地域の食文化を守ってほしい。食品衛生法は2018年に改正され、漬物の製造販売は、従来の届け出制から許可制に変わった。許可を得るためには、厳格な衛生管理の基準に沿った施設を整えるなどの対応が必要になる。この改正のきっかけは、12年に起きた食中毒。札幌市のメーカーの浅漬けが原因で8人が亡くなる痛ましい事故だっただけに、製造過程の安全性を高める今回の改正には、やむを得ない面がある。
　ただし、住まいの一角で漬物を作っていたお年寄りなどのうち、施設を新設・改修する費用を負担できない人は、営業を諦めざるを得ない事態になったのも事実だ。改正法の適用には猶予期間があるものの、5月末で終わる。愛知県の豊根村では、村内の70～80代の女性たち7人が、道の駅「豊根グリーンポート宮嶋」内の売店で販売する漬物類＝写真＝を作っていた。家事の合間に台所で漬物を仕込み、収入源にも楽しみにもなっていたという。法改正で、一時は全員が出荷を断念する方向だったが、幸いにも道の駅の運営会社が漬物加工場を開設し、営業許可を得ることに。女性7人のうち、希望した3人がそこで働き、引き続き漬物作りにいそしむという。他の地域でも、秋田県が名物の「いぶりがっこ」の生産者に設備導入の費用を一部補助するなど、さまざまな支援がなされている。こうした動きを歓迎したい。
　メーカーの近代的な工場で量産される漬物は、もちろん安全安心だろう。だが、道の駅や観光地で販売される手作りの漬物は素材も味わいも多様で、観光客など購入した人がその地域の歴史や文化を体感する一助にもなっている。豊根村のような試みが広がり、地方色の豊かな漬物がこれからも「作る人」と「味わう人」を結ぶ架け橋となるよう望む。</t>
    <phoneticPr fontId="15"/>
  </si>
  <si>
    <t>福島県によると、4月18日19日に会津若松市の飲食店で、餃子やエビフライなどを食べた男女15人が下痢や腹痛などの症状を訴えた。福島県は調査の結果、ノロウイルスによる食中毒と断定し、この店を4月26日から3日間の営業停止処分とした。
症状を訴えた15人は全員が快方に向かっているという。</t>
    <phoneticPr fontId="85"/>
  </si>
  <si>
    <t>福島テレビ</t>
    <rPh sb="0" eb="2">
      <t>フクシマ</t>
    </rPh>
    <phoneticPr fontId="85"/>
  </si>
  <si>
    <t>令和6年4月26日発表 食中毒の発生について</t>
    <phoneticPr fontId="15"/>
  </si>
  <si>
    <t>市民から「４月１６日に、飲食店を２人で利用したところ、２人が下痢、発熱等の症状を呈した。」旨の連絡が４月２２日に茅ヶ崎市保健所にありました。当所で調査を行ったところ、患者の共通の食事が当該施設で提供された食事だけであること、患者の便からカンピロバクターが検出されたこと、患者の症状、潜伏期間がカンピロバクターによる食中毒症状と一致すること、患者を診察した医師から食中毒の届出があったことから、本日、当該施設で提供された食事を原因とする食中毒と決定しました。やきとり チキチキ  所在地 茅ヶ崎市幸町２番１０号 ２０１</t>
    <phoneticPr fontId="15"/>
  </si>
  <si>
    <t>https://www.city.chigasaki.kanagawa.jp/_res/projects/default_project/_page_/001/058/153/20240426.pdf</t>
    <phoneticPr fontId="15"/>
  </si>
  <si>
    <t>神奈川県</t>
    <rPh sb="0" eb="4">
      <t>カナガワケン</t>
    </rPh>
    <phoneticPr fontId="15"/>
  </si>
  <si>
    <t>茅ヶ崎市記者発表資料</t>
    <phoneticPr fontId="15"/>
  </si>
  <si>
    <t xml:space="preserve">【速報】京都市伏見区の居酒屋で食中毒 職場の同僚女性３人が腹痛「鶏肉の梅あえ」食べる </t>
    <phoneticPr fontId="15"/>
  </si>
  <si>
    <t>京都市保健所は２６日、伏見区醍醐御霊ケ下町の居酒屋「串ダイニング　遊　醍醐店」で食事をした２２〜２９歳の女性３人が腹痛などの症状を訴え、全員からカンピロバクター菌を検出したと発表した。食中毒と断定し、同店に対し同日から２８日まで３日間の営業停止命令を出した。市によると、３人は職場の同僚計８人で９日夜、鶏肉の梅あえなどを食べた。全員軽症という。</t>
    <phoneticPr fontId="15"/>
  </si>
  <si>
    <t>京都府</t>
    <rPh sb="0" eb="3">
      <t>キョウトフ</t>
    </rPh>
    <phoneticPr fontId="15"/>
  </si>
  <si>
    <t>京都新聞</t>
    <rPh sb="0" eb="4">
      <t>キョウトシンブン</t>
    </rPh>
    <phoneticPr fontId="15"/>
  </si>
  <si>
    <t>市立函館保健所</t>
  </si>
  <si>
    <t>ニラとスイセンを一緒に「ニラ玉」にして女性が食中毒</t>
    <phoneticPr fontId="15"/>
  </si>
  <si>
    <t>https://news.goo.ne.jp/article/kyoto_np/region/kyoto_np-20240426194545.html</t>
    <phoneticPr fontId="15"/>
  </si>
  <si>
    <t>上田市でニラとスイセンを間違えて食べた女性が食中毒で入院しました。専門家に注意点を聞きました。食中毒になったのは上田市の７０代の女性。４月２１日に自宅の畑に生えていたニラとともに、毒があるスイセンも誤って採り、２２日の夕方、「ニラ玉」のように調理して食べました。女性はおよそ３０分後に吐き気や嘔吐の症状があり、その後、入院しました。「採取した後は、葉っぱだけの状態になるとほぼ見分けがつかない」根や茎を食べるノビルと毒があるスイセン、茎から葉を食べるニラは見た目が似ていて、見分けるのは難しいといいます。見分けるポイントは、においの有無で、ニラやノビルには独特のにおいがある一方、スイセンにはにおいがありません。
　松本さん：「中には非常に症状が重くなるものがございます」
過去１０年間の有毒植物による食中毒は、スイセンが最も多く、身近なジャガイモでも発生。イヌサフランは死亡率が極めて高くなっています。
　松本さん：「食用と確実に判断できない植物については、絶対に採らない、食べない、売らない、人にあげない」
県は、山菜シーズンも始まっていることから、十分注意してほしいと話しています。</t>
    <phoneticPr fontId="15"/>
  </si>
  <si>
    <t>https://newsdig.tbs.co.jp/articles/-/1134487?display=1</t>
    <phoneticPr fontId="15"/>
  </si>
  <si>
    <t>長野県</t>
    <rPh sb="0" eb="3">
      <t>ナガノケン</t>
    </rPh>
    <phoneticPr fontId="15"/>
  </si>
  <si>
    <t>信越放送</t>
    <rPh sb="0" eb="4">
      <t>シンエツホウソウ</t>
    </rPh>
    <phoneticPr fontId="15"/>
  </si>
  <si>
    <t>明石の居酒屋で食中毒、20～40代男性6人が下痢や発熱　職場の同僚18人で食事</t>
    <phoneticPr fontId="15"/>
  </si>
  <si>
    <t>あかし保健所は23日、兵庫県明石市鍛治屋町の居酒屋「釣ヤ」で飲食をした男性6人が下痢や腹痛、発熱などの症状を訴え、うち3人の便から食中毒菌「カンピロバクター」が検出されたと発表した。同保健所は食中毒と断定し、同日から3日間の営業停止を命じた。
　同保健所によると、6人は明石、西宮、芦屋、加東市に住む20～40代の男性。12日夜、職場の同僚18人で同店を訪れ、鶏のたたきや唐揚げ、海鮮料理などを食べた。14日以降に症状が出たが、入院した人はおらず、いずれも軽症という。</t>
    <phoneticPr fontId="15"/>
  </si>
  <si>
    <t>神戸新聞</t>
    <rPh sb="0" eb="4">
      <t>コウベシンブン</t>
    </rPh>
    <phoneticPr fontId="15"/>
  </si>
  <si>
    <t>兵庫県</t>
    <rPh sb="0" eb="3">
      <t>ヒョウゴケン</t>
    </rPh>
    <phoneticPr fontId="15"/>
  </si>
  <si>
    <t>https://nordot.app/1155425413095932198?c=768367547562557440</t>
    <phoneticPr fontId="15"/>
  </si>
  <si>
    <t>令和６年４月１８日（木），函館市内の保育所から，嘔吐，下痢等の症状を呈している園児が複数名発生している旨，市立函館保健所に通報があった。
函館市内の保育所で，４月１８日（木）から４月２３日（火）にかけて職員および園児２３名が，嘔吐や下痢等の症状を呈し，そのうち７名からノロウイルスが検出された。</t>
    <phoneticPr fontId="85"/>
  </si>
  <si>
    <t>2024年 第15週（4月8日〜 4月14日）</t>
    <phoneticPr fontId="85"/>
  </si>
  <si>
    <t>結核例　249例</t>
    <rPh sb="7" eb="8">
      <t>レイ</t>
    </rPh>
    <phoneticPr fontId="5"/>
  </si>
  <si>
    <t>細菌性赤痢2例 菌種：S. flexneri（B群）2例＿感染地域：‌国内（都道府県不明）
1例、米国1例</t>
    <rPh sb="0" eb="3">
      <t>サイキンセイ</t>
    </rPh>
    <rPh sb="3" eb="5">
      <t>セキリ</t>
    </rPh>
    <rPh sb="6" eb="7">
      <t>レイ</t>
    </rPh>
    <rPh sb="8" eb="9">
      <t>キン</t>
    </rPh>
    <rPh sb="9" eb="10">
      <t>タネ</t>
    </rPh>
    <rPh sb="24" eb="25">
      <t>グン</t>
    </rPh>
    <rPh sb="27" eb="28">
      <t>レイ</t>
    </rPh>
    <rPh sb="29" eb="31">
      <t>カンセン</t>
    </rPh>
    <rPh sb="31" eb="33">
      <t>チイキ</t>
    </rPh>
    <rPh sb="35" eb="37">
      <t>コクナイ</t>
    </rPh>
    <rPh sb="38" eb="42">
      <t>トドウフケン</t>
    </rPh>
    <rPh sb="42" eb="44">
      <t>フメイ</t>
    </rPh>
    <rPh sb="47" eb="48">
      <t>レイ</t>
    </rPh>
    <rPh sb="49" eb="51">
      <t>ベイコク</t>
    </rPh>
    <rPh sb="52" eb="53">
      <t>レイ</t>
    </rPh>
    <phoneticPr fontId="85"/>
  </si>
  <si>
    <t xml:space="preserve">腸管出血性大腸菌感染症24例（有症者15例、うちHUS なし）
感染地域：国内15例、韓国3例、国内・国外不明6例
国内の感染地域：‌福岡県4例、愛知県3例、北海道1例、秋田県
1例、埼玉県1例、千葉県1例、大阪府1例、埼
玉県/東京都1例、国内（都道府県不明）2例
</t>
    <phoneticPr fontId="85"/>
  </si>
  <si>
    <t>血清群・毒素型：‌O157 VT1・VT2（4例）、O26 VT2（4例）、O157 VT2（2例）、O103 VT1（1例）、O115VT1（ 1 例 ）、 
O 145 VT1（ 1 例 ）、 O 2 6VT1（1例）、O8 VT2（1例）、O91 VT1・VT2（1例）、その他・不明（8例）
累積報告数：363例（有症者215例、うちHUS 2例．死亡なし）</t>
    <phoneticPr fontId="85"/>
  </si>
  <si>
    <t>年齢群：‌3歳（1例）、8歳（1例）、9歳（1例）、10代（3例）、20代（4例）、30代（3例）、
40代（1例）、50代（3例）、60代（1例）、70代（5例）、80代（1例）</t>
    <phoneticPr fontId="85"/>
  </si>
  <si>
    <t>E型肝炎12例 感染地域（感染源）：‌北海道1例（焼肉）、宮城県1例（豚肉の焼肉）、千葉県1例（生の豚肉）、東京都1例（不明）、神奈川県1例（不明）、
富山県1例（豚肉）、鹿児島県1例（猪肉の鍋）、国内（都道府県不明）2例（不明2）、ドイツ1例（ケバブ）、国内・国外不明2例（不明2例）
A型肝炎2例 感染地域：マレーシア1例、ケニア/タンザニア1例</t>
    <phoneticPr fontId="85"/>
  </si>
  <si>
    <t>レジオネラ症24例（肺炎型22例、ポンティアック熱型2例）
感染地域：愛知県3例、石川県2例、静岡県2例、青森県1例、栃木県1例、埼玉県1例、千葉県1例、東京都1例、新潟県1例、
兵庫県1例、島根県1例、岡山県1例、香川県1例、長崎県1例、熊本県1例、国内・国外不明5例
年齢群：50代（5例）、60代（4例）、70代（8例）、80代（5例）、90代以上（2例）
累積報告数：469例</t>
    <phoneticPr fontId="85"/>
  </si>
  <si>
    <t>アメーバ赤痢5例（腸管アメーバ症3例、腸管及び腸管外アメーバ症2例）
感染地域：‌北海道1例、神奈川県1例、愛知県1例、福岡県1例、国内・国外不明1例
感染経路：性的接触1例（同性間）、その他・不明4例</t>
    <phoneticPr fontId="85"/>
  </si>
  <si>
    <t>2024年第15週</t>
    <phoneticPr fontId="85"/>
  </si>
  <si>
    <r>
      <t xml:space="preserve">対前週
</t>
    </r>
    <r>
      <rPr>
        <b/>
        <sz val="14"/>
        <color rgb="FF0070C0"/>
        <rFont val="ＭＳ Ｐゴシック"/>
        <family val="3"/>
        <charset val="128"/>
      </rPr>
      <t>インフルエンザ 　     　 47.2%   減少</t>
    </r>
    <r>
      <rPr>
        <b/>
        <sz val="11"/>
        <color rgb="FF0070C0"/>
        <rFont val="ＭＳ Ｐゴシック"/>
        <family val="3"/>
        <charset val="128"/>
      </rPr>
      <t xml:space="preserve">
</t>
    </r>
    <r>
      <rPr>
        <b/>
        <sz val="14"/>
        <color rgb="FF0070C0"/>
        <rFont val="ＭＳ Ｐゴシック"/>
        <family val="3"/>
        <charset val="128"/>
      </rPr>
      <t>新型コロナウイルス     12.7% 　減少</t>
    </r>
    <rPh sb="0" eb="3">
      <t>タイゼンシュウゾウカ</t>
    </rPh>
    <rPh sb="28" eb="30">
      <t>ゲンショウ</t>
    </rPh>
    <rPh sb="52" eb="54">
      <t>ゲンショウ</t>
    </rPh>
    <phoneticPr fontId="85"/>
  </si>
  <si>
    <t>フレッシュクリエ...</t>
  </si>
  <si>
    <t>しっとりのり天 一部ラベル欠落でアレルゲン表示欠落</t>
  </si>
  <si>
    <t>ユニバース</t>
  </si>
  <si>
    <t>にぎり寿司(集) 一部ラベル誤貼付でアレルゲン(かに)表示欠落</t>
  </si>
  <si>
    <t>いなげや</t>
  </si>
  <si>
    <t>XO醤香る!炒飯 一部ラベル誤貼付で特定原材料表示欠落</t>
  </si>
  <si>
    <t>フラット・クラフ...</t>
  </si>
  <si>
    <t>ココナッツ・ギー 一部カビ発生の恐れ</t>
  </si>
  <si>
    <t>ニュー・クイック...</t>
  </si>
  <si>
    <t>ハッピーミートバック 一部消賞味期限,保存方法表示欠落</t>
  </si>
  <si>
    <t>アクシアルリテイ...</t>
  </si>
  <si>
    <t>塩たらこ(切子) 一部ラベル誤貼付でアレルゲン(小麦,大豆)表示欠落</t>
  </si>
  <si>
    <t>ビクトリー</t>
  </si>
  <si>
    <t>天然水ピュアの森 他 計6品目 一部包材より異臭の恐れ</t>
  </si>
  <si>
    <t>大阪屋</t>
  </si>
  <si>
    <t>万代太鼓詰合せ(プレーン・ルレクチェ) 一部特定原材料表示欠落</t>
  </si>
  <si>
    <t>あみだ池大黒</t>
  </si>
  <si>
    <t>pon pon coco みっくすジュース 賞味期限誤表示</t>
  </si>
  <si>
    <t>イトーヨーカ堂</t>
  </si>
  <si>
    <t>亀有店 山わさび醤油づけ 一部保存温度逸脱</t>
  </si>
  <si>
    <t>合同会社お料理佐...</t>
  </si>
  <si>
    <t>炭火焼銀だら西京漬け 他 一部アレルゲン(小麦)表示欠落</t>
  </si>
  <si>
    <t>松風屋</t>
  </si>
  <si>
    <t>ケンミン食品</t>
  </si>
  <si>
    <t>丹心</t>
  </si>
  <si>
    <t>座間店 うなぎ蒲焼 2品目 一部保存温度逸脱</t>
  </si>
  <si>
    <t>山形屋ストア</t>
  </si>
  <si>
    <t>赤イカお刺身 他 一部消費期限誤表示</t>
  </si>
  <si>
    <t>桜餅(こしあん) 一部ラベル誤貼付でアレルゲン(小麦)表示欠落</t>
  </si>
  <si>
    <t>イオン九州</t>
  </si>
  <si>
    <t>海老野菜かき揚げ丼 一部ラベル誤貼付でアレルギー表示欠落</t>
  </si>
  <si>
    <t>フジ</t>
  </si>
  <si>
    <t>コーンたっぷりコロッケ 一部ラベル誤貼付でアレルゲン表示欠落</t>
  </si>
  <si>
    <t>五木食品</t>
  </si>
  <si>
    <t>スープ付うどん 他 5品目 一部カビ発生の恐れ</t>
  </si>
  <si>
    <t>B.B Stoc...</t>
  </si>
  <si>
    <t>ウイッシュボン</t>
  </si>
  <si>
    <t>いわきり</t>
  </si>
  <si>
    <t>ネクストアップル...</t>
  </si>
  <si>
    <t>藤本食品</t>
  </si>
  <si>
    <t>たっぷりタレのふっくら肉団子 一部特定原材料表示欠落</t>
  </si>
  <si>
    <t>リンツ リンドール、うずらの虜 一部食品表示欠落</t>
  </si>
  <si>
    <t>東京マカロンラスク(レモン)切落とし 一部大腸菌陽性</t>
  </si>
  <si>
    <t>かにクリームコロッケ 一部ラベル誤貼付でアレルギー表示欠落</t>
  </si>
  <si>
    <t>三角厚揚げ 一部消費期限誤表記</t>
  </si>
  <si>
    <t>りんご農家の成田りんごジューストキ 一部カビ発生の恐れ</t>
  </si>
  <si>
    <t>4種の彩り中巻 一部ラベル誤貼付でアレルゲン表示欠落</t>
  </si>
  <si>
    <t>涼冷しとろろそば 一部消費期限誤印字</t>
  </si>
  <si>
    <t>きんぴらごぼう 一部原材料名誤表示</t>
  </si>
  <si>
    <t>かつおたたき(解凍)刺身用 一部消費期限誤表示</t>
  </si>
  <si>
    <t>モザイクロール 一部アレルゲン(卵)表示欠落</t>
  </si>
  <si>
    <t>YUNYUN汁なし担担めん 一部賞味期限誤印字</t>
  </si>
  <si>
    <t>手造り白菜キムチ(小) 一部賞味期限誤表示</t>
  </si>
  <si>
    <t>エビチリ春巻き 一部ラベル誤貼付で特定原材料表示欠落</t>
  </si>
  <si>
    <t>アレルギー表記ミスが多かった!</t>
    <rPh sb="5" eb="7">
      <t>ヒョウキ</t>
    </rPh>
    <rPh sb="10" eb="11">
      <t>オオ</t>
    </rPh>
    <phoneticPr fontId="5"/>
  </si>
  <si>
    <t>「牛乳の味が変」給食で３００人以上訴え　７自治体で報告　おう吐した児童も〈宮城〉</t>
    <phoneticPr fontId="15"/>
  </si>
  <si>
    <t>仙台放送</t>
    <rPh sb="0" eb="4">
      <t>センダイホウソウ</t>
    </rPh>
    <phoneticPr fontId="15"/>
  </si>
  <si>
    <t>https://www.fnn.jp/articles/-/691392</t>
    <phoneticPr fontId="15"/>
  </si>
  <si>
    <t>４月２５日、宮城県内の一部の小中学校の給食で提供された牛乳を飲んだ児童から味の異変や腹痛を訴える声が相次ぎました。中には嘔吐した児童もいたということで製造業者などが原因を調べています。県内の各教育委員会によりますと、２５日、一部の自治体の小中学校の給食で提供された東北森永乳業の牛乳について、飲んだ児童、生徒から「味が変」「お腹が痛い」などの訴えが相次ぎました。
中にはおう吐した児童も数人いたほか、山元町では８３人が腹痛を、１６人が下痢の症状を訴えたということです。味の異変や健康被害の訴えは、東北森永乳業が牛乳を提供する岩沼市や名取市など７つの自治体の３００人以上で確認されています。各自治体は東北森永乳業の牛乳を２６日の給食で提供しないことを決めました。県内の各教育委員会は、状況の取りまとめを進めています。</t>
    <phoneticPr fontId="15"/>
  </si>
  <si>
    <t>京都市下京区の居酒屋で食中毒、食事をした会社の同僚9人のうち8人が腹痛訴える</t>
    <phoneticPr fontId="15"/>
  </si>
  <si>
    <t>京都市保健所は２５日、下京区黒門通四条下ルの居酒屋「炭焼極」で食事をした２９～４９歳の男性８人が腹痛などの症状を訴え、うち３人からカンピロバクター菌を検出したと発表した。市は食中毒と断定し、同店に対し同日から２７日まで３日間の営業停止命令を出した。
市によると、８人は会社の同僚９人で１６日午後、鳥刺しや鳥モモ肉の生ハム刺しなどを食べたという。全員軽症で、快方に向かっているという。</t>
    <phoneticPr fontId="15"/>
  </si>
  <si>
    <t>https://www.kyoto-np.co.jp/articles/-/1243588</t>
    <phoneticPr fontId="15"/>
  </si>
  <si>
    <t>レストラン「ピーチガーデン」、43人が体調不良で営業停止に</t>
    <phoneticPr fontId="15"/>
  </si>
  <si>
    <t>トムソンプラザにある人気中華料理店ピーチガーデンは、同店で食事をした43人が食中毒の症状を訴えたことを受け、営業を停止された。
 　シンガポール保健省（MOH）とシンガポール食品庁（SFA）は4月24日の共同声明で、同レストランで調理された料理を食べた8人の胃腸炎患者を調査中であると発表した。このうち2人は入院し、容態は安定しているという。
 　被害を受けた人々は、4月17日と18日に、このレストランがあるショッピングモールで調理された料理を食べた。現在も感染が続いている疑いがあるため、SFAは22日より同レストランの営業を停止している。MOHとSFAは、同レストランに対し、設備や調理器具を含む施設の清掃と消毒、すべての調理済み食品や生鮮食品の廃棄を義務付けている。
 　SFAの広報担当者は、施設内での原因をつかむ必要があり、営業継続が許可される前にSFAによって監視される。また「食品安全上の欠陥が発見された場合、ライセンシーに対して強制措置が取られると述べた。MOHとSFAは、この施設で働くすべての食品取扱者は、食品取扱者としての仕事を再開する前に、食品安全コースレベル1を再受講し、合格し、食品媒介病原体の検査で陰性であることが要求される。　また食品衛生責任者は、仕事を再開する前に、食品安全コースレベル3を再受講し、合格しなければならないという。</t>
    <phoneticPr fontId="15"/>
  </si>
  <si>
    <t>https://www.asiax.biz/news/64312/</t>
    <phoneticPr fontId="15"/>
  </si>
  <si>
    <t>シンガポール</t>
    <phoneticPr fontId="15"/>
  </si>
  <si>
    <t>Asiax</t>
    <phoneticPr fontId="15"/>
  </si>
  <si>
    <t xml:space="preserve">神栖の子ども食堂で食中毒 茨城 </t>
    <phoneticPr fontId="15"/>
  </si>
  <si>
    <t>令和６年４月1９日（金）午後４時４５分ごろ、神栖市内在住の方から潮来保健所へ「4月17日（木）に神栖市内のこども食堂を利用したところ、翌日朝から腹痛、下痢などの食中毒様症状を呈しているものが複数名いる。」との連絡があった。
２ 事件の概況 施設を管轄する潮来保健所の調査によると、神栖市内の飲食店が月に1回開催する「太平こども食堂」を令和６年４月１７日（水）夕方に利用した方のうち、連絡の取れた３グループ１１名中７名が４月１８日午前３時頃から腹痛、下痢等の食中毒様症状を呈していることが判明した。調査の結果、患者の共通食が当該施設で提供された食事に限られること、患者3名の患者便からウェルシュ菌が検出されたこと、患者の症状及び潜伏期間がウェルシュ菌によるものと一致したこと等から、潮来保健所は本日、当該施設が提供した食事を原因とする食中毒と断定した。なお、患者らはいずれも軽症で回復しており、医療機関を受診したものはいない。</t>
    <phoneticPr fontId="15"/>
  </si>
  <si>
    <t>保健医療部生活衛生課食の安全対策室</t>
    <phoneticPr fontId="15"/>
  </si>
  <si>
    <t>“釣ったフグを刺身に”食中毒で30代男性1人入院 石川・七尾市</t>
    <phoneticPr fontId="15"/>
  </si>
  <si>
    <t>19日午後、七尾市で自分で釣ったフグを刺身にして食べた30代の男性が食中毒で病院に運ばれました。石川県によりますと、食後およそ２時間で息苦しさや倦怠感を発症し、市内の病院に運ばれたということです。男性は入院しているものの、回復傾向にあり、「フグ」による食中毒と診断されました。厚生労働省によりますと、フグの毒は塩もみや、水にさらす、加熱などの調理をしても毒性が弱くなることはなく、食べた場合には食後２０分から３時間程度でしびれや麻痺症状が出るということです。</t>
    <phoneticPr fontId="15"/>
  </si>
  <si>
    <t>https://nordot.app/1154604645226922368?c=113147194022725109</t>
    <phoneticPr fontId="15"/>
  </si>
  <si>
    <t>北陸放送</t>
    <rPh sb="0" eb="4">
      <t>ホクリクホウソウ</t>
    </rPh>
    <phoneticPr fontId="15"/>
  </si>
  <si>
    <t>石川県</t>
    <rPh sb="0" eb="3">
      <t>イシカワケン</t>
    </rPh>
    <phoneticPr fontId="15"/>
  </si>
  <si>
    <t>https://www.pref.ibaraki.jp/hokenfukushi/seiei/eisei/documents/20240425gaikyo-2.pdf</t>
    <phoneticPr fontId="15"/>
  </si>
  <si>
    <t>中央区保健福祉センターで調べたところ、症状を訴えた人たちは4月19日に福岡市中央区の飲食店を利用していたことが分かりました。その後、4月17日から19日にかけて同じ店で「シジミのしょうゆ漬け」を食べた38人が症状を訴えていることが分かり、ノロウイルス食中毒が原因と断定しました。福岡市は、この飲食店を4月27日から1日間の営業停止処分としました。</t>
    <phoneticPr fontId="85"/>
  </si>
  <si>
    <t>FBS</t>
    <phoneticPr fontId="85"/>
  </si>
  <si>
    <t>https://diamond.jp/articles/-/342018</t>
  </si>
  <si>
    <t>https://www.toonippo.co.jp/articles/-/1762648</t>
    <phoneticPr fontId="85"/>
  </si>
  <si>
    <t>https://www.asiax.biz/news/64312/</t>
    <phoneticPr fontId="85"/>
  </si>
  <si>
    <t>　トムソンプラザにある人気中華料理店ピーチガーデンは、同店で食事をした43人が食中毒の症状を訴えたことを受け、営業を停止された。シンガポール保健省（MOH）とシンガポール食品庁（SFA）は4月24日の共同声明で、同レストランで調理された料理を食べた8人の胃腸炎患者を調査中であると発表した。 このうち2人は入院し、容態は安定しているという。被害を受けた人々は、4月17日と18日に、このレストランがあるショッピングモールで調理された料理を食べた。 現在も感染が続いている疑いがあるため、SFAは22日より同レストランの営業を停止している。MOHとSFAは、同レストランに対し、設備や調理器具を含む施設の清掃と消毒、すべての調理済み食品や生鮮食品の廃棄を義務付けている。
 　SFAの広報担当者は、施設内での原因をつかむ必要があり、営業継続が許可される前にSFAによって監視される。また「食品安全上の欠陥が発見された場合、ライセンシーに対して強制措置が取られると述べた。MOHとSFAは、この施設で働くすべての食品取扱者は、食品取扱者としての仕事を再開する前に、食品安全コースレベル1を再受講し、合格し、食品媒介病原体の検査で陰性であることが要求される。また食品衛生責任者は、仕事を再開する前に、食品安全コースレベル3を再受講し、合格しなければならないという。</t>
    <phoneticPr fontId="85"/>
  </si>
  <si>
    <t>https://shokuhin.net/96984/2024/04/22/ryutu/orosi/</t>
    <phoneticPr fontId="85"/>
  </si>
  <si>
    <t>三菱食品は、ベトナムで輸入食品小売店を展開するスタートアップ企業のHomefarm Holding Joint Stock Company（ベトナム・ハノイ市、CEO：Tran Van Truong、以下Homefarm）に出資する。Homefarmは、主に生鮮サーモンと冷凍牛肉を取り扱う輸入食品小売店。ハノイ、ホーチミンを中心にベトナム全土で161店舗を展開。関連食材として醤油やわさび、ステーキソースなどの調味料、ベトナムで広く親しまれている鍋の素（スープ類）や具材となる冷凍食品などを販売している。ベトナム国内で伝統的に生鮮品が購入されている市場（ウエットマーケット）の近接地や住宅街に30～40㎡の小型店舗を出店。短期間で機動的に出店する店舗開発能力に優れており、創業した17年末に10店舗だった店舗数は、24年3月末までの6年間で約16倍に急拡大した。三菱食品では、国内市場の縮小傾向が予想されるなか、日本食文化の輸出を通じた海外での新たな需要創造を成長戦略の一つと位置付け、スタートアップ企業とのオープンイノベーションの取り組みも積極的に推進している。こうした中で、「市場の成長性、親日的文化、食品輸入制度などからベトナムを有望市場と捉えて進出機会を模索してきた」（三菱食品）。昨年、現地企業を通じてHomefarm社との接点ができ、互いのオペレーション視察や創業者CEOのTruong氏との度重なる対話を通じて相互理解と信頼関係を深め、「日本産品の販売先およびベトナム市場開拓のパートナーとしてHomefarm社への出資を決めた」（同）。
   第三者割当増資による出資額は45000百万ベトナムドン（約2億9千万円）。Homefarm社は店舗網拡大や既存店・配送センターの改装、システム・人材投資により、さらなる成長を加速させる。また、三菱食品では飲料や調味料などの日本産品を輸出し、Homefarmの店舗で販売する取り組みをすでに開始。同社の店舗ネットワークを活用したテストマーケティングや新業態へのトライアルも予定している。「現地消費者の生の声や購買データを分析し、日本食の現地展開や新たな需要を創造する商品開発、食品メーカーのベトナム進出支援に取り組む」とした。</t>
    <phoneticPr fontId="85"/>
  </si>
  <si>
    <t>https://www.ryutsuu.biz/abroad/q042482.html</t>
    <phoneticPr fontId="85"/>
  </si>
  <si>
    <t xml:space="preserve">同社グループは、今後の成長戦略の布石として、ベトナム市場への参入を決定。平均年齢が若く、さらなる人口増加が期待でき、ライフスタイルの変化に伴う小売機能の近代化が見込まれる市場だという。具体的には、食品スーパーマーケット事業を運営するGreen Sky Investment and Development Company Limited（以下、「GS社」）の完全親会社であるSOPHIE INVESTMENT JOINT STOCK COMPANYに対する出資、GS社への人材派遣などを通じて、GS社によるベトナムでの食品スーパーマーケット事業および総菜外販事業の運営を支援していく。GS社は、ホーチミン都市部を中心に3SACHの名称で9店舗の食品スーパーマーケットを運営しており、生鮮の鮮度や品質が強みだという。自社惣菜工場、ベーカリー工場を持ち、自社店舗への商品供給のほか、他社への商品販売を行っている。
なお、今回の件については、業績への影響が軽微であると予想している。
   ■SOPHIE INVESTMENT JOINT STOCK COMPANY
所在地：127-131 No.1, Tan Phong Ward, District 7, Ho Chi Minh City, VietNam
代表者の役職・氏名：Founder／Nguyen An Thien Trang
事業内容：Green Sky Investment and Development Company Limitedへの出資    資本金：400億ベトナムドン   大株主及び持分比率：Nguyen An Thien Trang 44.63％／ヤオコー 40.00％  当該会社とヤオコーの関係：ヤオコーが40％出資。1名が当該会社の取締役に就任している。
   ■Green Sky Investment and Development Company Limited
所在地：127-135 No.1, Tan Phong Ward, District 7, Ho Chi Minh City, VietNam
代表者の役職・氏名：代表取締役 CEO／Nguyen An Thien Trang
事業内容：食品スーパーマーケットの運営、ベーカリー・総菜製造工場の運営   資本金：666億ベトナムドン   大株主及び持分比率：SOPHIE INVESTMENT JOINT STOCK COMPANY 100.00％   当該会社とヤオコーの関係：1名が当該会社のCOOに就任予定。当該会社に融資を行っている。
■ヤオコーの関連記事     ヤオコー／3月の既存店売上高9.3％増   </t>
    <phoneticPr fontId="85"/>
  </si>
  <si>
    <t>https://news.nissyoku.co.jp/news/fujibayashi20240419113012165</t>
    <phoneticPr fontId="85"/>
  </si>
  <si>
    <t>宝ホールディングスの子会社で海外事業を展開する宝酒造インターナショナルの米国における和酒の製造・販売拠点「Takara Sake USA Inc.」（カリフォルニア州、米国宝酒造）は、日本酒の製造・販売を行うスタートアップ「WAKAZE」からの委託を受け、缶入りスパークリングSAKE（清酒）「SummerFall」〈CLASSIC BUBBLES〉＝写真＝の製造を開始した。　同商品は、宝グループとWAKAZEとの米国での協業第1弾として、1  ・・・続きはURLから</t>
    <rPh sb="227" eb="228">
      <t>ツヅ</t>
    </rPh>
    <phoneticPr fontId="85"/>
  </si>
  <si>
    <t>https://www.jetro.go.jp/biznews/2024/04/7cef32f2f1568d73.html</t>
    <phoneticPr fontId="85"/>
  </si>
  <si>
    <t>タイ農業協同組合省水産局（DOF）は4月5日から11日まで、水産動物（注1）および水産動物製品の輸入手続きなどに関する水産局告示（注2）を見直す告示案PDFファイル(外部サイトへ、新しいウィンドウで開きます)への意見公募外部サイトへ、新しいウィンドウで開きますを行った。水産物の輸入の現状に合わせた改定および、食品製造にかかるサプライチェーンにおけるトレーサビリティーの確保を図るためと説明しており、必要書類が増えるなど、輸入手続きが厳しくなる内容となっている。
現在、タイ国内の漁業者からは、水産物の輸入過多などよりタイ産水産物の価格が下落しているとして、政府に対策を求める声が上がっており（2024年4月3日記事参照）、今般の告示案も、この対策の一環として発表された可能性がある。ただし、まだ意見公募の段階であり、実際の改正の可能性やそのタイミングについては現時点では不透明だ。
意見公募で示された告示案の主な変更点や内容は次のとおり。
　　輸入目的を現行の10分類から15分類に細分化
養殖水産動物の輸入、観賞水産動物の輸入、国際輸送業者（Express Consignment）を通じたまたは市場で集荷した水産動物の輸入は、水産動物または水産動物製品のトレーサビリティーが確認できる原産地を証明する書類を添付しなければならない
輸出先からタイに返送された場合の輸入には所定の書類を提出しなければならない
海で捕れた1種類以上の水産動物を混載した輸入の場合、パッキングリスト（Packing List）が必要。ただし、梱包（こんぽう）した水産動物の種類および数量、商品リスト、数量、梱包数量、荷印（シッピングマーク）を記載した箱形態による輸入を除く
輸入許可申請者は、係官が検査できるように、水産動物または水産動物製品の保管場所または物流センターの場所を所定の書類に明記しなければならない
タイ国籍でない漁船による輸入は、外国籍の漁船の入港許可通知書（Notification to fishing vessel following a request to enter port）の番号を書類に明記しなければならない係官による輸入水産動物および水産動物製品の検査方法を定める　　　官報告示日の翌日から90日後に施行する</t>
    <phoneticPr fontId="85"/>
  </si>
  <si>
    <t>https://www.jetro.go.jp/biznews/2024/04/c1e5600b7f9f65ba.html</t>
    <phoneticPr fontId="85"/>
  </si>
  <si>
    <t>ハンガリー政府は4月16日、新たな貿易関連措置を発表外部サイトへ、新しいウィンドウで開きますした。今後、海外からハンガリーに輸入される特定の農産物（注）について、事前届け出義務が課せられる。詳細は、政令80/2024（IV.11）外部サイトへ、新しいウィンドウで開きますに定められている。政府は、今回の措置はウクライナの農産物からハンガリー市場を守るために採用されたものであり、その背景には、EUが2022年にウクライナからの農産物に対して無関税・無制限輸入を認めたことで（2024年3月28日記事参照）、供給過剰による過度の価格下落圧力がかかっていることがあるとした。同事前届け出は、国家フードチェーン安全監督局（NÉBIH）のウェブサイトに掲載されている電子書式外部サイトへ、新しいウィンドウで開きますを用いて、届け出対象品を販売する（またはその代理を務める輸送業者）個人、個人事業者、法人またはその他の団体によって、輸入する24時間前まで（航空便または船便による輸入の場合は6時間前まで）に提出しなければならない。また、同届け出書はハンガリー語で記入しなければならない。
同届け出書（電子書式）において報告すべき主な項目は次のとおり。
届け出する個人または企業の詳細　　　商品の詳細（数量、価格）　　倉庫の所在地　　　原産国　　荷受人の氏名　　輸入予定日　　輸送手段の詳細</t>
    <phoneticPr fontId="85"/>
  </si>
  <si>
    <t>https://www.cnn.co.jp/usa/35218185.html</t>
    <phoneticPr fontId="85"/>
  </si>
  <si>
    <t>（ＣＮＮ） 米食品医薬品局（ＦＤＡ）は２３日、食品店で販売された牛乳の中からＨ５Ｎ１型鳥インフルエンザのウイルス粒子が見つかったと発表した。そうした牛乳を飲んだとしても安全性に問題はないとの見方を示している。ＦＤＡは畜牛の鳥インフルエンザ流行に関する更新情報の中で、高感度検査でウイルス粒子が検出されたと述べ、低温殺菌の過程で死滅したウイルスの残骸だったと思われると説明。この粒子から人が感染することはなさそうだと考えられるとしながらも、確認のための検査を行っていることを明らかにした「これまでのところ、市販の牛乳が安全だという我々の評価に変わりはない」とＦＤＡは強調し、検査結果は数日から数週間以内に公表するとしている。
一方、市販の牛乳からウイルス粒子が発見されたことについて専門家は、畜牛の間で想像以上に流行が広がっていることの表れだと指摘した。
米農務省は今年３月、高病原性鳥インフルエンザがテキサス州とカンザス州の乳牛から検出されたと発表。畜牛の感染が確認されたのは初めてだった。以来、米８州の３０を超す農場で畜牛の感染が確認されている。牛の感染が確認された農場では、恐らく牛乳から感染したと思われる猫が死んでいる。
ＦＤＡは２３日、感染した牛から搾乳した牛乳は「転用または廃棄」していると説明し、州をまたいで販売される牛乳は低温殺菌されていると強調した。
「たとえ生乳からウイルスが検出されたとしても、低温殺菌によって消費者の健康にリスクを生じさせない程度にまで病原体が除去されると想定される」としている。</t>
    <phoneticPr fontId="85"/>
  </si>
  <si>
    <t>https://news.livedoor.com/article/detail/26272968/</t>
    <phoneticPr fontId="85"/>
  </si>
  <si>
    <t>来年の日本の国内総生産（ＧＤＰ）規模がインドに押されて５位に下落する見通しだと日本経済新聞が２１日に報道した。かつては米国に次いで２位だった日本は、２０１０年に中国、昨年はドイツにそれぞれ追い越された。国際通貨基金（ＩＭＦ）によると、２０２５年にインドのＧＤＰは４兆３３９８億ドルで日本の４兆３１０３億ドルを抜いて４位になると予想された。昨年１０月のＩＭＦの見通しでは２０２６年にインドが日本のＧＤＰを超えると予想したが今月ＩＭＦが提示した修正見通しでは逆転時期が１年さらに前倒しされた。円安により日本のドル基準ＧＤＰが大幅に減少した影響が大きかった。ここにインドが人口増加により高速成長中でもある。
インドのＧＤＰ規模は２０１４年に１０位だった。だがＩＭＦの予想値を見ると、インドは２０２７年にはドイツも抜いて米国と中国に次ぐ３位の経済大国になる見通しだ。
昨年日本はＧＤＰ規模で５５年ぶりにドイツに抜かれＧＤＰ順位が４位に落ちた
日本は一時米国が脅威を感じるほど高速成長した世界２位の経済大国だったが、２０１０年に中国に押され３位になるなどＧＤＰ順位が後退する状況だ。</t>
    <phoneticPr fontId="85"/>
  </si>
  <si>
    <t>https://news.livedoor.com/article/detail/26275689/</t>
    <phoneticPr fontId="85"/>
  </si>
  <si>
    <t>欧州連合（ＥＵ）欧州委員会のボイチェホフスキ委員（農業担当）は２２日、訪問先の上海でインタビューに応じ、今週の訪中について、農産品の対中輸出拡大を目指すと発言、中国とＥＵの貿易摩擦が食品貿易に影響することを回避したいと述べた。「食品貿易では中国の輸入品に障壁はない」とし「他の分野の問題の代償を農業が払うことが時々起こり得るが、それをできる限り回避することが私の意図だ」と述べた。太陽光パネルや新エネルギー車などの分野とは異なり、ＥＵは農産品分野で対中貿易黒字を計上。同委員は、開放的な食品貿易は「場所を問わず食料安全保障を確保する非常に重要な手段だ」と指摘した。昨年のＥＵの対中輸出は前年比８％減の１４６億ユーロ（１５５億７０００万ドル）。中国からの輸入は１５％減の８３億ユーロだった。同氏は鶏肉、豚肉、牛肉、乳製品など農産品分野ではＥＵの対中輸出に拡大余地があると指摘。「良質で質の高い食品を求める中産階級の消費者が増えている。これは『ヨーロピアン・フード』にとって輸出を増やすチャンスだ」と語った。</t>
    <phoneticPr fontId="85"/>
  </si>
  <si>
    <t>https://www.jetro.go.jp/biznews/2024/04/f64d7ad69134e02d.html</t>
    <phoneticPr fontId="85"/>
  </si>
  <si>
    <t>ガーナ・カカオ公社（COCOBOD）は4月5日、2023/2024収穫年度（2023年10月1日～2024年9月30日）のミッドクロップ（2024年4月1日～2024年9月30日）におけるカカオ豆の生産者価格を58.26％引き上げ、1トン当たり3万3,120ガーナ・セディ（約38万880円、1ガーナ・セディ＝約11.5円）（改定前は2万928ガーナ・セディ）と発表外部サイトへ、新しいウィンドウで開きますした。生産者価格の改定は、国際市場でのカカオ価格上昇に対応することを理由としている。
また、隣国コートジボワールが4月2日、生産者価格を50％引き上げ、1トン当たり150万CFAフラン（約37万5,000円、1CFAフラン＝約0.25円)（改定前は100万CFAフラン）と発表しており(2024年4月10日記事参照）、ガーナでは、より高い価格を設定することで、農家がコートジボワールに密輸出することを防止するための措置を取ったとみられる。COCOBODは、前2022/2023年シーズンにおいて、密輸出と違法な金の採掘（現地ではガラムセイとして知られる）によるカカオ農地の減少のため、約15万トンのカカオ豆の損失を報告している。カカオ豆の世界的な供給不足は続いており、2023/2024年シーズンが始まってから2024年2月4日までのガーナにおけるカカオ豆の購入量は35万1,000トンで前年同期比35％減となった。同期間におけるコートジボワールの出荷量は105万1,000トンで、34％減で推移している(2024年1月22日記事参照）。
2023年12月から2024年2月にかけて、カカオ豆の主要な産地である西アフリカ地域でハルマッタン（注）による天候不順などの影響を受け、価格が高騰している。2024年2月の国際市場平均価格はロンドンが6,146ドル/トンで前年同月比147％高く、ニューヨークは5,889ドル/トンで120％高い。
国際カカオ機関（ICCO）の2024年2月市場レビューでは、米国市場におけるガーナ産とコートジボワール産のカカオ豆の不足が報告されており、これはEUの森林破壊防止デューディリジェンス規則（2024年3月27日記事参照）を見越して欧州で備蓄が進んでいるため、と一部の関係者から報告されており、規制が実施されれば、EUのバイヤーが入手できるカカオ豆の量が減る可能性がある。この規制は、2024年12月30日から大企業に適用が開始される。
（注）西アフリカで吹く貿易風。熱風ではないが、極めて乾燥しており湿気を奪う。また大量の極めて細かい砂塵（さじん）を含む。</t>
    <phoneticPr fontId="85"/>
  </si>
  <si>
    <t>小麦の生産大国ではない日本で製粉した小麦粉の需要が高く、輸出額が最高となっている。経済成長に伴い食文化が多様化するアジアで、食感が合う日本流のパンなどが人気を集めていることが背景にある。</t>
    <phoneticPr fontId="85"/>
  </si>
  <si>
    <t xml:space="preserve">シンガポール：レストラン「ピーチガーデン」、43人が体調不良で営業停止に | AsiaX </t>
  </si>
  <si>
    <t>中国が禁輸した「日本の魚」が、意外な国でビジネスチャンスを広げているワケ(4/13　ダイヤモンド・オンライン)  ＃水産物</t>
  </si>
  <si>
    <t>三菱食品 ベトナムのスタートアップ企業に出資 日本産食品の輸出拡大へ（4/22 食品新聞）＃ベトナム市場</t>
  </si>
  <si>
    <t xml:space="preserve">ヤオコー／ベトナム市場に参入、現地企業に出資・業務支援 - 流通ニュース </t>
  </si>
  <si>
    <t>ヒットの兆し：米国宝酒造「Summer Fall」　米国で缶入り発泡清酒を</t>
  </si>
  <si>
    <t>タイ水産局、水産物の輸入手続き厳格化を検討(タイ) ｜ ビジネス短信 ―ジェトロの海外ニュース - ジェトロ</t>
  </si>
  <si>
    <t>ハンガリーへの特定農産物の輸入に事前届け出義務(EU、ハンガリー、ウクライナ) ｜ ビジネス短信 ―ジェトロ</t>
  </si>
  <si>
    <t>市販の牛乳に鳥インフルの痕跡、「低温殺菌牛乳は安全」と強調　米ＦＤＡ - CNN.co.jp</t>
  </si>
  <si>
    <t>勢いに乗るインド…来年には「世界４位の経済大国」日本追い越す - ライブドアニュース</t>
  </si>
  <si>
    <t>ＥＵ、中国への食品輸出の拡大目指す　訪中の欧州委員表明 - ライブドアニュース</t>
  </si>
  <si>
    <t>なぜかアジアで伸びる国産小麦粉 日本流パンの食感人気が背景に、輸出額最高｜全国のニュース｜Web東奥</t>
  </si>
  <si>
    <t>アジア</t>
    <phoneticPr fontId="85"/>
  </si>
  <si>
    <t>シンガポール</t>
    <phoneticPr fontId="85"/>
  </si>
  <si>
    <t>ベトナム</t>
    <phoneticPr fontId="85"/>
  </si>
  <si>
    <t>米国</t>
    <rPh sb="0" eb="2">
      <t>ベイコク</t>
    </rPh>
    <phoneticPr fontId="85"/>
  </si>
  <si>
    <t>タイ</t>
    <phoneticPr fontId="85"/>
  </si>
  <si>
    <t>ハンガリー</t>
    <phoneticPr fontId="85"/>
  </si>
  <si>
    <t>インド</t>
    <phoneticPr fontId="85"/>
  </si>
  <si>
    <t>EU
米国</t>
    <rPh sb="3" eb="5">
      <t>ベイコク</t>
    </rPh>
    <phoneticPr fontId="85"/>
  </si>
  <si>
    <t>ガーナ</t>
    <phoneticPr fontId="85"/>
  </si>
  <si>
    <t>ミッドクロップのカカオ豆出荷開始、生産者価格を58.26％引き上げ(ガーナ) ｜ ビジネス短信 ―ジェトロ</t>
    <phoneticPr fontId="85"/>
  </si>
  <si>
    <t>4/22む</t>
    <phoneticPr fontId="85"/>
  </si>
  <si>
    <t>　↓　職場の先輩は以下のことを理解して　わかり易く　指導しましょう　↓</t>
    <phoneticPr fontId="5"/>
  </si>
  <si>
    <t>今週のお題(手拭タオルの共用使用は禁止です!)</t>
    <rPh sb="6" eb="8">
      <t>テフキ</t>
    </rPh>
    <rPh sb="12" eb="14">
      <t>キョウヨウ</t>
    </rPh>
    <rPh sb="14" eb="16">
      <t>シヨウ</t>
    </rPh>
    <rPh sb="17" eb="19">
      <t>キンシ</t>
    </rPh>
    <phoneticPr fontId="5"/>
  </si>
  <si>
    <t>なぜ　手洗い後のタオルを共用使用してはいけないのか?</t>
    <rPh sb="3" eb="5">
      <t>テアラ</t>
    </rPh>
    <rPh sb="6" eb="7">
      <t>ゴ</t>
    </rPh>
    <rPh sb="12" eb="14">
      <t>キョウヨウ</t>
    </rPh>
    <rPh sb="14" eb="16">
      <t>シヨウ</t>
    </rPh>
    <phoneticPr fontId="5"/>
  </si>
  <si>
    <r>
      <t>★最近では、小さな居酒屋さんでもタオルがぶら下がっ　ている光景に出会わなくなりました。個人衛生観念の向上ですね！
★ところで、家庭ではまだ共用がほとんどですね。
★小さな職場や飲食店では、化粧室や調理室の手洗い場に、家庭感覚で何気なくタオルが架っていませんか?</t>
    </r>
    <r>
      <rPr>
        <b/>
        <sz val="12"/>
        <color indexed="13"/>
        <rFont val="ＭＳ Ｐゴシック"/>
        <family val="3"/>
        <charset val="128"/>
      </rPr>
      <t xml:space="preserve">
★誰がどのように使っているか、いつ替えたのかこれでは全く管理できません。管理できないものを使用するのは厳禁です。</t>
    </r>
    <rPh sb="1" eb="3">
      <t>サイキン</t>
    </rPh>
    <rPh sb="6" eb="7">
      <t>チイ</t>
    </rPh>
    <rPh sb="9" eb="12">
      <t>イザカヤ</t>
    </rPh>
    <rPh sb="22" eb="23">
      <t>サ</t>
    </rPh>
    <rPh sb="29" eb="31">
      <t>コウケイ</t>
    </rPh>
    <rPh sb="32" eb="34">
      <t>デア</t>
    </rPh>
    <rPh sb="43" eb="45">
      <t>コジン</t>
    </rPh>
    <rPh sb="45" eb="47">
      <t>エイセイ</t>
    </rPh>
    <rPh sb="47" eb="49">
      <t>カンネン</t>
    </rPh>
    <rPh sb="50" eb="52">
      <t>コウジョウ</t>
    </rPh>
    <rPh sb="69" eb="71">
      <t>キョウヨウ</t>
    </rPh>
    <rPh sb="82" eb="83">
      <t>チイ</t>
    </rPh>
    <rPh sb="85" eb="87">
      <t>ショクバ</t>
    </rPh>
    <rPh sb="88" eb="90">
      <t>インショク</t>
    </rPh>
    <rPh sb="90" eb="91">
      <t>テン</t>
    </rPh>
    <rPh sb="94" eb="96">
      <t>ケショウ</t>
    </rPh>
    <rPh sb="96" eb="97">
      <t>シツ</t>
    </rPh>
    <rPh sb="98" eb="101">
      <t>チョウリシツ</t>
    </rPh>
    <rPh sb="102" eb="104">
      <t>テアラ</t>
    </rPh>
    <rPh sb="105" eb="106">
      <t>バ</t>
    </rPh>
    <rPh sb="113" eb="115">
      <t>ナニゲ</t>
    </rPh>
    <rPh sb="121" eb="122">
      <t>カカ</t>
    </rPh>
    <rPh sb="132" eb="133">
      <t>ダレ</t>
    </rPh>
    <rPh sb="139" eb="140">
      <t>ツカ</t>
    </rPh>
    <rPh sb="148" eb="149">
      <t>カ</t>
    </rPh>
    <rPh sb="157" eb="158">
      <t>マッタ</t>
    </rPh>
    <rPh sb="159" eb="161">
      <t>カンリ</t>
    </rPh>
    <rPh sb="167" eb="169">
      <t>カンリ</t>
    </rPh>
    <rPh sb="176" eb="178">
      <t>シヨウ</t>
    </rPh>
    <phoneticPr fontId="5"/>
  </si>
  <si>
    <r>
      <t xml:space="preserve">人の手は、様々な場所に触れ、手洗いをしても微生物を完全に除去することはできません。
手洗いの最後に手を拭くという行為は、水分の除去とともに汚れを物理的に取り去ることです。
ここでタオルを共用すれば前に拭いた人の手のひらの微生物をもらいうけることになります。
使い続けたタオルは水分と汚れが豊富で、わずかな微生物でも短時間のうちに爆発的な数になります。
</t>
    </r>
    <r>
      <rPr>
        <b/>
        <sz val="12"/>
        <color indexed="10"/>
        <rFont val="ＭＳ Ｐゴシック"/>
        <family val="3"/>
        <charset val="128"/>
      </rPr>
      <t>管理できない共有タオルの使用は禁止です。</t>
    </r>
    <rPh sb="0" eb="1">
      <t>ヒト</t>
    </rPh>
    <rPh sb="2" eb="3">
      <t>テ</t>
    </rPh>
    <rPh sb="5" eb="7">
      <t>サマザマ</t>
    </rPh>
    <rPh sb="8" eb="10">
      <t>バショ</t>
    </rPh>
    <rPh sb="11" eb="12">
      <t>フ</t>
    </rPh>
    <rPh sb="14" eb="16">
      <t>テアラ</t>
    </rPh>
    <rPh sb="21" eb="24">
      <t>ビセイブツ</t>
    </rPh>
    <rPh sb="25" eb="27">
      <t>カンゼン</t>
    </rPh>
    <rPh sb="28" eb="30">
      <t>ジョキョ</t>
    </rPh>
    <rPh sb="42" eb="44">
      <t>テアラ</t>
    </rPh>
    <rPh sb="46" eb="48">
      <t>サイゴ</t>
    </rPh>
    <rPh sb="49" eb="50">
      <t>テ</t>
    </rPh>
    <rPh sb="51" eb="52">
      <t>フ</t>
    </rPh>
    <rPh sb="56" eb="58">
      <t>コウイ</t>
    </rPh>
    <rPh sb="60" eb="62">
      <t>スイブン</t>
    </rPh>
    <rPh sb="63" eb="65">
      <t>ジョキョ</t>
    </rPh>
    <rPh sb="69" eb="70">
      <t>ヨゴ</t>
    </rPh>
    <rPh sb="72" eb="75">
      <t>ブツリテキ</t>
    </rPh>
    <rPh sb="76" eb="77">
      <t>ト</t>
    </rPh>
    <rPh sb="78" eb="79">
      <t>サ</t>
    </rPh>
    <rPh sb="93" eb="95">
      <t>キョウヨウ</t>
    </rPh>
    <rPh sb="98" eb="99">
      <t>マエ</t>
    </rPh>
    <rPh sb="100" eb="101">
      <t>フ</t>
    </rPh>
    <rPh sb="103" eb="104">
      <t>ヒト</t>
    </rPh>
    <rPh sb="105" eb="106">
      <t>テ</t>
    </rPh>
    <rPh sb="110" eb="113">
      <t>ビセイブツ</t>
    </rPh>
    <rPh sb="129" eb="130">
      <t>ツカ</t>
    </rPh>
    <rPh sb="131" eb="132">
      <t>ツヅ</t>
    </rPh>
    <rPh sb="138" eb="140">
      <t>スイブン</t>
    </rPh>
    <rPh sb="141" eb="142">
      <t>ヨゴ</t>
    </rPh>
    <rPh sb="144" eb="146">
      <t>ホウフ</t>
    </rPh>
    <rPh sb="152" eb="155">
      <t>ビセイブツ</t>
    </rPh>
    <rPh sb="157" eb="160">
      <t>タンジカン</t>
    </rPh>
    <rPh sb="164" eb="167">
      <t>バクハツテキ</t>
    </rPh>
    <rPh sb="168" eb="169">
      <t>スウ</t>
    </rPh>
    <rPh sb="176" eb="178">
      <t>カンリ</t>
    </rPh>
    <rPh sb="182" eb="184">
      <t>キョウユウ</t>
    </rPh>
    <rPh sb="188" eb="190">
      <t>シヨウ</t>
    </rPh>
    <rPh sb="191" eb="193">
      <t>キンシ</t>
    </rPh>
    <phoneticPr fontId="5"/>
  </si>
  <si>
    <t xml:space="preserve">消費者庁、無添加表示に規制 違反すれば罰金の可能性も - マイナビニュース </t>
    <phoneticPr fontId="15"/>
  </si>
  <si>
    <t>消費者庁が2022年3月に策定した「食品添加物の不使用表示に関するガイドライン」の見直しの猶予期間が3月末で終了し、4月1日からガイドラインに沿った表示が求められている。商品パッケージなどに記載されている「無添加」や「〇〇不使用」という表示に規制が入るようになった。食品を販売するEC事業者は違反した場合、罰金など懲罰を受ける可能性がある。ガイドラインを策定した背景には、消費者が誤解を招くような表示が散見されていたことが関係している。商品のパッケージに「添加物不使用」と記載があっても、実際には原材料に添加物が使用されていることがあった。
ガイドラインでは、食品表示の無添加について、新たに10種類の類型を設定した。主に①食品表示基準に規定されていない用語を表示 ②食品添加物の使用が認められていない食品への表示 ③健康や安全と関連付ける表示 ④食品添加物の使用が予期されていない食品への表示――などをしないことを求めている。もともと清涼飲料水に使用を認められていない「ソルビン酸」をあえて「ソルビン酸不使用」と表示することも禁止する。実際に今回のガイドラインの改定を受けて、多くの取材先の食品EC事業者は「対応は終わっている」と話している。
　関西地方で魚の加工や販売を行うA社は、「もともと不使用表示の問題は『化学調味料不使用』の表示から議論が発展したと思っている。曖昧な問題が今回の改定でクリアになり、消費者に確実な情報を提供できるようになる。消費者を誤認されるような表示がどれだけ減るかに注目している」（専務取締役）と話す</t>
    <phoneticPr fontId="15"/>
  </si>
  <si>
    <t xml:space="preserve">赤イカお刺身 他 一部消費期限誤表示 - フーズチャネル </t>
    <phoneticPr fontId="15"/>
  </si>
  <si>
    <t>2024年4月22日に、山形屋ストア明和店で販売した「赤イカお刺身長崎県産・ホタテ貝柱お刺身(生)お刺身　北海道産」において、食品表示法違反(消費期限の誤り)が判明したため、回収する。これまで健康被害の報告はない。(リコールプラス編集部)(リコールプラス)
【対象】対象商品
①赤イカお刺身長崎県産
②ホタテ貝柱お刺身用(生)お刺身　北海道産
消費期限誤り
①消費期限　24.4.22　消費期限　24.4.24
②消費期限　24.4.22　消費期限　24.4.24
販売地域:鹿児島市
販売先　:山形屋ストア明和店で消費者向けに小売り</t>
    <phoneticPr fontId="15"/>
  </si>
  <si>
    <t xml:space="preserve">機能性表示食品巡り意見聴取 消費者、事業者双方から―消費者庁 - 時事通信 </t>
    <phoneticPr fontId="15"/>
  </si>
  <si>
    <t>消費者庁は２４日、機能性表示食品制度に関する有識者検討会の第２回会合をオンラインで開き、消費者側、事業者側の計６団体から意見を聞いた。小林製薬の紅麹（べにこうじ）製品による健康被害問題を受けた対応で、双方から制度の見直しに向けた意見が出た。紅麹被害、実態解明急ぐ　機能性食品、制度見直し議論も―小林製薬公表から１カ月
　消費者側として参加した主婦連合会は、機能性表示食品は届け出のみで審査がないことから「安全性、品質、機能性の担保が事業者任せ。国のチェックが入る制度にしてほしい」と提案した。事業者団体は健康被害の報告要件の明文化や、届け出の更新制度導入などを求めた。</t>
    <phoneticPr fontId="15"/>
  </si>
  <si>
    <t xml:space="preserve">ふるさと納税返礼品の農産物漬物で不適正な表示…農水省が調査 - 通販通信-ECMO </t>
    <phoneticPr fontId="15"/>
  </si>
  <si>
    <t>ふるさと納税の返礼品で、原材料に中国産の大根を使用しながら「国産」と表示して農産物漬物を販売したとして、農林水産省は4月19日、オカムラ食品工業（青森市）に対し、原因究明や再発防止策の構築を指示したと発表した。</t>
    <phoneticPr fontId="15"/>
  </si>
  <si>
    <t xml:space="preserve">北九州市のふるさと納税返礼品、サイトで「国内産」なのに「北九州市産」と表示…加工食品１７品 </t>
    <phoneticPr fontId="15"/>
  </si>
  <si>
    <t>市などによると、不備が確認されたのは小倉北区の飲食店が製造した、からすみ餅やローストビーフなど。いずれも原料原産地の表示がなく、寄付サイトでは「国内産」を「北九州市産」と誤って表示するなどしていた。うち４品はアレルギー表示も欠落していたが、健康被害は確認されていないという。
　チェック不足などが原因で、市は「適切な表示を指導する」などとしている。</t>
    <phoneticPr fontId="15"/>
  </si>
  <si>
    <t>食品衛生検査試薬のパイオニア:  株式会社エルメックス</t>
    <rPh sb="0" eb="2">
      <t>ショクヒン</t>
    </rPh>
    <rPh sb="2" eb="4">
      <t>エイセイ</t>
    </rPh>
    <rPh sb="4" eb="6">
      <t>ケンサ</t>
    </rPh>
    <rPh sb="6" eb="8">
      <t>シヤク</t>
    </rPh>
    <rPh sb="17" eb="21">
      <t>カブシキガイシャ</t>
    </rPh>
    <phoneticPr fontId="32"/>
  </si>
  <si>
    <t>今週は掲載無し</t>
    <rPh sb="0" eb="2">
      <t>コンシュウ</t>
    </rPh>
    <rPh sb="3" eb="6">
      <t>ケイサイナ</t>
    </rPh>
    <phoneticPr fontId="32"/>
  </si>
  <si>
    <t>管理レベル「2」　</t>
    <phoneticPr fontId="5"/>
  </si>
  <si>
    <t xml:space="preserve">ベジタリアン料理店の食中毒 重症患者1人が死亡 死者3人に／台湾 </t>
    <phoneticPr fontId="15"/>
  </si>
  <si>
    <t xml:space="preserve">フォーカス台湾 - Focus Taiwan </t>
    <phoneticPr fontId="15"/>
  </si>
  <si>
    <t>（台北中央社）衛生福利部（保健省）の王必勝（おうひっしょう）政務次長は27日、台北市信義区のベジタリアン料理店「宝林茶室」で3月に起きた食中毒で、集中治療室で治療を受けていた重症の男性1人が多臓器不全で死亡したと発表した。死者は合わせて3人になった。
衛生福利部によると、3月18日から同24日に宝林茶室で食事をした35人が食中毒症状を訴え、死亡した3人を含む33人から強い毒性を持つボンクレキン酸が検出された。現在も3人が集中治療室に入っているという。</t>
    <phoneticPr fontId="15"/>
  </si>
  <si>
    <t>台湾</t>
    <rPh sb="0" eb="2">
      <t>タイワン</t>
    </rPh>
    <phoneticPr fontId="15"/>
  </si>
  <si>
    <t>https://japan.focustaiwan.tw/society/202404270005</t>
    <phoneticPr fontId="15"/>
  </si>
  <si>
    <t xml:space="preserve">食中毒の発生に関するお詫びとお知らせ - JR九州フードサービス </t>
    <phoneticPr fontId="15"/>
  </si>
  <si>
    <t>JR九州フードサービス</t>
    <phoneticPr fontId="15"/>
  </si>
  <si>
    <t>この度、弊社が運営いたします飲食店「天神華都飯店（てんじんしゃとーはんてん）」（以下、「当該店舗」）にて食事をされたお客さまより複数の体調不良のお申し出があり、福岡市中央区保健福祉センターの指示の下、調査を行ってまいりました。その結果、食中毒であると断定され、本日4月27日（土）付で福岡市より営業停止1日の処分が発せられました。発症されたお客さまとそのご家族の方々には多大なる苦痛とご迷惑をお掛けしましたことを深くお詫びするとともに、心からお見舞い申し上げます。また、日頃からご利用いただいておりますお客さま及び関係者の皆さまにも多大なご迷惑をお掛けしますことを、重ねてお詫び申し上げます。
食中毒に関する詳細についてはこちらからご覧いただけます。
今後は衛生管理体制を改めて見直し、安全安心な商品提供に努めてまいりますので、引き続きご愛顧賜りますようお願い申し上げます。　なお、営業の再開日については改めてご案内させていただきます。</t>
    <phoneticPr fontId="15"/>
  </si>
  <si>
    <t>https://www.jrfs.co.jp/news/271</t>
    <phoneticPr fontId="15"/>
  </si>
  <si>
    <t>福岡県</t>
    <rPh sb="0" eb="3">
      <t>フクオカケン</t>
    </rPh>
    <phoneticPr fontId="15"/>
  </si>
  <si>
    <t>金沢の飲食店、ノロ食中毒 9人発症 16:00. 夕刊. 金沢の飲食店、ノロ食中毒 9人発症</t>
    <phoneticPr fontId="85"/>
  </si>
  <si>
    <t>北國新聞</t>
    <rPh sb="0" eb="4">
      <t>ホッコクシンブン</t>
    </rPh>
    <phoneticPr fontId="8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</si>
</sst>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2"/>
      <color rgb="FF333333"/>
      <name val="メイリオ"/>
      <family val="3"/>
      <charset val="128"/>
    </font>
    <font>
      <b/>
      <sz val="11"/>
      <color rgb="FF222324"/>
      <name val="ＭＳ Ｐゴシック"/>
      <family val="2"/>
      <charset val="128"/>
    </font>
    <font>
      <b/>
      <sz val="14"/>
      <color rgb="FF0070C0"/>
      <name val="ＭＳ Ｐゴシック"/>
      <family val="3"/>
      <charset val="128"/>
    </font>
    <font>
      <b/>
      <sz val="14"/>
      <color indexed="8"/>
      <name val="ＭＳ Ｐゴシック"/>
      <family val="3"/>
      <charset val="128"/>
    </font>
    <font>
      <b/>
      <sz val="20"/>
      <name val="游ゴシック"/>
      <family val="3"/>
      <charset val="128"/>
    </font>
    <font>
      <sz val="20"/>
      <color indexed="9"/>
      <name val="ＭＳ Ｐゴシック"/>
      <family val="3"/>
      <charset val="128"/>
    </font>
    <font>
      <sz val="8.8000000000000007"/>
      <color indexed="23"/>
      <name val="ＭＳ Ｐゴシック"/>
      <family val="3"/>
      <charset val="128"/>
    </font>
    <font>
      <sz val="10"/>
      <name val="Arial"/>
      <family val="2"/>
    </font>
    <font>
      <sz val="14"/>
      <color indexed="63"/>
      <name val="Arial"/>
      <family val="2"/>
    </font>
    <font>
      <b/>
      <sz val="11"/>
      <color rgb="FF0070C0"/>
      <name val="ＭＳ Ｐゴシック"/>
      <family val="3"/>
      <charset val="128"/>
    </font>
    <font>
      <sz val="13"/>
      <name val="ＭＳ Ｐゴシック"/>
      <family val="3"/>
      <charset val="128"/>
    </font>
    <font>
      <b/>
      <sz val="14"/>
      <color indexed="12"/>
      <name val="ＭＳ Ｐゴシック"/>
      <family val="3"/>
      <charset val="128"/>
    </font>
    <font>
      <sz val="48"/>
      <color theme="0"/>
      <name val="ＭＳ Ｐゴシック"/>
      <family val="3"/>
      <charset val="128"/>
      <scheme val="minor"/>
    </font>
    <font>
      <sz val="11"/>
      <color theme="0"/>
      <name val="ＭＳ Ｐゴシック"/>
      <family val="3"/>
      <charset val="128"/>
      <scheme val="minor"/>
    </font>
    <font>
      <sz val="28"/>
      <color theme="0"/>
      <name val="ＭＳ Ｐゴシック"/>
      <family val="3"/>
      <charset val="128"/>
      <scheme val="minor"/>
    </font>
    <font>
      <u/>
      <sz val="28"/>
      <color theme="0"/>
      <name val="ＭＳ Ｐゴシック"/>
      <family val="3"/>
      <charset val="128"/>
    </font>
    <font>
      <b/>
      <sz val="20"/>
      <color theme="0"/>
      <name val="メイリオ"/>
      <family val="3"/>
      <charset val="128"/>
    </font>
    <font>
      <sz val="20"/>
      <color theme="0"/>
      <name val="ＭＳ Ｐゴシック"/>
      <family val="3"/>
      <charset val="128"/>
      <scheme val="minor"/>
    </font>
    <font>
      <sz val="22"/>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ＭＳ Ｐゴシック"/>
      <family val="3"/>
      <charset val="128"/>
    </font>
    <font>
      <b/>
      <sz val="14"/>
      <color indexed="53"/>
      <name val="ＭＳ Ｐゴシック"/>
      <family val="3"/>
      <charset val="128"/>
    </font>
    <font>
      <b/>
      <sz val="12"/>
      <color indexed="13"/>
      <name val="ＭＳ Ｐゴシック"/>
      <family val="3"/>
      <charset val="128"/>
    </font>
    <font>
      <b/>
      <sz val="12"/>
      <color indexed="10"/>
      <name val="ＭＳ Ｐ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499984740745262"/>
        <bgColor indexed="64"/>
      </patternFill>
    </fill>
    <fill>
      <patternFill patternType="solid">
        <fgColor theme="6"/>
        <bgColor indexed="64"/>
      </patternFill>
    </fill>
    <fill>
      <patternFill patternType="solid">
        <fgColor rgb="FF002060"/>
        <bgColor indexed="64"/>
      </patternFill>
    </fill>
  </fills>
  <borders count="256">
    <border>
      <left/>
      <right/>
      <top/>
      <bottom/>
      <diagonal/>
    </border>
    <border>
      <left style="medium">
        <color indexed="12"/>
      </left>
      <right style="medium">
        <color indexed="12"/>
      </right>
      <top/>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style="medium">
        <color auto="1"/>
      </right>
      <top/>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style="thick">
        <color indexed="12"/>
      </left>
      <right style="medium">
        <color indexed="12"/>
      </right>
      <top style="thick">
        <color indexed="12"/>
      </top>
      <bottom/>
      <diagonal/>
    </border>
    <border>
      <left style="thick">
        <color indexed="12"/>
      </left>
      <right style="medium">
        <color indexed="12"/>
      </right>
      <top/>
      <bottom/>
      <diagonal/>
    </border>
    <border>
      <left style="thick">
        <color indexed="12"/>
      </left>
      <right style="medium">
        <color indexed="12"/>
      </right>
      <top/>
      <bottom style="thick">
        <color indexed="12"/>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style="thin">
        <color auto="1"/>
      </right>
      <top style="thin">
        <color auto="1"/>
      </top>
      <bottom/>
      <diagonal/>
    </border>
    <border>
      <left style="medium">
        <color auto="1"/>
      </left>
      <right/>
      <top style="thin">
        <color indexed="12"/>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12"/>
      </right>
      <top style="thin">
        <color indexed="12"/>
      </top>
      <bottom style="medium">
        <color indexed="12"/>
      </bottom>
      <diagonal/>
    </border>
    <border>
      <left style="medium">
        <color auto="1"/>
      </left>
      <right style="thick">
        <color indexed="12"/>
      </right>
      <top/>
      <bottom style="thin">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9" fillId="0" borderId="0">
      <alignment vertical="center"/>
    </xf>
    <xf numFmtId="0" fontId="6" fillId="0" borderId="0"/>
    <xf numFmtId="0" fontId="69" fillId="0" borderId="0">
      <alignment vertical="center"/>
    </xf>
    <xf numFmtId="0" fontId="6"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3" fillId="0" borderId="0">
      <alignment vertical="center"/>
    </xf>
    <xf numFmtId="0" fontId="4" fillId="0" borderId="0">
      <alignment vertical="center"/>
    </xf>
    <xf numFmtId="0" fontId="69"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8" fillId="0" borderId="0"/>
    <xf numFmtId="0" fontId="109" fillId="0" borderId="0" applyNumberFormat="0" applyFill="0" applyBorder="0" applyAlignment="0" applyProtection="0"/>
    <xf numFmtId="0" fontId="108" fillId="0" borderId="0"/>
  </cellStyleXfs>
  <cellXfs count="751">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2" fillId="4" borderId="2" xfId="2" applyFont="1" applyFill="1" applyBorder="1" applyAlignment="1">
      <alignment horizontal="center" vertical="center" wrapText="1"/>
    </xf>
    <xf numFmtId="0" fontId="22" fillId="4" borderId="3"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6" fillId="5" borderId="0" xfId="2" applyFill="1">
      <alignment vertical="center"/>
    </xf>
    <xf numFmtId="0" fontId="6" fillId="0" borderId="8" xfId="2" applyBorder="1">
      <alignment vertical="center"/>
    </xf>
    <xf numFmtId="0" fontId="22" fillId="5" borderId="10" xfId="2" applyFont="1" applyFill="1" applyBorder="1" applyAlignment="1">
      <alignment horizontal="center" vertical="center"/>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0" fontId="6" fillId="0" borderId="7" xfId="2" applyBorder="1" applyAlignment="1">
      <alignment horizontal="center" vertical="center" wrapText="1"/>
    </xf>
    <xf numFmtId="0" fontId="22" fillId="5" borderId="11" xfId="2" applyFont="1" applyFill="1" applyBorder="1" applyAlignment="1">
      <alignment horizontal="center" vertical="center"/>
    </xf>
    <xf numFmtId="0" fontId="22" fillId="5" borderId="6" xfId="2" applyFont="1" applyFill="1" applyBorder="1" applyAlignment="1">
      <alignment horizontal="center" vertical="center"/>
    </xf>
    <xf numFmtId="0" fontId="22" fillId="0" borderId="11" xfId="2" applyFont="1" applyBorder="1" applyAlignment="1">
      <alignment horizontal="center" vertical="center"/>
    </xf>
    <xf numFmtId="0" fontId="6" fillId="2" borderId="7" xfId="2" applyFill="1" applyBorder="1" applyAlignment="1">
      <alignment horizontal="center" vertical="center" wrapText="1"/>
    </xf>
    <xf numFmtId="0" fontId="22" fillId="5" borderId="13" xfId="2" applyFont="1" applyFill="1" applyBorder="1" applyAlignment="1">
      <alignment horizontal="center" vertical="center"/>
    </xf>
    <xf numFmtId="177" fontId="16" fillId="5" borderId="14" xfId="2" applyNumberFormat="1" applyFont="1" applyFill="1" applyBorder="1" applyAlignment="1">
      <alignment horizontal="center" vertical="center" wrapText="1"/>
    </xf>
    <xf numFmtId="0" fontId="22" fillId="5" borderId="8" xfId="2" applyFont="1" applyFill="1" applyBorder="1" applyAlignment="1">
      <alignment horizontal="center" vertical="center"/>
    </xf>
    <xf numFmtId="0" fontId="6" fillId="5" borderId="13" xfId="2" applyFill="1" applyBorder="1">
      <alignment vertical="center"/>
    </xf>
    <xf numFmtId="0" fontId="6" fillId="5" borderId="14" xfId="2" applyFill="1" applyBorder="1">
      <alignment vertical="center"/>
    </xf>
    <xf numFmtId="0" fontId="6" fillId="5" borderId="8" xfId="2" applyFill="1" applyBorder="1">
      <alignment vertical="center"/>
    </xf>
    <xf numFmtId="0" fontId="6" fillId="5" borderId="15" xfId="2" applyFill="1" applyBorder="1">
      <alignment vertical="center"/>
    </xf>
    <xf numFmtId="0" fontId="6" fillId="0" borderId="15" xfId="2" applyBorder="1">
      <alignment vertical="center"/>
    </xf>
    <xf numFmtId="0" fontId="6" fillId="5" borderId="17" xfId="2" applyFill="1" applyBorder="1">
      <alignment vertical="center"/>
    </xf>
    <xf numFmtId="0" fontId="6" fillId="5" borderId="18" xfId="2" applyFill="1" applyBorder="1">
      <alignment vertical="center"/>
    </xf>
    <xf numFmtId="0" fontId="6" fillId="5" borderId="19" xfId="2" applyFill="1" applyBorder="1">
      <alignment vertical="center"/>
    </xf>
    <xf numFmtId="0" fontId="6" fillId="0" borderId="20" xfId="2"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17" fillId="3" borderId="24" xfId="2" applyFont="1" applyFill="1" applyBorder="1" applyAlignment="1">
      <alignment horizontal="center" vertical="center" wrapText="1"/>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10" fillId="2" borderId="30" xfId="2" applyFont="1" applyFill="1" applyBorder="1" applyAlignment="1">
      <alignment horizontal="center" vertical="center"/>
    </xf>
    <xf numFmtId="14" fontId="10" fillId="2" borderId="31" xfId="2" applyNumberFormat="1" applyFont="1" applyFill="1" applyBorder="1" applyAlignment="1">
      <alignment horizontal="center" vertical="center"/>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9" borderId="39" xfId="17" applyFont="1" applyFill="1" applyBorder="1" applyAlignment="1">
      <alignment horizontal="left" vertical="center"/>
    </xf>
    <xf numFmtId="0" fontId="33" fillId="9" borderId="40" xfId="17" applyFont="1" applyFill="1" applyBorder="1" applyAlignment="1">
      <alignment horizontal="center" vertical="center"/>
    </xf>
    <xf numFmtId="0" fontId="33" fillId="9" borderId="40" xfId="2" applyFont="1" applyFill="1" applyBorder="1" applyAlignment="1">
      <alignment horizontal="center" vertical="center"/>
    </xf>
    <xf numFmtId="0" fontId="34" fillId="9" borderId="40" xfId="2" applyFont="1" applyFill="1" applyBorder="1" applyAlignment="1">
      <alignment horizontal="center" vertical="center"/>
    </xf>
    <xf numFmtId="0" fontId="34" fillId="9" borderId="41"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9" borderId="42" xfId="2" applyFont="1" applyFill="1" applyBorder="1" applyAlignment="1">
      <alignment horizontal="center" vertical="center"/>
    </xf>
    <xf numFmtId="0" fontId="34" fillId="9" borderId="43" xfId="2" applyFont="1" applyFill="1" applyBorder="1" applyAlignment="1">
      <alignment horizontal="center" vertical="center"/>
    </xf>
    <xf numFmtId="0" fontId="1" fillId="10" borderId="43" xfId="17" applyFill="1" applyBorder="1">
      <alignment vertical="center"/>
    </xf>
    <xf numFmtId="0" fontId="37" fillId="0" borderId="0" xfId="17" applyFont="1" applyAlignment="1">
      <alignment horizontal="center" vertical="center"/>
    </xf>
    <xf numFmtId="0" fontId="8" fillId="0" borderId="42" xfId="1" applyFill="1" applyBorder="1" applyAlignment="1" applyProtection="1">
      <alignment vertical="center"/>
    </xf>
    <xf numFmtId="0" fontId="1" fillId="10" borderId="43" xfId="17" applyFill="1" applyBorder="1" applyAlignment="1">
      <alignment horizontal="center" vertical="center"/>
    </xf>
    <xf numFmtId="0" fontId="8" fillId="10" borderId="0" xfId="1" applyFill="1" applyBorder="1" applyAlignment="1" applyProtection="1">
      <alignment vertical="center" wrapText="1"/>
    </xf>
    <xf numFmtId="0" fontId="6" fillId="10" borderId="43"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49" fillId="11" borderId="49" xfId="17" applyFont="1" applyFill="1" applyBorder="1" applyAlignment="1">
      <alignment horizontal="center" vertical="center"/>
    </xf>
    <xf numFmtId="0" fontId="56" fillId="3" borderId="51" xfId="17" applyFont="1" applyFill="1" applyBorder="1" applyAlignment="1">
      <alignment horizontal="center" vertical="center" wrapText="1"/>
    </xf>
    <xf numFmtId="0" fontId="7" fillId="3" borderId="52" xfId="17" applyFont="1" applyFill="1" applyBorder="1" applyAlignment="1">
      <alignment horizontal="center" vertical="center" wrapText="1"/>
    </xf>
    <xf numFmtId="0" fontId="13" fillId="3" borderId="52" xfId="17" applyFont="1" applyFill="1" applyBorder="1" applyAlignment="1">
      <alignment horizontal="center" vertical="center" wrapText="1"/>
    </xf>
    <xf numFmtId="0" fontId="58" fillId="3" borderId="52" xfId="17" applyFont="1" applyFill="1" applyBorder="1" applyAlignment="1">
      <alignment horizontal="center" vertical="center" wrapText="1"/>
    </xf>
    <xf numFmtId="0" fontId="7" fillId="3" borderId="53" xfId="17" applyFont="1" applyFill="1" applyBorder="1" applyAlignment="1">
      <alignment horizontal="center" vertical="center" wrapText="1"/>
    </xf>
    <xf numFmtId="0" fontId="7" fillId="3" borderId="32" xfId="17" applyFont="1" applyFill="1" applyBorder="1" applyAlignment="1">
      <alignment horizontal="center" vertical="center" wrapText="1"/>
    </xf>
    <xf numFmtId="176" fontId="59" fillId="3" borderId="38" xfId="17" applyNumberFormat="1" applyFont="1" applyFill="1" applyBorder="1" applyAlignment="1">
      <alignment horizontal="center" vertical="center" wrapText="1"/>
    </xf>
    <xf numFmtId="0" fontId="59" fillId="3" borderId="38" xfId="17" applyFont="1" applyFill="1" applyBorder="1" applyAlignment="1">
      <alignment horizontal="left" vertical="center" wrapText="1"/>
    </xf>
    <xf numFmtId="0" fontId="7" fillId="3" borderId="28" xfId="17" applyFont="1" applyFill="1" applyBorder="1" applyAlignment="1">
      <alignment horizontal="center" vertical="center" wrapText="1"/>
    </xf>
    <xf numFmtId="176" fontId="59" fillId="12" borderId="54" xfId="17" applyNumberFormat="1" applyFont="1" applyFill="1" applyBorder="1" applyAlignment="1">
      <alignment horizontal="center" vertical="center" wrapText="1"/>
    </xf>
    <xf numFmtId="0" fontId="59" fillId="12" borderId="54" xfId="17" applyFont="1" applyFill="1" applyBorder="1" applyAlignment="1">
      <alignment horizontal="left" vertical="center" wrapText="1"/>
    </xf>
    <xf numFmtId="0" fontId="63" fillId="13" borderId="55" xfId="17" applyFont="1" applyFill="1" applyBorder="1" applyAlignment="1">
      <alignment horizontal="center" vertical="center" wrapText="1"/>
    </xf>
    <xf numFmtId="176" fontId="61" fillId="13" borderId="55" xfId="17" applyNumberFormat="1" applyFont="1" applyFill="1" applyBorder="1" applyAlignment="1">
      <alignment horizontal="center" vertical="center" wrapText="1"/>
    </xf>
    <xf numFmtId="181" fontId="63" fillId="10" borderId="55" xfId="0" applyNumberFormat="1" applyFont="1" applyFill="1" applyBorder="1" applyAlignment="1">
      <alignment horizontal="center" vertical="center"/>
    </xf>
    <xf numFmtId="0" fontId="63" fillId="13" borderId="56" xfId="17" applyFont="1" applyFill="1" applyBorder="1" applyAlignment="1">
      <alignment horizontal="center" vertical="center" wrapText="1"/>
    </xf>
    <xf numFmtId="182" fontId="65" fillId="13" borderId="57" xfId="17" applyNumberFormat="1" applyFont="1" applyFill="1" applyBorder="1" applyAlignment="1">
      <alignment horizontal="center" vertical="center" wrapText="1"/>
    </xf>
    <xf numFmtId="0" fontId="7" fillId="3" borderId="33" xfId="17" applyFont="1" applyFill="1" applyBorder="1" applyAlignment="1">
      <alignment horizontal="center" vertical="center" wrapText="1"/>
    </xf>
    <xf numFmtId="0" fontId="7" fillId="3" borderId="34" xfId="17" applyFont="1" applyFill="1" applyBorder="1" applyAlignment="1">
      <alignment horizontal="center" vertical="center" wrapText="1"/>
    </xf>
    <xf numFmtId="0" fontId="13" fillId="3" borderId="34" xfId="17" applyFont="1" applyFill="1" applyBorder="1" applyAlignment="1">
      <alignment horizontal="center" vertical="center" wrapText="1"/>
    </xf>
    <xf numFmtId="0" fontId="58"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2" xfId="2" applyBorder="1" applyAlignment="1">
      <alignment vertical="top" wrapText="1"/>
    </xf>
    <xf numFmtId="0" fontId="6" fillId="14" borderId="12" xfId="2" applyFill="1" applyBorder="1" applyAlignment="1">
      <alignment vertical="top" wrapText="1"/>
    </xf>
    <xf numFmtId="0" fontId="22" fillId="0" borderId="0" xfId="2" applyFont="1" applyAlignment="1">
      <alignment vertical="top" wrapText="1"/>
    </xf>
    <xf numFmtId="0" fontId="6" fillId="2" borderId="12" xfId="2" applyFill="1" applyBorder="1" applyAlignment="1">
      <alignment vertical="top" wrapText="1"/>
    </xf>
    <xf numFmtId="0" fontId="6" fillId="2" borderId="59" xfId="2" applyFill="1" applyBorder="1" applyAlignment="1">
      <alignment vertical="top" wrapText="1"/>
    </xf>
    <xf numFmtId="0" fontId="6" fillId="2" borderId="60" xfId="2" applyFill="1" applyBorder="1" applyAlignment="1">
      <alignment vertical="top" wrapText="1"/>
    </xf>
    <xf numFmtId="0" fontId="1" fillId="2" borderId="61" xfId="2" applyFont="1" applyFill="1" applyBorder="1" applyAlignment="1">
      <alignment vertical="top" wrapText="1"/>
    </xf>
    <xf numFmtId="0" fontId="6" fillId="3" borderId="12" xfId="2" applyFill="1" applyBorder="1">
      <alignment vertical="center"/>
    </xf>
    <xf numFmtId="0" fontId="1" fillId="3" borderId="62" xfId="2" applyFont="1" applyFill="1" applyBorder="1" applyAlignment="1">
      <alignment vertical="top" wrapText="1"/>
    </xf>
    <xf numFmtId="0" fontId="6" fillId="15" borderId="12" xfId="2" applyFill="1" applyBorder="1">
      <alignment vertical="center"/>
    </xf>
    <xf numFmtId="0" fontId="0" fillId="0" borderId="64" xfId="0" applyBorder="1">
      <alignment vertical="center"/>
    </xf>
    <xf numFmtId="0" fontId="14" fillId="0" borderId="64" xfId="0" applyFont="1" applyBorder="1">
      <alignment vertical="center"/>
    </xf>
    <xf numFmtId="0" fontId="0" fillId="0" borderId="65" xfId="0" applyBorder="1">
      <alignment vertical="center"/>
    </xf>
    <xf numFmtId="0" fontId="0" fillId="0" borderId="45" xfId="0" applyBorder="1">
      <alignment vertical="center"/>
    </xf>
    <xf numFmtId="0" fontId="6" fillId="19" borderId="0" xfId="2" applyFill="1">
      <alignment vertical="center"/>
    </xf>
    <xf numFmtId="0" fontId="0" fillId="19" borderId="0" xfId="0" applyFill="1">
      <alignment vertical="center"/>
    </xf>
    <xf numFmtId="0" fontId="6" fillId="6" borderId="7" xfId="2" applyFill="1" applyBorder="1" applyAlignment="1">
      <alignment horizontal="center" vertical="center" wrapText="1"/>
    </xf>
    <xf numFmtId="0" fontId="6" fillId="0" borderId="99" xfId="2" applyBorder="1" applyAlignment="1">
      <alignment horizontal="center" vertical="center" wrapText="1"/>
    </xf>
    <xf numFmtId="0" fontId="6" fillId="6" borderId="99" xfId="2" applyFill="1" applyBorder="1" applyAlignment="1">
      <alignment horizontal="center" vertical="center" wrapText="1"/>
    </xf>
    <xf numFmtId="0" fontId="1" fillId="5" borderId="0" xfId="2" applyFont="1" applyFill="1">
      <alignment vertical="center"/>
    </xf>
    <xf numFmtId="0" fontId="0" fillId="0" borderId="64" xfId="0" applyBorder="1" applyAlignment="1">
      <alignment vertical="top"/>
    </xf>
    <xf numFmtId="0" fontId="0" fillId="0" borderId="0" xfId="0" applyAlignment="1">
      <alignment vertical="top"/>
    </xf>
    <xf numFmtId="0" fontId="1" fillId="14" borderId="61" xfId="2" applyFont="1" applyFill="1" applyBorder="1" applyAlignment="1">
      <alignment vertical="top" wrapText="1"/>
    </xf>
    <xf numFmtId="0" fontId="7" fillId="25" borderId="52" xfId="17" applyFont="1" applyFill="1" applyBorder="1" applyAlignment="1">
      <alignment horizontal="center" vertical="center" wrapText="1"/>
    </xf>
    <xf numFmtId="0" fontId="0" fillId="0" borderId="0" xfId="0" applyAlignment="1">
      <alignment horizontal="left" vertical="center"/>
    </xf>
    <xf numFmtId="0" fontId="72" fillId="0" borderId="0" xfId="0" applyFont="1" applyAlignment="1">
      <alignment horizontal="left" vertical="center"/>
    </xf>
    <xf numFmtId="0" fontId="73" fillId="0" borderId="0" xfId="0" applyFont="1" applyAlignment="1">
      <alignment horizontal="center" vertical="center" wrapText="1"/>
    </xf>
    <xf numFmtId="0" fontId="73" fillId="0" borderId="0" xfId="0" applyFont="1" applyAlignment="1">
      <alignment horizontal="left" vertical="center" wrapText="1"/>
    </xf>
    <xf numFmtId="0" fontId="83" fillId="0" borderId="0" xfId="17" applyFont="1">
      <alignment vertical="center"/>
    </xf>
    <xf numFmtId="0" fontId="82" fillId="0" borderId="0" xfId="2" applyFont="1">
      <alignment vertical="center"/>
    </xf>
    <xf numFmtId="0" fontId="84" fillId="20" borderId="115" xfId="0" applyFont="1" applyFill="1" applyBorder="1" applyAlignment="1">
      <alignment horizontal="center" vertical="center" wrapText="1"/>
    </xf>
    <xf numFmtId="14" fontId="6" fillId="0" borderId="0" xfId="2" applyNumberFormat="1">
      <alignment vertical="center"/>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30" fillId="0" borderId="9" xfId="0" applyFont="1" applyBorder="1" applyAlignment="1">
      <alignment horizontal="center" vertical="center" wrapText="1"/>
    </xf>
    <xf numFmtId="0" fontId="88" fillId="21" borderId="29" xfId="2" applyFont="1" applyFill="1" applyBorder="1" applyAlignment="1">
      <alignment horizontal="center" vertical="center" wrapText="1"/>
    </xf>
    <xf numFmtId="0" fontId="91" fillId="0" borderId="0" xfId="2" applyFont="1" applyAlignment="1">
      <alignment horizontal="center" vertical="center"/>
    </xf>
    <xf numFmtId="14" fontId="90" fillId="0" borderId="0" xfId="2" applyNumberFormat="1" applyFont="1" applyAlignment="1">
      <alignment horizontal="center" vertical="center"/>
    </xf>
    <xf numFmtId="0" fontId="22" fillId="21" borderId="2" xfId="2" applyFont="1" applyFill="1" applyBorder="1" applyAlignment="1">
      <alignment horizontal="center" vertical="center" wrapText="1"/>
    </xf>
    <xf numFmtId="0" fontId="23" fillId="19" borderId="7" xfId="2" applyFont="1" applyFill="1" applyBorder="1" applyAlignment="1">
      <alignment horizontal="center" vertical="center" wrapText="1"/>
    </xf>
    <xf numFmtId="0" fontId="8" fillId="0" borderId="0" xfId="1" applyAlignment="1" applyProtection="1">
      <alignment vertical="center" wrapText="1"/>
    </xf>
    <xf numFmtId="0" fontId="22" fillId="27" borderId="2" xfId="2" applyFont="1" applyFill="1" applyBorder="1" applyAlignment="1">
      <alignment horizontal="center" vertical="center" wrapText="1"/>
    </xf>
    <xf numFmtId="0" fontId="6" fillId="0" borderId="63" xfId="0" applyFont="1" applyBorder="1">
      <alignment vertical="center"/>
    </xf>
    <xf numFmtId="0" fontId="6" fillId="0" borderId="40" xfId="0" applyFont="1" applyBorder="1">
      <alignment vertical="center"/>
    </xf>
    <xf numFmtId="0" fontId="6" fillId="0" borderId="64" xfId="0" applyFont="1" applyBorder="1">
      <alignment vertical="center"/>
    </xf>
    <xf numFmtId="0" fontId="6" fillId="0" borderId="0" xfId="0" applyFont="1">
      <alignment vertical="center"/>
    </xf>
    <xf numFmtId="0" fontId="89" fillId="0" borderId="64" xfId="0" applyFont="1" applyBorder="1">
      <alignment vertical="center"/>
    </xf>
    <xf numFmtId="0" fontId="89" fillId="0" borderId="0" xfId="0" applyFont="1">
      <alignment vertical="center"/>
    </xf>
    <xf numFmtId="0" fontId="89" fillId="5" borderId="64" xfId="0" applyFont="1" applyFill="1" applyBorder="1">
      <alignment vertical="center"/>
    </xf>
    <xf numFmtId="0" fontId="89" fillId="5" borderId="0" xfId="0" applyFont="1" applyFill="1">
      <alignment vertical="center"/>
    </xf>
    <xf numFmtId="0" fontId="6" fillId="5" borderId="129" xfId="2" applyFill="1" applyBorder="1">
      <alignment vertical="center"/>
    </xf>
    <xf numFmtId="0" fontId="6" fillId="0" borderId="129" xfId="2" applyBorder="1">
      <alignment vertical="center"/>
    </xf>
    <xf numFmtId="0" fontId="92" fillId="19" borderId="127" xfId="17" applyFont="1" applyFill="1" applyBorder="1" applyAlignment="1">
      <alignment horizontal="center" vertical="center" wrapText="1"/>
    </xf>
    <xf numFmtId="14" fontId="92" fillId="19" borderId="128" xfId="17" applyNumberFormat="1" applyFont="1" applyFill="1" applyBorder="1" applyAlignment="1">
      <alignment horizontal="center" vertical="center"/>
    </xf>
    <xf numFmtId="0" fontId="6" fillId="0" borderId="0" xfId="2" applyAlignment="1">
      <alignment horizontal="left" vertical="top"/>
    </xf>
    <xf numFmtId="0" fontId="6" fillId="28" borderId="134" xfId="2" applyFill="1" applyBorder="1" applyAlignment="1">
      <alignment horizontal="left" vertical="top"/>
    </xf>
    <xf numFmtId="0" fontId="8" fillId="28" borderId="133" xfId="1" applyFill="1" applyBorder="1" applyAlignment="1" applyProtection="1">
      <alignment horizontal="left" vertical="top"/>
    </xf>
    <xf numFmtId="14" fontId="18" fillId="3" borderId="97" xfId="2" applyNumberFormat="1" applyFont="1" applyFill="1" applyBorder="1" applyAlignment="1">
      <alignment horizontal="center" vertical="center" shrinkToFit="1"/>
    </xf>
    <xf numFmtId="14" fontId="26" fillId="3" borderId="97" xfId="1" applyNumberFormat="1" applyFont="1" applyFill="1" applyBorder="1" applyAlignment="1" applyProtection="1">
      <alignment horizontal="center" vertical="center" wrapText="1" shrinkToFit="1"/>
    </xf>
    <xf numFmtId="0" fontId="83" fillId="0" borderId="0" xfId="17" applyFont="1" applyAlignment="1">
      <alignment horizontal="left" vertical="center"/>
    </xf>
    <xf numFmtId="0" fontId="100" fillId="2" borderId="59" xfId="2" applyFont="1" applyFill="1" applyBorder="1" applyAlignment="1">
      <alignment vertical="top" wrapText="1"/>
    </xf>
    <xf numFmtId="0" fontId="90" fillId="21" borderId="37" xfId="2" applyFont="1" applyFill="1" applyBorder="1" applyAlignment="1">
      <alignment horizontal="center" vertical="center"/>
    </xf>
    <xf numFmtId="0" fontId="8" fillId="0" borderId="145" xfId="1" applyFill="1" applyBorder="1" applyAlignment="1" applyProtection="1">
      <alignment vertical="center" wrapText="1"/>
    </xf>
    <xf numFmtId="0" fontId="17" fillId="23" borderId="139" xfId="2" applyFont="1" applyFill="1" applyBorder="1" applyAlignment="1">
      <alignment horizontal="center" vertical="center" wrapText="1"/>
    </xf>
    <xf numFmtId="0" fontId="86" fillId="23" borderId="140" xfId="2" applyFont="1" applyFill="1" applyBorder="1" applyAlignment="1">
      <alignment horizontal="center" vertical="center"/>
    </xf>
    <xf numFmtId="0" fontId="86" fillId="23" borderId="141" xfId="2" applyFont="1" applyFill="1" applyBorder="1" applyAlignment="1">
      <alignment horizontal="center" vertical="center"/>
    </xf>
    <xf numFmtId="0" fontId="101" fillId="19" borderId="7" xfId="0" applyFont="1" applyFill="1" applyBorder="1" applyAlignment="1">
      <alignment horizontal="center" vertical="center" wrapText="1"/>
    </xf>
    <xf numFmtId="177" fontId="102" fillId="19" borderId="7" xfId="2" applyNumberFormat="1" applyFont="1" applyFill="1" applyBorder="1" applyAlignment="1">
      <alignment horizontal="center" vertical="center" shrinkToFit="1"/>
    </xf>
    <xf numFmtId="0" fontId="6" fillId="0" borderId="0" xfId="2" applyAlignment="1">
      <alignment horizontal="left" vertical="center"/>
    </xf>
    <xf numFmtId="0" fontId="103" fillId="5" borderId="64" xfId="0" applyFont="1" applyFill="1" applyBorder="1">
      <alignment vertical="center"/>
    </xf>
    <xf numFmtId="0" fontId="103" fillId="5" borderId="0" xfId="0" applyFont="1" applyFill="1" applyAlignment="1">
      <alignment horizontal="left" vertical="center"/>
    </xf>
    <xf numFmtId="0" fontId="103" fillId="5" borderId="0" xfId="0" applyFont="1" applyFill="1">
      <alignment vertical="center"/>
    </xf>
    <xf numFmtId="176" fontId="103" fillId="5" borderId="0" xfId="0" applyNumberFormat="1" applyFont="1" applyFill="1" applyAlignment="1">
      <alignment horizontal="left" vertical="center"/>
    </xf>
    <xf numFmtId="183" fontId="103" fillId="5" borderId="0" xfId="0" applyNumberFormat="1" applyFont="1" applyFill="1" applyAlignment="1">
      <alignment horizontal="center" vertical="center"/>
    </xf>
    <xf numFmtId="0" fontId="103" fillId="5" borderId="64" xfId="0" applyFont="1" applyFill="1" applyBorder="1" applyAlignment="1">
      <alignment vertical="top"/>
    </xf>
    <xf numFmtId="0" fontId="103" fillId="5" borderId="0" xfId="0" applyFont="1" applyFill="1" applyAlignment="1">
      <alignment vertical="top"/>
    </xf>
    <xf numFmtId="14" fontId="103" fillId="5" borderId="0" xfId="0" applyNumberFormat="1" applyFont="1" applyFill="1" applyAlignment="1">
      <alignment horizontal="left" vertical="center"/>
    </xf>
    <xf numFmtId="14" fontId="103" fillId="0" borderId="0" xfId="0" applyNumberFormat="1" applyFont="1">
      <alignment vertical="center"/>
    </xf>
    <xf numFmtId="0" fontId="104" fillId="0" borderId="0" xfId="0" applyFont="1">
      <alignment vertical="center"/>
    </xf>
    <xf numFmtId="0" fontId="6" fillId="0" borderId="58" xfId="2" applyBorder="1" applyAlignment="1">
      <alignmen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34" fillId="9" borderId="0" xfId="2" applyFont="1" applyFill="1" applyAlignment="1">
      <alignment horizontal="center" vertical="center"/>
    </xf>
    <xf numFmtId="14" fontId="1" fillId="0" borderId="42"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2" xfId="17" applyBorder="1">
      <alignment vertical="center"/>
    </xf>
    <xf numFmtId="0" fontId="6" fillId="10" borderId="0" xfId="2" applyFill="1" applyAlignment="1">
      <alignment vertical="center" wrapText="1"/>
    </xf>
    <xf numFmtId="0" fontId="48" fillId="0" borderId="0" xfId="17" applyFont="1" applyAlignment="1">
      <alignment horizontal="left" vertical="center"/>
    </xf>
    <xf numFmtId="0" fontId="49" fillId="0" borderId="45" xfId="17" applyFont="1" applyBorder="1">
      <alignment vertical="center"/>
    </xf>
    <xf numFmtId="0" fontId="49" fillId="0" borderId="45" xfId="17" applyFont="1" applyBorder="1" applyAlignment="1">
      <alignment horizontal="right" vertical="center"/>
    </xf>
    <xf numFmtId="0" fontId="37" fillId="0" borderId="47" xfId="17" applyFont="1" applyBorder="1" applyAlignment="1">
      <alignment horizontal="center" vertical="center"/>
    </xf>
    <xf numFmtId="0" fontId="37" fillId="0" borderId="15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1" fillId="0" borderId="153" xfId="17" applyFont="1" applyBorder="1" applyAlignment="1">
      <alignment horizontal="center" vertical="center" shrinkToFit="1"/>
    </xf>
    <xf numFmtId="0" fontId="49" fillId="0" borderId="48" xfId="17" applyFont="1" applyBorder="1" applyAlignment="1">
      <alignment vertical="center" shrinkToFit="1"/>
    </xf>
    <xf numFmtId="0" fontId="49" fillId="0" borderId="48" xfId="17" applyFont="1" applyBorder="1" applyAlignment="1">
      <alignment horizontal="center" vertical="center"/>
    </xf>
    <xf numFmtId="0" fontId="12" fillId="0" borderId="125" xfId="2" applyFont="1" applyBorder="1" applyAlignment="1">
      <alignment horizontal="center" vertical="center" wrapText="1"/>
    </xf>
    <xf numFmtId="0" fontId="12" fillId="0" borderId="16" xfId="2" applyFont="1" applyBorder="1" applyAlignment="1">
      <alignment horizontal="center" vertical="center" wrapText="1"/>
    </xf>
    <xf numFmtId="0" fontId="1" fillId="19" borderId="12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6" fillId="19" borderId="7" xfId="2" applyNumberFormat="1" applyFill="1" applyBorder="1" applyAlignment="1">
      <alignment horizontal="center" vertical="center" shrinkToFit="1"/>
    </xf>
    <xf numFmtId="177" fontId="1" fillId="19" borderId="36" xfId="2" applyNumberFormat="1" applyFont="1" applyFill="1" applyBorder="1" applyAlignment="1">
      <alignment horizontal="center" vertical="center" wrapText="1"/>
    </xf>
    <xf numFmtId="177" fontId="6" fillId="6" borderId="9" xfId="2" applyNumberFormat="1" applyFill="1" applyBorder="1" applyAlignment="1">
      <alignment horizontal="center" vertical="center" shrinkToFit="1"/>
    </xf>
    <xf numFmtId="177" fontId="6" fillId="5" borderId="9" xfId="2" applyNumberFormat="1" applyFill="1" applyBorder="1" applyAlignment="1">
      <alignment horizontal="center" vertical="center" shrinkToFit="1"/>
    </xf>
    <xf numFmtId="177" fontId="6" fillId="0" borderId="9" xfId="2" applyNumberFormat="1" applyBorder="1" applyAlignment="1">
      <alignment horizontal="center" vertical="center" shrinkToFit="1"/>
    </xf>
    <xf numFmtId="177" fontId="6" fillId="0" borderId="7" xfId="2" applyNumberFormat="1" applyBorder="1" applyAlignment="1">
      <alignment horizontal="center" vertical="center" shrinkToFit="1"/>
    </xf>
    <xf numFmtId="177" fontId="6" fillId="5" borderId="7" xfId="2" applyNumberFormat="1" applyFill="1" applyBorder="1" applyAlignment="1">
      <alignment horizontal="center" vertical="center" shrinkToFit="1"/>
    </xf>
    <xf numFmtId="177" fontId="6" fillId="22" borderId="7" xfId="2" applyNumberFormat="1" applyFill="1" applyBorder="1" applyAlignment="1">
      <alignment horizontal="center" vertical="center" shrinkToFit="1"/>
    </xf>
    <xf numFmtId="177" fontId="6" fillId="8" borderId="7" xfId="2" applyNumberFormat="1" applyFill="1" applyBorder="1" applyAlignment="1">
      <alignment horizontal="center" vertical="center" shrinkToFit="1"/>
    </xf>
    <xf numFmtId="177" fontId="10" fillId="0" borderId="7" xfId="2" applyNumberFormat="1" applyFont="1" applyBorder="1" applyAlignment="1">
      <alignment horizontal="center" vertical="center" shrinkToFit="1"/>
    </xf>
    <xf numFmtId="177" fontId="6" fillId="6" borderId="7" xfId="2" applyNumberFormat="1" applyFill="1" applyBorder="1" applyAlignment="1">
      <alignment horizontal="center" vertical="center" shrinkToFit="1"/>
    </xf>
    <xf numFmtId="177" fontId="6" fillId="2" borderId="7" xfId="2" applyNumberFormat="1" applyFill="1" applyBorder="1" applyAlignment="1">
      <alignment horizontal="center" vertical="center" shrinkToFit="1"/>
    </xf>
    <xf numFmtId="0" fontId="1" fillId="0" borderId="7" xfId="0" applyFont="1" applyBorder="1" applyAlignment="1">
      <alignment horizontal="center" vertical="center" wrapText="1"/>
    </xf>
    <xf numFmtId="0" fontId="6" fillId="5" borderId="7" xfId="2" applyFill="1" applyBorder="1" applyAlignment="1">
      <alignment horizontal="center" vertical="center" wrapText="1"/>
    </xf>
    <xf numFmtId="177" fontId="6" fillId="0" borderId="98" xfId="2" applyNumberFormat="1" applyBorder="1" applyAlignment="1">
      <alignment horizontal="center" vertical="center" wrapText="1"/>
    </xf>
    <xf numFmtId="0" fontId="6" fillId="0" borderId="7" xfId="2" applyBorder="1" applyAlignment="1">
      <alignment horizontal="center" vertical="center"/>
    </xf>
    <xf numFmtId="177" fontId="1" fillId="0" borderId="7" xfId="2" applyNumberFormat="1" applyFont="1" applyBorder="1" applyAlignment="1">
      <alignment horizontal="center" vertical="center" shrinkToFit="1"/>
    </xf>
    <xf numFmtId="177" fontId="6" fillId="5" borderId="7" xfId="2" applyNumberFormat="1" applyFill="1" applyBorder="1" applyAlignment="1">
      <alignment horizontal="center" vertical="center" wrapText="1"/>
    </xf>
    <xf numFmtId="177" fontId="6" fillId="0" borderId="7" xfId="2" applyNumberFormat="1" applyBorder="1" applyAlignment="1">
      <alignment horizontal="center" vertical="center" wrapText="1"/>
    </xf>
    <xf numFmtId="177" fontId="6" fillId="6" borderId="7" xfId="2" applyNumberFormat="1" applyFill="1" applyBorder="1" applyAlignment="1">
      <alignment horizontal="center" vertical="center" wrapText="1"/>
    </xf>
    <xf numFmtId="177" fontId="6" fillId="7" borderId="98" xfId="2" applyNumberFormat="1" applyFill="1" applyBorder="1" applyAlignment="1">
      <alignment horizontal="center" vertical="center" wrapText="1"/>
    </xf>
    <xf numFmtId="0" fontId="22" fillId="0" borderId="6" xfId="2" applyFont="1" applyBorder="1" applyAlignment="1">
      <alignment horizontal="center" vertical="center"/>
    </xf>
    <xf numFmtId="177" fontId="6" fillId="7" borderId="7" xfId="2" applyNumberFormat="1" applyFill="1" applyBorder="1" applyAlignment="1">
      <alignment horizontal="center" vertical="center" wrapText="1"/>
    </xf>
    <xf numFmtId="177" fontId="6" fillId="0" borderId="100"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0" fillId="5" borderId="0" xfId="2" applyFont="1" applyFill="1" applyAlignment="1">
      <alignment horizontal="center" vertical="center"/>
    </xf>
    <xf numFmtId="0" fontId="1" fillId="0" borderId="0" xfId="2" applyFont="1">
      <alignment vertical="center"/>
    </xf>
    <xf numFmtId="0" fontId="49" fillId="19" borderId="153" xfId="16" applyFont="1" applyFill="1" applyBorder="1">
      <alignment vertical="center"/>
    </xf>
    <xf numFmtId="0" fontId="49" fillId="19" borderId="154" xfId="16" applyFont="1" applyFill="1" applyBorder="1">
      <alignment vertical="center"/>
    </xf>
    <xf numFmtId="0" fontId="10" fillId="19" borderId="154" xfId="16" applyFont="1" applyFill="1" applyBorder="1">
      <alignment vertical="center"/>
    </xf>
    <xf numFmtId="0" fontId="36" fillId="0" borderId="0" xfId="17" applyFont="1" applyAlignment="1">
      <alignment horizontal="left" vertical="center" indent="2"/>
    </xf>
    <xf numFmtId="0" fontId="105" fillId="0" borderId="0" xfId="17" applyFont="1">
      <alignment vertical="center"/>
    </xf>
    <xf numFmtId="0" fontId="1" fillId="19" borderId="0" xfId="2" applyFont="1" applyFill="1">
      <alignment vertical="center"/>
    </xf>
    <xf numFmtId="0" fontId="23" fillId="19" borderId="36" xfId="2" applyFont="1" applyFill="1" applyBorder="1" applyAlignment="1">
      <alignment horizontal="center" vertical="top" wrapText="1"/>
    </xf>
    <xf numFmtId="0" fontId="22" fillId="19" borderId="10" xfId="2" applyFont="1" applyFill="1" applyBorder="1" applyAlignment="1">
      <alignment horizontal="left" vertical="center"/>
    </xf>
    <xf numFmtId="0" fontId="22" fillId="5" borderId="10" xfId="2" applyFont="1" applyFill="1" applyBorder="1" applyAlignment="1">
      <alignment horizontal="left" vertical="center"/>
    </xf>
    <xf numFmtId="0" fontId="22" fillId="5" borderId="11" xfId="2" applyFont="1" applyFill="1" applyBorder="1" applyAlignment="1">
      <alignment horizontal="left" vertical="center"/>
    </xf>
    <xf numFmtId="177" fontId="12" fillId="30" borderId="98" xfId="2" applyNumberFormat="1" applyFont="1" applyFill="1" applyBorder="1" applyAlignment="1">
      <alignment horizontal="center" vertical="center" wrapText="1"/>
    </xf>
    <xf numFmtId="177" fontId="12" fillId="30" borderId="7" xfId="2" applyNumberFormat="1" applyFont="1" applyFill="1" applyBorder="1" applyAlignment="1">
      <alignment horizontal="center" vertical="center" shrinkToFit="1"/>
    </xf>
    <xf numFmtId="14" fontId="25" fillId="19" borderId="0" xfId="2" applyNumberFormat="1" applyFont="1" applyFill="1" applyAlignment="1">
      <alignment horizontal="left" vertical="center"/>
    </xf>
    <xf numFmtId="0" fontId="25" fillId="19" borderId="0" xfId="19" applyFont="1" applyFill="1">
      <alignment vertical="center"/>
    </xf>
    <xf numFmtId="0" fontId="25" fillId="19" borderId="0" xfId="2" applyFont="1" applyFill="1" applyAlignment="1">
      <alignment horizontal="left" vertical="center"/>
    </xf>
    <xf numFmtId="0" fontId="40" fillId="19" borderId="0" xfId="17" applyFont="1" applyFill="1">
      <alignment vertical="center"/>
    </xf>
    <xf numFmtId="177" fontId="12" fillId="0" borderId="7" xfId="2" applyNumberFormat="1" applyFont="1" applyBorder="1" applyAlignment="1">
      <alignment horizontal="center" vertical="center" wrapText="1"/>
    </xf>
    <xf numFmtId="177" fontId="12" fillId="0" borderId="7" xfId="2" applyNumberFormat="1" applyFont="1" applyBorder="1" applyAlignment="1">
      <alignment horizontal="center" vertical="center" shrinkToFit="1"/>
    </xf>
    <xf numFmtId="177" fontId="12" fillId="7" borderId="7" xfId="2" applyNumberFormat="1" applyFont="1" applyFill="1" applyBorder="1" applyAlignment="1">
      <alignment horizontal="center" vertical="center" shrinkToFit="1"/>
    </xf>
    <xf numFmtId="177" fontId="12" fillId="19" borderId="7" xfId="2" applyNumberFormat="1" applyFont="1" applyFill="1" applyBorder="1" applyAlignment="1">
      <alignment horizontal="center" vertical="center" shrinkToFit="1"/>
    </xf>
    <xf numFmtId="177" fontId="12" fillId="19" borderId="97" xfId="2" applyNumberFormat="1" applyFont="1" applyFill="1" applyBorder="1" applyAlignment="1">
      <alignment horizontal="center" vertical="center" wrapText="1"/>
    </xf>
    <xf numFmtId="0" fontId="12" fillId="0" borderId="155" xfId="2" applyFont="1" applyBorder="1" applyAlignment="1">
      <alignment horizontal="center" vertical="center" wrapText="1"/>
    </xf>
    <xf numFmtId="0" fontId="12" fillId="0" borderId="156" xfId="2" applyFont="1" applyBorder="1" applyAlignment="1">
      <alignment horizontal="center" vertical="center" wrapText="1"/>
    </xf>
    <xf numFmtId="0" fontId="12" fillId="0" borderId="157" xfId="2" applyFont="1" applyBorder="1" applyAlignment="1">
      <alignment horizontal="center" vertical="center" wrapText="1"/>
    </xf>
    <xf numFmtId="0" fontId="12" fillId="0" borderId="155" xfId="2" applyFont="1" applyBorder="1" applyAlignment="1">
      <alignment horizontal="center" vertical="center"/>
    </xf>
    <xf numFmtId="0" fontId="101" fillId="19" borderId="130" xfId="0" applyFont="1" applyFill="1" applyBorder="1" applyAlignment="1">
      <alignment horizontal="center" vertical="center" wrapText="1"/>
    </xf>
    <xf numFmtId="0" fontId="101" fillId="19" borderId="148" xfId="0" applyFont="1" applyFill="1" applyBorder="1" applyAlignment="1">
      <alignment horizontal="center" vertical="center" wrapText="1"/>
    </xf>
    <xf numFmtId="0" fontId="96" fillId="26" borderId="158" xfId="2" applyFont="1" applyFill="1" applyBorder="1" applyAlignment="1">
      <alignment horizontal="center" vertical="center" wrapText="1"/>
    </xf>
    <xf numFmtId="0" fontId="97" fillId="26" borderId="159" xfId="2" applyFont="1" applyFill="1" applyBorder="1" applyAlignment="1">
      <alignment horizontal="center" vertical="center" wrapText="1"/>
    </xf>
    <xf numFmtId="0" fontId="95" fillId="26" borderId="159" xfId="2" applyFont="1" applyFill="1" applyBorder="1" applyAlignment="1">
      <alignment horizontal="center" vertical="center"/>
    </xf>
    <xf numFmtId="0" fontId="95" fillId="26" borderId="160" xfId="2" applyFont="1" applyFill="1" applyBorder="1" applyAlignment="1">
      <alignment horizontal="center" vertical="center"/>
    </xf>
    <xf numFmtId="0" fontId="90" fillId="21" borderId="25" xfId="2" applyFont="1" applyFill="1" applyBorder="1" applyAlignment="1">
      <alignment horizontal="center" vertical="center"/>
    </xf>
    <xf numFmtId="14" fontId="90" fillId="21" borderId="26" xfId="2" applyNumberFormat="1" applyFont="1" applyFill="1" applyBorder="1" applyAlignment="1">
      <alignment horizontal="center" vertical="center"/>
    </xf>
    <xf numFmtId="14" fontId="86" fillId="23" borderId="142" xfId="2" applyNumberFormat="1" applyFont="1" applyFill="1" applyBorder="1" applyAlignment="1">
      <alignment horizontal="center" vertical="center"/>
    </xf>
    <xf numFmtId="0" fontId="12" fillId="0" borderId="0" xfId="2" applyFont="1" applyAlignment="1">
      <alignment horizontal="center" vertical="center"/>
    </xf>
    <xf numFmtId="14" fontId="86"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3" fillId="5" borderId="0" xfId="0" applyFont="1" applyFill="1" applyAlignment="1">
      <alignment horizontal="left" vertical="top"/>
    </xf>
    <xf numFmtId="0" fontId="110" fillId="19" borderId="0" xfId="17" applyFont="1" applyFill="1" applyAlignment="1">
      <alignment horizontal="left" vertical="center"/>
    </xf>
    <xf numFmtId="0" fontId="86" fillId="0" borderId="0" xfId="2" applyFont="1" applyAlignment="1">
      <alignment vertical="top" wrapText="1"/>
    </xf>
    <xf numFmtId="0" fontId="8" fillId="0" borderId="163" xfId="1" applyBorder="1" applyAlignment="1" applyProtection="1">
      <alignment vertical="center" wrapText="1"/>
    </xf>
    <xf numFmtId="180" fontId="49" fillId="11" borderId="164" xfId="17" applyNumberFormat="1" applyFont="1" applyFill="1" applyBorder="1" applyAlignment="1">
      <alignment horizontal="center" vertical="center"/>
    </xf>
    <xf numFmtId="14" fontId="90" fillId="21" borderId="131" xfId="2" applyNumberFormat="1" applyFont="1" applyFill="1" applyBorder="1" applyAlignment="1">
      <alignment vertical="center" shrinkToFit="1"/>
    </xf>
    <xf numFmtId="14" fontId="28" fillId="21" borderId="165" xfId="2" applyNumberFormat="1" applyFont="1" applyFill="1" applyBorder="1" applyAlignment="1">
      <alignment horizontal="center" vertical="center" shrinkToFit="1"/>
    </xf>
    <xf numFmtId="14" fontId="86" fillId="21" borderId="167" xfId="1" applyNumberFormat="1" applyFont="1" applyFill="1" applyBorder="1" applyAlignment="1" applyProtection="1">
      <alignment vertical="center" wrapText="1"/>
    </xf>
    <xf numFmtId="14" fontId="86" fillId="21" borderId="168" xfId="1" applyNumberFormat="1" applyFont="1" applyFill="1" applyBorder="1" applyAlignment="1" applyProtection="1">
      <alignment vertical="center" wrapText="1"/>
    </xf>
    <xf numFmtId="56" fontId="86" fillId="21" borderId="166" xfId="2" applyNumberFormat="1" applyFont="1" applyFill="1" applyBorder="1">
      <alignment vertical="center"/>
    </xf>
    <xf numFmtId="0" fontId="8" fillId="0" borderId="0" xfId="1" applyAlignment="1" applyProtection="1">
      <alignment vertical="center"/>
    </xf>
    <xf numFmtId="0" fontId="70" fillId="0" borderId="0" xfId="0" applyFont="1">
      <alignment vertical="center"/>
    </xf>
    <xf numFmtId="0" fontId="117" fillId="5" borderId="13" xfId="2" applyFont="1" applyFill="1" applyBorder="1">
      <alignment vertical="center"/>
    </xf>
    <xf numFmtId="0" fontId="116" fillId="0" borderId="129" xfId="0" applyFont="1" applyBorder="1">
      <alignment vertical="center"/>
    </xf>
    <xf numFmtId="0" fontId="115" fillId="31" borderId="0" xfId="0" applyFont="1" applyFill="1" applyAlignment="1">
      <alignment horizontal="center" vertical="center" wrapText="1"/>
    </xf>
    <xf numFmtId="177" fontId="12" fillId="19" borderId="169"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5" fillId="19" borderId="0" xfId="2" applyNumberFormat="1" applyFont="1" applyFill="1" applyAlignment="1">
      <alignment horizontal="center" vertical="center"/>
    </xf>
    <xf numFmtId="0" fontId="25" fillId="19" borderId="0" xfId="19" applyFont="1" applyFill="1" applyAlignment="1">
      <alignment horizontal="center" vertical="center"/>
    </xf>
    <xf numFmtId="0" fontId="25" fillId="19" borderId="0" xfId="19" applyFont="1" applyFill="1" applyAlignment="1">
      <alignment horizontal="center" vertical="center" wrapText="1"/>
    </xf>
    <xf numFmtId="0" fontId="105" fillId="0" borderId="0" xfId="17" applyFont="1" applyAlignment="1">
      <alignment horizontal="left" vertical="center"/>
    </xf>
    <xf numFmtId="177" fontId="1" fillId="19" borderId="170" xfId="2" applyNumberFormat="1" applyFont="1" applyFill="1" applyBorder="1" applyAlignment="1">
      <alignment horizontal="center" vertical="center" wrapText="1"/>
    </xf>
    <xf numFmtId="0" fontId="22" fillId="19" borderId="7" xfId="2" applyFont="1" applyFill="1" applyBorder="1" applyAlignment="1">
      <alignment horizontal="left" vertical="center"/>
    </xf>
    <xf numFmtId="0" fontId="22" fillId="0" borderId="7" xfId="2" applyFont="1" applyBorder="1" applyAlignment="1">
      <alignment horizontal="left" vertical="center"/>
    </xf>
    <xf numFmtId="0" fontId="22" fillId="5" borderId="7" xfId="2" applyFont="1" applyFill="1" applyBorder="1" applyAlignment="1">
      <alignment horizontal="left" vertical="center"/>
    </xf>
    <xf numFmtId="0" fontId="22" fillId="19" borderId="16" xfId="2" applyFont="1" applyFill="1" applyBorder="1" applyAlignment="1">
      <alignment horizontal="left" vertical="center"/>
    </xf>
    <xf numFmtId="177" fontId="22" fillId="21" borderId="49" xfId="2" applyNumberFormat="1" applyFont="1" applyFill="1" applyBorder="1" applyAlignment="1">
      <alignment horizontal="center" vertical="center" shrinkToFit="1"/>
    </xf>
    <xf numFmtId="0" fontId="126" fillId="19" borderId="172" xfId="2" applyFont="1" applyFill="1" applyBorder="1" applyAlignment="1">
      <alignment horizontal="center" vertical="center"/>
    </xf>
    <xf numFmtId="177" fontId="126" fillId="19" borderId="172" xfId="2" applyNumberFormat="1" applyFont="1" applyFill="1" applyBorder="1" applyAlignment="1">
      <alignment horizontal="center" vertical="center" shrinkToFit="1"/>
    </xf>
    <xf numFmtId="0" fontId="127" fillId="0" borderId="172" xfId="0" applyFont="1" applyBorder="1" applyAlignment="1">
      <alignment horizontal="center" vertical="center" wrapText="1"/>
    </xf>
    <xf numFmtId="177" fontId="12" fillId="19" borderId="172" xfId="2" applyNumberFormat="1" applyFont="1" applyFill="1" applyBorder="1" applyAlignment="1">
      <alignment horizontal="center" vertical="center" wrapText="1"/>
    </xf>
    <xf numFmtId="177" fontId="22" fillId="19" borderId="171" xfId="2" applyNumberFormat="1" applyFont="1" applyFill="1" applyBorder="1" applyAlignment="1">
      <alignment horizontal="center" vertical="center" shrinkToFit="1"/>
    </xf>
    <xf numFmtId="177" fontId="1" fillId="19" borderId="171" xfId="2" applyNumberFormat="1" applyFont="1" applyFill="1" applyBorder="1" applyAlignment="1">
      <alignment horizontal="center" vertical="center" wrapText="1"/>
    </xf>
    <xf numFmtId="0" fontId="22" fillId="19" borderId="171" xfId="2" applyFont="1" applyFill="1" applyBorder="1" applyAlignment="1">
      <alignment horizontal="center" vertical="center" wrapText="1"/>
    </xf>
    <xf numFmtId="0" fontId="6" fillId="0" borderId="171" xfId="2" applyBorder="1" applyAlignment="1">
      <alignment horizontal="center" vertical="center"/>
    </xf>
    <xf numFmtId="0" fontId="23" fillId="23" borderId="6" xfId="2" applyFont="1" applyFill="1" applyBorder="1" applyAlignment="1">
      <alignment horizontal="center" vertical="top" wrapText="1"/>
    </xf>
    <xf numFmtId="177" fontId="1" fillId="23" borderId="36" xfId="2" applyNumberFormat="1" applyFont="1" applyFill="1" applyBorder="1" applyAlignment="1">
      <alignment horizontal="center" vertical="center" wrapText="1"/>
    </xf>
    <xf numFmtId="0" fontId="23" fillId="23" borderId="6" xfId="2" applyFont="1" applyFill="1" applyBorder="1" applyAlignment="1">
      <alignment horizontal="center" vertical="center" wrapText="1"/>
    </xf>
    <xf numFmtId="0" fontId="106" fillId="26" borderId="159" xfId="2" applyFont="1" applyFill="1" applyBorder="1" applyAlignment="1">
      <alignment horizontal="left" vertical="center" shrinkToFit="1"/>
    </xf>
    <xf numFmtId="0" fontId="84" fillId="0" borderId="115" xfId="0" applyFont="1" applyBorder="1" applyAlignment="1">
      <alignment horizontal="center" vertical="center" wrapText="1"/>
    </xf>
    <xf numFmtId="0" fontId="131" fillId="0" borderId="0" xfId="0" applyFont="1">
      <alignment vertical="center"/>
    </xf>
    <xf numFmtId="0" fontId="8" fillId="0" borderId="175" xfId="1" applyFill="1" applyBorder="1" applyAlignment="1" applyProtection="1">
      <alignment vertical="center" wrapText="1"/>
    </xf>
    <xf numFmtId="0" fontId="6" fillId="0" borderId="101" xfId="2" applyBorder="1">
      <alignment vertical="center"/>
    </xf>
    <xf numFmtId="0" fontId="26" fillId="0" borderId="147" xfId="2" applyFont="1" applyBorder="1" applyAlignment="1">
      <alignment vertical="top" wrapText="1"/>
    </xf>
    <xf numFmtId="0" fontId="8" fillId="0" borderId="177" xfId="1" applyFill="1" applyBorder="1" applyAlignment="1" applyProtection="1">
      <alignment vertical="center" wrapText="1"/>
    </xf>
    <xf numFmtId="0" fontId="6" fillId="0" borderId="102" xfId="2" applyBorder="1">
      <alignment vertical="center"/>
    </xf>
    <xf numFmtId="0" fontId="103" fillId="5" borderId="64" xfId="0" applyFont="1" applyFill="1" applyBorder="1" applyAlignment="1">
      <alignment horizontal="left" vertical="top"/>
    </xf>
    <xf numFmtId="0" fontId="35" fillId="19" borderId="0" xfId="2" applyFont="1" applyFill="1">
      <alignment vertical="center"/>
    </xf>
    <xf numFmtId="0" fontId="36" fillId="19" borderId="0" xfId="17" applyFont="1" applyFill="1">
      <alignment vertical="center"/>
    </xf>
    <xf numFmtId="0" fontId="37" fillId="19" borderId="0" xfId="17" applyFont="1" applyFill="1" applyAlignment="1">
      <alignment vertical="top" wrapText="1"/>
    </xf>
    <xf numFmtId="0" fontId="38" fillId="19" borderId="0" xfId="2" applyFont="1" applyFill="1" applyAlignment="1">
      <alignment horizontal="center" vertical="center"/>
    </xf>
    <xf numFmtId="0" fontId="81" fillId="19" borderId="0" xfId="17" applyFont="1" applyFill="1" applyAlignment="1">
      <alignment horizontal="left" vertical="center"/>
    </xf>
    <xf numFmtId="0" fontId="39" fillId="19" borderId="0" xfId="2" applyFont="1" applyFill="1" applyAlignment="1">
      <alignment vertical="center" wrapText="1"/>
    </xf>
    <xf numFmtId="0" fontId="41" fillId="19" borderId="0" xfId="2" applyFont="1" applyFill="1" applyAlignment="1">
      <alignment vertical="center" wrapText="1"/>
    </xf>
    <xf numFmtId="0" fontId="43" fillId="19" borderId="0" xfId="2" applyFont="1" applyFill="1">
      <alignment vertical="center"/>
    </xf>
    <xf numFmtId="0" fontId="44" fillId="19" borderId="0" xfId="2" applyFont="1" applyFill="1" applyAlignment="1">
      <alignment horizontal="center" vertical="center"/>
    </xf>
    <xf numFmtId="0" fontId="37" fillId="19" borderId="0" xfId="17" applyFont="1" applyFill="1" applyAlignment="1">
      <alignment horizontal="center" vertical="center"/>
    </xf>
    <xf numFmtId="0" fontId="42" fillId="19" borderId="0" xfId="17" applyFont="1" applyFill="1" applyAlignment="1">
      <alignment vertical="top" wrapText="1"/>
    </xf>
    <xf numFmtId="0" fontId="1" fillId="19" borderId="0" xfId="17" applyFill="1" applyAlignment="1">
      <alignment horizontal="center" vertical="center"/>
    </xf>
    <xf numFmtId="0" fontId="45" fillId="19" borderId="0" xfId="2" applyFont="1" applyFill="1" applyAlignment="1">
      <alignment vertical="center" wrapText="1"/>
    </xf>
    <xf numFmtId="0" fontId="41" fillId="19" borderId="0" xfId="2" applyFont="1" applyFill="1">
      <alignment vertical="center"/>
    </xf>
    <xf numFmtId="0" fontId="37" fillId="19" borderId="0" xfId="17" applyFont="1" applyFill="1">
      <alignment vertical="center"/>
    </xf>
    <xf numFmtId="0" fontId="46" fillId="19" borderId="0" xfId="17" applyFont="1" applyFill="1" applyAlignment="1">
      <alignment horizontal="center" vertical="center" wrapText="1"/>
    </xf>
    <xf numFmtId="0" fontId="47" fillId="19" borderId="0" xfId="17" applyFont="1" applyFill="1">
      <alignment vertical="center"/>
    </xf>
    <xf numFmtId="0" fontId="6" fillId="19" borderId="0" xfId="2" applyFill="1" applyAlignment="1">
      <alignment horizontal="center" vertical="center"/>
    </xf>
    <xf numFmtId="0" fontId="45" fillId="19" borderId="0" xfId="17" applyFont="1" applyFill="1" applyAlignment="1">
      <alignment vertical="center" wrapText="1"/>
    </xf>
    <xf numFmtId="0" fontId="50" fillId="19" borderId="0" xfId="17" applyFont="1" applyFill="1" applyAlignment="1">
      <alignment horizontal="center" vertical="center"/>
    </xf>
    <xf numFmtId="0" fontId="8" fillId="19" borderId="0" xfId="1" applyFill="1" applyAlignment="1" applyProtection="1">
      <alignment horizontal="center" vertical="center"/>
    </xf>
    <xf numFmtId="0" fontId="53" fillId="19" borderId="0" xfId="17" applyFont="1" applyFill="1" applyAlignment="1">
      <alignment horizontal="center" vertical="center"/>
    </xf>
    <xf numFmtId="0" fontId="0" fillId="19" borderId="0" xfId="0" applyFill="1" applyAlignment="1">
      <alignment vertical="center" wrapText="1"/>
    </xf>
    <xf numFmtId="0" fontId="1" fillId="19" borderId="123" xfId="17" applyFill="1" applyBorder="1" applyAlignment="1">
      <alignment horizontal="center" vertical="center" wrapText="1"/>
    </xf>
    <xf numFmtId="0" fontId="1" fillId="19" borderId="0" xfId="17" applyFill="1">
      <alignment vertical="center"/>
    </xf>
    <xf numFmtId="0" fontId="1" fillId="19" borderId="124" xfId="17" applyFill="1" applyBorder="1" applyAlignment="1">
      <alignment horizontal="center" vertical="center"/>
    </xf>
    <xf numFmtId="177" fontId="22" fillId="32" borderId="171" xfId="2" applyNumberFormat="1" applyFont="1" applyFill="1" applyBorder="1" applyAlignment="1">
      <alignment horizontal="center" vertical="center" shrinkToFit="1"/>
    </xf>
    <xf numFmtId="0" fontId="137" fillId="0" borderId="0" xfId="0" applyFont="1" applyAlignment="1">
      <alignment vertical="top" wrapText="1"/>
    </xf>
    <xf numFmtId="0" fontId="128" fillId="0" borderId="176" xfId="1" applyFont="1" applyBorder="1" applyAlignment="1" applyProtection="1">
      <alignment vertical="top" wrapText="1"/>
    </xf>
    <xf numFmtId="0" fontId="8" fillId="0" borderId="0" xfId="1" applyFill="1" applyBorder="1" applyAlignment="1" applyProtection="1">
      <alignment vertical="center" wrapText="1"/>
    </xf>
    <xf numFmtId="0" fontId="71" fillId="5" borderId="178" xfId="2" applyFont="1" applyFill="1" applyBorder="1" applyAlignment="1">
      <alignment horizontal="left" vertical="center"/>
    </xf>
    <xf numFmtId="183" fontId="103" fillId="5" borderId="0" xfId="0" applyNumberFormat="1" applyFont="1" applyFill="1" applyAlignment="1">
      <alignment horizontal="left" vertical="center"/>
    </xf>
    <xf numFmtId="0" fontId="128" fillId="0" borderId="144" xfId="1" applyFont="1" applyFill="1" applyBorder="1" applyAlignment="1" applyProtection="1">
      <alignment vertical="top" wrapText="1"/>
    </xf>
    <xf numFmtId="14" fontId="90" fillId="21" borderId="182" xfId="2" applyNumberFormat="1" applyFont="1" applyFill="1" applyBorder="1" applyAlignment="1">
      <alignment horizontal="center" vertical="center"/>
    </xf>
    <xf numFmtId="14" fontId="90" fillId="21" borderId="183" xfId="2" applyNumberFormat="1" applyFont="1" applyFill="1" applyBorder="1" applyAlignment="1">
      <alignment horizontal="center" vertical="center"/>
    </xf>
    <xf numFmtId="14" fontId="90" fillId="21" borderId="184" xfId="2" applyNumberFormat="1" applyFont="1" applyFill="1" applyBorder="1" applyAlignment="1">
      <alignment horizontal="center" vertical="center"/>
    </xf>
    <xf numFmtId="0" fontId="8" fillId="0" borderId="186" xfId="1" applyBorder="1" applyAlignment="1" applyProtection="1">
      <alignment vertical="top" wrapText="1"/>
    </xf>
    <xf numFmtId="0" fontId="31" fillId="23" borderId="185" xfId="2" applyFont="1" applyFill="1" applyBorder="1" applyAlignment="1">
      <alignment horizontal="center" vertical="center" wrapText="1"/>
    </xf>
    <xf numFmtId="0" fontId="31" fillId="21" borderId="143" xfId="2" applyFont="1" applyFill="1" applyBorder="1" applyAlignment="1">
      <alignment horizontal="center" vertical="center" wrapText="1"/>
    </xf>
    <xf numFmtId="0" fontId="111" fillId="19" borderId="187" xfId="0" applyFont="1" applyFill="1" applyBorder="1" applyAlignment="1">
      <alignment horizontal="left" vertical="center"/>
    </xf>
    <xf numFmtId="14" fontId="111" fillId="19" borderId="188" xfId="0" applyNumberFormat="1" applyFont="1" applyFill="1" applyBorder="1" applyAlignment="1">
      <alignment horizontal="center" vertical="center"/>
    </xf>
    <xf numFmtId="14" fontId="111" fillId="19" borderId="189" xfId="0" applyNumberFormat="1" applyFont="1" applyFill="1" applyBorder="1" applyAlignment="1">
      <alignment horizontal="center" vertical="center"/>
    </xf>
    <xf numFmtId="0" fontId="22" fillId="34" borderId="7" xfId="2" applyFont="1" applyFill="1" applyBorder="1" applyAlignment="1">
      <alignment horizontal="left" vertical="center"/>
    </xf>
    <xf numFmtId="177" fontId="10" fillId="34" borderId="9" xfId="2" applyNumberFormat="1" applyFont="1" applyFill="1" applyBorder="1" applyAlignment="1">
      <alignment horizontal="center" vertical="center" wrapText="1"/>
    </xf>
    <xf numFmtId="0" fontId="22" fillId="34" borderId="171" xfId="2" applyFont="1" applyFill="1" applyBorder="1" applyAlignment="1">
      <alignment horizontal="center" vertical="center" wrapText="1"/>
    </xf>
    <xf numFmtId="177" fontId="22" fillId="34" borderId="171" xfId="2" applyNumberFormat="1" applyFont="1" applyFill="1" applyBorder="1" applyAlignment="1">
      <alignment horizontal="center" vertical="center" shrinkToFit="1"/>
    </xf>
    <xf numFmtId="0" fontId="128" fillId="0" borderId="162" xfId="2" applyFont="1" applyBorder="1" applyAlignment="1">
      <alignment horizontal="left" vertical="top" wrapText="1"/>
    </xf>
    <xf numFmtId="0" fontId="141" fillId="35" borderId="0" xfId="0" applyFont="1" applyFill="1" applyAlignment="1">
      <alignment horizontal="center" vertical="center" wrapText="1"/>
    </xf>
    <xf numFmtId="0" fontId="84" fillId="36" borderId="115" xfId="0" applyFont="1" applyFill="1" applyBorder="1" applyAlignment="1">
      <alignment horizontal="center" vertical="center" wrapText="1"/>
    </xf>
    <xf numFmtId="0" fontId="135" fillId="21" borderId="138" xfId="1" applyFont="1" applyFill="1" applyBorder="1" applyAlignment="1" applyProtection="1">
      <alignment horizontal="center" vertical="center" wrapText="1"/>
    </xf>
    <xf numFmtId="0" fontId="0" fillId="37" borderId="0" xfId="0" applyFill="1">
      <alignment vertical="center"/>
    </xf>
    <xf numFmtId="0" fontId="133" fillId="37" borderId="0" xfId="0" applyFont="1" applyFill="1">
      <alignment vertical="center"/>
    </xf>
    <xf numFmtId="0" fontId="132" fillId="37" borderId="0" xfId="0" applyFont="1" applyFill="1">
      <alignment vertical="center"/>
    </xf>
    <xf numFmtId="0" fontId="124" fillId="37" borderId="0" xfId="0" applyFont="1" applyFill="1" applyAlignment="1">
      <alignment vertical="center" wrapText="1"/>
    </xf>
    <xf numFmtId="0" fontId="134" fillId="37" borderId="0" xfId="0" applyFont="1" applyFill="1">
      <alignment vertical="center"/>
    </xf>
    <xf numFmtId="0" fontId="142" fillId="0" borderId="192" xfId="2" applyFont="1" applyBorder="1" applyAlignment="1">
      <alignment horizontal="left" vertical="top" wrapText="1"/>
    </xf>
    <xf numFmtId="180" fontId="49" fillId="11" borderId="193" xfId="17" applyNumberFormat="1" applyFont="1" applyFill="1" applyBorder="1" applyAlignment="1">
      <alignment horizontal="center" vertical="center"/>
    </xf>
    <xf numFmtId="0" fontId="12" fillId="0" borderId="195" xfId="2" applyFont="1" applyBorder="1" applyAlignment="1">
      <alignment horizontal="center" vertical="center" wrapText="1"/>
    </xf>
    <xf numFmtId="177" fontId="89" fillId="34" borderId="7" xfId="2" applyNumberFormat="1" applyFont="1" applyFill="1" applyBorder="1" applyAlignment="1">
      <alignment horizontal="center" vertical="center" shrinkToFit="1"/>
    </xf>
    <xf numFmtId="177" fontId="143" fillId="34" borderId="7" xfId="2" applyNumberFormat="1" applyFont="1" applyFill="1" applyBorder="1" applyAlignment="1">
      <alignment horizontal="center" vertical="center" wrapText="1"/>
    </xf>
    <xf numFmtId="0" fontId="89" fillId="34" borderId="9" xfId="2" applyFont="1" applyFill="1" applyBorder="1" applyAlignment="1">
      <alignment horizontal="center" vertical="center"/>
    </xf>
    <xf numFmtId="177" fontId="89" fillId="34" borderId="9" xfId="2" applyNumberFormat="1" applyFont="1" applyFill="1" applyBorder="1" applyAlignment="1">
      <alignment horizontal="center" vertical="center" shrinkToFit="1"/>
    </xf>
    <xf numFmtId="14" fontId="86" fillId="21" borderId="1" xfId="1" applyNumberFormat="1" applyFont="1" applyFill="1" applyBorder="1" applyAlignment="1" applyProtection="1">
      <alignment horizontal="center" vertical="center" shrinkToFit="1"/>
    </xf>
    <xf numFmtId="0" fontId="111" fillId="19" borderId="198" xfId="0" applyFont="1" applyFill="1" applyBorder="1" applyAlignment="1">
      <alignment horizontal="left" vertical="center"/>
    </xf>
    <xf numFmtId="14" fontId="111" fillId="19" borderId="199" xfId="0" applyNumberFormat="1" applyFont="1" applyFill="1" applyBorder="1" applyAlignment="1">
      <alignment horizontal="center" vertical="center"/>
    </xf>
    <xf numFmtId="14" fontId="111" fillId="19" borderId="200" xfId="0" applyNumberFormat="1" applyFont="1" applyFill="1" applyBorder="1" applyAlignment="1">
      <alignment horizontal="center" vertical="center"/>
    </xf>
    <xf numFmtId="0" fontId="142" fillId="0" borderId="201" xfId="1" applyFont="1" applyFill="1" applyBorder="1" applyAlignment="1" applyProtection="1">
      <alignment vertical="top" wrapText="1"/>
    </xf>
    <xf numFmtId="0" fontId="145" fillId="21" borderId="143" xfId="2" applyFont="1" applyFill="1" applyBorder="1" applyAlignment="1">
      <alignment horizontal="center" vertical="center" wrapText="1"/>
    </xf>
    <xf numFmtId="14" fontId="86" fillId="21" borderId="1" xfId="2" applyNumberFormat="1" applyFont="1" applyFill="1" applyBorder="1" applyAlignment="1">
      <alignment horizontal="center" vertical="center" wrapText="1" shrinkToFit="1"/>
    </xf>
    <xf numFmtId="0" fontId="84" fillId="0" borderId="130" xfId="0" applyFont="1" applyBorder="1" applyAlignment="1">
      <alignment horizontal="center" vertical="center" wrapText="1"/>
    </xf>
    <xf numFmtId="14" fontId="90" fillId="21" borderId="8" xfId="2" applyNumberFormat="1" applyFont="1" applyFill="1" applyBorder="1" applyAlignment="1">
      <alignment vertical="center" shrinkToFit="1"/>
    </xf>
    <xf numFmtId="0" fontId="0" fillId="21" borderId="12" xfId="0" applyFill="1" applyBorder="1" applyAlignment="1">
      <alignment vertical="top" wrapText="1"/>
    </xf>
    <xf numFmtId="0" fontId="112" fillId="21" borderId="183" xfId="2" applyFont="1" applyFill="1" applyBorder="1" applyAlignment="1">
      <alignment horizontal="center" vertical="center" wrapText="1"/>
    </xf>
    <xf numFmtId="0" fontId="112" fillId="21" borderId="183" xfId="2" applyFont="1" applyFill="1" applyBorder="1" applyAlignment="1">
      <alignment horizontal="center" vertical="center"/>
    </xf>
    <xf numFmtId="0" fontId="112" fillId="21" borderId="182" xfId="2" applyFont="1" applyFill="1" applyBorder="1" applyAlignment="1">
      <alignment horizontal="center" vertical="center"/>
    </xf>
    <xf numFmtId="0" fontId="90" fillId="21" borderId="184" xfId="2" applyFont="1" applyFill="1" applyBorder="1" applyAlignment="1">
      <alignment horizontal="center" vertical="center"/>
    </xf>
    <xf numFmtId="0" fontId="140" fillId="0" borderId="0" xfId="2" applyFont="1">
      <alignment vertical="center"/>
    </xf>
    <xf numFmtId="0" fontId="129" fillId="0" borderId="203" xfId="1" applyFont="1" applyFill="1" applyBorder="1" applyAlignment="1" applyProtection="1">
      <alignment horizontal="left" vertical="top" wrapText="1"/>
    </xf>
    <xf numFmtId="0" fontId="6" fillId="0" borderId="0" xfId="2" applyAlignment="1">
      <alignment horizontal="center" vertical="top"/>
    </xf>
    <xf numFmtId="0" fontId="128" fillId="0" borderId="204" xfId="1" applyFont="1" applyBorder="1" applyAlignment="1" applyProtection="1">
      <alignment horizontal="left" vertical="top" wrapText="1"/>
    </xf>
    <xf numFmtId="0" fontId="8" fillId="0" borderId="205" xfId="1" applyFill="1" applyBorder="1" applyAlignment="1" applyProtection="1">
      <alignment vertical="center" wrapText="1"/>
    </xf>
    <xf numFmtId="0" fontId="130" fillId="0" borderId="205" xfId="1" applyFont="1" applyFill="1" applyBorder="1" applyAlignment="1" applyProtection="1">
      <alignment horizontal="left" vertical="top" wrapText="1"/>
    </xf>
    <xf numFmtId="0" fontId="31" fillId="31" borderId="206" xfId="1" applyFont="1" applyFill="1" applyBorder="1" applyAlignment="1" applyProtection="1">
      <alignment horizontal="center" vertical="center" wrapText="1" shrinkToFit="1"/>
    </xf>
    <xf numFmtId="0" fontId="87" fillId="0" borderId="207" xfId="2" applyFont="1" applyBorder="1" applyAlignment="1">
      <alignment vertical="center" shrinkToFit="1"/>
    </xf>
    <xf numFmtId="0" fontId="31" fillId="31" borderId="208" xfId="1" applyFont="1" applyFill="1" applyBorder="1" applyAlignment="1" applyProtection="1">
      <alignment horizontal="center" vertical="center" wrapText="1" shrinkToFit="1"/>
    </xf>
    <xf numFmtId="0" fontId="87" fillId="0" borderId="202" xfId="2" applyFont="1" applyBorder="1" applyAlignment="1">
      <alignment vertical="center" shrinkToFit="1"/>
    </xf>
    <xf numFmtId="0" fontId="22" fillId="0" borderId="171" xfId="2" applyFont="1" applyBorder="1" applyAlignment="1">
      <alignment horizontal="center" vertical="center"/>
    </xf>
    <xf numFmtId="14" fontId="86" fillId="21" borderId="167" xfId="1" applyNumberFormat="1" applyFont="1" applyFill="1" applyBorder="1" applyAlignment="1" applyProtection="1">
      <alignment horizontal="center" vertical="center" wrapText="1"/>
    </xf>
    <xf numFmtId="0" fontId="20" fillId="0" borderId="202" xfId="1" applyFont="1" applyFill="1" applyBorder="1" applyAlignment="1" applyProtection="1">
      <alignment vertical="top" wrapText="1"/>
    </xf>
    <xf numFmtId="0" fontId="17" fillId="35" borderId="177" xfId="1" applyFont="1" applyFill="1" applyBorder="1" applyAlignment="1" applyProtection="1">
      <alignment horizontal="center" vertical="center" wrapText="1"/>
    </xf>
    <xf numFmtId="0" fontId="136" fillId="35" borderId="0" xfId="0" applyFont="1" applyFill="1" applyAlignment="1">
      <alignment horizontal="center" vertical="center" wrapText="1"/>
    </xf>
    <xf numFmtId="0" fontId="0" fillId="39" borderId="208" xfId="0" applyFill="1" applyBorder="1">
      <alignment vertical="center"/>
    </xf>
    <xf numFmtId="0" fontId="0" fillId="39" borderId="213" xfId="0" applyFill="1" applyBorder="1">
      <alignment vertical="center"/>
    </xf>
    <xf numFmtId="0" fontId="90" fillId="21" borderId="38" xfId="2" applyFont="1" applyFill="1" applyBorder="1" applyAlignment="1">
      <alignment horizontal="center" vertical="center"/>
    </xf>
    <xf numFmtId="0" fontId="12" fillId="0" borderId="216" xfId="2" applyFont="1" applyBorder="1" applyAlignment="1">
      <alignment horizontal="center" vertical="center" wrapText="1"/>
    </xf>
    <xf numFmtId="0" fontId="23" fillId="19" borderId="0" xfId="2" applyFont="1" applyFill="1" applyAlignment="1">
      <alignment horizontal="center" vertical="top" wrapText="1"/>
    </xf>
    <xf numFmtId="0" fontId="22" fillId="19" borderId="36" xfId="2" applyFont="1" applyFill="1" applyBorder="1" applyAlignment="1">
      <alignment horizontal="center" vertical="center" wrapText="1"/>
    </xf>
    <xf numFmtId="0" fontId="23" fillId="19" borderId="49" xfId="2" applyFont="1" applyFill="1" applyBorder="1" applyAlignment="1">
      <alignment horizontal="center" vertical="center" wrapText="1"/>
    </xf>
    <xf numFmtId="0" fontId="22" fillId="19" borderId="217" xfId="2" applyFont="1" applyFill="1" applyBorder="1" applyAlignment="1">
      <alignment horizontal="left" vertical="center"/>
    </xf>
    <xf numFmtId="0" fontId="22" fillId="19" borderId="7" xfId="2" applyFont="1" applyFill="1" applyBorder="1" applyAlignment="1">
      <alignment horizontal="center" vertical="center" wrapText="1"/>
    </xf>
    <xf numFmtId="0" fontId="23" fillId="19" borderId="170" xfId="2" applyFont="1" applyFill="1" applyBorder="1" applyAlignment="1">
      <alignment horizontal="center" vertical="top" wrapText="1"/>
    </xf>
    <xf numFmtId="177" fontId="1" fillId="19" borderId="49" xfId="2" applyNumberFormat="1" applyFont="1" applyFill="1" applyBorder="1" applyAlignment="1">
      <alignment horizontal="center" vertical="center" wrapText="1"/>
    </xf>
    <xf numFmtId="0" fontId="84" fillId="0" borderId="171" xfId="0" applyFont="1" applyBorder="1" applyAlignment="1">
      <alignment horizontal="center" vertical="center" wrapText="1"/>
    </xf>
    <xf numFmtId="177" fontId="36" fillId="19" borderId="171" xfId="2" applyNumberFormat="1" applyFont="1" applyFill="1" applyBorder="1" applyAlignment="1">
      <alignment horizontal="center" vertical="center" wrapText="1"/>
    </xf>
    <xf numFmtId="0" fontId="22" fillId="19" borderId="170" xfId="2" applyFont="1" applyFill="1" applyBorder="1" applyAlignment="1">
      <alignment horizontal="center" vertical="center" wrapText="1"/>
    </xf>
    <xf numFmtId="177" fontId="22" fillId="19" borderId="49" xfId="2" applyNumberFormat="1" applyFont="1" applyFill="1" applyBorder="1" applyAlignment="1">
      <alignment horizontal="center" vertical="center" shrinkToFit="1"/>
    </xf>
    <xf numFmtId="0" fontId="88" fillId="0" borderId="0" xfId="2" applyFont="1" applyAlignment="1">
      <alignment vertical="top" wrapText="1"/>
    </xf>
    <xf numFmtId="0" fontId="8" fillId="0" borderId="219" xfId="1" applyBorder="1" applyAlignment="1" applyProtection="1">
      <alignment vertical="center" wrapText="1"/>
    </xf>
    <xf numFmtId="0" fontId="111" fillId="19" borderId="220" xfId="0" applyFont="1" applyFill="1" applyBorder="1" applyAlignment="1">
      <alignment horizontal="left" vertical="center"/>
    </xf>
    <xf numFmtId="0" fontId="111" fillId="19" borderId="221" xfId="0" applyFont="1" applyFill="1" applyBorder="1" applyAlignment="1">
      <alignment horizontal="left" vertical="center"/>
    </xf>
    <xf numFmtId="14" fontId="111" fillId="19" borderId="221" xfId="0" applyNumberFormat="1" applyFont="1" applyFill="1" applyBorder="1" applyAlignment="1">
      <alignment horizontal="center" vertical="center"/>
    </xf>
    <xf numFmtId="14" fontId="111" fillId="19" borderId="222" xfId="0" applyNumberFormat="1" applyFont="1" applyFill="1" applyBorder="1" applyAlignment="1">
      <alignment horizontal="center" vertical="center"/>
    </xf>
    <xf numFmtId="0" fontId="1" fillId="19" borderId="127" xfId="17" applyFill="1" applyBorder="1" applyAlignment="1">
      <alignment horizontal="center" vertical="center" wrapText="1"/>
    </xf>
    <xf numFmtId="0" fontId="12" fillId="5" borderId="216" xfId="2" applyFont="1" applyFill="1" applyBorder="1" applyAlignment="1">
      <alignment horizontal="center" vertical="center" wrapText="1"/>
    </xf>
    <xf numFmtId="0" fontId="128" fillId="0" borderId="218" xfId="1" applyFont="1" applyFill="1" applyBorder="1" applyAlignment="1" applyProtection="1">
      <alignment horizontal="left" vertical="top" wrapText="1"/>
    </xf>
    <xf numFmtId="0" fontId="0" fillId="0" borderId="0" xfId="0" applyAlignment="1">
      <alignment horizontal="center" vertical="center"/>
    </xf>
    <xf numFmtId="0" fontId="17" fillId="23" borderId="185" xfId="2" applyFont="1" applyFill="1" applyBorder="1" applyAlignment="1">
      <alignment horizontal="center" vertical="center" wrapText="1"/>
    </xf>
    <xf numFmtId="0" fontId="8" fillId="0" borderId="223" xfId="1" applyBorder="1" applyAlignment="1" applyProtection="1">
      <alignment horizontal="left" vertical="top" wrapText="1"/>
    </xf>
    <xf numFmtId="0" fontId="20" fillId="0" borderId="101" xfId="1" applyFont="1" applyFill="1" applyBorder="1" applyAlignment="1" applyProtection="1">
      <alignment vertical="top" wrapText="1"/>
    </xf>
    <xf numFmtId="0" fontId="6" fillId="0" borderId="224" xfId="2" applyBorder="1">
      <alignment vertical="center"/>
    </xf>
    <xf numFmtId="0" fontId="8" fillId="0" borderId="90" xfId="1" applyFill="1" applyBorder="1" applyAlignment="1" applyProtection="1">
      <alignment vertical="top" wrapText="1"/>
    </xf>
    <xf numFmtId="0" fontId="111" fillId="19" borderId="188" xfId="0" applyFont="1" applyFill="1" applyBorder="1" applyAlignment="1">
      <alignment horizontal="left" vertical="center"/>
    </xf>
    <xf numFmtId="0" fontId="111" fillId="19" borderId="199" xfId="0" applyFont="1" applyFill="1" applyBorder="1" applyAlignment="1">
      <alignment horizontal="left" vertical="center"/>
    </xf>
    <xf numFmtId="0" fontId="8" fillId="0" borderId="219" xfId="1" applyFill="1" applyBorder="1" applyAlignment="1" applyProtection="1">
      <alignment horizontal="left" vertical="center" wrapText="1"/>
    </xf>
    <xf numFmtId="0" fontId="0" fillId="38" borderId="0" xfId="0" applyFill="1">
      <alignment vertical="center"/>
    </xf>
    <xf numFmtId="0" fontId="128" fillId="0" borderId="192" xfId="2" applyFont="1" applyBorder="1" applyAlignment="1">
      <alignment horizontal="left" vertical="top" wrapText="1"/>
    </xf>
    <xf numFmtId="14" fontId="92" fillId="19" borderId="128" xfId="17" applyNumberFormat="1" applyFont="1" applyFill="1" applyBorder="1" applyAlignment="1">
      <alignment horizontal="center" vertical="center" wrapText="1"/>
    </xf>
    <xf numFmtId="0" fontId="36" fillId="19" borderId="127" xfId="17" applyFont="1" applyFill="1" applyBorder="1" applyAlignment="1">
      <alignment horizontal="center" vertical="center" wrapText="1"/>
    </xf>
    <xf numFmtId="0" fontId="93" fillId="19" borderId="0" xfId="0" applyFont="1" applyFill="1" applyAlignment="1">
      <alignment horizontal="center" vertical="center" wrapText="1"/>
    </xf>
    <xf numFmtId="0" fontId="8" fillId="0" borderId="186" xfId="1" applyBorder="1" applyAlignment="1" applyProtection="1">
      <alignment vertical="center" wrapText="1"/>
    </xf>
    <xf numFmtId="0" fontId="86" fillId="21" borderId="146" xfId="1" applyFont="1" applyFill="1" applyBorder="1" applyAlignment="1" applyProtection="1">
      <alignment horizontal="center" vertical="center" wrapText="1"/>
    </xf>
    <xf numFmtId="0" fontId="8" fillId="0" borderId="0" xfId="1" applyFill="1" applyAlignment="1" applyProtection="1">
      <alignment vertical="center"/>
    </xf>
    <xf numFmtId="14" fontId="12" fillId="19" borderId="128" xfId="17" applyNumberFormat="1" applyFont="1" applyFill="1" applyBorder="1" applyAlignment="1">
      <alignment horizontal="center" vertical="center"/>
    </xf>
    <xf numFmtId="14" fontId="18" fillId="21" borderId="1" xfId="2" applyNumberFormat="1" applyFont="1" applyFill="1" applyBorder="1" applyAlignment="1">
      <alignment horizontal="center" vertical="center" wrapText="1" shrinkToFit="1"/>
    </xf>
    <xf numFmtId="14" fontId="90" fillId="21" borderId="1" xfId="2" applyNumberFormat="1" applyFont="1" applyFill="1" applyBorder="1" applyAlignment="1">
      <alignment horizontal="center" vertical="center" wrapText="1" shrinkToFit="1"/>
    </xf>
    <xf numFmtId="0" fontId="147" fillId="19" borderId="0" xfId="0" applyFont="1" applyFill="1" applyAlignment="1">
      <alignment horizontal="center" vertical="center" wrapText="1"/>
    </xf>
    <xf numFmtId="0" fontId="70" fillId="19" borderId="0" xfId="0" applyFont="1" applyFill="1" applyAlignment="1">
      <alignment horizontal="center" vertical="center" wrapText="1"/>
    </xf>
    <xf numFmtId="0" fontId="40" fillId="0" borderId="0" xfId="17" applyFont="1" applyAlignment="1">
      <alignment vertical="center" wrapText="1"/>
    </xf>
    <xf numFmtId="0" fontId="45" fillId="5" borderId="0" xfId="17" applyFont="1" applyFill="1" applyAlignment="1">
      <alignment vertical="center" wrapText="1"/>
    </xf>
    <xf numFmtId="0" fontId="26" fillId="21" borderId="0" xfId="2" applyFont="1" applyFill="1" applyAlignment="1">
      <alignment horizontal="center" vertical="center"/>
    </xf>
    <xf numFmtId="0" fontId="6" fillId="0" borderId="0" xfId="4"/>
    <xf numFmtId="0" fontId="6" fillId="19" borderId="230" xfId="2" applyFill="1" applyBorder="1" applyAlignment="1">
      <alignment horizontal="center" vertical="center" wrapText="1"/>
    </xf>
    <xf numFmtId="0" fontId="6" fillId="19" borderId="231" xfId="2" applyFill="1" applyBorder="1" applyAlignment="1">
      <alignment horizontal="center" vertical="center"/>
    </xf>
    <xf numFmtId="0" fontId="6" fillId="19" borderId="231" xfId="2" applyFill="1" applyBorder="1" applyAlignment="1">
      <alignment horizontal="center" vertical="center" wrapText="1"/>
    </xf>
    <xf numFmtId="0" fontId="6" fillId="19" borderId="232" xfId="2" applyFill="1" applyBorder="1" applyAlignment="1">
      <alignment horizontal="center" vertical="center"/>
    </xf>
    <xf numFmtId="0" fontId="0" fillId="23" borderId="233" xfId="0" applyFill="1" applyBorder="1" applyAlignment="1">
      <alignment horizontal="left" vertical="center"/>
    </xf>
    <xf numFmtId="0" fontId="0" fillId="23" borderId="234" xfId="0" applyFill="1" applyBorder="1" applyAlignment="1">
      <alignment horizontal="left" vertical="center"/>
    </xf>
    <xf numFmtId="0" fontId="70" fillId="29" borderId="234" xfId="0" applyFont="1" applyFill="1" applyBorder="1" applyAlignment="1">
      <alignment horizontal="left" vertical="center"/>
    </xf>
    <xf numFmtId="0" fontId="70" fillId="29" borderId="235" xfId="0" applyFont="1" applyFill="1" applyBorder="1" applyAlignment="1">
      <alignment horizontal="center" vertical="center"/>
    </xf>
    <xf numFmtId="0" fontId="142" fillId="0" borderId="236" xfId="1" applyFont="1" applyFill="1" applyBorder="1" applyAlignment="1" applyProtection="1">
      <alignment vertical="top" wrapText="1"/>
    </xf>
    <xf numFmtId="0" fontId="156" fillId="0" borderId="0" xfId="2" applyFont="1">
      <alignment vertical="center"/>
    </xf>
    <xf numFmtId="0" fontId="158" fillId="37" borderId="0" xfId="0" applyFont="1" applyFill="1">
      <alignment vertical="center"/>
    </xf>
    <xf numFmtId="0" fontId="159" fillId="37" borderId="0" xfId="0" applyFont="1" applyFill="1">
      <alignment vertical="center"/>
    </xf>
    <xf numFmtId="0" fontId="160" fillId="37" borderId="0" xfId="0" applyFont="1" applyFill="1">
      <alignment vertical="center"/>
    </xf>
    <xf numFmtId="0" fontId="8" fillId="37" borderId="0" xfId="1" applyFill="1" applyAlignment="1" applyProtection="1">
      <alignment vertical="center"/>
    </xf>
    <xf numFmtId="0" fontId="161" fillId="37" borderId="0" xfId="1" applyFont="1" applyFill="1" applyAlignment="1" applyProtection="1">
      <alignment vertical="center"/>
    </xf>
    <xf numFmtId="0" fontId="163" fillId="37" borderId="0" xfId="0" applyFont="1" applyFill="1">
      <alignment vertical="center"/>
    </xf>
    <xf numFmtId="0" fontId="162" fillId="37" borderId="0" xfId="0" applyFont="1" applyFill="1">
      <alignment vertical="center"/>
    </xf>
    <xf numFmtId="14" fontId="36" fillId="19" borderId="128" xfId="17" applyNumberFormat="1" applyFont="1" applyFill="1" applyBorder="1" applyAlignment="1">
      <alignment horizontal="center" vertical="center"/>
    </xf>
    <xf numFmtId="14" fontId="146" fillId="19" borderId="128" xfId="0" applyNumberFormat="1" applyFont="1" applyFill="1" applyBorder="1" applyAlignment="1">
      <alignment horizontal="center" vertical="center" wrapText="1"/>
    </xf>
    <xf numFmtId="14" fontId="146" fillId="19" borderId="128" xfId="0" applyNumberFormat="1" applyFont="1" applyFill="1" applyBorder="1" applyAlignment="1">
      <alignment horizontal="center" vertical="center"/>
    </xf>
    <xf numFmtId="14" fontId="22" fillId="19" borderId="128" xfId="17" applyNumberFormat="1" applyFont="1" applyFill="1" applyBorder="1" applyAlignment="1">
      <alignment horizontal="center" vertical="center"/>
    </xf>
    <xf numFmtId="0" fontId="111" fillId="21" borderId="221" xfId="0" applyFont="1" applyFill="1" applyBorder="1" applyAlignment="1">
      <alignment horizontal="left" vertical="center"/>
    </xf>
    <xf numFmtId="0" fontId="111" fillId="29" borderId="221" xfId="0" applyFont="1" applyFill="1" applyBorder="1" applyAlignment="1">
      <alignment horizontal="left" vertical="center"/>
    </xf>
    <xf numFmtId="0" fontId="111" fillId="41" borderId="221" xfId="0" applyFont="1" applyFill="1" applyBorder="1" applyAlignment="1">
      <alignment horizontal="left" vertical="center"/>
    </xf>
    <xf numFmtId="14" fontId="92" fillId="21" borderId="128" xfId="17" applyNumberFormat="1" applyFont="1" applyFill="1" applyBorder="1" applyAlignment="1">
      <alignment horizontal="center" vertical="center"/>
    </xf>
    <xf numFmtId="0" fontId="92" fillId="21" borderId="127" xfId="17" applyFont="1" applyFill="1" applyBorder="1" applyAlignment="1">
      <alignment horizontal="center" vertical="center" wrapText="1"/>
    </xf>
    <xf numFmtId="0" fontId="154" fillId="0" borderId="0" xfId="2" applyFont="1">
      <alignment vertical="center"/>
    </xf>
    <xf numFmtId="0" fontId="152" fillId="0" borderId="0" xfId="2" applyFont="1">
      <alignment vertical="center"/>
    </xf>
    <xf numFmtId="184" fontId="0" fillId="40" borderId="237" xfId="0" applyNumberFormat="1" applyFill="1" applyBorder="1" applyAlignment="1">
      <alignment horizontal="center" vertical="center"/>
    </xf>
    <xf numFmtId="184" fontId="0" fillId="40" borderId="238" xfId="0" applyNumberFormat="1" applyFill="1" applyBorder="1" applyAlignment="1">
      <alignment horizontal="center" vertical="center"/>
    </xf>
    <xf numFmtId="184" fontId="0" fillId="40" borderId="239" xfId="0" applyNumberFormat="1" applyFill="1" applyBorder="1" applyAlignment="1">
      <alignment horizontal="center" vertical="center"/>
    </xf>
    <xf numFmtId="0" fontId="8" fillId="0" borderId="219" xfId="1" applyBorder="1" applyAlignment="1" applyProtection="1">
      <alignment vertical="center"/>
    </xf>
    <xf numFmtId="14" fontId="99" fillId="21" borderId="128" xfId="17" applyNumberFormat="1" applyFont="1" applyFill="1" applyBorder="1" applyAlignment="1">
      <alignment horizontal="center" vertical="center" wrapText="1"/>
    </xf>
    <xf numFmtId="56" fontId="92" fillId="21" borderId="127" xfId="17" applyNumberFormat="1" applyFont="1" applyFill="1" applyBorder="1" applyAlignment="1">
      <alignment horizontal="center" vertical="center" wrapText="1"/>
    </xf>
    <xf numFmtId="0" fontId="0" fillId="0" borderId="237" xfId="0" applyBorder="1" applyAlignment="1">
      <alignment horizontal="center" vertical="center"/>
    </xf>
    <xf numFmtId="0" fontId="0" fillId="0" borderId="238" xfId="0" applyBorder="1" applyAlignment="1">
      <alignment horizontal="center" vertical="center"/>
    </xf>
    <xf numFmtId="0" fontId="0" fillId="0" borderId="239" xfId="0" applyBorder="1" applyAlignment="1">
      <alignment horizontal="center" vertical="center"/>
    </xf>
    <xf numFmtId="0" fontId="6" fillId="19" borderId="240" xfId="2" applyFill="1" applyBorder="1" applyAlignment="1">
      <alignment horizontal="center" vertical="center" wrapText="1"/>
    </xf>
    <xf numFmtId="0" fontId="6" fillId="19" borderId="241" xfId="2" applyFill="1" applyBorder="1" applyAlignment="1">
      <alignment horizontal="center"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6" fillId="19" borderId="243" xfId="2" applyFill="1" applyBorder="1" applyAlignment="1">
      <alignment horizontal="center" vertical="center" wrapText="1"/>
    </xf>
    <xf numFmtId="0" fontId="6" fillId="19" borderId="244" xfId="2" applyFill="1" applyBorder="1" applyAlignment="1">
      <alignment horizontal="center" vertical="center"/>
    </xf>
    <xf numFmtId="0" fontId="6" fillId="19" borderId="244" xfId="2" applyFill="1" applyBorder="1" applyAlignment="1">
      <alignment horizontal="center" vertical="center" wrapText="1"/>
    </xf>
    <xf numFmtId="0" fontId="6" fillId="19" borderId="245" xfId="2" applyFill="1" applyBorder="1" applyAlignment="1">
      <alignment horizontal="center" vertical="center"/>
    </xf>
    <xf numFmtId="0" fontId="168" fillId="0" borderId="0" xfId="2" applyFont="1">
      <alignment vertical="center"/>
    </xf>
    <xf numFmtId="0" fontId="31" fillId="21" borderId="185" xfId="2" applyFont="1" applyFill="1" applyBorder="1" applyAlignment="1">
      <alignment horizontal="center" vertical="center" wrapText="1"/>
    </xf>
    <xf numFmtId="0" fontId="99" fillId="19" borderId="127" xfId="17" applyFont="1" applyFill="1" applyBorder="1" applyAlignment="1">
      <alignment horizontal="center" vertical="center" wrapText="1"/>
    </xf>
    <xf numFmtId="0" fontId="98" fillId="19" borderId="0" xfId="0" applyFont="1" applyFill="1" applyAlignment="1">
      <alignment horizontal="center" vertical="center" wrapText="1"/>
    </xf>
    <xf numFmtId="14" fontId="12" fillId="19" borderId="128" xfId="17" applyNumberFormat="1" applyFont="1" applyFill="1" applyBorder="1" applyAlignment="1">
      <alignment horizontal="center" vertical="center" wrapText="1"/>
    </xf>
    <xf numFmtId="0" fontId="135" fillId="21" borderId="255" xfId="1" applyFont="1" applyFill="1" applyBorder="1" applyAlignment="1" applyProtection="1">
      <alignment horizontal="center" vertical="center" wrapText="1"/>
    </xf>
    <xf numFmtId="0" fontId="8" fillId="0" borderId="254" xfId="1" applyBorder="1" applyAlignment="1" applyProtection="1">
      <alignment vertical="center"/>
    </xf>
    <xf numFmtId="0" fontId="0" fillId="21" borderId="0" xfId="0" applyFill="1">
      <alignment vertical="center"/>
    </xf>
    <xf numFmtId="0" fontId="111" fillId="29" borderId="188" xfId="0" applyFont="1" applyFill="1" applyBorder="1" applyAlignment="1">
      <alignment horizontal="left" vertical="center"/>
    </xf>
    <xf numFmtId="0" fontId="111" fillId="29" borderId="199" xfId="0" applyFont="1" applyFill="1" applyBorder="1" applyAlignment="1">
      <alignment horizontal="left" vertical="center"/>
    </xf>
    <xf numFmtId="0" fontId="111" fillId="28" borderId="199" xfId="0" applyFont="1" applyFill="1" applyBorder="1" applyAlignment="1">
      <alignment horizontal="left" vertical="center"/>
    </xf>
    <xf numFmtId="0" fontId="111" fillId="28" borderId="221" xfId="0" applyFont="1" applyFill="1" applyBorder="1" applyAlignment="1">
      <alignment horizontal="left" vertical="center"/>
    </xf>
    <xf numFmtId="0" fontId="111" fillId="43" borderId="221" xfId="0" applyFont="1" applyFill="1" applyBorder="1" applyAlignment="1">
      <alignment horizontal="left" vertical="center"/>
    </xf>
    <xf numFmtId="0" fontId="34" fillId="44" borderId="0" xfId="4" applyFont="1" applyFill="1"/>
    <xf numFmtId="0" fontId="6" fillId="44" borderId="0" xfId="4" applyFill="1"/>
    <xf numFmtId="0" fontId="7" fillId="45" borderId="0" xfId="4" applyFont="1" applyFill="1" applyAlignment="1">
      <alignment vertical="top"/>
    </xf>
    <xf numFmtId="0" fontId="7" fillId="45" borderId="0" xfId="2" applyFont="1" applyFill="1" applyAlignment="1">
      <alignment vertical="top"/>
    </xf>
    <xf numFmtId="0" fontId="157" fillId="45" borderId="0" xfId="2" applyFont="1" applyFill="1" applyAlignment="1">
      <alignment vertical="top"/>
    </xf>
    <xf numFmtId="0" fontId="33" fillId="45" borderId="0" xfId="2" applyFont="1" applyFill="1" applyAlignment="1">
      <alignment vertical="top"/>
    </xf>
    <xf numFmtId="0" fontId="36" fillId="21" borderId="127" xfId="17" applyFont="1" applyFill="1" applyBorder="1" applyAlignment="1">
      <alignment horizontal="center" vertical="center" wrapText="1"/>
    </xf>
    <xf numFmtId="14" fontId="36" fillId="21" borderId="128" xfId="17" applyNumberFormat="1" applyFont="1" applyFill="1" applyBorder="1" applyAlignment="1">
      <alignment horizontal="center" vertical="center"/>
    </xf>
    <xf numFmtId="0" fontId="73" fillId="0" borderId="0" xfId="0" applyFont="1" applyAlignment="1">
      <alignment horizontal="left" vertical="center" wrapText="1"/>
    </xf>
    <xf numFmtId="0" fontId="77" fillId="0" borderId="0" xfId="0" applyFont="1" applyAlignment="1">
      <alignment horizontal="left" vertical="center" wrapText="1"/>
    </xf>
    <xf numFmtId="0" fontId="76" fillId="0" borderId="0" xfId="0" applyFont="1" applyAlignment="1">
      <alignment horizontal="left" vertical="center" wrapText="1"/>
    </xf>
    <xf numFmtId="0" fontId="77" fillId="0" borderId="0" xfId="0" applyFont="1" applyAlignment="1">
      <alignment horizontal="left" vertical="top" wrapText="1"/>
    </xf>
    <xf numFmtId="0" fontId="73" fillId="0" borderId="0" xfId="0" applyFont="1" applyAlignment="1">
      <alignment horizontal="left" vertical="top" wrapText="1"/>
    </xf>
    <xf numFmtId="0" fontId="74" fillId="0" borderId="0" xfId="0" applyFont="1" applyAlignment="1">
      <alignment horizontal="left" vertical="center" wrapText="1"/>
    </xf>
    <xf numFmtId="0" fontId="6" fillId="0" borderId="64" xfId="0" applyFont="1" applyBorder="1" applyAlignment="1">
      <alignment horizontal="left" vertical="center"/>
    </xf>
    <xf numFmtId="0" fontId="6" fillId="0" borderId="0" xfId="0" applyFont="1" applyAlignment="1">
      <alignment horizontal="left" vertical="center"/>
    </xf>
    <xf numFmtId="0" fontId="6" fillId="0" borderId="66" xfId="0" applyFont="1" applyBorder="1" applyAlignment="1">
      <alignment horizontal="left" vertical="center"/>
    </xf>
    <xf numFmtId="0" fontId="103" fillId="5" borderId="0" xfId="0" applyFont="1" applyFill="1" applyAlignment="1">
      <alignment horizontal="left" vertical="center" wrapText="1"/>
    </xf>
    <xf numFmtId="0" fontId="103" fillId="5" borderId="66" xfId="0" applyFont="1" applyFill="1" applyBorder="1" applyAlignment="1">
      <alignment horizontal="left" vertical="center" wrapText="1"/>
    </xf>
    <xf numFmtId="0" fontId="103" fillId="5" borderId="0" xfId="0" applyFont="1" applyFill="1" applyAlignment="1">
      <alignment horizontal="left" vertical="center"/>
    </xf>
    <xf numFmtId="0" fontId="103" fillId="5" borderId="0" xfId="0" applyFont="1" applyFill="1" applyAlignment="1">
      <alignment horizontal="left" vertical="top" wrapText="1"/>
    </xf>
    <xf numFmtId="0" fontId="8" fillId="0" borderId="0" xfId="1" applyAlignment="1" applyProtection="1">
      <alignment horizontal="center" vertical="center" wrapText="1"/>
    </xf>
    <xf numFmtId="0" fontId="49" fillId="19" borderId="44" xfId="17" applyFont="1" applyFill="1" applyBorder="1" applyAlignment="1">
      <alignment horizontal="center" vertical="center"/>
    </xf>
    <xf numFmtId="0" fontId="49" fillId="19" borderId="45" xfId="17" applyFont="1" applyFill="1" applyBorder="1" applyAlignment="1">
      <alignment horizontal="center" vertical="center"/>
    </xf>
    <xf numFmtId="0" fontId="49" fillId="0" borderId="45" xfId="17" applyFont="1" applyBorder="1" applyAlignment="1">
      <alignment horizontal="center" vertical="center"/>
    </xf>
    <xf numFmtId="0" fontId="49" fillId="0" borderId="46" xfId="17" applyFont="1" applyBorder="1" applyAlignment="1">
      <alignment horizontal="center" vertical="center"/>
    </xf>
    <xf numFmtId="0" fontId="1" fillId="0" borderId="71" xfId="17" applyBorder="1" applyAlignment="1">
      <alignment horizontal="center" vertical="center"/>
    </xf>
    <xf numFmtId="0" fontId="1" fillId="0" borderId="72" xfId="17" applyBorder="1" applyAlignment="1">
      <alignment horizontal="center" vertical="center"/>
    </xf>
    <xf numFmtId="0" fontId="1" fillId="0" borderId="73" xfId="17" applyBorder="1" applyAlignment="1">
      <alignment horizontal="center" vertical="center"/>
    </xf>
    <xf numFmtId="0" fontId="37" fillId="0" borderId="74" xfId="17" applyFont="1" applyBorder="1" applyAlignment="1">
      <alignment horizontal="center" vertical="center" wrapText="1"/>
    </xf>
    <xf numFmtId="0" fontId="37" fillId="0" borderId="40" xfId="17" applyFont="1" applyBorder="1" applyAlignment="1">
      <alignment horizontal="center" vertical="center" wrapText="1"/>
    </xf>
    <xf numFmtId="0" fontId="33" fillId="17" borderId="0" xfId="17" applyFont="1" applyFill="1" applyAlignment="1">
      <alignment horizontal="center" vertical="center"/>
    </xf>
    <xf numFmtId="179" fontId="149" fillId="0" borderId="75" xfId="17" applyNumberFormat="1" applyFont="1" applyBorder="1" applyAlignment="1">
      <alignment horizontal="center" vertical="center" shrinkToFit="1"/>
    </xf>
    <xf numFmtId="179" fontId="149" fillId="0" borderId="76" xfId="17" applyNumberFormat="1" applyFont="1" applyBorder="1" applyAlignment="1">
      <alignment horizontal="center" vertical="center" shrinkToFit="1"/>
    </xf>
    <xf numFmtId="0" fontId="47" fillId="0" borderId="77" xfId="17" applyFont="1" applyBorder="1" applyAlignment="1">
      <alignment horizontal="center" vertical="center"/>
    </xf>
    <xf numFmtId="0" fontId="47" fillId="0" borderId="78" xfId="17" applyFont="1" applyBorder="1" applyAlignment="1">
      <alignment horizontal="center" vertical="center"/>
    </xf>
    <xf numFmtId="0" fontId="10" fillId="6" borderId="196" xfId="17" applyFont="1" applyFill="1" applyBorder="1" applyAlignment="1">
      <alignment horizontal="center" vertical="center" wrapText="1"/>
    </xf>
    <xf numFmtId="0" fontId="10" fillId="6" borderId="194" xfId="17" applyFont="1" applyFill="1" applyBorder="1" applyAlignment="1">
      <alignment horizontal="center" vertical="center" wrapText="1"/>
    </xf>
    <xf numFmtId="0" fontId="10" fillId="6" borderId="197" xfId="17" applyFont="1" applyFill="1" applyBorder="1" applyAlignment="1">
      <alignment horizontal="center" vertical="center" wrapText="1"/>
    </xf>
    <xf numFmtId="0" fontId="36" fillId="19" borderId="149" xfId="17" applyFont="1" applyFill="1" applyBorder="1" applyAlignment="1">
      <alignment horizontal="left" vertical="top" wrapText="1"/>
    </xf>
    <xf numFmtId="0" fontId="36" fillId="19" borderId="150" xfId="17" applyFont="1" applyFill="1" applyBorder="1" applyAlignment="1">
      <alignment horizontal="left" vertical="top" wrapText="1"/>
    </xf>
    <xf numFmtId="0" fontId="36" fillId="19" borderId="151" xfId="17" applyFont="1" applyFill="1" applyBorder="1" applyAlignment="1">
      <alignment horizontal="left" vertical="top" wrapText="1"/>
    </xf>
    <xf numFmtId="0" fontId="36" fillId="19" borderId="79" xfId="18" applyFont="1" applyFill="1" applyBorder="1" applyAlignment="1">
      <alignment horizontal="center" vertical="center"/>
    </xf>
    <xf numFmtId="0" fontId="36" fillId="19" borderId="80" xfId="18" applyFont="1" applyFill="1" applyBorder="1" applyAlignment="1">
      <alignment horizontal="center" vertical="center"/>
    </xf>
    <xf numFmtId="0" fontId="11" fillId="0" borderId="116" xfId="17" applyFont="1" applyBorder="1" applyAlignment="1">
      <alignment horizontal="center" vertical="center" wrapText="1"/>
    </xf>
    <xf numFmtId="0" fontId="11" fillId="0" borderId="117" xfId="17" applyFont="1" applyBorder="1" applyAlignment="1">
      <alignment horizontal="center" vertical="center" wrapText="1"/>
    </xf>
    <xf numFmtId="0" fontId="11" fillId="0" borderId="118" xfId="17" applyFont="1" applyBorder="1" applyAlignment="1">
      <alignment horizontal="center" vertical="center" wrapText="1"/>
    </xf>
    <xf numFmtId="0" fontId="54" fillId="19" borderId="120" xfId="17" applyFont="1" applyFill="1" applyBorder="1" applyAlignment="1">
      <alignment horizontal="center" vertical="center"/>
    </xf>
    <xf numFmtId="0" fontId="54" fillId="19" borderId="121" xfId="17" applyFont="1" applyFill="1" applyBorder="1" applyAlignment="1">
      <alignment horizontal="center" vertical="center"/>
    </xf>
    <xf numFmtId="0" fontId="54" fillId="19" borderId="122" xfId="17" applyFont="1" applyFill="1" applyBorder="1" applyAlignment="1">
      <alignment horizontal="center" vertical="center"/>
    </xf>
    <xf numFmtId="0" fontId="36" fillId="21" borderId="212" xfId="17" applyFont="1" applyFill="1" applyBorder="1" applyAlignment="1">
      <alignment horizontal="left" vertical="top" wrapText="1"/>
    </xf>
    <xf numFmtId="0" fontId="36" fillId="21" borderId="210" xfId="17" applyFont="1" applyFill="1" applyBorder="1" applyAlignment="1">
      <alignment horizontal="left" vertical="top" wrapText="1"/>
    </xf>
    <xf numFmtId="0" fontId="36" fillId="21" borderId="211" xfId="17" applyFont="1" applyFill="1" applyBorder="1" applyAlignment="1">
      <alignment horizontal="left" vertical="top" wrapText="1"/>
    </xf>
    <xf numFmtId="0" fontId="107" fillId="19" borderId="209" xfId="17" applyFont="1" applyFill="1" applyBorder="1" applyAlignment="1">
      <alignment horizontal="left" vertical="top" wrapText="1"/>
    </xf>
    <xf numFmtId="0" fontId="107" fillId="19" borderId="210" xfId="17" applyFont="1" applyFill="1" applyBorder="1" applyAlignment="1">
      <alignment horizontal="left" vertical="top" wrapText="1"/>
    </xf>
    <xf numFmtId="0" fontId="107" fillId="19" borderId="211" xfId="17" applyFont="1" applyFill="1" applyBorder="1" applyAlignment="1">
      <alignment horizontal="left" vertical="top" wrapText="1"/>
    </xf>
    <xf numFmtId="0" fontId="36" fillId="21" borderId="149" xfId="17" applyFont="1" applyFill="1" applyBorder="1" applyAlignment="1">
      <alignment horizontal="left" vertical="top" wrapText="1"/>
    </xf>
    <xf numFmtId="0" fontId="36" fillId="21" borderId="150" xfId="17" applyFont="1" applyFill="1" applyBorder="1" applyAlignment="1">
      <alignment horizontal="left" vertical="top" wrapText="1"/>
    </xf>
    <xf numFmtId="0" fontId="36" fillId="21" borderId="151" xfId="17" applyFont="1" applyFill="1" applyBorder="1" applyAlignment="1">
      <alignment horizontal="left" vertical="top" wrapText="1"/>
    </xf>
    <xf numFmtId="0" fontId="12" fillId="19" borderId="149" xfId="17" applyFont="1" applyFill="1" applyBorder="1" applyAlignment="1">
      <alignment horizontal="left" vertical="top" wrapText="1"/>
    </xf>
    <xf numFmtId="0" fontId="12" fillId="19" borderId="150" xfId="17" applyFont="1" applyFill="1" applyBorder="1" applyAlignment="1">
      <alignment horizontal="left" vertical="top" wrapText="1"/>
    </xf>
    <xf numFmtId="0" fontId="12" fillId="19" borderId="151" xfId="17" applyFont="1" applyFill="1" applyBorder="1" applyAlignment="1">
      <alignment horizontal="left" vertical="top" wrapText="1"/>
    </xf>
    <xf numFmtId="0" fontId="36" fillId="19" borderId="173" xfId="17" applyFont="1" applyFill="1" applyBorder="1" applyAlignment="1">
      <alignment horizontal="left" vertical="top" wrapText="1"/>
    </xf>
    <xf numFmtId="0" fontId="36" fillId="19" borderId="127" xfId="17" applyFont="1" applyFill="1" applyBorder="1" applyAlignment="1">
      <alignment horizontal="left" vertical="top" wrapText="1"/>
    </xf>
    <xf numFmtId="0" fontId="92" fillId="19" borderId="149" xfId="17" applyFont="1" applyFill="1" applyBorder="1" applyAlignment="1">
      <alignment horizontal="left" vertical="top" wrapText="1"/>
    </xf>
    <xf numFmtId="0" fontId="92" fillId="19" borderId="150" xfId="17" applyFont="1" applyFill="1" applyBorder="1" applyAlignment="1">
      <alignment horizontal="left" vertical="top" wrapText="1"/>
    </xf>
    <xf numFmtId="0" fontId="92" fillId="19" borderId="151" xfId="17" applyFont="1" applyFill="1" applyBorder="1" applyAlignment="1">
      <alignment horizontal="left" vertical="top" wrapText="1"/>
    </xf>
    <xf numFmtId="0" fontId="12" fillId="19" borderId="149" xfId="2" applyFont="1" applyFill="1" applyBorder="1" applyAlignment="1">
      <alignment horizontal="left" vertical="top" wrapText="1"/>
    </xf>
    <xf numFmtId="0" fontId="12" fillId="19" borderId="150" xfId="2" applyFont="1" applyFill="1" applyBorder="1" applyAlignment="1">
      <alignment horizontal="left" vertical="top" wrapText="1"/>
    </xf>
    <xf numFmtId="0" fontId="12" fillId="19" borderId="151" xfId="2" applyFont="1" applyFill="1" applyBorder="1" applyAlignment="1">
      <alignment horizontal="left" vertical="top" wrapText="1"/>
    </xf>
    <xf numFmtId="0" fontId="59" fillId="12" borderId="54" xfId="17" applyFont="1" applyFill="1" applyBorder="1" applyAlignment="1">
      <alignment horizontal="right" vertical="center" wrapText="1"/>
    </xf>
    <xf numFmtId="0" fontId="60" fillId="12" borderId="54" xfId="0" applyFont="1" applyFill="1" applyBorder="1" applyAlignment="1">
      <alignment horizontal="right" vertical="center"/>
    </xf>
    <xf numFmtId="0" fontId="0" fillId="12" borderId="54" xfId="0" applyFill="1" applyBorder="1" applyAlignment="1">
      <alignment horizontal="right" vertical="center"/>
    </xf>
    <xf numFmtId="180" fontId="59" fillId="12" borderId="54" xfId="17" applyNumberFormat="1" applyFont="1" applyFill="1" applyBorder="1" applyAlignment="1">
      <alignment horizontal="center" vertical="center" wrapText="1"/>
    </xf>
    <xf numFmtId="180" fontId="0" fillId="12" borderId="54" xfId="0" applyNumberFormat="1" applyFill="1" applyBorder="1" applyAlignment="1">
      <alignment horizontal="center" vertical="center" wrapText="1"/>
    </xf>
    <xf numFmtId="0" fontId="61" fillId="13" borderId="55" xfId="17" applyFont="1" applyFill="1" applyBorder="1" applyAlignment="1">
      <alignment horizontal="center" vertical="center" wrapText="1"/>
    </xf>
    <xf numFmtId="0" fontId="62" fillId="13" borderId="55" xfId="0" applyFont="1" applyFill="1" applyBorder="1" applyAlignment="1">
      <alignment horizontal="center" vertical="center"/>
    </xf>
    <xf numFmtId="0" fontId="61" fillId="10" borderId="55" xfId="0" applyFont="1" applyFill="1" applyBorder="1" applyAlignment="1">
      <alignment horizontal="center" vertical="center"/>
    </xf>
    <xf numFmtId="0" fontId="64" fillId="10" borderId="55" xfId="0" applyFont="1" applyFill="1" applyBorder="1" applyAlignment="1">
      <alignment horizontal="center" vertical="center"/>
    </xf>
    <xf numFmtId="0" fontId="66" fillId="18" borderId="103" xfId="16" applyFont="1" applyFill="1" applyBorder="1" applyAlignment="1">
      <alignment horizontal="center" vertical="center"/>
    </xf>
    <xf numFmtId="0" fontId="66" fillId="18" borderId="108" xfId="16" applyFont="1" applyFill="1" applyBorder="1" applyAlignment="1">
      <alignment horizontal="center" vertical="center"/>
    </xf>
    <xf numFmtId="0" fontId="66" fillId="18" borderId="110" xfId="16" applyFont="1" applyFill="1" applyBorder="1" applyAlignment="1">
      <alignment horizontal="center" vertical="center"/>
    </xf>
    <xf numFmtId="0" fontId="67" fillId="2" borderId="104" xfId="16" applyFont="1" applyFill="1" applyBorder="1" applyAlignment="1">
      <alignment vertical="center" wrapText="1"/>
    </xf>
    <xf numFmtId="0" fontId="67" fillId="2" borderId="105" xfId="16" applyFont="1" applyFill="1" applyBorder="1" applyAlignment="1">
      <alignment vertical="center" wrapText="1"/>
    </xf>
    <xf numFmtId="0" fontId="67" fillId="2" borderId="106" xfId="16" applyFont="1" applyFill="1" applyBorder="1" applyAlignment="1">
      <alignment vertical="center" wrapText="1"/>
    </xf>
    <xf numFmtId="0" fontId="67" fillId="2" borderId="95" xfId="16" applyFont="1" applyFill="1" applyBorder="1" applyAlignment="1">
      <alignment vertical="center" wrapText="1"/>
    </xf>
    <xf numFmtId="0" fontId="67" fillId="2" borderId="0" xfId="16" applyFont="1" applyFill="1" applyAlignment="1">
      <alignment vertical="center" wrapText="1"/>
    </xf>
    <xf numFmtId="0" fontId="67" fillId="2" borderId="96" xfId="16" applyFont="1" applyFill="1" applyBorder="1" applyAlignment="1">
      <alignment vertical="center" wrapText="1"/>
    </xf>
    <xf numFmtId="0" fontId="67" fillId="2" borderId="111" xfId="16" applyFont="1" applyFill="1" applyBorder="1" applyAlignment="1">
      <alignment vertical="center" wrapText="1"/>
    </xf>
    <xf numFmtId="0" fontId="67" fillId="2" borderId="112" xfId="16" applyFont="1" applyFill="1" applyBorder="1" applyAlignment="1">
      <alignment vertical="center" wrapText="1"/>
    </xf>
    <xf numFmtId="0" fontId="67" fillId="2" borderId="113" xfId="16" applyFont="1" applyFill="1" applyBorder="1" applyAlignment="1">
      <alignment vertical="center" wrapText="1"/>
    </xf>
    <xf numFmtId="0" fontId="67" fillId="2" borderId="104" xfId="16" applyFont="1" applyFill="1" applyBorder="1" applyAlignment="1">
      <alignment horizontal="left" vertical="center" wrapText="1"/>
    </xf>
    <xf numFmtId="0" fontId="67" fillId="2" borderId="105" xfId="16" applyFont="1" applyFill="1" applyBorder="1" applyAlignment="1">
      <alignment horizontal="left" vertical="center" wrapText="1"/>
    </xf>
    <xf numFmtId="0" fontId="67" fillId="2" borderId="107" xfId="16" applyFont="1" applyFill="1" applyBorder="1" applyAlignment="1">
      <alignment horizontal="left" vertical="center" wrapText="1"/>
    </xf>
    <xf numFmtId="0" fontId="67" fillId="2" borderId="95"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109" xfId="16" applyFont="1" applyFill="1" applyBorder="1" applyAlignment="1">
      <alignment horizontal="left" vertical="center" wrapText="1"/>
    </xf>
    <xf numFmtId="0" fontId="67" fillId="2" borderId="111" xfId="16" applyFont="1" applyFill="1" applyBorder="1" applyAlignment="1">
      <alignment horizontal="left" vertical="center" wrapText="1"/>
    </xf>
    <xf numFmtId="0" fontId="67" fillId="2" borderId="112" xfId="16" applyFont="1" applyFill="1" applyBorder="1" applyAlignment="1">
      <alignment horizontal="left" vertical="center" wrapText="1"/>
    </xf>
    <xf numFmtId="0" fontId="67" fillId="2" borderId="114" xfId="16" applyFont="1" applyFill="1" applyBorder="1" applyAlignment="1">
      <alignment horizontal="left" vertical="center" wrapText="1"/>
    </xf>
    <xf numFmtId="0" fontId="7" fillId="5" borderId="34" xfId="17" applyFont="1" applyFill="1" applyBorder="1" applyAlignment="1">
      <alignment horizontal="center" vertical="center" wrapText="1"/>
    </xf>
    <xf numFmtId="0" fontId="59" fillId="25" borderId="68" xfId="17" applyFont="1" applyFill="1" applyBorder="1" applyAlignment="1">
      <alignment horizontal="center" vertical="center" wrapText="1"/>
    </xf>
    <xf numFmtId="0" fontId="57" fillId="16" borderId="68" xfId="17" applyFont="1" applyFill="1" applyBorder="1" applyAlignment="1">
      <alignment horizontal="center" vertical="center" wrapText="1"/>
    </xf>
    <xf numFmtId="0" fontId="0" fillId="16" borderId="68" xfId="0" applyFill="1" applyBorder="1" applyAlignment="1">
      <alignment horizontal="center" vertical="center" wrapText="1"/>
    </xf>
    <xf numFmtId="180" fontId="59" fillId="3" borderId="69" xfId="17" applyNumberFormat="1" applyFont="1" applyFill="1" applyBorder="1" applyAlignment="1">
      <alignment horizontal="center" vertical="center" wrapText="1"/>
    </xf>
    <xf numFmtId="180" fontId="59" fillId="3" borderId="70" xfId="17" applyNumberFormat="1" applyFont="1" applyFill="1" applyBorder="1" applyAlignment="1">
      <alignment horizontal="center" vertical="center" wrapText="1"/>
    </xf>
    <xf numFmtId="0" fontId="67" fillId="3" borderId="69" xfId="17" applyFont="1" applyFill="1" applyBorder="1" applyAlignment="1">
      <alignment horizontal="center" vertical="center" wrapText="1"/>
    </xf>
    <xf numFmtId="0" fontId="67" fillId="3" borderId="174" xfId="17" applyFont="1" applyFill="1" applyBorder="1" applyAlignment="1">
      <alignment horizontal="center" vertical="center" wrapText="1"/>
    </xf>
    <xf numFmtId="0" fontId="67" fillId="3" borderId="70" xfId="17" applyFont="1" applyFill="1" applyBorder="1" applyAlignment="1">
      <alignment horizontal="center" vertical="center" wrapText="1"/>
    </xf>
    <xf numFmtId="0" fontId="42" fillId="19" borderId="0" xfId="17" applyFont="1" applyFill="1" applyAlignment="1">
      <alignment horizontal="left" vertical="center"/>
    </xf>
    <xf numFmtId="0" fontId="94" fillId="19" borderId="149" xfId="2" applyFont="1" applyFill="1" applyBorder="1" applyAlignment="1">
      <alignment horizontal="left" vertical="top" wrapText="1"/>
    </xf>
    <xf numFmtId="0" fontId="94" fillId="19" borderId="150" xfId="2" applyFont="1" applyFill="1" applyBorder="1" applyAlignment="1">
      <alignment horizontal="left" vertical="top" wrapText="1"/>
    </xf>
    <xf numFmtId="0" fontId="94" fillId="19" borderId="151" xfId="2" applyFont="1" applyFill="1" applyBorder="1" applyAlignment="1">
      <alignment horizontal="left" vertical="top" wrapText="1"/>
    </xf>
    <xf numFmtId="0" fontId="12" fillId="42" borderId="246" xfId="4" applyFont="1" applyFill="1" applyBorder="1" applyAlignment="1">
      <alignment horizontal="left" vertical="center" wrapText="1" indent="1"/>
    </xf>
    <xf numFmtId="0" fontId="12" fillId="42" borderId="247" xfId="4" applyFont="1" applyFill="1" applyBorder="1" applyAlignment="1">
      <alignment horizontal="left" vertical="center" wrapText="1" indent="1"/>
    </xf>
    <xf numFmtId="0" fontId="12" fillId="42" borderId="248" xfId="4" applyFont="1" applyFill="1" applyBorder="1" applyAlignment="1">
      <alignment horizontal="left" vertical="center" wrapText="1" indent="1"/>
    </xf>
    <xf numFmtId="0" fontId="12" fillId="42" borderId="249" xfId="4" applyFont="1" applyFill="1" applyBorder="1" applyAlignment="1">
      <alignment horizontal="left" vertical="center" wrapText="1" indent="1"/>
    </xf>
    <xf numFmtId="0" fontId="12" fillId="42" borderId="0" xfId="4" applyFont="1" applyFill="1" applyAlignment="1">
      <alignment horizontal="left" vertical="center" wrapText="1" indent="1"/>
    </xf>
    <xf numFmtId="0" fontId="12" fillId="42" borderId="250" xfId="4" applyFont="1" applyFill="1" applyBorder="1" applyAlignment="1">
      <alignment horizontal="left" vertical="center" wrapText="1" indent="1"/>
    </xf>
    <xf numFmtId="0" fontId="12" fillId="42" borderId="251" xfId="4" applyFont="1" applyFill="1" applyBorder="1" applyAlignment="1">
      <alignment horizontal="left" vertical="center" wrapText="1" indent="1"/>
    </xf>
    <xf numFmtId="0" fontId="12" fillId="42" borderId="252" xfId="4" applyFont="1" applyFill="1" applyBorder="1" applyAlignment="1">
      <alignment horizontal="left" vertical="center" wrapText="1" indent="1"/>
    </xf>
    <xf numFmtId="0" fontId="12" fillId="42" borderId="253" xfId="4" applyFont="1" applyFill="1" applyBorder="1" applyAlignment="1">
      <alignment horizontal="left" vertical="center" wrapText="1" indent="1"/>
    </xf>
    <xf numFmtId="0" fontId="151" fillId="46" borderId="0" xfId="2" applyFont="1" applyFill="1" applyAlignment="1">
      <alignment horizontal="center" vertical="center"/>
    </xf>
    <xf numFmtId="0" fontId="6" fillId="46" borderId="0" xfId="2" applyFill="1">
      <alignment vertical="center"/>
    </xf>
    <xf numFmtId="0" fontId="86" fillId="19" borderId="0" xfId="2" applyFont="1" applyFill="1" applyAlignment="1">
      <alignment horizontal="center" vertical="center"/>
    </xf>
    <xf numFmtId="0" fontId="20" fillId="19" borderId="0" xfId="2" applyFont="1" applyFill="1" applyAlignment="1">
      <alignment horizontal="center" vertical="center"/>
    </xf>
    <xf numFmtId="0" fontId="153" fillId="0" borderId="0" xfId="2" applyFont="1">
      <alignment vertical="center"/>
    </xf>
    <xf numFmtId="0" fontId="169" fillId="19" borderId="0" xfId="2" applyFont="1" applyFill="1" applyAlignment="1">
      <alignment horizontal="center" vertical="center"/>
    </xf>
    <xf numFmtId="0" fontId="6" fillId="19" borderId="0" xfId="2" applyFill="1" applyAlignment="1">
      <alignment horizontal="center" vertical="center"/>
    </xf>
    <xf numFmtId="0" fontId="165" fillId="45" borderId="0" xfId="2" applyFont="1" applyFill="1" applyAlignment="1">
      <alignment vertical="top" wrapText="1"/>
    </xf>
    <xf numFmtId="0" fontId="166" fillId="45" borderId="0" xfId="2" applyFont="1" applyFill="1" applyAlignment="1">
      <alignment vertical="top" wrapText="1"/>
    </xf>
    <xf numFmtId="0" fontId="6" fillId="45" borderId="0" xfId="2" applyFill="1" applyAlignment="1">
      <alignment vertical="top" wrapText="1"/>
    </xf>
    <xf numFmtId="0" fontId="50" fillId="44" borderId="0" xfId="2" applyFont="1" applyFill="1" applyAlignment="1">
      <alignment horizontal="left" vertical="center" wrapText="1" indent="1"/>
    </xf>
    <xf numFmtId="0" fontId="167" fillId="44" borderId="0" xfId="2" applyFont="1" applyFill="1" applyAlignment="1">
      <alignment horizontal="left" vertical="center" wrapText="1" indent="1"/>
    </xf>
    <xf numFmtId="14" fontId="86" fillId="21" borderId="165" xfId="2" applyNumberFormat="1" applyFont="1" applyFill="1" applyBorder="1" applyAlignment="1">
      <alignment horizontal="center" vertical="center" wrapText="1" shrinkToFit="1"/>
    </xf>
    <xf numFmtId="14" fontId="86" fillId="21" borderId="1" xfId="2" applyNumberFormat="1" applyFont="1" applyFill="1" applyBorder="1" applyAlignment="1">
      <alignment horizontal="center" vertical="center" shrinkToFit="1"/>
    </xf>
    <xf numFmtId="14" fontId="86" fillId="21" borderId="131" xfId="2" applyNumberFormat="1" applyFont="1" applyFill="1" applyBorder="1" applyAlignment="1">
      <alignment horizontal="center" vertical="center" shrinkToFit="1"/>
    </xf>
    <xf numFmtId="14" fontId="86" fillId="21" borderId="1" xfId="2" applyNumberFormat="1" applyFont="1" applyFill="1" applyBorder="1" applyAlignment="1">
      <alignment horizontal="center" vertical="center" wrapText="1" shrinkToFit="1"/>
    </xf>
    <xf numFmtId="14" fontId="86" fillId="21" borderId="131" xfId="2" applyNumberFormat="1" applyFont="1" applyFill="1" applyBorder="1" applyAlignment="1">
      <alignment horizontal="center" vertical="center" wrapText="1" shrinkToFit="1"/>
    </xf>
    <xf numFmtId="14" fontId="86" fillId="21" borderId="227" xfId="2" applyNumberFormat="1" applyFont="1" applyFill="1" applyBorder="1" applyAlignment="1">
      <alignment horizontal="center" vertical="center" shrinkToFit="1"/>
    </xf>
    <xf numFmtId="14" fontId="86" fillId="21" borderId="228" xfId="2" applyNumberFormat="1" applyFont="1" applyFill="1" applyBorder="1" applyAlignment="1">
      <alignment horizontal="center" vertical="center" shrinkToFit="1"/>
    </xf>
    <xf numFmtId="14" fontId="86" fillId="21" borderId="229" xfId="2" applyNumberFormat="1" applyFont="1" applyFill="1" applyBorder="1" applyAlignment="1">
      <alignment horizontal="center" vertical="center" shrinkToFit="1"/>
    </xf>
    <xf numFmtId="14" fontId="86" fillId="21" borderId="227" xfId="2" applyNumberFormat="1" applyFont="1" applyFill="1" applyBorder="1" applyAlignment="1">
      <alignment horizontal="center" vertical="center" wrapText="1" shrinkToFit="1"/>
    </xf>
    <xf numFmtId="14" fontId="86" fillId="21" borderId="228" xfId="2" applyNumberFormat="1" applyFont="1" applyFill="1" applyBorder="1" applyAlignment="1">
      <alignment horizontal="center" vertical="center" wrapText="1" shrinkToFit="1"/>
    </xf>
    <xf numFmtId="14" fontId="86" fillId="21" borderId="229" xfId="2" applyNumberFormat="1" applyFont="1" applyFill="1" applyBorder="1" applyAlignment="1">
      <alignment horizontal="center" vertical="center" wrapText="1" shrinkToFit="1"/>
    </xf>
    <xf numFmtId="56" fontId="86" fillId="21" borderId="165" xfId="2" applyNumberFormat="1" applyFont="1" applyFill="1" applyBorder="1" applyAlignment="1">
      <alignment horizontal="center" vertical="center" wrapText="1"/>
    </xf>
    <xf numFmtId="56" fontId="86" fillId="21" borderId="1" xfId="2" applyNumberFormat="1" applyFont="1" applyFill="1" applyBorder="1" applyAlignment="1">
      <alignment horizontal="center" vertical="center" wrapText="1"/>
    </xf>
    <xf numFmtId="56" fontId="86" fillId="21" borderId="131" xfId="2" applyNumberFormat="1" applyFont="1" applyFill="1" applyBorder="1" applyAlignment="1">
      <alignment horizontal="center" vertical="center" wrapText="1"/>
    </xf>
    <xf numFmtId="14" fontId="86" fillId="21" borderId="165" xfId="2" applyNumberFormat="1" applyFont="1" applyFill="1" applyBorder="1" applyAlignment="1">
      <alignment horizontal="center" vertical="center" shrinkToFit="1"/>
    </xf>
    <xf numFmtId="14" fontId="86" fillId="21" borderId="225" xfId="1" applyNumberFormat="1" applyFont="1" applyFill="1" applyBorder="1" applyAlignment="1" applyProtection="1">
      <alignment horizontal="center" vertical="center" wrapText="1"/>
    </xf>
    <xf numFmtId="14" fontId="86" fillId="21" borderId="161" xfId="1" applyNumberFormat="1" applyFont="1" applyFill="1" applyBorder="1" applyAlignment="1" applyProtection="1">
      <alignment horizontal="center" vertical="center" wrapText="1"/>
    </xf>
    <xf numFmtId="14" fontId="86" fillId="21" borderId="226" xfId="1" applyNumberFormat="1" applyFont="1" applyFill="1" applyBorder="1" applyAlignment="1" applyProtection="1">
      <alignment horizontal="center" vertical="center" wrapText="1"/>
    </xf>
    <xf numFmtId="14" fontId="86" fillId="21" borderId="165" xfId="1" applyNumberFormat="1" applyFont="1" applyFill="1" applyBorder="1" applyAlignment="1" applyProtection="1">
      <alignment horizontal="center" vertical="center" shrinkToFit="1"/>
    </xf>
    <xf numFmtId="14" fontId="86" fillId="21" borderId="1" xfId="1" applyNumberFormat="1" applyFont="1" applyFill="1" applyBorder="1" applyAlignment="1" applyProtection="1">
      <alignment horizontal="center" vertical="center" shrinkToFit="1"/>
    </xf>
    <xf numFmtId="14" fontId="86" fillId="21" borderId="131" xfId="1" applyNumberFormat="1" applyFont="1" applyFill="1" applyBorder="1" applyAlignment="1" applyProtection="1">
      <alignment horizontal="center" vertical="center" shrinkToFit="1"/>
    </xf>
    <xf numFmtId="56" fontId="86" fillId="21" borderId="165" xfId="2" applyNumberFormat="1" applyFont="1" applyFill="1" applyBorder="1" applyAlignment="1">
      <alignment horizontal="center" vertical="center" wrapText="1" shrinkToFit="1"/>
    </xf>
    <xf numFmtId="56" fontId="86" fillId="21" borderId="1" xfId="2" applyNumberFormat="1" applyFont="1" applyFill="1" applyBorder="1" applyAlignment="1">
      <alignment horizontal="center" vertical="center" wrapText="1" shrinkToFit="1"/>
    </xf>
    <xf numFmtId="56" fontId="86" fillId="21" borderId="131" xfId="2" applyNumberFormat="1" applyFont="1" applyFill="1" applyBorder="1" applyAlignment="1">
      <alignment horizontal="center" vertical="center" wrapText="1" shrinkToFit="1"/>
    </xf>
    <xf numFmtId="0" fontId="0" fillId="23" borderId="214" xfId="0" applyFill="1" applyBorder="1" applyAlignment="1">
      <alignment horizontal="center" vertical="center"/>
    </xf>
    <xf numFmtId="0" fontId="0" fillId="23" borderId="101" xfId="0" applyFill="1" applyBorder="1" applyAlignment="1">
      <alignment horizontal="center" vertical="center"/>
    </xf>
    <xf numFmtId="0" fontId="70" fillId="29" borderId="101" xfId="0" applyFont="1" applyFill="1" applyBorder="1" applyAlignment="1">
      <alignment horizontal="center" vertical="center"/>
    </xf>
    <xf numFmtId="0" fontId="70" fillId="29" borderId="215" xfId="0" applyFont="1" applyFill="1" applyBorder="1" applyAlignment="1">
      <alignment horizontal="center" vertical="center"/>
    </xf>
    <xf numFmtId="0" fontId="6" fillId="0" borderId="0" xfId="2" applyAlignment="1">
      <alignment horizontal="center" vertical="center" wrapText="1"/>
    </xf>
    <xf numFmtId="0" fontId="80" fillId="33" borderId="0" xfId="2" applyFont="1" applyFill="1" applyAlignment="1">
      <alignment horizontal="left" vertical="center" wrapText="1"/>
    </xf>
    <xf numFmtId="0" fontId="80" fillId="33" borderId="0" xfId="2" applyFont="1" applyFill="1" applyAlignment="1">
      <alignment horizontal="left" vertical="center"/>
    </xf>
    <xf numFmtId="0" fontId="1" fillId="15" borderId="62" xfId="2" applyFont="1" applyFill="1" applyBorder="1" applyAlignment="1">
      <alignment vertical="top" wrapText="1"/>
    </xf>
    <xf numFmtId="0" fontId="6" fillId="0" borderId="58" xfId="2" applyBorder="1" applyAlignment="1">
      <alignment vertical="top" wrapText="1"/>
    </xf>
    <xf numFmtId="0" fontId="68" fillId="0" borderId="0" xfId="1" applyFont="1" applyAlignment="1" applyProtection="1">
      <alignment vertical="center"/>
    </xf>
    <xf numFmtId="0" fontId="6" fillId="0" borderId="0" xfId="2">
      <alignment vertical="center"/>
    </xf>
    <xf numFmtId="0" fontId="6" fillId="24" borderId="50" xfId="2" applyFill="1" applyBorder="1" applyAlignment="1">
      <alignment horizontal="left" vertical="top" wrapText="1"/>
    </xf>
    <xf numFmtId="0" fontId="6" fillId="24" borderId="119" xfId="2" applyFill="1" applyBorder="1" applyAlignment="1">
      <alignment horizontal="left" vertical="top" wrapText="1"/>
    </xf>
    <xf numFmtId="0" fontId="6" fillId="24" borderId="133" xfId="2" applyFill="1" applyBorder="1" applyAlignment="1">
      <alignment horizontal="left" vertical="top" wrapText="1"/>
    </xf>
    <xf numFmtId="0" fontId="1" fillId="28" borderId="50" xfId="2" applyFont="1" applyFill="1" applyBorder="1" applyAlignment="1">
      <alignment horizontal="left" vertical="top" wrapText="1"/>
    </xf>
    <xf numFmtId="0" fontId="1" fillId="28" borderId="61" xfId="2" applyFont="1" applyFill="1" applyBorder="1" applyAlignment="1">
      <alignment horizontal="lef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6" fillId="2" borderId="67" xfId="2" applyFill="1" applyBorder="1" applyAlignment="1">
      <alignment vertical="top" wrapText="1"/>
    </xf>
    <xf numFmtId="0" fontId="14" fillId="2" borderId="58" xfId="0" applyFont="1" applyFill="1" applyBorder="1" applyAlignment="1">
      <alignment vertical="top" wrapText="1"/>
    </xf>
    <xf numFmtId="0" fontId="1" fillId="2" borderId="67" xfId="2" applyFont="1" applyFill="1" applyBorder="1" applyAlignment="1">
      <alignment horizontal="left" vertical="top" wrapText="1"/>
    </xf>
    <xf numFmtId="0" fontId="1" fillId="2" borderId="58" xfId="2" applyFont="1" applyFill="1" applyBorder="1" applyAlignment="1">
      <alignment horizontal="left" vertical="top" wrapText="1"/>
    </xf>
    <xf numFmtId="0" fontId="13" fillId="5" borderId="179" xfId="2" applyFont="1" applyFill="1" applyBorder="1" applyAlignment="1">
      <alignment horizontal="center" vertical="center" wrapText="1"/>
    </xf>
    <xf numFmtId="0" fontId="13" fillId="5" borderId="180" xfId="2" applyFont="1" applyFill="1" applyBorder="1" applyAlignment="1">
      <alignment horizontal="center" vertical="center" wrapText="1"/>
    </xf>
    <xf numFmtId="0" fontId="13" fillId="5" borderId="181" xfId="2" applyFont="1" applyFill="1" applyBorder="1" applyAlignment="1">
      <alignment horizontal="center" vertical="center" wrapText="1"/>
    </xf>
    <xf numFmtId="0" fontId="6" fillId="5" borderId="81" xfId="2" applyFill="1" applyBorder="1">
      <alignment vertical="center"/>
    </xf>
    <xf numFmtId="0" fontId="6" fillId="5" borderId="23" xfId="2" applyFill="1" applyBorder="1">
      <alignment vertical="center"/>
    </xf>
    <xf numFmtId="0" fontId="6" fillId="5" borderId="82" xfId="2" applyFill="1" applyBorder="1">
      <alignment vertical="center"/>
    </xf>
    <xf numFmtId="0" fontId="6" fillId="5" borderId="83" xfId="2" applyFill="1" applyBorder="1">
      <alignment vertical="center"/>
    </xf>
    <xf numFmtId="0" fontId="6" fillId="5" borderId="84" xfId="2" applyFill="1" applyBorder="1">
      <alignment vertical="center"/>
    </xf>
    <xf numFmtId="0" fontId="6" fillId="5" borderId="85" xfId="2" applyFill="1" applyBorder="1">
      <alignment vertical="center"/>
    </xf>
    <xf numFmtId="0" fontId="21" fillId="5" borderId="86" xfId="2" applyFont="1" applyFill="1" applyBorder="1" applyAlignment="1">
      <alignment horizontal="center" vertical="top" wrapText="1"/>
    </xf>
    <xf numFmtId="0" fontId="21" fillId="5" borderId="78" xfId="2" applyFont="1" applyFill="1" applyBorder="1" applyAlignment="1">
      <alignment horizontal="center" vertical="top" wrapText="1"/>
    </xf>
    <xf numFmtId="0" fontId="21" fillId="5" borderId="87" xfId="2" applyFont="1" applyFill="1" applyBorder="1" applyAlignment="1">
      <alignment horizontal="center" vertical="top" wrapText="1"/>
    </xf>
    <xf numFmtId="0" fontId="21" fillId="5" borderId="88" xfId="2" applyFont="1" applyFill="1" applyBorder="1" applyAlignment="1">
      <alignment horizontal="center" vertical="top" wrapText="1"/>
    </xf>
    <xf numFmtId="0" fontId="21" fillId="5" borderId="89" xfId="2" applyFont="1" applyFill="1" applyBorder="1" applyAlignment="1">
      <alignment horizontal="center" vertical="top" wrapText="1"/>
    </xf>
    <xf numFmtId="0" fontId="1" fillId="5" borderId="13" xfId="2" applyFont="1" applyFill="1" applyBorder="1" applyAlignment="1">
      <alignment vertical="top" wrapText="1"/>
    </xf>
    <xf numFmtId="0" fontId="6" fillId="5" borderId="0" xfId="2" applyFill="1" applyAlignment="1">
      <alignment vertical="top" wrapText="1"/>
    </xf>
    <xf numFmtId="0" fontId="6" fillId="5" borderId="14" xfId="2" applyFill="1" applyBorder="1" applyAlignment="1">
      <alignment vertical="top" wrapText="1"/>
    </xf>
    <xf numFmtId="0" fontId="114" fillId="5" borderId="16" xfId="2" applyFont="1" applyFill="1" applyBorder="1" applyAlignment="1">
      <alignment horizontal="center" vertical="center" shrinkToFit="1"/>
    </xf>
    <xf numFmtId="0" fontId="114" fillId="5" borderId="3" xfId="2" applyFont="1" applyFill="1" applyBorder="1" applyAlignment="1">
      <alignment horizontal="center" vertical="center" shrinkToFit="1"/>
    </xf>
    <xf numFmtId="0" fontId="25" fillId="19" borderId="0" xfId="19" applyFont="1" applyFill="1" applyAlignment="1">
      <alignment vertical="center" wrapText="1"/>
    </xf>
    <xf numFmtId="0" fontId="27" fillId="21" borderId="93" xfId="2" applyFont="1" applyFill="1" applyBorder="1" applyAlignment="1">
      <alignment horizontal="center" vertical="center" shrinkToFit="1"/>
    </xf>
    <xf numFmtId="0" fontId="17" fillId="21" borderId="27" xfId="2" applyFont="1" applyFill="1" applyBorder="1" applyAlignment="1">
      <alignment horizontal="center" vertical="center" shrinkToFit="1"/>
    </xf>
    <xf numFmtId="0" fontId="17" fillId="21" borderId="94" xfId="2" applyFont="1" applyFill="1" applyBorder="1" applyAlignment="1">
      <alignment horizontal="center" vertical="center" shrinkToFit="1"/>
    </xf>
    <xf numFmtId="0" fontId="113" fillId="19" borderId="93" xfId="2" applyFont="1" applyFill="1" applyBorder="1" applyAlignment="1">
      <alignment horizontal="center" vertical="center" wrapText="1" shrinkToFit="1"/>
    </xf>
    <xf numFmtId="0" fontId="31" fillId="19" borderId="27" xfId="2" applyFont="1" applyFill="1" applyBorder="1" applyAlignment="1">
      <alignment horizontal="center" vertical="center" shrinkToFit="1"/>
    </xf>
    <xf numFmtId="0" fontId="31" fillId="19" borderId="94" xfId="2" applyFont="1" applyFill="1" applyBorder="1" applyAlignment="1">
      <alignment horizontal="center" vertical="center" shrinkToFit="1"/>
    </xf>
    <xf numFmtId="0" fontId="128" fillId="19" borderId="90" xfId="1" applyFont="1" applyFill="1" applyBorder="1" applyAlignment="1" applyProtection="1">
      <alignment vertical="top" wrapText="1"/>
    </xf>
    <xf numFmtId="0" fontId="20" fillId="19" borderId="91" xfId="2" applyFont="1" applyFill="1" applyBorder="1" applyAlignment="1">
      <alignment vertical="top" wrapText="1"/>
    </xf>
    <xf numFmtId="0" fontId="20" fillId="19" borderId="92" xfId="2" applyFont="1" applyFill="1" applyBorder="1" applyAlignment="1">
      <alignment vertical="top" wrapText="1"/>
    </xf>
    <xf numFmtId="0" fontId="113" fillId="29" borderId="93" xfId="2" applyFont="1" applyFill="1" applyBorder="1" applyAlignment="1">
      <alignment horizontal="center" vertical="center" wrapText="1" shrinkToFit="1"/>
    </xf>
    <xf numFmtId="0" fontId="17" fillId="29" borderId="27" xfId="2" applyFont="1" applyFill="1" applyBorder="1" applyAlignment="1">
      <alignment horizontal="center" vertical="center" shrinkToFit="1"/>
    </xf>
    <xf numFmtId="0" fontId="17" fillId="29" borderId="94" xfId="2" applyFont="1" applyFill="1" applyBorder="1" applyAlignment="1">
      <alignment horizontal="center" vertical="center" shrinkToFit="1"/>
    </xf>
    <xf numFmtId="0" fontId="130" fillId="29" borderId="190" xfId="1" applyFont="1" applyFill="1" applyBorder="1" applyAlignment="1" applyProtection="1">
      <alignment horizontal="left" vertical="top" wrapText="1"/>
    </xf>
    <xf numFmtId="0" fontId="130" fillId="29" borderId="101" xfId="1" applyFont="1" applyFill="1" applyBorder="1" applyAlignment="1" applyProtection="1">
      <alignment horizontal="left" vertical="top" wrapText="1"/>
    </xf>
    <xf numFmtId="0" fontId="130" fillId="29" borderId="191" xfId="1" applyFont="1" applyFill="1" applyBorder="1" applyAlignment="1" applyProtection="1">
      <alignment horizontal="left" vertical="top" wrapText="1"/>
    </xf>
    <xf numFmtId="0" fontId="17" fillId="19" borderId="135" xfId="1" applyFont="1" applyFill="1" applyBorder="1" applyAlignment="1" applyProtection="1">
      <alignment horizontal="center" vertical="center" wrapText="1" shrinkToFit="1"/>
    </xf>
    <xf numFmtId="0" fontId="27" fillId="19" borderId="136" xfId="2" applyFont="1" applyFill="1" applyBorder="1" applyAlignment="1">
      <alignment horizontal="center" vertical="center" wrapText="1" shrinkToFit="1"/>
    </xf>
    <xf numFmtId="0" fontId="27" fillId="19" borderId="137" xfId="2" applyFont="1" applyFill="1" applyBorder="1" applyAlignment="1">
      <alignment horizontal="center" vertical="center" wrapText="1" shrinkToFit="1"/>
    </xf>
    <xf numFmtId="0" fontId="130" fillId="19" borderId="51" xfId="2" applyFont="1" applyFill="1" applyBorder="1" applyAlignment="1">
      <alignment horizontal="left" vertical="top" wrapText="1" shrinkToFit="1"/>
    </xf>
    <xf numFmtId="0" fontId="19" fillId="19" borderId="52" xfId="2" applyFont="1" applyFill="1" applyBorder="1" applyAlignment="1">
      <alignment horizontal="left" vertical="top" wrapText="1" shrinkToFit="1"/>
    </xf>
    <xf numFmtId="0" fontId="19" fillId="19" borderId="53"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52" xfId="2" applyFont="1" applyBorder="1">
      <alignment vertical="center"/>
    </xf>
    <xf numFmtId="0" fontId="10" fillId="0" borderId="52" xfId="2" applyFont="1" applyBorder="1">
      <alignment vertical="center"/>
    </xf>
    <xf numFmtId="0" fontId="27" fillId="29" borderId="135" xfId="2" applyFont="1" applyFill="1" applyBorder="1" applyAlignment="1">
      <alignment horizontal="center" vertical="center" wrapText="1" shrinkToFit="1"/>
    </xf>
    <xf numFmtId="0" fontId="27" fillId="29" borderId="136" xfId="2" applyFont="1" applyFill="1" applyBorder="1" applyAlignment="1">
      <alignment horizontal="center" vertical="center" wrapText="1" shrinkToFit="1"/>
    </xf>
    <xf numFmtId="0" fontId="27" fillId="29" borderId="137" xfId="2" applyFont="1" applyFill="1" applyBorder="1" applyAlignment="1">
      <alignment horizontal="center" vertical="center" wrapText="1" shrinkToFit="1"/>
    </xf>
    <xf numFmtId="0" fontId="144" fillId="29" borderId="51" xfId="2" applyFont="1" applyFill="1" applyBorder="1" applyAlignment="1">
      <alignment horizontal="left" vertical="top" wrapText="1" shrinkToFit="1"/>
    </xf>
    <xf numFmtId="0" fontId="144" fillId="29" borderId="52" xfId="2" applyFont="1" applyFill="1" applyBorder="1" applyAlignment="1">
      <alignment horizontal="left" vertical="top" wrapText="1" shrinkToFit="1"/>
    </xf>
    <xf numFmtId="0" fontId="144" fillId="29" borderId="53" xfId="2" applyFont="1" applyFill="1" applyBorder="1" applyAlignment="1">
      <alignment horizontal="left" vertical="top" wrapText="1" shrinkToFit="1"/>
    </xf>
    <xf numFmtId="0" fontId="150" fillId="29" borderId="27" xfId="1" applyFont="1" applyFill="1" applyBorder="1" applyAlignment="1" applyProtection="1">
      <alignment horizontal="center" vertical="center" wrapText="1"/>
    </xf>
    <xf numFmtId="0" fontId="128" fillId="29" borderId="34" xfId="1" applyFont="1" applyFill="1" applyBorder="1" applyAlignment="1" applyProtection="1">
      <alignment horizontal="left" vertical="top"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B5A3"/>
      <color rgb="FF3399FF"/>
      <color rgb="FF00CC00"/>
      <color rgb="FFCC00FF"/>
      <color rgb="FFFF99FF"/>
      <color rgb="FFD4FDC3"/>
      <color rgb="FFFAFEC2"/>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046500620739576"/>
          <c:y val="1.4668189385450073E-2"/>
          <c:w val="0.77210613690956476"/>
          <c:h val="0.60984543598716823"/>
        </c:manualLayout>
      </c:layout>
      <c:lineChart>
        <c:grouping val="standard"/>
        <c:varyColors val="0"/>
        <c:ser>
          <c:idx val="9"/>
          <c:order val="0"/>
          <c:tx>
            <c:strRef>
              <c:f>'16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'16　感染症統計'!$B$7:$M$7</c:f>
              <c:numCache>
                <c:formatCode>General</c:formatCode>
                <c:ptCount val="12"/>
                <c:pt idx="0">
                  <c:v>102</c:v>
                </c:pt>
                <c:pt idx="1">
                  <c:v>102</c:v>
                </c:pt>
                <c:pt idx="2">
                  <c:v>116</c:v>
                </c:pt>
                <c:pt idx="3">
                  <c:v>86</c:v>
                </c:pt>
              </c:numCache>
            </c:numRef>
          </c:val>
          <c:smooth val="0"/>
          <c:extLst>
            <c:ext xmlns:c16="http://schemas.microsoft.com/office/drawing/2014/chart" uri="{C3380CC4-5D6E-409C-BE32-E72D297353CC}">
              <c16:uniqueId val="{00000008-9549-4A62-BF04-398DC0EE804A}"/>
            </c:ext>
          </c:extLst>
        </c:ser>
        <c:ser>
          <c:idx val="6"/>
          <c:order val="1"/>
          <c:tx>
            <c:strRef>
              <c:f>'16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'16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'16　感染症統計'!$A$9</c:f>
              <c:strCache>
                <c:ptCount val="1"/>
                <c:pt idx="0">
                  <c:v>2022年</c:v>
                </c:pt>
              </c:strCache>
            </c:strRef>
          </c:tx>
          <c:spPr>
            <a:ln w="28575" cap="rnd">
              <a:solidFill>
                <a:schemeClr val="accent1"/>
              </a:solidFill>
              <a:round/>
            </a:ln>
            <a:effectLst/>
          </c:spPr>
          <c:marker>
            <c:symbol val="none"/>
          </c:marker>
          <c:val>
            <c:numRef>
              <c:f>'16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'16　感染症統計'!$A$10</c:f>
              <c:strCache>
                <c:ptCount val="1"/>
                <c:pt idx="0">
                  <c:v>2021年</c:v>
                </c:pt>
              </c:strCache>
            </c:strRef>
          </c:tx>
          <c:spPr>
            <a:ln w="28575" cap="rnd">
              <a:solidFill>
                <a:schemeClr val="accent2"/>
              </a:solidFill>
              <a:round/>
            </a:ln>
            <a:effectLst/>
          </c:spPr>
          <c:marker>
            <c:symbol val="none"/>
          </c:marker>
          <c:val>
            <c:numRef>
              <c:f>'16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'16　感染症統計'!$A$11</c:f>
              <c:strCache>
                <c:ptCount val="1"/>
                <c:pt idx="0">
                  <c:v>2020年</c:v>
                </c:pt>
              </c:strCache>
            </c:strRef>
          </c:tx>
          <c:spPr>
            <a:ln w="28575" cap="rnd">
              <a:solidFill>
                <a:schemeClr val="accent3"/>
              </a:solidFill>
              <a:round/>
            </a:ln>
            <a:effectLst/>
          </c:spPr>
          <c:marker>
            <c:symbol val="none"/>
          </c:marker>
          <c:val>
            <c:numRef>
              <c:f>'16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'16　感染症統計'!$A$12</c:f>
              <c:strCache>
                <c:ptCount val="1"/>
                <c:pt idx="0">
                  <c:v>2019年</c:v>
                </c:pt>
              </c:strCache>
            </c:strRef>
          </c:tx>
          <c:spPr>
            <a:ln w="28575" cap="rnd">
              <a:solidFill>
                <a:schemeClr val="accent4"/>
              </a:solidFill>
              <a:round/>
            </a:ln>
            <a:effectLst/>
          </c:spPr>
          <c:marker>
            <c:symbol val="none"/>
          </c:marker>
          <c:val>
            <c:numRef>
              <c:f>'16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'16　感染症統計'!$A$13</c:f>
              <c:strCache>
                <c:ptCount val="1"/>
                <c:pt idx="0">
                  <c:v>2018年</c:v>
                </c:pt>
              </c:strCache>
            </c:strRef>
          </c:tx>
          <c:spPr>
            <a:ln w="28575" cap="rnd">
              <a:solidFill>
                <a:schemeClr val="accent5"/>
              </a:solidFill>
              <a:round/>
            </a:ln>
            <a:effectLst/>
          </c:spPr>
          <c:marker>
            <c:symbol val="none"/>
          </c:marker>
          <c:val>
            <c:numRef>
              <c:f>'16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'16　感染症統計'!$P$7</c:f>
              <c:strCache>
                <c:ptCount val="1"/>
                <c:pt idx="0">
                  <c:v>2024年</c:v>
                </c:pt>
              </c:strCache>
            </c:strRef>
          </c:tx>
          <c:spPr>
            <a:ln w="63500" cap="rnd">
              <a:solidFill>
                <a:srgbClr val="FF0000"/>
              </a:solidFill>
              <a:round/>
            </a:ln>
            <a:effectLst/>
          </c:spPr>
          <c:marker>
            <c:symbol val="none"/>
          </c:marker>
          <c:val>
            <c:numRef>
              <c:f>'16　感染症統計'!$Q$7:$AB$7</c:f>
              <c:numCache>
                <c:formatCode>General</c:formatCode>
                <c:ptCount val="12"/>
                <c:pt idx="0" formatCode="#,##0_ ">
                  <c:v>4</c:v>
                </c:pt>
                <c:pt idx="1">
                  <c:v>4</c:v>
                </c:pt>
                <c:pt idx="2">
                  <c:v>4</c:v>
                </c:pt>
                <c:pt idx="3">
                  <c:v>6</c:v>
                </c:pt>
              </c:numCache>
            </c:numRef>
          </c:val>
          <c:smooth val="0"/>
          <c:extLst>
            <c:ext xmlns:c16="http://schemas.microsoft.com/office/drawing/2014/chart" uri="{C3380CC4-5D6E-409C-BE32-E72D297353CC}">
              <c16:uniqueId val="{00000000-691A-4A61-BF12-3A5977548A2F}"/>
            </c:ext>
          </c:extLst>
        </c:ser>
        <c:ser>
          <c:idx val="0"/>
          <c:order val="1"/>
          <c:tx>
            <c:strRef>
              <c:f>'16　感染症統計'!$P$8</c:f>
              <c:strCache>
                <c:ptCount val="1"/>
                <c:pt idx="0">
                  <c:v>2023年</c:v>
                </c:pt>
              </c:strCache>
            </c:strRef>
          </c:tx>
          <c:spPr>
            <a:ln w="28575" cap="rnd">
              <a:solidFill>
                <a:schemeClr val="accent1"/>
              </a:solidFill>
              <a:round/>
            </a:ln>
            <a:effectLst/>
          </c:spPr>
          <c:marker>
            <c:symbol val="none"/>
          </c:marker>
          <c:val>
            <c:numRef>
              <c:f>'16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'16　感染症統計'!$P$9</c:f>
              <c:strCache>
                <c:ptCount val="1"/>
                <c:pt idx="0">
                  <c:v>2022年</c:v>
                </c:pt>
              </c:strCache>
            </c:strRef>
          </c:tx>
          <c:spPr>
            <a:ln w="28575" cap="rnd">
              <a:solidFill>
                <a:schemeClr val="accent2"/>
              </a:solidFill>
              <a:round/>
            </a:ln>
            <a:effectLst/>
          </c:spPr>
          <c:marker>
            <c:symbol val="none"/>
          </c:marker>
          <c:val>
            <c:numRef>
              <c:f>'16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'16　感染症統計'!$P$10</c:f>
              <c:strCache>
                <c:ptCount val="1"/>
                <c:pt idx="0">
                  <c:v>2021年</c:v>
                </c:pt>
              </c:strCache>
            </c:strRef>
          </c:tx>
          <c:spPr>
            <a:ln w="28575" cap="rnd">
              <a:solidFill>
                <a:schemeClr val="accent3"/>
              </a:solidFill>
              <a:round/>
            </a:ln>
            <a:effectLst/>
          </c:spPr>
          <c:marker>
            <c:symbol val="none"/>
          </c:marker>
          <c:val>
            <c:numRef>
              <c:f>'16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'16　感染症統計'!$P$11</c:f>
              <c:strCache>
                <c:ptCount val="1"/>
                <c:pt idx="0">
                  <c:v>2020年</c:v>
                </c:pt>
              </c:strCache>
            </c:strRef>
          </c:tx>
          <c:spPr>
            <a:ln w="28575" cap="rnd">
              <a:solidFill>
                <a:schemeClr val="accent4"/>
              </a:solidFill>
              <a:round/>
            </a:ln>
            <a:effectLst/>
          </c:spPr>
          <c:marker>
            <c:symbol val="none"/>
          </c:marker>
          <c:val>
            <c:numRef>
              <c:f>'16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'16　感染症統計'!$P$12</c:f>
              <c:strCache>
                <c:ptCount val="1"/>
                <c:pt idx="0">
                  <c:v>2019年</c:v>
                </c:pt>
              </c:strCache>
            </c:strRef>
          </c:tx>
          <c:spPr>
            <a:ln w="28575" cap="rnd">
              <a:solidFill>
                <a:schemeClr val="accent5"/>
              </a:solidFill>
              <a:round/>
            </a:ln>
            <a:effectLst/>
          </c:spPr>
          <c:marker>
            <c:symbol val="none"/>
          </c:marker>
          <c:val>
            <c:numRef>
              <c:f>'16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'16　感染症統計'!$P$13</c:f>
              <c:strCache>
                <c:ptCount val="1"/>
                <c:pt idx="0">
                  <c:v>2018年</c:v>
                </c:pt>
              </c:strCache>
            </c:strRef>
          </c:tx>
          <c:spPr>
            <a:ln w="28575" cap="rnd">
              <a:solidFill>
                <a:schemeClr val="accent6"/>
              </a:solidFill>
              <a:round/>
            </a:ln>
            <a:effectLst/>
          </c:spPr>
          <c:marker>
            <c:symbol val="none"/>
          </c:marker>
          <c:val>
            <c:numRef>
              <c:f>'16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elmex.co.jp/"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47</xdr:col>
      <xdr:colOff>97326</xdr:colOff>
      <xdr:row>65</xdr:row>
      <xdr:rowOff>112057</xdr:rowOff>
    </xdr:to>
    <xdr:pic>
      <xdr:nvPicPr>
        <xdr:cNvPr id="9" name="図 8">
          <a:extLst>
            <a:ext uri="{FF2B5EF4-FFF2-40B4-BE49-F238E27FC236}">
              <a16:creationId xmlns:a16="http://schemas.microsoft.com/office/drawing/2014/main" id="{0620CCB0-11AB-B7A4-B72D-A9C3ECEE34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588032" cy="15105528"/>
        </a:xfrm>
        <a:prstGeom prst="rect">
          <a:avLst/>
        </a:prstGeom>
      </xdr:spPr>
    </xdr:pic>
    <xdr:clientData/>
  </xdr:twoCellAnchor>
  <xdr:twoCellAnchor editAs="oneCell">
    <xdr:from>
      <xdr:col>29</xdr:col>
      <xdr:colOff>10886</xdr:colOff>
      <xdr:row>1</xdr:row>
      <xdr:rowOff>402772</xdr:rowOff>
    </xdr:from>
    <xdr:to>
      <xdr:col>41</xdr:col>
      <xdr:colOff>366642</xdr:colOff>
      <xdr:row>9</xdr:row>
      <xdr:rowOff>181429</xdr:rowOff>
    </xdr:to>
    <xdr:pic>
      <xdr:nvPicPr>
        <xdr:cNvPr id="2" name="図 1">
          <a:hlinkClick xmlns:r="http://schemas.openxmlformats.org/officeDocument/2006/relationships" r:id="rId2"/>
          <a:extLst>
            <a:ext uri="{FF2B5EF4-FFF2-40B4-BE49-F238E27FC236}">
              <a16:creationId xmlns:a16="http://schemas.microsoft.com/office/drawing/2014/main" id="{55F41523-3B1A-DC00-A898-E4963B8862BB}"/>
            </a:ext>
          </a:extLst>
        </xdr:cNvPr>
        <xdr:cNvPicPr>
          <a:picLocks noChangeAspect="1"/>
        </xdr:cNvPicPr>
      </xdr:nvPicPr>
      <xdr:blipFill>
        <a:blip xmlns:r="http://schemas.openxmlformats.org/officeDocument/2006/relationships" r:embed="rId3"/>
        <a:stretch>
          <a:fillRect/>
        </a:stretch>
      </xdr:blipFill>
      <xdr:spPr>
        <a:xfrm>
          <a:off x="15867743" y="838201"/>
          <a:ext cx="7758042" cy="23730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22412</xdr:colOff>
      <xdr:row>4</xdr:row>
      <xdr:rowOff>0</xdr:rowOff>
    </xdr:from>
    <xdr:to>
      <xdr:col>13</xdr:col>
      <xdr:colOff>164353</xdr:colOff>
      <xdr:row>18</xdr:row>
      <xdr:rowOff>14941</xdr:rowOff>
    </xdr:to>
    <xdr:pic>
      <xdr:nvPicPr>
        <xdr:cNvPr id="29" name="図 28" descr="感染性胃腸炎患者報告数　直近5シーズン">
          <a:extLst>
            <a:ext uri="{FF2B5EF4-FFF2-40B4-BE49-F238E27FC236}">
              <a16:creationId xmlns:a16="http://schemas.microsoft.com/office/drawing/2014/main" id="{C805209E-8B5A-8FA2-D67A-2962E1FA2D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588" y="1001059"/>
          <a:ext cx="7343589" cy="279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4.19</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6142" y="1130970"/>
          <a:ext cx="2591553" cy="587448"/>
        </a:xfrm>
        <a:prstGeom prst="borderCallout2">
          <a:avLst>
            <a:gd name="adj1" fmla="val 101279"/>
            <a:gd name="adj2" fmla="val 51060"/>
            <a:gd name="adj3" fmla="val 210486"/>
            <a:gd name="adj4" fmla="val 51057"/>
            <a:gd name="adj5" fmla="val 306458"/>
            <a:gd name="adj6" fmla="val -2443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en-US" altLang="ja-JP" sz="1400" b="1" i="0" u="none" strike="noStrike" baseline="0">
              <a:solidFill>
                <a:srgbClr val="FF0000"/>
              </a:solidFill>
              <a:latin typeface="ＭＳ Ｐゴシック"/>
              <a:ea typeface="ＭＳ Ｐゴシック"/>
            </a:rPr>
            <a:t>4</a:t>
          </a:r>
          <a:r>
            <a:rPr lang="ja-JP" altLang="en-US" sz="1400" b="1" i="0" u="none" strike="noStrike" baseline="0">
              <a:solidFill>
                <a:srgbClr val="FF0000"/>
              </a:solidFill>
              <a:latin typeface="ＭＳ Ｐゴシック"/>
              <a:ea typeface="ＭＳ Ｐゴシック"/>
            </a:rPr>
            <a:t>月ですが、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5</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10</xdr:col>
      <xdr:colOff>686294</xdr:colOff>
      <xdr:row>14</xdr:row>
      <xdr:rowOff>90097</xdr:rowOff>
    </xdr:from>
    <xdr:to>
      <xdr:col>11</xdr:col>
      <xdr:colOff>90230</xdr:colOff>
      <xdr:row>16</xdr:row>
      <xdr:rowOff>62904</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038412" y="2794450"/>
          <a:ext cx="322818" cy="30151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22415</xdr:colOff>
      <xdr:row>2</xdr:row>
      <xdr:rowOff>2</xdr:rowOff>
    </xdr:from>
    <xdr:to>
      <xdr:col>3</xdr:col>
      <xdr:colOff>194238</xdr:colOff>
      <xdr:row>15</xdr:row>
      <xdr:rowOff>151400</xdr:rowOff>
    </xdr:to>
    <xdr:pic>
      <xdr:nvPicPr>
        <xdr:cNvPr id="36" name="図 35">
          <a:extLst>
            <a:ext uri="{FF2B5EF4-FFF2-40B4-BE49-F238E27FC236}">
              <a16:creationId xmlns:a16="http://schemas.microsoft.com/office/drawing/2014/main" id="{F54746C3-176D-585F-5FB0-07857ED398E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2415" y="552826"/>
          <a:ext cx="1658470" cy="2467280"/>
        </a:xfrm>
        <a:prstGeom prst="rect">
          <a:avLst/>
        </a:prstGeom>
      </xdr:spPr>
    </xdr:pic>
    <xdr:clientData/>
  </xdr:twoCellAnchor>
  <xdr:twoCellAnchor editAs="oneCell">
    <xdr:from>
      <xdr:col>4</xdr:col>
      <xdr:colOff>806824</xdr:colOff>
      <xdr:row>2</xdr:row>
      <xdr:rowOff>0</xdr:rowOff>
    </xdr:from>
    <xdr:to>
      <xdr:col>6</xdr:col>
      <xdr:colOff>775460</xdr:colOff>
      <xdr:row>16</xdr:row>
      <xdr:rowOff>43816</xdr:rowOff>
    </xdr:to>
    <xdr:pic>
      <xdr:nvPicPr>
        <xdr:cNvPr id="45" name="図 44">
          <a:extLst>
            <a:ext uri="{FF2B5EF4-FFF2-40B4-BE49-F238E27FC236}">
              <a16:creationId xmlns:a16="http://schemas.microsoft.com/office/drawing/2014/main" id="{C5EBB9DA-1245-0E61-4F4B-B8F1F6239DB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764118" y="552824"/>
          <a:ext cx="1761577" cy="25240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BFB8E10-CDFE-40FF-83D1-33563F7E6721}"/>
            </a:ext>
          </a:extLst>
        </xdr:cNvPr>
        <xdr:cNvSpPr>
          <a:spLocks noChangeAspect="1" noChangeArrowheads="1"/>
        </xdr:cNvSpPr>
      </xdr:nvSpPr>
      <xdr:spPr bwMode="auto">
        <a:xfrm>
          <a:off x="4442460" y="3398520"/>
          <a:ext cx="304800" cy="299085"/>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76200</xdr:rowOff>
    </xdr:to>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8273D13D-0042-40FC-8149-3632173DF43F}"/>
            </a:ext>
          </a:extLst>
        </xdr:cNvPr>
        <xdr:cNvSpPr>
          <a:spLocks noChangeAspect="1" noChangeArrowheads="1"/>
        </xdr:cNvSpPr>
      </xdr:nvSpPr>
      <xdr:spPr bwMode="auto">
        <a:xfrm>
          <a:off x="9479280" y="2651760"/>
          <a:ext cx="304800" cy="297180"/>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76200</xdr:rowOff>
    </xdr:to>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31C8F305-AD80-4D07-961B-4109CCE68D21}"/>
            </a:ext>
          </a:extLst>
        </xdr:cNvPr>
        <xdr:cNvSpPr>
          <a:spLocks noChangeAspect="1" noChangeArrowheads="1"/>
        </xdr:cNvSpPr>
      </xdr:nvSpPr>
      <xdr:spPr bwMode="auto">
        <a:xfrm>
          <a:off x="9479280" y="2651760"/>
          <a:ext cx="304800" cy="297180"/>
        </a:xfrm>
        <a:prstGeom prst="rect">
          <a:avLst/>
        </a:prstGeom>
        <a:noFill/>
        <a:ln w="9525">
          <a:noFill/>
          <a:miter lim="800000"/>
          <a:headEnd/>
          <a:tailEnd/>
        </a:ln>
      </xdr:spPr>
    </xdr:sp>
    <xdr:clientData/>
  </xdr:twoCellAnchor>
  <xdr:twoCellAnchor>
    <xdr:from>
      <xdr:col>5</xdr:col>
      <xdr:colOff>249555</xdr:colOff>
      <xdr:row>7</xdr:row>
      <xdr:rowOff>38100</xdr:rowOff>
    </xdr:from>
    <xdr:to>
      <xdr:col>6</xdr:col>
      <xdr:colOff>478155</xdr:colOff>
      <xdr:row>10</xdr:row>
      <xdr:rowOff>114300</xdr:rowOff>
    </xdr:to>
    <xdr:sp macro="" textlink="">
      <xdr:nvSpPr>
        <xdr:cNvPr id="5" name="右矢印 4">
          <a:extLst>
            <a:ext uri="{FF2B5EF4-FFF2-40B4-BE49-F238E27FC236}">
              <a16:creationId xmlns:a16="http://schemas.microsoft.com/office/drawing/2014/main" id="{A2DA1A04-E398-49C2-BAA6-870A552850AA}"/>
            </a:ext>
          </a:extLst>
        </xdr:cNvPr>
        <xdr:cNvSpPr>
          <a:spLocks noChangeArrowheads="1"/>
        </xdr:cNvSpPr>
      </xdr:nvSpPr>
      <xdr:spPr bwMode="auto">
        <a:xfrm>
          <a:off x="3053715" y="1661160"/>
          <a:ext cx="632460" cy="693420"/>
        </a:xfrm>
        <a:prstGeom prst="rightArrow">
          <a:avLst>
            <a:gd name="adj1" fmla="val 50000"/>
            <a:gd name="adj2" fmla="val 50003"/>
          </a:avLst>
        </a:prstGeom>
        <a:solidFill>
          <a:schemeClr val="accent3">
            <a:lumMod val="50000"/>
          </a:schemeClr>
        </a:solidFill>
        <a:ln w="25400" algn="ctr">
          <a:solidFill>
            <a:srgbClr val="385D8A"/>
          </a:solidFill>
          <a:miter lim="800000"/>
          <a:headEnd/>
          <a:tailEnd/>
        </a:ln>
        <a:effectLst>
          <a:outerShdw dist="53882" dir="2700000" algn="ctr" rotWithShape="0">
            <a:srgbClr val="FFFFFF"/>
          </a:outerShdw>
        </a:effectLst>
      </xdr:spPr>
      <xdr:txBody>
        <a:bodyPr/>
        <a:lstStyle/>
        <a:p>
          <a:endParaRPr lang="ja-JP" altLang="en-US"/>
        </a:p>
      </xdr:txBody>
    </xdr:sp>
    <xdr:clientData/>
  </xdr:twoCellAnchor>
  <xdr:twoCellAnchor editAs="oneCell">
    <xdr:from>
      <xdr:col>1</xdr:col>
      <xdr:colOff>9525</xdr:colOff>
      <xdr:row>4</xdr:row>
      <xdr:rowOff>142875</xdr:rowOff>
    </xdr:from>
    <xdr:to>
      <xdr:col>4</xdr:col>
      <xdr:colOff>615315</xdr:colOff>
      <xdr:row>14</xdr:row>
      <xdr:rowOff>38100</xdr:rowOff>
    </xdr:to>
    <xdr:pic>
      <xdr:nvPicPr>
        <xdr:cNvPr id="6" name="図 5">
          <a:extLst>
            <a:ext uri="{FF2B5EF4-FFF2-40B4-BE49-F238E27FC236}">
              <a16:creationId xmlns:a16="http://schemas.microsoft.com/office/drawing/2014/main" id="{297B53C7-1004-4792-8DA6-7AAC7EE1262F}"/>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44805" y="1133475"/>
          <a:ext cx="2457450" cy="19831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14</xdr:row>
      <xdr:rowOff>30480</xdr:rowOff>
    </xdr:from>
    <xdr:to>
      <xdr:col>2</xdr:col>
      <xdr:colOff>4655821</xdr:colOff>
      <xdr:row>32</xdr:row>
      <xdr:rowOff>145324</xdr:rowOff>
    </xdr:to>
    <xdr:pic>
      <xdr:nvPicPr>
        <xdr:cNvPr id="4" name="図 3">
          <a:extLst>
            <a:ext uri="{FF2B5EF4-FFF2-40B4-BE49-F238E27FC236}">
              <a16:creationId xmlns:a16="http://schemas.microsoft.com/office/drawing/2014/main" id="{FD8A3136-BEBE-5156-F03B-0718E52E03E1}"/>
            </a:ext>
          </a:extLst>
        </xdr:cNvPr>
        <xdr:cNvPicPr>
          <a:picLocks noChangeAspect="1"/>
        </xdr:cNvPicPr>
      </xdr:nvPicPr>
      <xdr:blipFill>
        <a:blip xmlns:r="http://schemas.openxmlformats.org/officeDocument/2006/relationships" r:embed="rId2"/>
        <a:stretch>
          <a:fillRect/>
        </a:stretch>
      </xdr:blipFill>
      <xdr:spPr>
        <a:xfrm>
          <a:off x="2110741" y="6126480"/>
          <a:ext cx="4655820" cy="32619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86820" y="2676525"/>
          <a:ext cx="3474760" cy="44443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520"/>
          <a:ext cx="2369374" cy="80674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6209" y="3120957"/>
          <a:ext cx="1764435" cy="709309"/>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18</xdr:col>
      <xdr:colOff>18887</xdr:colOff>
      <xdr:row>24</xdr:row>
      <xdr:rowOff>24319</xdr:rowOff>
    </xdr:from>
    <xdr:to>
      <xdr:col>18</xdr:col>
      <xdr:colOff>259404</xdr:colOff>
      <xdr:row>43</xdr:row>
      <xdr:rowOff>8106</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652185" y="4085617"/>
          <a:ext cx="240517" cy="329929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30398</xdr:colOff>
      <xdr:row>24</xdr:row>
      <xdr:rowOff>54133</xdr:rowOff>
    </xdr:from>
    <xdr:to>
      <xdr:col>5</xdr:col>
      <xdr:colOff>64851</xdr:colOff>
      <xdr:row>41</xdr:row>
      <xdr:rowOff>113490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92143" y="4115431"/>
          <a:ext cx="496517" cy="3034399"/>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xel.as-1.co.jp/asone/g/NCF02000085/?utm_source=google&amp;utm_medium=cpc&amp;gad_source=1&amp;gclid=Cj0KCQjw5cOwBhCiARIsAJ5njuZuKhuoO-H4Q38fxvcZ1gYfGqgHZ93tz0GnZl_WmRCpM3U1horzELcaAg-YEALw_wcB" TargetMode="External"/><Relationship Id="rId1" Type="http://schemas.openxmlformats.org/officeDocument/2006/relationships/hyperlink" Target="https://www.amazon.co.jp/%E3%82%A2%E3%82%BA%E3%83%AF%E3%83%B3-%E3%82%BB%E3%83%83%E3%83%97%E3%83%A1%E3%82%A4%E3%83%88-%E7%B0%A1%E6%98%93%E5%9F%B9%E5%9C%B0-%E5%A4%A7%E8%85%B8%E8%8F%8C%EF%BD%A5%E5%A4%A7%E8%85%B8%E8%8F%8C%E7%BE%A4-6-8776-01/dp/B01KIZMXOC"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kyoto-np.co.jp/articles/-/1243588" TargetMode="External"/><Relationship Id="rId13" Type="http://schemas.openxmlformats.org/officeDocument/2006/relationships/hyperlink" Target="https://www.jrfs.co.jp/news/271" TargetMode="External"/><Relationship Id="rId3" Type="http://schemas.openxmlformats.org/officeDocument/2006/relationships/hyperlink" Target="https://www.city.chigasaki.kanagawa.jp/_res/projects/default_project/_page_/001/058/153/20240426.pdf" TargetMode="External"/><Relationship Id="rId7" Type="http://schemas.openxmlformats.org/officeDocument/2006/relationships/hyperlink" Target="https://www.fnn.jp/articles/-/691392" TargetMode="External"/><Relationship Id="rId12" Type="http://schemas.openxmlformats.org/officeDocument/2006/relationships/hyperlink" Target="https://japan.focustaiwan.tw/society/202404270005" TargetMode="External"/><Relationship Id="rId2" Type="http://schemas.openxmlformats.org/officeDocument/2006/relationships/hyperlink" Target="https://www.asahi.com/articles/ASS4V4K4KS4VUJHB011M.html" TargetMode="External"/><Relationship Id="rId1" Type="http://schemas.openxmlformats.org/officeDocument/2006/relationships/hyperlink" Target="https://news.goo.ne.jp/article/yomiuri/region/20240426-567-OYT1T50110.html" TargetMode="External"/><Relationship Id="rId6" Type="http://schemas.openxmlformats.org/officeDocument/2006/relationships/hyperlink" Target="https://nordot.app/1155425413095932198?c=768367547562557440" TargetMode="External"/><Relationship Id="rId11" Type="http://schemas.openxmlformats.org/officeDocument/2006/relationships/hyperlink" Target="https://www.pref.ibaraki.jp/hokenfukushi/seiei/eisei/documents/20240425gaikyo-2.pdf" TargetMode="External"/><Relationship Id="rId5" Type="http://schemas.openxmlformats.org/officeDocument/2006/relationships/hyperlink" Target="https://newsdig.tbs.co.jp/articles/-/1134487?display=1" TargetMode="External"/><Relationship Id="rId10" Type="http://schemas.openxmlformats.org/officeDocument/2006/relationships/hyperlink" Target="https://nordot.app/1154604645226922368?c=113147194022725109" TargetMode="External"/><Relationship Id="rId4" Type="http://schemas.openxmlformats.org/officeDocument/2006/relationships/hyperlink" Target="https://news.goo.ne.jp/article/kyoto_np/region/kyoto_np-20240426194545.html" TargetMode="External"/><Relationship Id="rId9" Type="http://schemas.openxmlformats.org/officeDocument/2006/relationships/hyperlink" Target="https://www.asiax.biz/news/64312/" TargetMode="External"/><Relationship Id="rId1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cnn.co.jp/usa/35218185.html" TargetMode="External"/><Relationship Id="rId3" Type="http://schemas.openxmlformats.org/officeDocument/2006/relationships/hyperlink" Target="https://shokuhin.net/96984/2024/04/22/ryutu/orosi/" TargetMode="External"/><Relationship Id="rId7" Type="http://schemas.openxmlformats.org/officeDocument/2006/relationships/hyperlink" Target="https://www.jetro.go.jp/biznews/2024/04/c1e5600b7f9f65ba.html" TargetMode="External"/><Relationship Id="rId12" Type="http://schemas.openxmlformats.org/officeDocument/2006/relationships/printerSettings" Target="../printerSettings/printerSettings6.bin"/><Relationship Id="rId2" Type="http://schemas.openxmlformats.org/officeDocument/2006/relationships/hyperlink" Target="https://www.asiax.biz/news/64312/" TargetMode="External"/><Relationship Id="rId1" Type="http://schemas.openxmlformats.org/officeDocument/2006/relationships/hyperlink" Target="https://www.toonippo.co.jp/articles/-/1762648" TargetMode="External"/><Relationship Id="rId6" Type="http://schemas.openxmlformats.org/officeDocument/2006/relationships/hyperlink" Target="https://www.jetro.go.jp/biznews/2024/04/7cef32f2f1568d73.html" TargetMode="External"/><Relationship Id="rId11" Type="http://schemas.openxmlformats.org/officeDocument/2006/relationships/hyperlink" Target="https://www.jetro.go.jp/biznews/2024/04/f64d7ad69134e02d.html" TargetMode="External"/><Relationship Id="rId5" Type="http://schemas.openxmlformats.org/officeDocument/2006/relationships/hyperlink" Target="https://news.nissyoku.co.jp/news/fujibayashi20240419113012165" TargetMode="External"/><Relationship Id="rId10" Type="http://schemas.openxmlformats.org/officeDocument/2006/relationships/hyperlink" Target="https://news.livedoor.com/article/detail/26275689/" TargetMode="External"/><Relationship Id="rId4" Type="http://schemas.openxmlformats.org/officeDocument/2006/relationships/hyperlink" Target="https://www.ryutsuu.biz/abroad/q042482.html" TargetMode="External"/><Relationship Id="rId9" Type="http://schemas.openxmlformats.org/officeDocument/2006/relationships/hyperlink" Target="https://news.livedoor.com/article/detail/26272968/"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1" t="s">
        <v>203</v>
      </c>
      <c r="B1" s="132"/>
      <c r="C1" s="132" t="s">
        <v>158</v>
      </c>
      <c r="D1" s="132"/>
      <c r="E1" s="132"/>
      <c r="F1" s="132"/>
      <c r="G1" s="132"/>
      <c r="H1" s="132"/>
      <c r="I1" s="99"/>
    </row>
    <row r="2" spans="1:9">
      <c r="A2" s="133" t="s">
        <v>113</v>
      </c>
      <c r="B2" s="134"/>
      <c r="C2" s="134"/>
      <c r="D2" s="134"/>
      <c r="E2" s="134"/>
      <c r="F2" s="134"/>
      <c r="G2" s="134"/>
      <c r="H2" s="134"/>
      <c r="I2" s="99"/>
    </row>
    <row r="3" spans="1:9" ht="15.75" customHeight="1">
      <c r="A3" s="530" t="s">
        <v>26</v>
      </c>
      <c r="B3" s="531"/>
      <c r="C3" s="531"/>
      <c r="D3" s="531"/>
      <c r="E3" s="531"/>
      <c r="F3" s="531"/>
      <c r="G3" s="531"/>
      <c r="H3" s="532"/>
      <c r="I3" s="99"/>
    </row>
    <row r="4" spans="1:9">
      <c r="A4" s="133" t="s">
        <v>178</v>
      </c>
      <c r="B4" s="134"/>
      <c r="C4" s="134"/>
      <c r="D4" s="134"/>
      <c r="E4" s="134"/>
      <c r="F4" s="134"/>
      <c r="G4" s="134"/>
      <c r="H4" s="134"/>
      <c r="I4" s="99"/>
    </row>
    <row r="5" spans="1:9">
      <c r="A5" s="133" t="s">
        <v>114</v>
      </c>
      <c r="B5" s="134"/>
      <c r="C5" s="134"/>
      <c r="D5" s="134"/>
      <c r="E5" s="134"/>
      <c r="F5" s="134"/>
      <c r="G5" s="134"/>
      <c r="H5" s="134"/>
      <c r="I5" s="99"/>
    </row>
    <row r="6" spans="1:9">
      <c r="A6" s="135" t="s">
        <v>113</v>
      </c>
      <c r="B6" s="136"/>
      <c r="C6" s="136"/>
      <c r="D6" s="136"/>
      <c r="E6" s="136"/>
      <c r="F6" s="136"/>
      <c r="G6" s="136"/>
      <c r="H6" s="136"/>
      <c r="I6" s="99"/>
    </row>
    <row r="7" spans="1:9">
      <c r="A7" s="135"/>
      <c r="B7" s="136"/>
      <c r="C7" s="136"/>
      <c r="D7" s="136"/>
      <c r="E7" s="136"/>
      <c r="F7" s="136"/>
      <c r="G7" s="136"/>
      <c r="H7" s="136"/>
      <c r="I7" s="99"/>
    </row>
    <row r="8" spans="1:9">
      <c r="A8" s="135" t="s">
        <v>115</v>
      </c>
      <c r="B8" s="136"/>
      <c r="C8" s="136"/>
      <c r="D8" s="136"/>
      <c r="E8" s="136"/>
      <c r="F8" s="136"/>
      <c r="G8" s="136"/>
      <c r="H8" s="136"/>
      <c r="I8" s="99"/>
    </row>
    <row r="9" spans="1:9">
      <c r="A9" s="137" t="s">
        <v>116</v>
      </c>
      <c r="B9" s="138"/>
      <c r="C9" s="138"/>
      <c r="D9" s="138"/>
      <c r="E9" s="138"/>
      <c r="F9" s="138"/>
      <c r="G9" s="138"/>
      <c r="H9" s="138"/>
      <c r="I9" s="99"/>
    </row>
    <row r="10" spans="1:9" ht="15" customHeight="1">
      <c r="A10" s="316" t="s">
        <v>167</v>
      </c>
      <c r="B10" s="159" t="str">
        <f>+'16　食中毒記事等 '!A2</f>
        <v>埼玉の留置場で食中毒、弁当食べた３６人が下痢や腹痛…仕出し業者に営業停止処分</v>
      </c>
      <c r="C10" s="159"/>
      <c r="D10" s="161"/>
      <c r="E10" s="159"/>
      <c r="F10" s="162"/>
      <c r="G10" s="160"/>
      <c r="H10" s="160"/>
      <c r="I10" s="99"/>
    </row>
    <row r="11" spans="1:9" ht="15" customHeight="1">
      <c r="A11" s="316" t="s">
        <v>168</v>
      </c>
      <c r="B11" s="159" t="str">
        <f>+'16　ノロウイルス関連情報 '!H72</f>
        <v>管理レベル「2」　</v>
      </c>
      <c r="C11" s="159"/>
      <c r="D11" s="159" t="s">
        <v>169</v>
      </c>
      <c r="E11" s="159"/>
      <c r="F11" s="161">
        <f>+'16　ノロウイルス関連情報 '!G73</f>
        <v>4.1900000000000004</v>
      </c>
      <c r="G11" s="159" t="str">
        <f>+'16　ノロウイルス関連情報 '!H73</f>
        <v>　：先週より</v>
      </c>
      <c r="H11" s="348">
        <f>+'16　ノロウイルス関連情報 '!I73</f>
        <v>0.33000000000000052</v>
      </c>
      <c r="I11" s="99"/>
    </row>
    <row r="12" spans="1:9" s="110" customFormat="1" ht="15" customHeight="1">
      <c r="A12" s="163" t="s">
        <v>117</v>
      </c>
      <c r="B12" s="536" t="s">
        <v>429</v>
      </c>
      <c r="C12" s="536"/>
      <c r="D12" s="536"/>
      <c r="E12" s="536"/>
      <c r="F12" s="536"/>
      <c r="G12" s="536"/>
      <c r="H12" s="164"/>
      <c r="I12" s="109"/>
    </row>
    <row r="13" spans="1:9" ht="15" customHeight="1">
      <c r="A13" s="158" t="s">
        <v>118</v>
      </c>
      <c r="B13" s="536" t="str">
        <f>+'16　食品表示'!A2</f>
        <v>漬物と法改正　守りたい「手作りの味」</v>
      </c>
      <c r="C13" s="536"/>
      <c r="D13" s="536"/>
      <c r="E13" s="536"/>
      <c r="F13" s="536"/>
      <c r="G13" s="536"/>
      <c r="H13" s="160"/>
      <c r="I13" s="99"/>
    </row>
    <row r="14" spans="1:9" ht="15" customHeight="1">
      <c r="A14" s="158" t="s">
        <v>119</v>
      </c>
      <c r="B14" s="160" t="str">
        <f>+'16　海外情報'!A2</f>
        <v xml:space="preserve">シンガポール：レストラン「ピーチガーデン」、43人が体調不良で営業停止に | AsiaX </v>
      </c>
      <c r="D14" s="160"/>
      <c r="E14" s="160"/>
      <c r="F14" s="160"/>
      <c r="G14" s="160"/>
      <c r="H14" s="160"/>
      <c r="I14" s="99"/>
    </row>
    <row r="15" spans="1:9" ht="15" customHeight="1">
      <c r="A15" s="165" t="s">
        <v>120</v>
      </c>
      <c r="B15" s="166" t="str">
        <f>+'16　海外情報'!A8</f>
        <v>三菱食品 ベトナムのスタートアップ企業に出資 日本産食品の輸出拡大へ（4/22 食品新聞）＃ベトナム市場</v>
      </c>
      <c r="C15" s="533" t="s">
        <v>172</v>
      </c>
      <c r="D15" s="533"/>
      <c r="E15" s="533"/>
      <c r="F15" s="533"/>
      <c r="G15" s="533"/>
      <c r="H15" s="534"/>
      <c r="I15" s="99"/>
    </row>
    <row r="16" spans="1:9" ht="15" customHeight="1">
      <c r="A16" s="158" t="s">
        <v>121</v>
      </c>
      <c r="B16" s="159" t="str">
        <f>+'16　感染症統計'!A22</f>
        <v>※2024年 第15週（4/8～4/14） 現在</v>
      </c>
      <c r="C16" s="160"/>
      <c r="D16" s="159" t="s">
        <v>19</v>
      </c>
      <c r="E16" s="160"/>
      <c r="F16" s="160"/>
      <c r="G16" s="160"/>
      <c r="H16" s="160"/>
      <c r="I16" s="99"/>
    </row>
    <row r="17" spans="1:16" ht="15" customHeight="1">
      <c r="A17" s="158" t="s">
        <v>122</v>
      </c>
      <c r="B17" s="535" t="str">
        <f>+'16　感染症統計'!A22</f>
        <v>※2024年 第15週（4/8～4/14） 現在</v>
      </c>
      <c r="C17" s="535"/>
      <c r="D17" s="535"/>
      <c r="E17" s="535"/>
      <c r="F17" s="535"/>
      <c r="G17" s="535"/>
      <c r="H17" s="160"/>
      <c r="I17" s="99"/>
    </row>
    <row r="18" spans="1:16" ht="15" customHeight="1">
      <c r="A18" s="158" t="s">
        <v>156</v>
      </c>
      <c r="B18" s="269" t="str">
        <f>+'16　衛生訓話'!A2</f>
        <v>今週のお題(手拭タオルの共用使用は禁止です!)</v>
      </c>
      <c r="C18" s="160"/>
      <c r="D18" s="160"/>
      <c r="E18" s="160"/>
      <c r="F18" s="167"/>
      <c r="G18" s="160"/>
      <c r="H18" s="160"/>
      <c r="I18" s="99"/>
    </row>
    <row r="19" spans="1:16" ht="15" customHeight="1">
      <c r="A19" s="158" t="s">
        <v>174</v>
      </c>
      <c r="B19" s="269" t="s">
        <v>428</v>
      </c>
      <c r="C19" s="160"/>
      <c r="D19" s="160"/>
      <c r="E19" s="160"/>
      <c r="F19" s="160" t="s">
        <v>19</v>
      </c>
      <c r="G19" s="160"/>
      <c r="H19" s="160"/>
      <c r="I19" s="99"/>
      <c r="P19" t="s">
        <v>163</v>
      </c>
    </row>
    <row r="20" spans="1:16" ht="15" customHeight="1">
      <c r="A20" s="158" t="s">
        <v>19</v>
      </c>
      <c r="C20" s="160"/>
      <c r="D20" s="160"/>
      <c r="E20" s="160"/>
      <c r="F20" s="160"/>
      <c r="G20" s="160"/>
      <c r="H20" s="160"/>
      <c r="I20" s="99"/>
      <c r="L20" t="s">
        <v>172</v>
      </c>
    </row>
    <row r="21" spans="1:16">
      <c r="A21" s="137" t="s">
        <v>116</v>
      </c>
      <c r="B21" s="138"/>
      <c r="C21" s="138"/>
      <c r="D21" s="138"/>
      <c r="E21" s="138"/>
      <c r="F21" s="138"/>
      <c r="G21" s="138"/>
      <c r="H21" s="138"/>
      <c r="I21" s="99"/>
    </row>
    <row r="22" spans="1:16">
      <c r="A22" s="135" t="s">
        <v>19</v>
      </c>
      <c r="B22" s="136"/>
      <c r="C22" s="136"/>
      <c r="D22" s="136"/>
      <c r="E22" s="136"/>
      <c r="F22" s="136"/>
      <c r="G22" s="136"/>
      <c r="H22" s="136"/>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165</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37" t="s">
        <v>127</v>
      </c>
      <c r="B39" s="537"/>
      <c r="C39" s="537"/>
      <c r="D39" s="537"/>
      <c r="E39" s="537"/>
      <c r="F39" s="537"/>
      <c r="G39" s="537"/>
    </row>
    <row r="40" spans="1:9" ht="30.75" customHeight="1">
      <c r="A40" s="529" t="s">
        <v>128</v>
      </c>
      <c r="B40" s="529"/>
      <c r="C40" s="529"/>
      <c r="D40" s="529"/>
      <c r="E40" s="529"/>
      <c r="F40" s="529"/>
      <c r="G40" s="529"/>
    </row>
    <row r="41" spans="1:9" ht="15">
      <c r="A41" s="115"/>
    </row>
    <row r="42" spans="1:9" ht="69.75" customHeight="1">
      <c r="A42" s="524" t="s">
        <v>136</v>
      </c>
      <c r="B42" s="524"/>
      <c r="C42" s="524"/>
      <c r="D42" s="524"/>
      <c r="E42" s="524"/>
      <c r="F42" s="524"/>
      <c r="G42" s="524"/>
    </row>
    <row r="43" spans="1:9" ht="35.25" customHeight="1">
      <c r="A43" s="529" t="s">
        <v>129</v>
      </c>
      <c r="B43" s="529"/>
      <c r="C43" s="529"/>
      <c r="D43" s="529"/>
      <c r="E43" s="529"/>
      <c r="F43" s="529"/>
      <c r="G43" s="529"/>
    </row>
    <row r="44" spans="1:9" ht="59.25" customHeight="1">
      <c r="A44" s="524" t="s">
        <v>130</v>
      </c>
      <c r="B44" s="524"/>
      <c r="C44" s="524"/>
      <c r="D44" s="524"/>
      <c r="E44" s="524"/>
      <c r="F44" s="524"/>
      <c r="G44" s="524"/>
    </row>
    <row r="45" spans="1:9" ht="15">
      <c r="A45" s="116"/>
    </row>
    <row r="46" spans="1:9" ht="27.75" customHeight="1">
      <c r="A46" s="526" t="s">
        <v>131</v>
      </c>
      <c r="B46" s="526"/>
      <c r="C46" s="526"/>
      <c r="D46" s="526"/>
      <c r="E46" s="526"/>
      <c r="F46" s="526"/>
      <c r="G46" s="526"/>
    </row>
    <row r="47" spans="1:9" ht="53.25" customHeight="1">
      <c r="A47" s="525" t="s">
        <v>137</v>
      </c>
      <c r="B47" s="524"/>
      <c r="C47" s="524"/>
      <c r="D47" s="524"/>
      <c r="E47" s="524"/>
      <c r="F47" s="524"/>
      <c r="G47" s="524"/>
    </row>
    <row r="48" spans="1:9" ht="15">
      <c r="A48" s="116"/>
    </row>
    <row r="49" spans="1:7" ht="32.25" customHeight="1">
      <c r="A49" s="526" t="s">
        <v>132</v>
      </c>
      <c r="B49" s="526"/>
      <c r="C49" s="526"/>
      <c r="D49" s="526"/>
      <c r="E49" s="526"/>
      <c r="F49" s="526"/>
      <c r="G49" s="526"/>
    </row>
    <row r="50" spans="1:7" ht="15">
      <c r="A50" s="115"/>
    </row>
    <row r="51" spans="1:7" ht="87" customHeight="1">
      <c r="A51" s="525" t="s">
        <v>138</v>
      </c>
      <c r="B51" s="524"/>
      <c r="C51" s="524"/>
      <c r="D51" s="524"/>
      <c r="E51" s="524"/>
      <c r="F51" s="524"/>
      <c r="G51" s="524"/>
    </row>
    <row r="52" spans="1:7" ht="15">
      <c r="A52" s="116"/>
    </row>
    <row r="53" spans="1:7" ht="32.25" customHeight="1">
      <c r="A53" s="526" t="s">
        <v>133</v>
      </c>
      <c r="B53" s="526"/>
      <c r="C53" s="526"/>
      <c r="D53" s="526"/>
      <c r="E53" s="526"/>
      <c r="F53" s="526"/>
      <c r="G53" s="526"/>
    </row>
    <row r="54" spans="1:7" ht="29.25" customHeight="1">
      <c r="A54" s="524" t="s">
        <v>134</v>
      </c>
      <c r="B54" s="524"/>
      <c r="C54" s="524"/>
      <c r="D54" s="524"/>
      <c r="E54" s="524"/>
      <c r="F54" s="524"/>
      <c r="G54" s="524"/>
    </row>
    <row r="55" spans="1:7" ht="15">
      <c r="A55" s="116"/>
    </row>
    <row r="56" spans="1:7" s="110" customFormat="1" ht="110.25" customHeight="1">
      <c r="A56" s="527" t="s">
        <v>139</v>
      </c>
      <c r="B56" s="528"/>
      <c r="C56" s="528"/>
      <c r="D56" s="528"/>
      <c r="E56" s="528"/>
      <c r="F56" s="528"/>
      <c r="G56" s="528"/>
    </row>
    <row r="57" spans="1:7" ht="34.5" customHeight="1">
      <c r="A57" s="529" t="s">
        <v>135</v>
      </c>
      <c r="B57" s="529"/>
      <c r="C57" s="529"/>
      <c r="D57" s="529"/>
      <c r="E57" s="529"/>
      <c r="F57" s="529"/>
      <c r="G57" s="529"/>
    </row>
    <row r="58" spans="1:7" ht="114" customHeight="1">
      <c r="A58" s="525" t="s">
        <v>140</v>
      </c>
      <c r="B58" s="524"/>
      <c r="C58" s="524"/>
      <c r="D58" s="524"/>
      <c r="E58" s="524"/>
      <c r="F58" s="524"/>
      <c r="G58" s="524"/>
    </row>
    <row r="59" spans="1:7" ht="109.5" customHeight="1">
      <c r="A59" s="524"/>
      <c r="B59" s="524"/>
      <c r="C59" s="524"/>
      <c r="D59" s="524"/>
      <c r="E59" s="524"/>
      <c r="F59" s="524"/>
      <c r="G59" s="524"/>
    </row>
    <row r="60" spans="1:7" ht="15">
      <c r="A60" s="116"/>
    </row>
    <row r="61" spans="1:7" s="113" customFormat="1" ht="57.75" customHeight="1">
      <c r="A61" s="524"/>
      <c r="B61" s="524"/>
      <c r="C61" s="524"/>
      <c r="D61" s="524"/>
      <c r="E61" s="524"/>
      <c r="F61" s="524"/>
      <c r="G61" s="524"/>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9"/>
  <sheetViews>
    <sheetView view="pageBreakPreview" zoomScale="98" zoomScaleNormal="100" zoomScaleSheetLayoutView="98" workbookViewId="0">
      <selection activeCell="G7" sqref="G7:G8"/>
    </sheetView>
  </sheetViews>
  <sheetFormatPr defaultColWidth="9" defaultRowHeight="13.2"/>
  <cols>
    <col min="1" max="1" width="21.33203125" style="40" customWidth="1"/>
    <col min="2" max="2" width="19.77734375" style="40" customWidth="1"/>
    <col min="3" max="3" width="82.88671875" style="245"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58" t="s">
        <v>245</v>
      </c>
      <c r="B1" s="259" t="s">
        <v>150</v>
      </c>
      <c r="C1" s="308" t="s">
        <v>344</v>
      </c>
      <c r="D1" s="260" t="s">
        <v>23</v>
      </c>
      <c r="E1" s="261" t="s">
        <v>24</v>
      </c>
    </row>
    <row r="2" spans="1:5" s="103" customFormat="1" ht="24" customHeight="1">
      <c r="A2" s="425" t="s">
        <v>206</v>
      </c>
      <c r="B2" s="426" t="s">
        <v>294</v>
      </c>
      <c r="C2" s="480" t="s">
        <v>330</v>
      </c>
      <c r="D2" s="427">
        <v>45408</v>
      </c>
      <c r="E2" s="428">
        <v>45408</v>
      </c>
    </row>
    <row r="3" spans="1:5" s="103" customFormat="1" ht="24" customHeight="1">
      <c r="A3" s="425" t="s">
        <v>206</v>
      </c>
      <c r="B3" s="426" t="s">
        <v>325</v>
      </c>
      <c r="C3" s="481" t="s">
        <v>331</v>
      </c>
      <c r="D3" s="427">
        <v>45408</v>
      </c>
      <c r="E3" s="428">
        <v>45408</v>
      </c>
    </row>
    <row r="4" spans="1:5" s="103" customFormat="1" ht="24" customHeight="1">
      <c r="A4" s="425" t="s">
        <v>209</v>
      </c>
      <c r="B4" s="426" t="s">
        <v>326</v>
      </c>
      <c r="C4" s="515" t="s">
        <v>332</v>
      </c>
      <c r="D4" s="427">
        <v>45407</v>
      </c>
      <c r="E4" s="428">
        <v>45408</v>
      </c>
    </row>
    <row r="5" spans="1:5" s="103" customFormat="1" ht="24" customHeight="1">
      <c r="A5" s="356" t="s">
        <v>206</v>
      </c>
      <c r="B5" s="438" t="s">
        <v>225</v>
      </c>
      <c r="C5" s="511" t="s">
        <v>333</v>
      </c>
      <c r="D5" s="357">
        <v>45407</v>
      </c>
      <c r="E5" s="358">
        <v>45408</v>
      </c>
    </row>
    <row r="6" spans="1:5" s="103" customFormat="1" ht="24" customHeight="1">
      <c r="A6" s="425" t="s">
        <v>209</v>
      </c>
      <c r="B6" s="426" t="s">
        <v>327</v>
      </c>
      <c r="C6" s="479" t="s">
        <v>334</v>
      </c>
      <c r="D6" s="427">
        <v>45407</v>
      </c>
      <c r="E6" s="428">
        <v>45408</v>
      </c>
    </row>
    <row r="7" spans="1:5" s="103" customFormat="1" ht="24" customHeight="1">
      <c r="A7" s="380" t="s">
        <v>206</v>
      </c>
      <c r="B7" s="439" t="s">
        <v>328</v>
      </c>
      <c r="C7" s="513" t="s">
        <v>335</v>
      </c>
      <c r="D7" s="381">
        <v>45407</v>
      </c>
      <c r="E7" s="382">
        <v>45408</v>
      </c>
    </row>
    <row r="8" spans="1:5" s="103" customFormat="1" ht="24" customHeight="1">
      <c r="A8" s="425" t="s">
        <v>206</v>
      </c>
      <c r="B8" s="426" t="s">
        <v>210</v>
      </c>
      <c r="C8" s="480" t="s">
        <v>336</v>
      </c>
      <c r="D8" s="427">
        <v>45407</v>
      </c>
      <c r="E8" s="428">
        <v>45407</v>
      </c>
    </row>
    <row r="9" spans="1:5" s="103" customFormat="1" ht="24" customHeight="1">
      <c r="A9" s="425" t="s">
        <v>206</v>
      </c>
      <c r="B9" s="426" t="s">
        <v>223</v>
      </c>
      <c r="C9" s="479" t="s">
        <v>337</v>
      </c>
      <c r="D9" s="427">
        <v>45407</v>
      </c>
      <c r="E9" s="428">
        <v>45407</v>
      </c>
    </row>
    <row r="10" spans="1:5" s="103" customFormat="1" ht="24" customHeight="1">
      <c r="A10" s="425" t="s">
        <v>206</v>
      </c>
      <c r="B10" s="426" t="s">
        <v>329</v>
      </c>
      <c r="C10" s="480" t="s">
        <v>338</v>
      </c>
      <c r="D10" s="427">
        <v>45407</v>
      </c>
      <c r="E10" s="428">
        <v>45407</v>
      </c>
    </row>
    <row r="11" spans="1:5" s="103" customFormat="1" ht="24" customHeight="1">
      <c r="A11" s="425" t="s">
        <v>206</v>
      </c>
      <c r="B11" s="426" t="s">
        <v>225</v>
      </c>
      <c r="C11" s="479" t="s">
        <v>339</v>
      </c>
      <c r="D11" s="427">
        <v>45406</v>
      </c>
      <c r="E11" s="428">
        <v>45407</v>
      </c>
    </row>
    <row r="12" spans="1:5" s="103" customFormat="1" ht="24" customHeight="1">
      <c r="A12" s="425" t="s">
        <v>206</v>
      </c>
      <c r="B12" s="426" t="s">
        <v>312</v>
      </c>
      <c r="C12" s="480" t="s">
        <v>340</v>
      </c>
      <c r="D12" s="427">
        <v>45406</v>
      </c>
      <c r="E12" s="428">
        <v>45407</v>
      </c>
    </row>
    <row r="13" spans="1:5" s="103" customFormat="1" ht="24" customHeight="1">
      <c r="A13" s="425" t="s">
        <v>206</v>
      </c>
      <c r="B13" s="426" t="s">
        <v>313</v>
      </c>
      <c r="C13" s="479" t="s">
        <v>341</v>
      </c>
      <c r="D13" s="427">
        <v>45406</v>
      </c>
      <c r="E13" s="428">
        <v>45407</v>
      </c>
    </row>
    <row r="14" spans="1:5" s="103" customFormat="1" ht="24" customHeight="1">
      <c r="A14" s="425" t="s">
        <v>208</v>
      </c>
      <c r="B14" s="426" t="s">
        <v>314</v>
      </c>
      <c r="C14" s="479" t="s">
        <v>342</v>
      </c>
      <c r="D14" s="427">
        <v>45406</v>
      </c>
      <c r="E14" s="428">
        <v>45406</v>
      </c>
    </row>
    <row r="15" spans="1:5" s="103" customFormat="1" ht="24" customHeight="1">
      <c r="A15" s="425" t="s">
        <v>206</v>
      </c>
      <c r="B15" s="426" t="s">
        <v>294</v>
      </c>
      <c r="C15" s="480" t="s">
        <v>343</v>
      </c>
      <c r="D15" s="427">
        <v>45406</v>
      </c>
      <c r="E15" s="428">
        <v>45406</v>
      </c>
    </row>
    <row r="16" spans="1:5" s="103" customFormat="1" ht="24" customHeight="1">
      <c r="A16" s="425" t="s">
        <v>206</v>
      </c>
      <c r="B16" s="426" t="s">
        <v>210</v>
      </c>
      <c r="C16" s="426" t="s">
        <v>315</v>
      </c>
      <c r="D16" s="427">
        <v>45405</v>
      </c>
      <c r="E16" s="428">
        <v>45406</v>
      </c>
    </row>
    <row r="17" spans="1:5" s="103" customFormat="1" ht="24" customHeight="1">
      <c r="A17" s="425" t="s">
        <v>206</v>
      </c>
      <c r="B17" s="426" t="s">
        <v>316</v>
      </c>
      <c r="C17" s="479" t="s">
        <v>317</v>
      </c>
      <c r="D17" s="427">
        <v>45405</v>
      </c>
      <c r="E17" s="428">
        <v>45405</v>
      </c>
    </row>
    <row r="18" spans="1:5" s="103" customFormat="1" ht="24" customHeight="1">
      <c r="A18" s="425" t="s">
        <v>206</v>
      </c>
      <c r="B18" s="426" t="s">
        <v>207</v>
      </c>
      <c r="C18" s="480" t="s">
        <v>318</v>
      </c>
      <c r="D18" s="427">
        <v>45405</v>
      </c>
      <c r="E18" s="428">
        <v>45405</v>
      </c>
    </row>
    <row r="19" spans="1:5" s="103" customFormat="1" ht="24" customHeight="1">
      <c r="A19" s="356" t="s">
        <v>206</v>
      </c>
      <c r="B19" s="438" t="s">
        <v>319</v>
      </c>
      <c r="C19" s="511" t="s">
        <v>320</v>
      </c>
      <c r="D19" s="357">
        <v>45405</v>
      </c>
      <c r="E19" s="358">
        <v>45405</v>
      </c>
    </row>
    <row r="20" spans="1:5" s="103" customFormat="1" ht="24" customHeight="1">
      <c r="A20" s="380" t="s">
        <v>206</v>
      </c>
      <c r="B20" s="439" t="s">
        <v>321</v>
      </c>
      <c r="C20" s="512" t="s">
        <v>322</v>
      </c>
      <c r="D20" s="381">
        <v>45404</v>
      </c>
      <c r="E20" s="382">
        <v>45405</v>
      </c>
    </row>
    <row r="21" spans="1:5" s="103" customFormat="1" ht="24" customHeight="1">
      <c r="A21" s="380" t="s">
        <v>206</v>
      </c>
      <c r="B21" s="439" t="s">
        <v>323</v>
      </c>
      <c r="C21" s="513" t="s">
        <v>324</v>
      </c>
      <c r="D21" s="381">
        <v>45404</v>
      </c>
      <c r="E21" s="382">
        <v>45405</v>
      </c>
    </row>
    <row r="22" spans="1:5" s="103" customFormat="1" ht="24" customHeight="1">
      <c r="A22" s="425" t="s">
        <v>206</v>
      </c>
      <c r="B22" s="426" t="s">
        <v>292</v>
      </c>
      <c r="C22" s="480" t="s">
        <v>293</v>
      </c>
      <c r="D22" s="427">
        <v>45404</v>
      </c>
      <c r="E22" s="428">
        <v>45405</v>
      </c>
    </row>
    <row r="23" spans="1:5" s="103" customFormat="1" ht="24" customHeight="1">
      <c r="A23" s="425" t="s">
        <v>206</v>
      </c>
      <c r="B23" s="426" t="s">
        <v>294</v>
      </c>
      <c r="C23" s="480" t="s">
        <v>295</v>
      </c>
      <c r="D23" s="427">
        <v>45404</v>
      </c>
      <c r="E23" s="428">
        <v>45405</v>
      </c>
    </row>
    <row r="24" spans="1:5" s="103" customFormat="1" ht="24" customHeight="1">
      <c r="A24" s="425" t="s">
        <v>206</v>
      </c>
      <c r="B24" s="426" t="s">
        <v>296</v>
      </c>
      <c r="C24" s="514" t="s">
        <v>297</v>
      </c>
      <c r="D24" s="427">
        <v>45404</v>
      </c>
      <c r="E24" s="428">
        <v>45405</v>
      </c>
    </row>
    <row r="25" spans="1:5" s="103" customFormat="1" ht="24" customHeight="1">
      <c r="A25" s="425" t="s">
        <v>209</v>
      </c>
      <c r="B25" s="426" t="s">
        <v>298</v>
      </c>
      <c r="C25" s="479" t="s">
        <v>299</v>
      </c>
      <c r="D25" s="427">
        <v>45404</v>
      </c>
      <c r="E25" s="428">
        <v>45404</v>
      </c>
    </row>
    <row r="26" spans="1:5" s="103" customFormat="1" ht="24" customHeight="1">
      <c r="A26" s="425" t="s">
        <v>206</v>
      </c>
      <c r="B26" s="426" t="s">
        <v>300</v>
      </c>
      <c r="C26" s="480" t="s">
        <v>301</v>
      </c>
      <c r="D26" s="427">
        <v>45404</v>
      </c>
      <c r="E26" s="428">
        <v>45404</v>
      </c>
    </row>
    <row r="27" spans="1:5" s="103" customFormat="1" ht="24" customHeight="1">
      <c r="A27" s="425" t="s">
        <v>206</v>
      </c>
      <c r="B27" s="426" t="s">
        <v>302</v>
      </c>
      <c r="C27" s="426" t="s">
        <v>303</v>
      </c>
      <c r="D27" s="427">
        <v>45401</v>
      </c>
      <c r="E27" s="428">
        <v>45404</v>
      </c>
    </row>
    <row r="28" spans="1:5" s="103" customFormat="1" ht="24" customHeight="1">
      <c r="A28" s="425" t="s">
        <v>209</v>
      </c>
      <c r="B28" s="426" t="s">
        <v>304</v>
      </c>
      <c r="C28" s="480" t="s">
        <v>305</v>
      </c>
      <c r="D28" s="427">
        <v>45401</v>
      </c>
      <c r="E28" s="428">
        <v>45404</v>
      </c>
    </row>
    <row r="29" spans="1:5" s="103" customFormat="1" ht="24" customHeight="1">
      <c r="A29" s="425" t="s">
        <v>224</v>
      </c>
      <c r="B29" s="426" t="s">
        <v>306</v>
      </c>
      <c r="C29" s="479" t="s">
        <v>307</v>
      </c>
      <c r="D29" s="427">
        <v>45401</v>
      </c>
      <c r="E29" s="428">
        <v>45404</v>
      </c>
    </row>
    <row r="30" spans="1:5" s="103" customFormat="1" ht="24" customHeight="1">
      <c r="A30" s="425" t="s">
        <v>208</v>
      </c>
      <c r="B30" s="426" t="s">
        <v>308</v>
      </c>
      <c r="C30" s="426" t="s">
        <v>309</v>
      </c>
      <c r="D30" s="427">
        <v>45401</v>
      </c>
      <c r="E30" s="428">
        <v>45404</v>
      </c>
    </row>
    <row r="31" spans="1:5" s="103" customFormat="1" ht="24" customHeight="1">
      <c r="A31" s="425" t="s">
        <v>206</v>
      </c>
      <c r="B31" s="426" t="s">
        <v>310</v>
      </c>
      <c r="C31" s="480" t="s">
        <v>311</v>
      </c>
      <c r="D31" s="427">
        <v>45401</v>
      </c>
      <c r="E31" s="428">
        <v>45404</v>
      </c>
    </row>
    <row r="32" spans="1:5" s="103" customFormat="1" ht="24" customHeight="1">
      <c r="A32" s="425" t="s">
        <v>208</v>
      </c>
      <c r="B32" s="426" t="s">
        <v>290</v>
      </c>
      <c r="C32" s="480" t="s">
        <v>291</v>
      </c>
      <c r="D32" s="427">
        <v>45401</v>
      </c>
      <c r="E32" s="428">
        <v>45404</v>
      </c>
    </row>
    <row r="33" spans="1:11" s="103" customFormat="1" ht="24" customHeight="1">
      <c r="A33" s="425"/>
      <c r="B33" s="426"/>
      <c r="C33" s="426"/>
      <c r="D33" s="427"/>
      <c r="E33" s="428"/>
    </row>
    <row r="34" spans="1:11" s="103" customFormat="1" ht="24" customHeight="1">
      <c r="A34" s="425"/>
      <c r="B34" s="426"/>
      <c r="C34" s="426"/>
      <c r="D34" s="427"/>
      <c r="E34" s="428"/>
    </row>
    <row r="35" spans="1:11" ht="20.25" customHeight="1">
      <c r="A35" s="285"/>
      <c r="B35" s="286"/>
      <c r="C35" s="243"/>
      <c r="D35" s="287"/>
      <c r="E35" s="287"/>
      <c r="J35" s="120"/>
      <c r="K35" s="120"/>
    </row>
    <row r="36" spans="1:11" ht="20.25" customHeight="1">
      <c r="A36" s="37"/>
      <c r="B36" s="38"/>
      <c r="C36" s="243" t="s">
        <v>159</v>
      </c>
      <c r="D36" s="39"/>
      <c r="E36" s="39"/>
      <c r="J36" s="120"/>
      <c r="K36" s="120"/>
    </row>
    <row r="37" spans="1:11" ht="20.25" customHeight="1">
      <c r="A37" s="285"/>
      <c r="B37" s="286"/>
      <c r="C37" s="243"/>
      <c r="D37" s="287"/>
      <c r="E37" s="287"/>
      <c r="J37" s="120"/>
      <c r="K37" s="120"/>
    </row>
    <row r="38" spans="1:11">
      <c r="A38" s="244" t="s">
        <v>141</v>
      </c>
      <c r="B38" s="244"/>
      <c r="C38" s="244"/>
      <c r="D38" s="288"/>
      <c r="E38" s="288"/>
    </row>
    <row r="39" spans="1:11">
      <c r="A39" s="715" t="s">
        <v>25</v>
      </c>
      <c r="B39" s="715"/>
      <c r="C39" s="715"/>
      <c r="D39" s="289"/>
      <c r="E39" s="289"/>
    </row>
  </sheetData>
  <autoFilter ref="A1:E33" xr:uid="{00000000-0001-0000-0800-000000000000}"/>
  <mergeCells count="1">
    <mergeCell ref="A39:C39"/>
  </mergeCells>
  <phoneticPr fontId="29"/>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4" zoomScaleNormal="94" zoomScaleSheetLayoutView="100" workbookViewId="0">
      <selection activeCell="A3" sqref="A3:N3"/>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16" t="s">
        <v>246</v>
      </c>
      <c r="B1" s="717"/>
      <c r="C1" s="717"/>
      <c r="D1" s="717"/>
      <c r="E1" s="717"/>
      <c r="F1" s="717"/>
      <c r="G1" s="717"/>
      <c r="H1" s="717"/>
      <c r="I1" s="717"/>
      <c r="J1" s="717"/>
      <c r="K1" s="717"/>
      <c r="L1" s="717"/>
      <c r="M1" s="717"/>
      <c r="N1" s="718"/>
    </row>
    <row r="2" spans="1:16" ht="40.200000000000003" customHeight="1">
      <c r="A2" s="719" t="s">
        <v>253</v>
      </c>
      <c r="B2" s="720"/>
      <c r="C2" s="720"/>
      <c r="D2" s="720"/>
      <c r="E2" s="720"/>
      <c r="F2" s="720"/>
      <c r="G2" s="720"/>
      <c r="H2" s="720"/>
      <c r="I2" s="720"/>
      <c r="J2" s="720"/>
      <c r="K2" s="720"/>
      <c r="L2" s="720"/>
      <c r="M2" s="720"/>
      <c r="N2" s="721"/>
    </row>
    <row r="3" spans="1:16" ht="253.8" customHeight="1" thickBot="1">
      <c r="A3" s="722" t="s">
        <v>254</v>
      </c>
      <c r="B3" s="723"/>
      <c r="C3" s="723"/>
      <c r="D3" s="723"/>
      <c r="E3" s="723"/>
      <c r="F3" s="723"/>
      <c r="G3" s="723"/>
      <c r="H3" s="723"/>
      <c r="I3" s="723"/>
      <c r="J3" s="723"/>
      <c r="K3" s="723"/>
      <c r="L3" s="723"/>
      <c r="M3" s="723"/>
      <c r="N3" s="724"/>
      <c r="P3" s="279"/>
    </row>
    <row r="4" spans="1:16" ht="47.4" customHeight="1">
      <c r="A4" s="725" t="s">
        <v>418</v>
      </c>
      <c r="B4" s="726"/>
      <c r="C4" s="726"/>
      <c r="D4" s="726"/>
      <c r="E4" s="726"/>
      <c r="F4" s="726"/>
      <c r="G4" s="726"/>
      <c r="H4" s="726"/>
      <c r="I4" s="726"/>
      <c r="J4" s="726"/>
      <c r="K4" s="726"/>
      <c r="L4" s="726"/>
      <c r="M4" s="726"/>
      <c r="N4" s="727"/>
    </row>
    <row r="5" spans="1:16" ht="232.2" customHeight="1" thickBot="1">
      <c r="A5" s="728" t="s">
        <v>419</v>
      </c>
      <c r="B5" s="729"/>
      <c r="C5" s="729"/>
      <c r="D5" s="729"/>
      <c r="E5" s="729"/>
      <c r="F5" s="729"/>
      <c r="G5" s="729"/>
      <c r="H5" s="729"/>
      <c r="I5" s="729"/>
      <c r="J5" s="729"/>
      <c r="K5" s="729"/>
      <c r="L5" s="729"/>
      <c r="M5" s="729"/>
      <c r="N5" s="730"/>
    </row>
    <row r="6" spans="1:16" ht="49.2" customHeight="1" thickBot="1">
      <c r="A6" s="731" t="s">
        <v>420</v>
      </c>
      <c r="B6" s="732"/>
      <c r="C6" s="732"/>
      <c r="D6" s="732"/>
      <c r="E6" s="732"/>
      <c r="F6" s="732"/>
      <c r="G6" s="732"/>
      <c r="H6" s="732"/>
      <c r="I6" s="732"/>
      <c r="J6" s="732"/>
      <c r="K6" s="732"/>
      <c r="L6" s="732"/>
      <c r="M6" s="732"/>
      <c r="N6" s="733"/>
    </row>
    <row r="7" spans="1:16" ht="231" customHeight="1" thickBot="1">
      <c r="A7" s="734" t="s">
        <v>421</v>
      </c>
      <c r="B7" s="735"/>
      <c r="C7" s="735"/>
      <c r="D7" s="735"/>
      <c r="E7" s="735"/>
      <c r="F7" s="735"/>
      <c r="G7" s="735"/>
      <c r="H7" s="735"/>
      <c r="I7" s="735"/>
      <c r="J7" s="735"/>
      <c r="K7" s="735"/>
      <c r="L7" s="735"/>
      <c r="M7" s="735"/>
      <c r="N7" s="736"/>
      <c r="O7" s="42"/>
    </row>
    <row r="8" spans="1:16" ht="42.6" customHeight="1" thickBot="1">
      <c r="A8" s="741" t="s">
        <v>422</v>
      </c>
      <c r="B8" s="742"/>
      <c r="C8" s="742"/>
      <c r="D8" s="742"/>
      <c r="E8" s="742"/>
      <c r="F8" s="742"/>
      <c r="G8" s="742"/>
      <c r="H8" s="742"/>
      <c r="I8" s="742"/>
      <c r="J8" s="742"/>
      <c r="K8" s="742"/>
      <c r="L8" s="742"/>
      <c r="M8" s="742"/>
      <c r="N8" s="743"/>
      <c r="O8" s="45"/>
    </row>
    <row r="9" spans="1:16" ht="99.6" customHeight="1" thickBot="1">
      <c r="A9" s="744" t="s">
        <v>423</v>
      </c>
      <c r="B9" s="745"/>
      <c r="C9" s="745"/>
      <c r="D9" s="745"/>
      <c r="E9" s="745"/>
      <c r="F9" s="745"/>
      <c r="G9" s="745"/>
      <c r="H9" s="745"/>
      <c r="I9" s="745"/>
      <c r="J9" s="745"/>
      <c r="K9" s="745"/>
      <c r="L9" s="745"/>
      <c r="M9" s="745"/>
      <c r="N9" s="746"/>
      <c r="O9" s="45"/>
    </row>
    <row r="10" spans="1:16" ht="42.6" customHeight="1">
      <c r="A10" s="719" t="s">
        <v>424</v>
      </c>
      <c r="B10" s="720"/>
      <c r="C10" s="720"/>
      <c r="D10" s="720"/>
      <c r="E10" s="720"/>
      <c r="F10" s="720"/>
      <c r="G10" s="720"/>
      <c r="H10" s="720"/>
      <c r="I10" s="720"/>
      <c r="J10" s="720"/>
      <c r="K10" s="720"/>
      <c r="L10" s="720"/>
      <c r="M10" s="720"/>
      <c r="N10" s="721"/>
    </row>
    <row r="11" spans="1:16" ht="53.4" customHeight="1" thickBot="1">
      <c r="A11" s="722" t="s">
        <v>425</v>
      </c>
      <c r="B11" s="723"/>
      <c r="C11" s="723"/>
      <c r="D11" s="723"/>
      <c r="E11" s="723"/>
      <c r="F11" s="723"/>
      <c r="G11" s="723"/>
      <c r="H11" s="723"/>
      <c r="I11" s="723"/>
      <c r="J11" s="723"/>
      <c r="K11" s="723"/>
      <c r="L11" s="723"/>
      <c r="M11" s="723"/>
      <c r="N11" s="724"/>
      <c r="P11" s="279"/>
    </row>
    <row r="12" spans="1:16" ht="39.6" customHeight="1">
      <c r="A12" s="747" t="s">
        <v>426</v>
      </c>
      <c r="B12" s="747"/>
      <c r="C12" s="747"/>
      <c r="D12" s="747"/>
      <c r="E12" s="747"/>
      <c r="F12" s="747"/>
      <c r="G12" s="747"/>
      <c r="H12" s="747"/>
      <c r="I12" s="747"/>
      <c r="J12" s="747"/>
      <c r="K12" s="747"/>
      <c r="L12" s="747"/>
      <c r="M12" s="747"/>
      <c r="N12" s="747"/>
      <c r="O12" s="1"/>
      <c r="P12" s="448"/>
    </row>
    <row r="13" spans="1:16" ht="76.2" customHeight="1" thickBot="1">
      <c r="A13" s="748" t="s">
        <v>427</v>
      </c>
      <c r="B13" s="748"/>
      <c r="C13" s="748"/>
      <c r="D13" s="748"/>
      <c r="E13" s="748"/>
      <c r="F13" s="748"/>
      <c r="G13" s="748"/>
      <c r="H13" s="748"/>
      <c r="I13" s="748"/>
      <c r="J13" s="748"/>
      <c r="K13" s="748"/>
      <c r="L13" s="748"/>
      <c r="M13" s="748"/>
      <c r="N13" s="748"/>
      <c r="O13" s="1"/>
      <c r="P13" s="448"/>
    </row>
    <row r="14" spans="1:16" ht="38.4" customHeight="1">
      <c r="A14" s="739"/>
      <c r="B14" s="740"/>
      <c r="C14" s="740"/>
      <c r="D14" s="740"/>
      <c r="E14" s="740"/>
      <c r="F14" s="740"/>
      <c r="G14" s="740"/>
      <c r="H14" s="740"/>
      <c r="I14" s="740"/>
      <c r="J14" s="740"/>
      <c r="K14" s="740"/>
      <c r="L14" s="740"/>
      <c r="M14" s="740"/>
      <c r="N14" s="740"/>
    </row>
    <row r="15" spans="1:16" ht="42" customHeight="1">
      <c r="A15" s="737" t="s">
        <v>25</v>
      </c>
      <c r="B15" s="738"/>
      <c r="C15" s="738"/>
      <c r="D15" s="738"/>
      <c r="E15" s="738"/>
      <c r="F15" s="738"/>
      <c r="G15" s="738"/>
      <c r="H15" s="738"/>
      <c r="I15" s="738"/>
      <c r="J15" s="738"/>
      <c r="K15" s="738"/>
      <c r="L15" s="738"/>
      <c r="M15" s="738"/>
      <c r="N15" s="738"/>
    </row>
    <row r="16" spans="1:16" ht="45.6"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5"/>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2"/>
  <sheetViews>
    <sheetView view="pageBreakPreview" zoomScale="93" zoomScaleNormal="75" zoomScaleSheetLayoutView="93" workbookViewId="0">
      <selection activeCell="A12" sqref="A12:A13"/>
    </sheetView>
  </sheetViews>
  <sheetFormatPr defaultColWidth="9" defaultRowHeight="14.4"/>
  <cols>
    <col min="1" max="1" width="220.44140625" style="5" customWidth="1"/>
    <col min="2" max="2" width="33.109375" style="3" hidden="1" customWidth="1"/>
    <col min="3" max="3" width="23.109375" style="4" hidden="1" customWidth="1"/>
    <col min="4" max="16384" width="9" style="1"/>
  </cols>
  <sheetData>
    <row r="1" spans="1:3" s="40" customFormat="1" ht="46.2" customHeight="1" thickBot="1">
      <c r="A1" s="124" t="s">
        <v>247</v>
      </c>
      <c r="B1" s="43" t="s">
        <v>0</v>
      </c>
      <c r="C1" s="44" t="s">
        <v>2</v>
      </c>
    </row>
    <row r="2" spans="1:3" ht="46.8" customHeight="1">
      <c r="A2" s="283"/>
      <c r="B2" s="2"/>
      <c r="C2" s="749"/>
    </row>
    <row r="3" spans="1:3" ht="117.6" customHeight="1">
      <c r="A3" s="396"/>
      <c r="B3" s="46"/>
      <c r="C3" s="750"/>
    </row>
    <row r="4" spans="1:3" ht="34.799999999999997" customHeight="1" thickBot="1">
      <c r="A4" s="397"/>
      <c r="B4" s="1"/>
      <c r="C4" s="1"/>
    </row>
    <row r="5" spans="1:3" ht="46.8" customHeight="1">
      <c r="A5" s="283"/>
      <c r="B5" s="2"/>
      <c r="C5" s="749"/>
    </row>
    <row r="6" spans="1:3" ht="100.2" customHeight="1">
      <c r="A6" s="396"/>
      <c r="B6" s="46"/>
      <c r="C6" s="750"/>
    </row>
    <row r="7" spans="1:3" ht="34.799999999999997" customHeight="1" thickBot="1">
      <c r="A7" s="397"/>
      <c r="B7" s="1"/>
      <c r="C7" s="1"/>
    </row>
    <row r="8" spans="1:3" ht="41.4" hidden="1" customHeight="1">
      <c r="A8" s="364"/>
      <c r="B8" s="2"/>
      <c r="C8" s="749"/>
    </row>
    <row r="9" spans="1:3" ht="75.599999999999994" hidden="1" customHeight="1">
      <c r="A9" s="344"/>
      <c r="B9" s="46"/>
      <c r="C9" s="750"/>
    </row>
    <row r="10" spans="1:3" ht="38.4" hidden="1" customHeight="1">
      <c r="A10" s="279"/>
      <c r="B10" s="1"/>
      <c r="C10" s="1"/>
    </row>
    <row r="11" spans="1:3" ht="43.2" customHeight="1">
      <c r="A11" s="407"/>
      <c r="B11" s="146"/>
      <c r="C11" s="749"/>
    </row>
    <row r="12" spans="1:3" ht="338.4" customHeight="1" thickBot="1">
      <c r="A12" s="398"/>
      <c r="B12" s="147"/>
      <c r="C12" s="750"/>
    </row>
    <row r="13" spans="1:3" ht="36" customHeight="1">
      <c r="A13" s="311"/>
      <c r="B13" s="1"/>
      <c r="C13" s="1"/>
    </row>
    <row r="14" spans="1:3" s="312" customFormat="1" ht="42.6" hidden="1" customHeight="1">
      <c r="A14" s="399"/>
      <c r="B14" s="400"/>
      <c r="C14" s="400"/>
    </row>
    <row r="15" spans="1:3" ht="105.6" hidden="1" customHeight="1" thickBot="1">
      <c r="A15" s="345"/>
      <c r="B15" s="313"/>
      <c r="C15" s="313"/>
    </row>
    <row r="16" spans="1:3" s="315" customFormat="1" ht="34.200000000000003" hidden="1" customHeight="1">
      <c r="A16" s="314"/>
    </row>
    <row r="17" spans="1:3" s="312" customFormat="1" ht="42.6" hidden="1" customHeight="1">
      <c r="A17" s="401"/>
      <c r="B17" s="402"/>
      <c r="C17" s="402"/>
    </row>
    <row r="18" spans="1:3" ht="205.8" hidden="1" customHeight="1" thickBot="1">
      <c r="A18" s="345"/>
      <c r="B18" s="313"/>
      <c r="C18" s="313"/>
    </row>
    <row r="19" spans="1:3" s="315" customFormat="1" ht="46.8" hidden="1" customHeight="1">
      <c r="A19" s="406"/>
    </row>
    <row r="20" spans="1:3" ht="90.6" hidden="1" customHeight="1">
      <c r="A20" s="405"/>
      <c r="B20" s="1"/>
      <c r="C20" s="1"/>
    </row>
    <row r="21" spans="1:3" ht="29.4" hidden="1" customHeight="1">
      <c r="A21" s="346"/>
      <c r="B21" s="1"/>
      <c r="C21" s="1"/>
    </row>
    <row r="22" spans="1:3" s="315" customFormat="1" ht="46.8" hidden="1" customHeight="1">
      <c r="A22" s="406"/>
    </row>
    <row r="23" spans="1:3" s="407" customFormat="1" ht="46.8" hidden="1" customHeight="1">
      <c r="B23" s="407" t="s">
        <v>201</v>
      </c>
      <c r="C23" s="407" t="s">
        <v>201</v>
      </c>
    </row>
    <row r="24" spans="1:3" ht="247.2" hidden="1" customHeight="1">
      <c r="A24" s="435"/>
      <c r="B24" s="1"/>
      <c r="C24" s="1"/>
    </row>
    <row r="25" spans="1:3" ht="38.4" hidden="1" customHeight="1" thickBot="1">
      <c r="A25" s="437"/>
      <c r="B25" s="436"/>
      <c r="C25" s="436"/>
    </row>
    <row r="26" spans="1:3" ht="38.4" hidden="1" customHeight="1">
      <c r="A26" s="407"/>
      <c r="B26" s="1"/>
      <c r="C26" s="1"/>
    </row>
    <row r="27" spans="1:3" ht="225.6" hidden="1" customHeight="1" thickBot="1">
      <c r="A27" s="398"/>
      <c r="B27" s="1"/>
      <c r="C27" s="1"/>
    </row>
    <row r="28" spans="1:3" ht="38.4" hidden="1" customHeight="1">
      <c r="A28" s="311"/>
      <c r="B28" s="1"/>
      <c r="C28" s="1"/>
    </row>
    <row r="29" spans="1:3" ht="38.4" customHeight="1">
      <c r="A29" s="346"/>
      <c r="B29" s="1"/>
      <c r="C29" s="1"/>
    </row>
    <row r="30" spans="1:3" ht="39" customHeight="1">
      <c r="A30" s="1" t="s">
        <v>181</v>
      </c>
      <c r="B30" s="1"/>
      <c r="C30" s="1"/>
    </row>
    <row r="31" spans="1:3" ht="32.25" customHeight="1">
      <c r="A31" s="1" t="s">
        <v>182</v>
      </c>
      <c r="B31" s="1"/>
      <c r="C31" s="1"/>
    </row>
    <row r="32" spans="1:3" ht="36.75" customHeight="1"/>
    <row r="33" spans="1:1" ht="33" customHeight="1"/>
    <row r="34" spans="1:1" ht="36.75" customHeight="1"/>
    <row r="35" spans="1:1" ht="36.75" customHeight="1"/>
    <row r="36" spans="1:1" ht="25.5" customHeight="1"/>
    <row r="37" spans="1:1" ht="32.25" customHeight="1"/>
    <row r="38" spans="1:1" ht="30.75" customHeight="1"/>
    <row r="39" spans="1:1" ht="42.75" customHeight="1">
      <c r="A39" s="423"/>
    </row>
    <row r="40" spans="1:1" ht="43.5" customHeight="1"/>
    <row r="41" spans="1:1" ht="27.75" customHeight="1"/>
    <row r="42" spans="1:1" ht="30.75" customHeight="1"/>
    <row r="43" spans="1:1" ht="29.25" customHeight="1"/>
    <row r="44" spans="1:1" ht="27" customHeight="1"/>
    <row r="45" spans="1:1" ht="27" customHeight="1"/>
    <row r="46" spans="1:1" ht="27" customHeight="1"/>
    <row r="47" spans="1:1" ht="27" customHeight="1"/>
    <row r="48" spans="1:1" ht="27" customHeight="1"/>
    <row r="49" ht="27" customHeight="1"/>
    <row r="50" ht="27" customHeight="1"/>
    <row r="51" ht="27" customHeight="1"/>
    <row r="52" ht="27" customHeight="1"/>
  </sheetData>
  <mergeCells count="4">
    <mergeCell ref="C5:C6"/>
    <mergeCell ref="C8:C9"/>
    <mergeCell ref="C11:C12"/>
    <mergeCell ref="C2:C3"/>
  </mergeCells>
  <phoneticPr fontId="85"/>
  <pageMargins left="0" right="0" top="0.19685039370078741" bottom="0.39370078740157483" header="0" footer="0.19685039370078741"/>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B65"/>
  <sheetViews>
    <sheetView view="pageBreakPreview" topLeftCell="B1" zoomScale="34" zoomScaleNormal="100" zoomScaleSheetLayoutView="34" workbookViewId="0">
      <selection activeCell="BD19" sqref="BD19"/>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s>
  <sheetData>
    <row r="1" spans="1:28" ht="34.200000000000003" customHeight="1">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row>
    <row r="2" spans="1:28" ht="81" customHeight="1">
      <c r="B2" s="367"/>
      <c r="C2" s="367"/>
      <c r="D2" s="468"/>
      <c r="E2" s="469"/>
      <c r="F2" s="469"/>
      <c r="G2" s="469"/>
      <c r="H2" s="469"/>
      <c r="I2" s="469"/>
      <c r="J2" s="469"/>
      <c r="K2" s="469"/>
      <c r="L2" s="469"/>
      <c r="M2" s="469"/>
      <c r="N2" s="469"/>
      <c r="O2" s="469"/>
      <c r="P2" s="469"/>
      <c r="Q2" s="469"/>
      <c r="R2" s="469"/>
      <c r="S2" s="469"/>
      <c r="T2" s="469"/>
      <c r="U2" s="469"/>
      <c r="V2" s="469"/>
      <c r="W2" s="469"/>
      <c r="X2" s="469"/>
      <c r="Y2" s="367"/>
      <c r="Z2" s="367"/>
      <c r="AA2" s="367"/>
      <c r="AB2" s="367"/>
    </row>
    <row r="3" spans="1:28" ht="81" customHeight="1">
      <c r="B3" s="367"/>
      <c r="C3" s="367"/>
      <c r="D3" s="468"/>
      <c r="E3" s="469"/>
      <c r="F3" s="469"/>
      <c r="G3" s="469"/>
      <c r="H3" s="469"/>
      <c r="I3" s="469"/>
      <c r="J3" s="469"/>
      <c r="K3" s="469"/>
      <c r="L3" s="469"/>
      <c r="M3" s="469"/>
      <c r="N3" s="469"/>
      <c r="O3" s="469"/>
      <c r="P3" s="469"/>
      <c r="Q3" s="469"/>
      <c r="R3" s="469"/>
      <c r="S3" s="469"/>
      <c r="T3" s="469"/>
      <c r="U3" s="469"/>
      <c r="V3" s="469"/>
      <c r="W3" s="469"/>
      <c r="X3" s="469"/>
      <c r="Y3" s="367"/>
      <c r="Z3" s="367"/>
      <c r="AA3" s="367"/>
      <c r="AB3" s="367"/>
    </row>
    <row r="4" spans="1:28" ht="5.4" customHeight="1">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row>
    <row r="5" spans="1:28" ht="5.4" customHeight="1">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row>
    <row r="6" spans="1:28" ht="5.4" customHeight="1">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row>
    <row r="7" spans="1:28" ht="5.4" customHeight="1">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row>
    <row r="8" spans="1:28" ht="5.4" customHeight="1">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row>
    <row r="9" spans="1:28">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row>
    <row r="10" spans="1:28" ht="55.2" customHeight="1">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row>
    <row r="11" spans="1:28">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row>
    <row r="12" spans="1:28">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row>
    <row r="13" spans="1:28">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row>
    <row r="14" spans="1:28" ht="24.6" customHeight="1">
      <c r="A14" s="368"/>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row>
    <row r="15" spans="1:28" ht="24.6" customHeight="1">
      <c r="A15" s="369"/>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row>
    <row r="16" spans="1:28" ht="7.2" customHeight="1">
      <c r="A16" s="370"/>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row>
    <row r="17" spans="1:28" ht="24.6" customHeight="1">
      <c r="A17" s="371"/>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row>
    <row r="18" spans="1:28" ht="13.2" customHeight="1">
      <c r="A18" s="370"/>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row>
    <row r="19" spans="1:28" ht="13.2" customHeight="1">
      <c r="A19" s="370"/>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row>
    <row r="20" spans="1:28" ht="13.2" customHeight="1">
      <c r="A20" s="370"/>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row>
    <row r="21" spans="1:28" ht="13.2" customHeight="1">
      <c r="A21" s="370"/>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row>
    <row r="22" spans="1:28">
      <c r="A22" s="367"/>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row>
    <row r="23" spans="1:28" ht="21" customHeight="1">
      <c r="A23" s="367"/>
      <c r="B23" s="367"/>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row>
    <row r="24" spans="1:28" ht="13.2" customHeight="1">
      <c r="A24" s="367"/>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row>
    <row r="25" spans="1:28" ht="13.2" customHeight="1">
      <c r="A25" s="367"/>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row>
    <row r="26" spans="1:28">
      <c r="A26" s="367"/>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row>
    <row r="27" spans="1:28">
      <c r="A27" s="104"/>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row>
    <row r="28" spans="1:28">
      <c r="A28" s="104"/>
      <c r="B28" s="367"/>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row>
    <row r="29" spans="1:28">
      <c r="A29" s="104"/>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row>
    <row r="30" spans="1:28">
      <c r="A30" s="104"/>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row>
    <row r="31" spans="1:28">
      <c r="A31" s="104"/>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row>
    <row r="32" spans="1:28">
      <c r="A32" s="104"/>
      <c r="B32" s="367"/>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row>
    <row r="33" spans="1:28">
      <c r="A33" s="104"/>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row>
    <row r="34" spans="1:28">
      <c r="A34" s="104"/>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row>
    <row r="35" spans="1:28">
      <c r="A35" s="104"/>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row>
    <row r="36" spans="1:28">
      <c r="A36" s="104"/>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row>
    <row r="37" spans="1:28">
      <c r="A37" s="104"/>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row>
    <row r="38" spans="1:28">
      <c r="A38" s="104"/>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row>
    <row r="39" spans="1:28">
      <c r="A39" s="104"/>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row>
    <row r="40" spans="1:28">
      <c r="A40" s="104"/>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row>
    <row r="41" spans="1:28">
      <c r="A41" s="104"/>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row>
    <row r="42" spans="1:28">
      <c r="A42" s="104"/>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row>
    <row r="43" spans="1:28">
      <c r="A43" s="104"/>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row>
    <row r="44" spans="1:28">
      <c r="A44" s="104"/>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row>
    <row r="45" spans="1:28">
      <c r="A45" s="104"/>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row>
    <row r="46" spans="1:28">
      <c r="A46" s="104"/>
      <c r="B46" s="367"/>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row>
    <row r="47" spans="1:28">
      <c r="A47" s="104"/>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row>
    <row r="48" spans="1:28">
      <c r="A48" s="104"/>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row>
    <row r="49" spans="1:28" ht="14.4" customHeight="1">
      <c r="A49" s="104"/>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row>
    <row r="50" spans="1:28">
      <c r="A50" s="104"/>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row>
    <row r="51" spans="1:28">
      <c r="A51" s="104"/>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row>
    <row r="52" spans="1:28">
      <c r="A52" s="104"/>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row>
    <row r="53" spans="1:28">
      <c r="A53" s="104"/>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row>
    <row r="54" spans="1:28">
      <c r="A54" s="104"/>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row>
    <row r="55" spans="1:28">
      <c r="A55" s="104"/>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row>
    <row r="56" spans="1:28">
      <c r="A56" s="441"/>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row>
    <row r="57" spans="1:28" ht="33">
      <c r="A57" s="441"/>
      <c r="B57" s="367"/>
      <c r="C57" s="470"/>
      <c r="D57" s="470"/>
      <c r="E57" s="470"/>
      <c r="F57" s="470"/>
      <c r="G57" s="470"/>
      <c r="H57" s="470"/>
      <c r="I57" s="367"/>
      <c r="J57" s="367"/>
      <c r="K57" s="367"/>
      <c r="L57" s="367"/>
      <c r="M57" s="367"/>
      <c r="N57" s="367"/>
      <c r="O57" s="367"/>
      <c r="P57" s="367"/>
      <c r="Q57" s="367"/>
      <c r="R57" s="367"/>
      <c r="S57" s="367"/>
      <c r="T57" s="367"/>
      <c r="U57" s="367"/>
      <c r="V57" s="367"/>
      <c r="W57" s="367"/>
      <c r="X57" s="367"/>
      <c r="Y57" s="367"/>
      <c r="Z57" s="367"/>
      <c r="AA57" s="367"/>
      <c r="AB57" s="367"/>
    </row>
    <row r="58" spans="1:28" ht="33">
      <c r="A58" s="441"/>
      <c r="B58" s="367"/>
      <c r="C58" s="470"/>
      <c r="D58" s="470"/>
      <c r="E58" s="470"/>
      <c r="F58" s="470"/>
      <c r="G58" s="470"/>
      <c r="H58" s="470"/>
      <c r="I58" s="470"/>
      <c r="J58" s="470"/>
      <c r="K58" s="472"/>
      <c r="L58" s="471"/>
      <c r="M58" s="471"/>
      <c r="N58" s="471"/>
      <c r="O58" s="367"/>
      <c r="P58" s="367"/>
      <c r="Q58" s="367"/>
      <c r="R58" s="367"/>
      <c r="S58" s="367"/>
      <c r="T58" s="367"/>
      <c r="U58" s="367"/>
      <c r="V58" s="367"/>
      <c r="W58" s="367"/>
      <c r="X58" s="367"/>
      <c r="Y58" s="367"/>
      <c r="Z58" s="367"/>
      <c r="AA58" s="367"/>
      <c r="AB58" s="367"/>
    </row>
    <row r="59" spans="1:28" ht="33">
      <c r="A59" s="441"/>
      <c r="B59" s="367"/>
      <c r="C59" s="470"/>
      <c r="D59" s="470"/>
      <c r="E59" s="470"/>
      <c r="F59" s="470"/>
      <c r="G59" s="367"/>
      <c r="H59" s="367"/>
      <c r="I59" s="470"/>
      <c r="J59" s="470"/>
      <c r="K59" s="470"/>
      <c r="L59" s="470"/>
      <c r="M59" s="367"/>
      <c r="N59" s="367"/>
      <c r="O59" s="367"/>
      <c r="P59" s="367"/>
      <c r="Q59" s="367"/>
      <c r="R59" s="367"/>
      <c r="S59" s="367"/>
      <c r="T59" s="367"/>
      <c r="U59" s="367"/>
      <c r="V59" s="367"/>
      <c r="W59" s="367"/>
      <c r="X59" s="367"/>
      <c r="Y59" s="367"/>
      <c r="Z59" s="367"/>
      <c r="AA59" s="367"/>
      <c r="AB59" s="469"/>
    </row>
    <row r="60" spans="1:28" ht="33">
      <c r="A60" s="441"/>
      <c r="B60" s="367"/>
      <c r="C60" s="470"/>
      <c r="D60" s="470"/>
      <c r="E60" s="470"/>
      <c r="F60" s="470"/>
      <c r="G60" s="470"/>
      <c r="H60" s="470"/>
      <c r="I60" s="470"/>
      <c r="J60" s="470"/>
      <c r="K60" s="472"/>
      <c r="L60" s="472"/>
      <c r="M60" s="472"/>
      <c r="N60" s="472"/>
      <c r="O60" s="474"/>
      <c r="P60" s="367"/>
      <c r="Q60" s="473"/>
      <c r="R60" s="473"/>
      <c r="S60" s="473"/>
      <c r="T60" s="469"/>
      <c r="U60" s="469"/>
      <c r="V60" s="469"/>
      <c r="W60" s="469"/>
      <c r="X60" s="367"/>
      <c r="Y60" s="367"/>
      <c r="Z60" s="367"/>
      <c r="AA60" s="367"/>
      <c r="AB60" s="469"/>
    </row>
    <row r="61" spans="1:28" ht="33">
      <c r="A61" s="441"/>
      <c r="B61" s="367"/>
      <c r="C61" s="470"/>
      <c r="D61" s="470"/>
      <c r="E61" s="470"/>
      <c r="F61" s="470"/>
      <c r="G61" s="470"/>
      <c r="H61" s="470"/>
      <c r="I61" s="470"/>
      <c r="J61" s="470"/>
      <c r="K61" s="470"/>
      <c r="L61" s="470"/>
      <c r="M61" s="470"/>
      <c r="N61" s="470"/>
      <c r="O61" s="474"/>
      <c r="P61" s="367"/>
      <c r="Q61" s="473"/>
      <c r="R61" s="473"/>
      <c r="S61" s="473"/>
      <c r="T61" s="469"/>
      <c r="U61" s="469"/>
      <c r="V61" s="469"/>
      <c r="W61" s="469"/>
      <c r="X61" s="367"/>
      <c r="Y61" s="367"/>
      <c r="Z61" s="367"/>
      <c r="AA61" s="367"/>
      <c r="AB61" s="367"/>
    </row>
    <row r="62" spans="1:28" ht="33">
      <c r="A62" s="441"/>
      <c r="B62" s="367"/>
      <c r="C62" s="470"/>
      <c r="D62" s="470"/>
      <c r="E62" s="470"/>
      <c r="F62" s="470"/>
      <c r="G62" s="470"/>
      <c r="H62" s="470"/>
      <c r="I62" s="470"/>
      <c r="J62" s="470"/>
      <c r="K62" s="472"/>
      <c r="L62" s="470"/>
      <c r="M62" s="367"/>
      <c r="N62" s="367"/>
      <c r="O62" s="367"/>
      <c r="P62" s="367"/>
      <c r="Q62" s="367"/>
      <c r="R62" s="367"/>
      <c r="S62" s="367"/>
      <c r="T62" s="367"/>
      <c r="U62" s="367"/>
      <c r="V62" s="367"/>
      <c r="W62" s="367"/>
      <c r="X62" s="367"/>
      <c r="Y62" s="367"/>
      <c r="Z62" s="367"/>
      <c r="AA62" s="367"/>
      <c r="AB62" s="367"/>
    </row>
    <row r="63" spans="1:28" ht="33">
      <c r="A63" s="441"/>
      <c r="B63" s="367"/>
      <c r="C63" s="470"/>
      <c r="D63" s="470"/>
      <c r="E63" s="470"/>
      <c r="F63" s="470"/>
      <c r="G63" s="470"/>
      <c r="H63" s="470"/>
      <c r="I63" s="470"/>
      <c r="J63" s="470"/>
      <c r="K63" s="470"/>
      <c r="L63" s="470"/>
      <c r="M63" s="367"/>
      <c r="N63" s="367"/>
      <c r="O63" s="367"/>
      <c r="P63" s="367"/>
      <c r="Q63" s="367"/>
      <c r="R63" s="367"/>
      <c r="S63" s="367"/>
      <c r="T63" s="367"/>
      <c r="U63" s="367"/>
      <c r="V63" s="367"/>
      <c r="W63" s="367"/>
      <c r="X63" s="367"/>
      <c r="Y63" s="367"/>
      <c r="Z63" s="367"/>
      <c r="AA63" s="367"/>
      <c r="AB63" s="367"/>
    </row>
    <row r="64" spans="1:28" ht="33">
      <c r="A64" s="441"/>
      <c r="B64" s="367"/>
      <c r="C64" s="470"/>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row>
    <row r="65" spans="1:28">
      <c r="A65" s="441"/>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row>
  </sheetData>
  <sheetProtection formatCells="0" formatColumns="0" formatRows="0" insertColumns="0" insertRows="0" insertHyperlinks="0" deleteColumns="0" deleteRows="0" sort="0" autoFilter="0" pivotTables="0"/>
  <phoneticPr fontId="85"/>
  <hyperlinks>
    <hyperlink ref="K60:N60" r:id="rId1" display="アマゾン" xr:uid="{4EB58525-8AF7-43E1-9F20-D699714C172F}"/>
    <hyperlink ref="K58:N58" r:id="rId2" display="アズワン　" xr:uid="{4E785327-AB42-4F63-8A9E-4E0948D4336D}"/>
  </hyperlinks>
  <pageMargins left="0.7" right="0.7" top="0.75" bottom="0.75" header="0.3" footer="0.3"/>
  <pageSetup paperSize="9" scale="32"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102" zoomScaleNormal="102" zoomScaleSheetLayoutView="100" workbookViewId="0">
      <selection activeCell="O13" sqref="O13"/>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162</v>
      </c>
      <c r="B1" s="48"/>
      <c r="C1" s="48"/>
      <c r="D1" s="49"/>
      <c r="E1" s="49"/>
      <c r="F1" s="50"/>
      <c r="G1" s="51"/>
      <c r="H1" s="317"/>
      <c r="I1" s="318" t="s">
        <v>35</v>
      </c>
      <c r="J1" s="319"/>
      <c r="K1" s="320"/>
      <c r="L1" s="321"/>
      <c r="M1" s="322"/>
    </row>
    <row r="2" spans="1:16" ht="17.399999999999999">
      <c r="A2" s="54"/>
      <c r="B2" s="171"/>
      <c r="C2" s="171"/>
      <c r="D2" s="171"/>
      <c r="E2" s="171"/>
      <c r="F2" s="171"/>
      <c r="G2" s="55"/>
      <c r="H2" s="323"/>
      <c r="I2" s="625" t="s">
        <v>170</v>
      </c>
      <c r="J2" s="625"/>
      <c r="K2" s="625"/>
      <c r="L2" s="625"/>
      <c r="M2" s="625"/>
      <c r="N2" s="148"/>
      <c r="P2" s="117"/>
    </row>
    <row r="3" spans="1:16" ht="17.399999999999999">
      <c r="A3" s="172" t="s">
        <v>26</v>
      </c>
      <c r="B3" s="173"/>
      <c r="D3" s="174"/>
      <c r="E3" s="174"/>
      <c r="F3" s="174"/>
      <c r="G3" s="56"/>
      <c r="H3" s="104"/>
      <c r="I3" s="326"/>
      <c r="J3" s="327"/>
      <c r="K3" s="328"/>
      <c r="L3" s="320"/>
      <c r="M3" s="329"/>
    </row>
    <row r="4" spans="1:16" ht="17.399999999999999">
      <c r="A4" s="58"/>
      <c r="B4" s="173"/>
      <c r="C4" s="87"/>
      <c r="D4" s="174"/>
      <c r="E4" s="174"/>
      <c r="F4" s="175"/>
      <c r="G4" s="59"/>
      <c r="H4" s="330"/>
      <c r="I4" s="330"/>
      <c r="J4" s="319"/>
      <c r="K4" s="328"/>
      <c r="L4" s="320"/>
      <c r="M4" s="329"/>
      <c r="N4" s="234"/>
    </row>
    <row r="5" spans="1:16">
      <c r="A5" s="176"/>
      <c r="D5" s="174"/>
      <c r="E5" s="60"/>
      <c r="F5" s="177"/>
      <c r="G5" s="61"/>
      <c r="H5"/>
      <c r="I5" s="331"/>
      <c r="J5" s="319"/>
      <c r="K5" s="328"/>
      <c r="L5" s="328"/>
      <c r="M5" s="329"/>
    </row>
    <row r="6" spans="1:16" ht="17.399999999999999">
      <c r="A6" s="176"/>
      <c r="D6" s="174"/>
      <c r="E6" s="177"/>
      <c r="F6" s="177"/>
      <c r="G6" s="61"/>
      <c r="H6" s="323"/>
      <c r="I6" s="332"/>
      <c r="J6" s="319"/>
      <c r="K6" s="328"/>
      <c r="L6" s="328"/>
      <c r="M6" s="329"/>
    </row>
    <row r="7" spans="1:16">
      <c r="A7" s="176"/>
      <c r="D7" s="174"/>
      <c r="E7" s="177"/>
      <c r="F7" s="177"/>
      <c r="G7" s="61"/>
      <c r="H7" s="333"/>
      <c r="I7" s="331"/>
      <c r="J7" s="319"/>
      <c r="K7" s="328"/>
      <c r="L7" s="328"/>
      <c r="M7" s="329"/>
    </row>
    <row r="8" spans="1:16">
      <c r="A8" s="176"/>
      <c r="D8" s="174"/>
      <c r="E8" s="177"/>
      <c r="F8" s="177"/>
      <c r="G8" s="61"/>
      <c r="H8" s="324"/>
      <c r="I8" s="334"/>
      <c r="J8" s="334"/>
      <c r="K8" s="334"/>
      <c r="L8" s="328"/>
      <c r="M8" s="335"/>
    </row>
    <row r="9" spans="1:16">
      <c r="A9" s="176"/>
      <c r="D9" s="174"/>
      <c r="E9" s="177"/>
      <c r="F9" s="177"/>
      <c r="G9" s="61"/>
      <c r="H9" s="334"/>
      <c r="I9" s="334"/>
      <c r="J9" s="334"/>
      <c r="K9" s="334"/>
      <c r="L9" s="328"/>
      <c r="M9" s="335"/>
      <c r="N9" s="63"/>
    </row>
    <row r="10" spans="1:16">
      <c r="A10" s="176"/>
      <c r="D10" s="174"/>
      <c r="E10" s="177"/>
      <c r="F10" s="177"/>
      <c r="G10" s="61"/>
      <c r="H10" s="334"/>
      <c r="I10" s="334"/>
      <c r="J10" s="334"/>
      <c r="K10" s="334"/>
      <c r="L10" s="328"/>
      <c r="M10" s="335"/>
      <c r="N10" s="63" t="s">
        <v>36</v>
      </c>
    </row>
    <row r="11" spans="1:16">
      <c r="A11" s="176"/>
      <c r="D11" s="174"/>
      <c r="E11" s="177"/>
      <c r="F11" s="177"/>
      <c r="G11" s="61"/>
      <c r="H11" s="334"/>
      <c r="I11" s="334"/>
      <c r="J11" s="334"/>
      <c r="K11" s="334"/>
      <c r="L11" s="328"/>
      <c r="M11" s="335"/>
    </row>
    <row r="12" spans="1:16">
      <c r="A12" s="176"/>
      <c r="D12" s="174"/>
      <c r="E12" s="177"/>
      <c r="F12" s="177"/>
      <c r="G12" s="61"/>
      <c r="H12" s="334"/>
      <c r="I12" s="334"/>
      <c r="J12" s="334"/>
      <c r="K12" s="334"/>
      <c r="L12" s="328"/>
      <c r="M12" s="335"/>
      <c r="N12" s="63" t="s">
        <v>37</v>
      </c>
      <c r="O12" s="268"/>
    </row>
    <row r="13" spans="1:16">
      <c r="A13" s="176"/>
      <c r="D13" s="174"/>
      <c r="E13" s="177"/>
      <c r="F13" s="177"/>
      <c r="G13" s="61"/>
      <c r="H13" s="334"/>
      <c r="I13" s="334"/>
      <c r="J13" s="334"/>
      <c r="K13" s="334"/>
      <c r="L13" s="328"/>
      <c r="M13" s="335"/>
    </row>
    <row r="14" spans="1:16">
      <c r="A14" s="176"/>
      <c r="D14" s="174"/>
      <c r="E14" s="177"/>
      <c r="F14" s="177"/>
      <c r="G14" s="61"/>
      <c r="H14" s="334"/>
      <c r="I14" s="334"/>
      <c r="J14" s="334"/>
      <c r="K14" s="334"/>
      <c r="L14" s="328"/>
      <c r="M14" s="335"/>
      <c r="N14" s="290" t="s">
        <v>38</v>
      </c>
    </row>
    <row r="15" spans="1:16">
      <c r="A15" s="176"/>
      <c r="D15" s="174"/>
      <c r="E15" s="174" t="s">
        <v>19</v>
      </c>
      <c r="F15" s="175"/>
      <c r="G15" s="56"/>
      <c r="H15" s="333"/>
      <c r="I15" s="331"/>
      <c r="J15" s="324"/>
      <c r="K15" s="328"/>
      <c r="L15" s="328"/>
      <c r="M15" s="335"/>
    </row>
    <row r="16" spans="1:16">
      <c r="A16" s="176"/>
      <c r="D16" s="174"/>
      <c r="E16" s="174"/>
      <c r="F16" s="175"/>
      <c r="G16" s="56"/>
      <c r="H16" s="319"/>
      <c r="I16" s="331"/>
      <c r="J16" s="319"/>
      <c r="K16" s="328"/>
      <c r="L16" s="328"/>
      <c r="M16" s="335"/>
      <c r="N16" s="235" t="s">
        <v>160</v>
      </c>
    </row>
    <row r="17" spans="1:19" ht="20.25" customHeight="1" thickBot="1">
      <c r="A17" s="538" t="s">
        <v>232</v>
      </c>
      <c r="B17" s="539"/>
      <c r="C17" s="539"/>
      <c r="D17" s="179"/>
      <c r="E17" s="180"/>
      <c r="F17" s="540" t="s">
        <v>233</v>
      </c>
      <c r="G17" s="541"/>
      <c r="H17" s="333"/>
      <c r="I17" s="331"/>
      <c r="J17" s="324"/>
      <c r="K17" s="328"/>
      <c r="L17" s="325"/>
      <c r="M17" s="329"/>
      <c r="N17" s="178" t="s">
        <v>124</v>
      </c>
    </row>
    <row r="18" spans="1:19" ht="39" customHeight="1" thickTop="1">
      <c r="A18" s="542" t="s">
        <v>39</v>
      </c>
      <c r="B18" s="543"/>
      <c r="C18" s="544"/>
      <c r="D18" s="181" t="s">
        <v>40</v>
      </c>
      <c r="E18" s="182"/>
      <c r="F18" s="545" t="s">
        <v>41</v>
      </c>
      <c r="G18" s="546"/>
      <c r="H18" s="319"/>
      <c r="I18" s="331"/>
      <c r="J18" s="319"/>
      <c r="K18" s="328"/>
      <c r="L18" s="328"/>
      <c r="M18" s="329"/>
      <c r="Q18" s="52" t="s">
        <v>26</v>
      </c>
      <c r="S18" s="52" t="s">
        <v>19</v>
      </c>
    </row>
    <row r="19" spans="1:19" ht="30" customHeight="1">
      <c r="A19" s="547" t="s">
        <v>199</v>
      </c>
      <c r="B19" s="547"/>
      <c r="C19" s="547"/>
      <c r="D19" s="547"/>
      <c r="E19" s="547"/>
      <c r="F19" s="547"/>
      <c r="G19" s="547"/>
      <c r="H19" s="336"/>
      <c r="I19" s="337" t="s">
        <v>42</v>
      </c>
      <c r="J19" s="337"/>
      <c r="K19" s="337"/>
      <c r="L19" s="325"/>
      <c r="M19" s="329"/>
    </row>
    <row r="20" spans="1:19" ht="17.399999999999999">
      <c r="E20" s="183" t="s">
        <v>43</v>
      </c>
      <c r="F20" s="184" t="s">
        <v>44</v>
      </c>
      <c r="H20" s="270" t="s">
        <v>144</v>
      </c>
      <c r="I20" s="331"/>
      <c r="J20" s="319" t="s">
        <v>19</v>
      </c>
      <c r="K20" s="338" t="s">
        <v>19</v>
      </c>
      <c r="L20" s="328"/>
      <c r="M20" s="329"/>
    </row>
    <row r="21" spans="1:19" ht="16.8" thickBot="1">
      <c r="A21" s="185"/>
      <c r="B21" s="548">
        <v>45410</v>
      </c>
      <c r="C21" s="549"/>
      <c r="D21" s="186" t="s">
        <v>45</v>
      </c>
      <c r="E21" s="550" t="s">
        <v>46</v>
      </c>
      <c r="F21" s="551"/>
      <c r="G21" s="57" t="s">
        <v>47</v>
      </c>
      <c r="H21" s="558" t="s">
        <v>231</v>
      </c>
      <c r="I21" s="559"/>
      <c r="J21" s="559"/>
      <c r="K21" s="559"/>
      <c r="L21" s="559"/>
      <c r="M21" s="339">
        <v>7</v>
      </c>
      <c r="N21" s="341"/>
    </row>
    <row r="22" spans="1:19" ht="36" customHeight="1" thickTop="1" thickBot="1">
      <c r="A22" s="187" t="s">
        <v>48</v>
      </c>
      <c r="B22" s="560" t="s">
        <v>49</v>
      </c>
      <c r="C22" s="561"/>
      <c r="D22" s="562"/>
      <c r="E22" s="65" t="s">
        <v>234</v>
      </c>
      <c r="F22" s="65" t="s">
        <v>235</v>
      </c>
      <c r="G22" s="188" t="s">
        <v>50</v>
      </c>
      <c r="H22" s="563" t="s">
        <v>171</v>
      </c>
      <c r="I22" s="564"/>
      <c r="J22" s="564"/>
      <c r="K22" s="564"/>
      <c r="L22" s="565"/>
      <c r="M22" s="340" t="s">
        <v>51</v>
      </c>
      <c r="N22" s="342" t="s">
        <v>52</v>
      </c>
      <c r="R22" s="52" t="s">
        <v>26</v>
      </c>
    </row>
    <row r="23" spans="1:19" ht="85.2" customHeight="1" thickBot="1">
      <c r="A23" s="374" t="s">
        <v>53</v>
      </c>
      <c r="B23" s="552" t="str">
        <f>IF(G23&gt;5,"☆☆☆☆",IF(AND(G23&gt;=2.39,G23&lt;5),"☆☆☆",IF(AND(G23&gt;=1.39,G23&lt;2.4),"☆☆",IF(AND(G23&gt;0,G23&lt;1.4),"☆",IF(AND(G23&gt;=-1.39,G23&lt;0),"★",IF(AND(G23&gt;=-2.39,G23&lt;-1.4),"★★",IF(AND(G23&gt;=-3.39,G23&lt;-2.4),"★★★")))))))</f>
        <v>☆</v>
      </c>
      <c r="C23" s="553"/>
      <c r="D23" s="554"/>
      <c r="E23" s="119">
        <v>3.15</v>
      </c>
      <c r="F23" s="119">
        <v>4.04</v>
      </c>
      <c r="G23" s="273">
        <f t="shared" ref="G23:G70" si="0">F23-E23</f>
        <v>0.89000000000000012</v>
      </c>
      <c r="H23" s="566" t="s">
        <v>278</v>
      </c>
      <c r="I23" s="567"/>
      <c r="J23" s="567"/>
      <c r="K23" s="567"/>
      <c r="L23" s="568"/>
      <c r="M23" s="510" t="s">
        <v>266</v>
      </c>
      <c r="N23" s="490">
        <v>45405</v>
      </c>
      <c r="O23" s="246" t="s">
        <v>155</v>
      </c>
    </row>
    <row r="24" spans="1:19" ht="76.2" customHeight="1" thickBot="1">
      <c r="A24" s="189" t="s">
        <v>54</v>
      </c>
      <c r="B24" s="552" t="str">
        <f t="shared" ref="B24" si="1">IF(G24&gt;5,"☆☆☆☆",IF(AND(G24&gt;=2.39,G24&lt;5),"☆☆☆",IF(AND(G24&gt;=1.39,G24&lt;2.4),"☆☆",IF(AND(G24&gt;0,G24&lt;1.4),"☆",IF(AND(G24&gt;=-1.39,G24&lt;0),"★",IF(AND(G24&gt;=-2.39,G24&lt;-1.4),"★★",IF(AND(G24&gt;=-3.39,G24&lt;-2.4),"★★★")))))))</f>
        <v>★</v>
      </c>
      <c r="C24" s="553"/>
      <c r="D24" s="554"/>
      <c r="E24" s="119">
        <v>3.49</v>
      </c>
      <c r="F24" s="309">
        <v>2.86</v>
      </c>
      <c r="G24" s="373">
        <f t="shared" si="0"/>
        <v>-0.63000000000000034</v>
      </c>
      <c r="H24" s="569"/>
      <c r="I24" s="570"/>
      <c r="J24" s="570"/>
      <c r="K24" s="570"/>
      <c r="L24" s="571"/>
      <c r="M24" s="141"/>
      <c r="N24" s="142"/>
      <c r="O24" s="246" t="s">
        <v>54</v>
      </c>
      <c r="Q24" s="52" t="s">
        <v>26</v>
      </c>
    </row>
    <row r="25" spans="1:19" ht="81" customHeight="1" thickBot="1">
      <c r="A25" s="252" t="s">
        <v>55</v>
      </c>
      <c r="B25" s="552" t="str">
        <f t="shared" ref="B25:B70" si="2">IF(G25&gt;5,"☆☆☆☆",IF(AND(G25&gt;=2.39,G25&lt;5),"☆☆☆",IF(AND(G25&gt;=1.39,G25&lt;2.4),"☆☆",IF(AND(G25&gt;0,G25&lt;1.4),"☆",IF(AND(G25&gt;=-1.39,G25&lt;0),"★",IF(AND(G25&gt;=-2.39,G25&lt;-1.4),"★★",IF(AND(G25&gt;=-3.39,G25&lt;-2.4),"★★★")))))))</f>
        <v>★</v>
      </c>
      <c r="C25" s="553"/>
      <c r="D25" s="554"/>
      <c r="E25" s="119">
        <v>4.9800000000000004</v>
      </c>
      <c r="F25" s="119">
        <v>4.4800000000000004</v>
      </c>
      <c r="G25" s="373">
        <f t="shared" si="0"/>
        <v>-0.5</v>
      </c>
      <c r="H25" s="555" t="s">
        <v>212</v>
      </c>
      <c r="I25" s="556"/>
      <c r="J25" s="556"/>
      <c r="K25" s="556"/>
      <c r="L25" s="557"/>
      <c r="M25" s="505" t="s">
        <v>213</v>
      </c>
      <c r="N25" s="142">
        <v>45401</v>
      </c>
      <c r="O25" s="246" t="s">
        <v>55</v>
      </c>
    </row>
    <row r="26" spans="1:19" ht="83.25" customHeight="1" thickBot="1">
      <c r="A26" s="252" t="s">
        <v>56</v>
      </c>
      <c r="B26" s="552" t="str">
        <f t="shared" si="2"/>
        <v>★</v>
      </c>
      <c r="C26" s="553"/>
      <c r="D26" s="554"/>
      <c r="E26" s="119">
        <v>4.38</v>
      </c>
      <c r="F26" s="119">
        <v>4.2300000000000004</v>
      </c>
      <c r="G26" s="373">
        <f t="shared" si="0"/>
        <v>-0.14999999999999947</v>
      </c>
      <c r="H26" s="555"/>
      <c r="I26" s="556"/>
      <c r="J26" s="556"/>
      <c r="K26" s="556"/>
      <c r="L26" s="557"/>
      <c r="M26" s="141"/>
      <c r="N26" s="142"/>
      <c r="O26" s="246" t="s">
        <v>56</v>
      </c>
    </row>
    <row r="27" spans="1:19" ht="78.599999999999994" customHeight="1" thickBot="1">
      <c r="A27" s="252" t="s">
        <v>57</v>
      </c>
      <c r="B27" s="552" t="str">
        <f t="shared" si="2"/>
        <v>☆</v>
      </c>
      <c r="C27" s="553"/>
      <c r="D27" s="554"/>
      <c r="E27" s="309">
        <v>2.35</v>
      </c>
      <c r="F27" s="119">
        <v>3.26</v>
      </c>
      <c r="G27" s="373">
        <f t="shared" si="0"/>
        <v>0.9099999999999997</v>
      </c>
      <c r="H27" s="555"/>
      <c r="I27" s="556"/>
      <c r="J27" s="556"/>
      <c r="K27" s="556"/>
      <c r="L27" s="557"/>
      <c r="M27" s="141"/>
      <c r="N27" s="142"/>
      <c r="O27" s="246" t="s">
        <v>57</v>
      </c>
    </row>
    <row r="28" spans="1:19" ht="87" customHeight="1" thickBot="1">
      <c r="A28" s="252" t="s">
        <v>58</v>
      </c>
      <c r="B28" s="552" t="str">
        <f t="shared" si="2"/>
        <v>☆</v>
      </c>
      <c r="C28" s="553"/>
      <c r="D28" s="554"/>
      <c r="E28" s="309">
        <v>2.4300000000000002</v>
      </c>
      <c r="F28" s="119">
        <v>3.18</v>
      </c>
      <c r="G28" s="373">
        <f t="shared" si="0"/>
        <v>0.75</v>
      </c>
      <c r="H28" s="555"/>
      <c r="I28" s="556"/>
      <c r="J28" s="556"/>
      <c r="K28" s="556"/>
      <c r="L28" s="557"/>
      <c r="M28" s="141"/>
      <c r="N28" s="142"/>
      <c r="O28" s="246" t="s">
        <v>58</v>
      </c>
    </row>
    <row r="29" spans="1:19" ht="81" customHeight="1" thickBot="1">
      <c r="A29" s="252" t="s">
        <v>59</v>
      </c>
      <c r="B29" s="552" t="str">
        <f t="shared" si="2"/>
        <v>☆</v>
      </c>
      <c r="C29" s="553"/>
      <c r="D29" s="554"/>
      <c r="E29" s="309">
        <v>2.37</v>
      </c>
      <c r="F29" s="119">
        <v>3.67</v>
      </c>
      <c r="G29" s="373">
        <f t="shared" si="0"/>
        <v>1.2999999999999998</v>
      </c>
      <c r="H29" s="572" t="s">
        <v>255</v>
      </c>
      <c r="I29" s="573"/>
      <c r="J29" s="573"/>
      <c r="K29" s="573"/>
      <c r="L29" s="574"/>
      <c r="M29" s="483" t="s">
        <v>256</v>
      </c>
      <c r="N29" s="482">
        <v>45408</v>
      </c>
      <c r="O29" s="246" t="s">
        <v>59</v>
      </c>
    </row>
    <row r="30" spans="1:19" ht="73.5" customHeight="1" thickBot="1">
      <c r="A30" s="252" t="s">
        <v>60</v>
      </c>
      <c r="B30" s="552" t="str">
        <f t="shared" si="2"/>
        <v>☆</v>
      </c>
      <c r="C30" s="553"/>
      <c r="D30" s="554"/>
      <c r="E30" s="309">
        <v>2.59</v>
      </c>
      <c r="F30" s="119">
        <v>3.16</v>
      </c>
      <c r="G30" s="373">
        <f t="shared" si="0"/>
        <v>0.57000000000000028</v>
      </c>
      <c r="H30" s="555"/>
      <c r="I30" s="556"/>
      <c r="J30" s="556"/>
      <c r="K30" s="556"/>
      <c r="L30" s="557"/>
      <c r="M30" s="452"/>
      <c r="N30" s="142"/>
      <c r="O30" s="246" t="s">
        <v>60</v>
      </c>
    </row>
    <row r="31" spans="1:19" ht="75.75" customHeight="1" thickBot="1">
      <c r="A31" s="252" t="s">
        <v>61</v>
      </c>
      <c r="B31" s="552" t="str">
        <f t="shared" si="2"/>
        <v>★</v>
      </c>
      <c r="C31" s="553"/>
      <c r="D31" s="554"/>
      <c r="E31" s="309">
        <v>2.21</v>
      </c>
      <c r="F31" s="309">
        <v>1.75</v>
      </c>
      <c r="G31" s="373">
        <f t="shared" si="0"/>
        <v>-0.45999999999999996</v>
      </c>
      <c r="H31" s="555"/>
      <c r="I31" s="556"/>
      <c r="J31" s="556"/>
      <c r="K31" s="556"/>
      <c r="L31" s="557"/>
      <c r="M31" s="141"/>
      <c r="N31" s="142"/>
      <c r="O31" s="246" t="s">
        <v>61</v>
      </c>
    </row>
    <row r="32" spans="1:19" ht="75" customHeight="1" thickBot="1">
      <c r="A32" s="253" t="s">
        <v>62</v>
      </c>
      <c r="B32" s="552" t="str">
        <f t="shared" si="2"/>
        <v>★</v>
      </c>
      <c r="C32" s="553"/>
      <c r="D32" s="554"/>
      <c r="E32" s="119">
        <v>3.4</v>
      </c>
      <c r="F32" s="119">
        <v>3.08</v>
      </c>
      <c r="G32" s="373">
        <f t="shared" si="0"/>
        <v>-0.31999999999999984</v>
      </c>
      <c r="H32" s="555"/>
      <c r="I32" s="556"/>
      <c r="J32" s="556"/>
      <c r="K32" s="556"/>
      <c r="L32" s="557"/>
      <c r="M32" s="141"/>
      <c r="N32" s="443"/>
      <c r="O32" s="246" t="s">
        <v>62</v>
      </c>
    </row>
    <row r="33" spans="1:16" ht="74.400000000000006" customHeight="1" thickBot="1">
      <c r="A33" s="254" t="s">
        <v>63</v>
      </c>
      <c r="B33" s="552" t="str">
        <f t="shared" si="2"/>
        <v>☆</v>
      </c>
      <c r="C33" s="553"/>
      <c r="D33" s="554"/>
      <c r="E33" s="119">
        <v>4.3600000000000003</v>
      </c>
      <c r="F33" s="119">
        <v>4.4400000000000004</v>
      </c>
      <c r="G33" s="373">
        <f t="shared" si="0"/>
        <v>8.0000000000000071E-2</v>
      </c>
      <c r="H33" s="555"/>
      <c r="I33" s="556"/>
      <c r="J33" s="556"/>
      <c r="K33" s="556"/>
      <c r="L33" s="557"/>
      <c r="M33" s="141"/>
      <c r="N33" s="142"/>
      <c r="O33" s="246" t="s">
        <v>63</v>
      </c>
    </row>
    <row r="34" spans="1:16" ht="93" customHeight="1" thickBot="1">
      <c r="A34" s="189" t="s">
        <v>64</v>
      </c>
      <c r="B34" s="552" t="str">
        <f t="shared" si="2"/>
        <v>☆</v>
      </c>
      <c r="C34" s="553"/>
      <c r="D34" s="554"/>
      <c r="E34" s="119">
        <v>3.68</v>
      </c>
      <c r="F34" s="119">
        <v>4.21</v>
      </c>
      <c r="G34" s="373">
        <f t="shared" si="0"/>
        <v>0.5299999999999998</v>
      </c>
      <c r="H34" s="575" t="s">
        <v>219</v>
      </c>
      <c r="I34" s="576"/>
      <c r="J34" s="576"/>
      <c r="K34" s="576"/>
      <c r="L34" s="577"/>
      <c r="M34" s="506" t="s">
        <v>220</v>
      </c>
      <c r="N34" s="507">
        <v>45398</v>
      </c>
      <c r="O34" s="246" t="s">
        <v>64</v>
      </c>
    </row>
    <row r="35" spans="1:16" ht="78.599999999999994" customHeight="1" thickBot="1">
      <c r="A35" s="411" t="s">
        <v>65</v>
      </c>
      <c r="B35" s="552" t="str">
        <f t="shared" si="2"/>
        <v>☆</v>
      </c>
      <c r="C35" s="553"/>
      <c r="D35" s="554"/>
      <c r="E35" s="119">
        <v>3.92</v>
      </c>
      <c r="F35" s="119">
        <v>4.5</v>
      </c>
      <c r="G35" s="373">
        <f t="shared" si="0"/>
        <v>0.58000000000000007</v>
      </c>
      <c r="H35" s="575"/>
      <c r="I35" s="576"/>
      <c r="J35" s="576"/>
      <c r="K35" s="576"/>
      <c r="L35" s="577"/>
      <c r="M35" s="444"/>
      <c r="N35" s="449"/>
      <c r="O35" s="246" t="s">
        <v>65</v>
      </c>
    </row>
    <row r="36" spans="1:16" ht="92.4" customHeight="1" thickBot="1">
      <c r="A36" s="255" t="s">
        <v>66</v>
      </c>
      <c r="B36" s="552" t="str">
        <f t="shared" si="2"/>
        <v>★</v>
      </c>
      <c r="C36" s="553"/>
      <c r="D36" s="554"/>
      <c r="E36" s="309">
        <v>2.81</v>
      </c>
      <c r="F36" s="309">
        <v>2.79</v>
      </c>
      <c r="G36" s="373">
        <f t="shared" si="0"/>
        <v>-2.0000000000000018E-2</v>
      </c>
      <c r="H36" s="555"/>
      <c r="I36" s="556"/>
      <c r="J36" s="556"/>
      <c r="K36" s="556"/>
      <c r="L36" s="557"/>
      <c r="M36" s="444"/>
      <c r="N36" s="475"/>
      <c r="O36" s="246" t="s">
        <v>66</v>
      </c>
    </row>
    <row r="37" spans="1:16" ht="87.75" customHeight="1" thickBot="1">
      <c r="A37" s="252" t="s">
        <v>67</v>
      </c>
      <c r="B37" s="552" t="str">
        <f t="shared" si="2"/>
        <v>☆</v>
      </c>
      <c r="C37" s="553"/>
      <c r="D37" s="554"/>
      <c r="E37" s="119">
        <v>4.09</v>
      </c>
      <c r="F37" s="119">
        <v>4.67</v>
      </c>
      <c r="G37" s="373">
        <f t="shared" si="0"/>
        <v>0.58000000000000007</v>
      </c>
      <c r="H37" s="555"/>
      <c r="I37" s="556"/>
      <c r="J37" s="556"/>
      <c r="K37" s="556"/>
      <c r="L37" s="557"/>
      <c r="M37" s="141"/>
      <c r="N37" s="142"/>
      <c r="O37" s="246" t="s">
        <v>67</v>
      </c>
    </row>
    <row r="38" spans="1:16" ht="75.75" customHeight="1" thickBot="1">
      <c r="A38" s="252" t="s">
        <v>68</v>
      </c>
      <c r="B38" s="552" t="str">
        <f t="shared" si="2"/>
        <v>☆</v>
      </c>
      <c r="C38" s="553"/>
      <c r="D38" s="554"/>
      <c r="E38" s="365">
        <v>10.36</v>
      </c>
      <c r="F38" s="365">
        <v>11.46</v>
      </c>
      <c r="G38" s="373">
        <f t="shared" si="0"/>
        <v>1.1000000000000014</v>
      </c>
      <c r="H38" s="555"/>
      <c r="I38" s="556"/>
      <c r="J38" s="556"/>
      <c r="K38" s="556"/>
      <c r="L38" s="557"/>
      <c r="M38" s="141"/>
      <c r="N38" s="142"/>
      <c r="O38" s="246" t="s">
        <v>68</v>
      </c>
    </row>
    <row r="39" spans="1:16" ht="78.599999999999994" customHeight="1" thickBot="1">
      <c r="A39" s="252" t="s">
        <v>69</v>
      </c>
      <c r="B39" s="552" t="str">
        <f t="shared" si="2"/>
        <v>☆☆</v>
      </c>
      <c r="C39" s="553"/>
      <c r="D39" s="554"/>
      <c r="E39" s="365">
        <v>6.17</v>
      </c>
      <c r="F39" s="365">
        <v>7.83</v>
      </c>
      <c r="G39" s="373">
        <f t="shared" si="0"/>
        <v>1.6600000000000001</v>
      </c>
      <c r="H39" s="572" t="s">
        <v>441</v>
      </c>
      <c r="I39" s="573"/>
      <c r="J39" s="573"/>
      <c r="K39" s="573"/>
      <c r="L39" s="574"/>
      <c r="M39" s="522" t="s">
        <v>442</v>
      </c>
      <c r="N39" s="523">
        <v>45410</v>
      </c>
      <c r="O39" s="246" t="s">
        <v>69</v>
      </c>
    </row>
    <row r="40" spans="1:16" ht="78.75" customHeight="1" thickBot="1">
      <c r="A40" s="252" t="s">
        <v>70</v>
      </c>
      <c r="B40" s="552" t="str">
        <f t="shared" si="2"/>
        <v>★</v>
      </c>
      <c r="C40" s="553"/>
      <c r="D40" s="554"/>
      <c r="E40" s="119">
        <v>5.76</v>
      </c>
      <c r="F40" s="119">
        <v>5.28</v>
      </c>
      <c r="G40" s="373">
        <f t="shared" si="0"/>
        <v>-0.47999999999999954</v>
      </c>
      <c r="H40" s="555"/>
      <c r="I40" s="556"/>
      <c r="J40" s="556"/>
      <c r="K40" s="556"/>
      <c r="L40" s="557"/>
      <c r="M40" s="141"/>
      <c r="N40" s="142"/>
      <c r="O40" s="246" t="s">
        <v>70</v>
      </c>
    </row>
    <row r="41" spans="1:16" ht="66" customHeight="1" thickBot="1">
      <c r="A41" s="252" t="s">
        <v>71</v>
      </c>
      <c r="B41" s="552" t="str">
        <f t="shared" si="2"/>
        <v>☆</v>
      </c>
      <c r="C41" s="553"/>
      <c r="D41" s="554"/>
      <c r="E41" s="309">
        <v>2.5</v>
      </c>
      <c r="F41" s="309">
        <v>2.88</v>
      </c>
      <c r="G41" s="373">
        <f t="shared" si="0"/>
        <v>0.37999999999999989</v>
      </c>
      <c r="H41" s="319"/>
      <c r="I41" s="326"/>
      <c r="J41" s="326"/>
      <c r="K41" s="328"/>
      <c r="L41" s="328"/>
      <c r="M41" s="141"/>
      <c r="N41" s="142"/>
      <c r="O41" s="246" t="s">
        <v>71</v>
      </c>
    </row>
    <row r="42" spans="1:16" ht="77.25" customHeight="1" thickBot="1">
      <c r="A42" s="252" t="s">
        <v>72</v>
      </c>
      <c r="B42" s="552" t="str">
        <f t="shared" si="2"/>
        <v>☆</v>
      </c>
      <c r="C42" s="553"/>
      <c r="D42" s="554"/>
      <c r="E42" s="119">
        <v>3.26</v>
      </c>
      <c r="F42" s="119">
        <v>3.94</v>
      </c>
      <c r="G42" s="373">
        <f t="shared" si="0"/>
        <v>0.68000000000000016</v>
      </c>
      <c r="H42" s="555"/>
      <c r="I42" s="556"/>
      <c r="J42" s="556"/>
      <c r="K42" s="556"/>
      <c r="L42" s="557"/>
      <c r="M42" s="444"/>
      <c r="N42" s="142"/>
      <c r="O42" s="246" t="s">
        <v>72</v>
      </c>
      <c r="P42" s="52" t="s">
        <v>144</v>
      </c>
    </row>
    <row r="43" spans="1:16" ht="93" customHeight="1" thickBot="1">
      <c r="A43" s="252" t="s">
        <v>73</v>
      </c>
      <c r="B43" s="552" t="str">
        <f t="shared" si="2"/>
        <v>☆</v>
      </c>
      <c r="C43" s="553"/>
      <c r="D43" s="554"/>
      <c r="E43" s="309">
        <v>2.36</v>
      </c>
      <c r="F43" s="309">
        <v>2.68</v>
      </c>
      <c r="G43" s="373">
        <f t="shared" si="0"/>
        <v>0.32000000000000028</v>
      </c>
      <c r="H43" s="555"/>
      <c r="I43" s="556"/>
      <c r="J43" s="556"/>
      <c r="K43" s="556"/>
      <c r="L43" s="557"/>
      <c r="M43" s="453"/>
      <c r="N43" s="142"/>
      <c r="O43" s="246" t="s">
        <v>73</v>
      </c>
    </row>
    <row r="44" spans="1:16" ht="77.25" customHeight="1" thickBot="1">
      <c r="A44" s="430" t="s">
        <v>74</v>
      </c>
      <c r="B44" s="552" t="str">
        <f t="shared" si="2"/>
        <v>☆</v>
      </c>
      <c r="C44" s="553"/>
      <c r="D44" s="554"/>
      <c r="E44" s="309">
        <v>2.81</v>
      </c>
      <c r="F44" s="119">
        <v>3.16</v>
      </c>
      <c r="G44" s="373">
        <f t="shared" si="0"/>
        <v>0.35000000000000009</v>
      </c>
      <c r="H44" s="578"/>
      <c r="I44" s="579"/>
      <c r="J44" s="579"/>
      <c r="K44" s="579"/>
      <c r="L44" s="579"/>
      <c r="M44" s="476"/>
      <c r="N44" s="477"/>
      <c r="O44" s="52"/>
    </row>
    <row r="45" spans="1:16" ht="81.75" customHeight="1" thickBot="1">
      <c r="A45" s="252" t="s">
        <v>75</v>
      </c>
      <c r="B45" s="552" t="str">
        <f t="shared" si="2"/>
        <v>★</v>
      </c>
      <c r="C45" s="553"/>
      <c r="D45" s="554"/>
      <c r="E45" s="309">
        <v>2.73</v>
      </c>
      <c r="F45" s="309">
        <v>2.66</v>
      </c>
      <c r="G45" s="373">
        <f t="shared" si="0"/>
        <v>-6.999999999999984E-2</v>
      </c>
      <c r="H45" s="580" t="s">
        <v>221</v>
      </c>
      <c r="I45" s="581"/>
      <c r="J45" s="581"/>
      <c r="K45" s="581"/>
      <c r="L45" s="582"/>
      <c r="M45" s="141" t="s">
        <v>222</v>
      </c>
      <c r="N45" s="443">
        <v>45397</v>
      </c>
      <c r="O45" s="246" t="s">
        <v>75</v>
      </c>
    </row>
    <row r="46" spans="1:16" ht="81" customHeight="1" thickBot="1">
      <c r="A46" s="252" t="s">
        <v>76</v>
      </c>
      <c r="B46" s="552" t="str">
        <f t="shared" si="2"/>
        <v>★</v>
      </c>
      <c r="C46" s="553"/>
      <c r="D46" s="554"/>
      <c r="E46" s="119">
        <v>5.73</v>
      </c>
      <c r="F46" s="119">
        <v>5.56</v>
      </c>
      <c r="G46" s="373">
        <f t="shared" si="0"/>
        <v>-0.17000000000000082</v>
      </c>
      <c r="H46" s="555"/>
      <c r="I46" s="556"/>
      <c r="J46" s="556"/>
      <c r="K46" s="556"/>
      <c r="L46" s="557"/>
      <c r="M46" s="141"/>
      <c r="N46" s="142"/>
      <c r="O46" s="246" t="s">
        <v>76</v>
      </c>
    </row>
    <row r="47" spans="1:16" ht="88.2" customHeight="1" thickBot="1">
      <c r="A47" s="252" t="s">
        <v>77</v>
      </c>
      <c r="B47" s="552" t="str">
        <f t="shared" si="2"/>
        <v>☆</v>
      </c>
      <c r="C47" s="553"/>
      <c r="D47" s="554"/>
      <c r="E47" s="119">
        <v>3.22</v>
      </c>
      <c r="F47" s="119">
        <v>4.1399999999999997</v>
      </c>
      <c r="G47" s="373">
        <f t="shared" si="0"/>
        <v>0.91999999999999948</v>
      </c>
      <c r="H47" s="555" t="s">
        <v>216</v>
      </c>
      <c r="I47" s="556"/>
      <c r="J47" s="556"/>
      <c r="K47" s="556"/>
      <c r="L47" s="557"/>
      <c r="M47" s="141" t="s">
        <v>211</v>
      </c>
      <c r="N47" s="142">
        <v>45401</v>
      </c>
      <c r="O47" s="246" t="s">
        <v>77</v>
      </c>
    </row>
    <row r="48" spans="1:16" ht="78.75" customHeight="1" thickBot="1">
      <c r="A48" s="252" t="s">
        <v>78</v>
      </c>
      <c r="B48" s="552" t="str">
        <f t="shared" si="2"/>
        <v>★</v>
      </c>
      <c r="C48" s="553"/>
      <c r="D48" s="554"/>
      <c r="E48" s="119">
        <v>4.4400000000000004</v>
      </c>
      <c r="F48" s="119">
        <v>4.29</v>
      </c>
      <c r="G48" s="373">
        <f t="shared" si="0"/>
        <v>-0.15000000000000036</v>
      </c>
      <c r="H48" s="583" t="s">
        <v>217</v>
      </c>
      <c r="I48" s="584"/>
      <c r="J48" s="584"/>
      <c r="K48" s="584"/>
      <c r="L48" s="585"/>
      <c r="M48" s="141" t="s">
        <v>218</v>
      </c>
      <c r="N48" s="142">
        <v>45399</v>
      </c>
      <c r="O48" s="246" t="s">
        <v>78</v>
      </c>
    </row>
    <row r="49" spans="1:15" ht="74.25" customHeight="1" thickBot="1">
      <c r="A49" s="252" t="s">
        <v>79</v>
      </c>
      <c r="B49" s="552" t="str">
        <f t="shared" si="2"/>
        <v>☆</v>
      </c>
      <c r="C49" s="553"/>
      <c r="D49" s="554"/>
      <c r="E49" s="119">
        <v>4.63</v>
      </c>
      <c r="F49" s="119">
        <v>5.09</v>
      </c>
      <c r="G49" s="373">
        <f t="shared" si="0"/>
        <v>0.45999999999999996</v>
      </c>
      <c r="H49" s="555"/>
      <c r="I49" s="556"/>
      <c r="J49" s="556"/>
      <c r="K49" s="556"/>
      <c r="L49" s="557"/>
      <c r="M49" s="141"/>
      <c r="N49" s="142"/>
      <c r="O49" s="246" t="s">
        <v>79</v>
      </c>
    </row>
    <row r="50" spans="1:15" ht="73.2" customHeight="1" thickBot="1">
      <c r="A50" s="252" t="s">
        <v>80</v>
      </c>
      <c r="B50" s="552" t="str">
        <f t="shared" si="2"/>
        <v>☆</v>
      </c>
      <c r="C50" s="553"/>
      <c r="D50" s="554"/>
      <c r="E50" s="119">
        <v>5.46</v>
      </c>
      <c r="F50" s="119">
        <v>5.81</v>
      </c>
      <c r="G50" s="373">
        <f t="shared" si="0"/>
        <v>0.34999999999999964</v>
      </c>
      <c r="H50" s="583"/>
      <c r="I50" s="584"/>
      <c r="J50" s="584"/>
      <c r="K50" s="584"/>
      <c r="L50" s="585"/>
      <c r="M50" s="141"/>
      <c r="N50" s="478"/>
      <c r="O50" s="246" t="s">
        <v>80</v>
      </c>
    </row>
    <row r="51" spans="1:15" ht="73.5" customHeight="1" thickBot="1">
      <c r="A51" s="252" t="s">
        <v>81</v>
      </c>
      <c r="B51" s="552" t="str">
        <f t="shared" si="2"/>
        <v>☆</v>
      </c>
      <c r="C51" s="553"/>
      <c r="D51" s="554"/>
      <c r="E51" s="119">
        <v>3.88</v>
      </c>
      <c r="F51" s="119">
        <v>5.12</v>
      </c>
      <c r="G51" s="373">
        <f t="shared" si="0"/>
        <v>1.2400000000000002</v>
      </c>
      <c r="H51" s="555"/>
      <c r="I51" s="556"/>
      <c r="J51" s="556"/>
      <c r="K51" s="556"/>
      <c r="L51" s="557"/>
      <c r="M51" s="141"/>
      <c r="N51" s="142"/>
      <c r="O51" s="246" t="s">
        <v>81</v>
      </c>
    </row>
    <row r="52" spans="1:15" ht="91.8" customHeight="1" thickBot="1">
      <c r="A52" s="252" t="s">
        <v>82</v>
      </c>
      <c r="B52" s="552" t="str">
        <f t="shared" si="2"/>
        <v>☆</v>
      </c>
      <c r="C52" s="553"/>
      <c r="D52" s="554"/>
      <c r="E52" s="119">
        <v>4.57</v>
      </c>
      <c r="F52" s="119">
        <v>5.5</v>
      </c>
      <c r="G52" s="373">
        <f t="shared" si="0"/>
        <v>0.92999999999999972</v>
      </c>
      <c r="H52" s="555" t="s">
        <v>215</v>
      </c>
      <c r="I52" s="556"/>
      <c r="J52" s="556"/>
      <c r="K52" s="556"/>
      <c r="L52" s="557"/>
      <c r="M52" s="141" t="s">
        <v>214</v>
      </c>
      <c r="N52" s="142">
        <v>45401</v>
      </c>
      <c r="O52" s="246" t="s">
        <v>82</v>
      </c>
    </row>
    <row r="53" spans="1:15" ht="77.25" customHeight="1" thickBot="1">
      <c r="A53" s="252" t="s">
        <v>83</v>
      </c>
      <c r="B53" s="552" t="str">
        <f t="shared" si="2"/>
        <v>☆</v>
      </c>
      <c r="C53" s="553"/>
      <c r="D53" s="554"/>
      <c r="E53" s="119">
        <v>5.42</v>
      </c>
      <c r="F53" s="365">
        <v>6.42</v>
      </c>
      <c r="G53" s="373">
        <f t="shared" si="0"/>
        <v>1</v>
      </c>
      <c r="H53" s="555"/>
      <c r="I53" s="556"/>
      <c r="J53" s="556"/>
      <c r="K53" s="556"/>
      <c r="L53" s="557"/>
      <c r="M53" s="141"/>
      <c r="N53" s="142"/>
      <c r="O53" s="246" t="s">
        <v>83</v>
      </c>
    </row>
    <row r="54" spans="1:15" ht="78" customHeight="1" thickBot="1">
      <c r="A54" s="252" t="s">
        <v>84</v>
      </c>
      <c r="B54" s="552" t="str">
        <f t="shared" si="2"/>
        <v>☆</v>
      </c>
      <c r="C54" s="553"/>
      <c r="D54" s="554"/>
      <c r="E54" s="119">
        <v>4.04</v>
      </c>
      <c r="F54" s="119">
        <v>4.09</v>
      </c>
      <c r="G54" s="373">
        <f t="shared" si="0"/>
        <v>4.9999999999999822E-2</v>
      </c>
      <c r="H54" s="555"/>
      <c r="I54" s="556"/>
      <c r="J54" s="556"/>
      <c r="K54" s="556"/>
      <c r="L54" s="557"/>
      <c r="M54" s="141"/>
      <c r="N54" s="142"/>
      <c r="O54" s="246" t="s">
        <v>84</v>
      </c>
    </row>
    <row r="55" spans="1:15" ht="69" customHeight="1" thickBot="1">
      <c r="A55" s="252" t="s">
        <v>85</v>
      </c>
      <c r="B55" s="552" t="str">
        <f t="shared" si="2"/>
        <v>☆</v>
      </c>
      <c r="C55" s="553"/>
      <c r="D55" s="554"/>
      <c r="E55" s="119">
        <v>3.35</v>
      </c>
      <c r="F55" s="119">
        <v>3.72</v>
      </c>
      <c r="G55" s="373">
        <f t="shared" si="0"/>
        <v>0.37000000000000011</v>
      </c>
      <c r="H55" s="555"/>
      <c r="I55" s="556"/>
      <c r="J55" s="556"/>
      <c r="K55" s="556"/>
      <c r="L55" s="557"/>
      <c r="M55" s="141"/>
      <c r="N55" s="142"/>
      <c r="O55" s="246" t="s">
        <v>85</v>
      </c>
    </row>
    <row r="56" spans="1:15" ht="69" customHeight="1" thickBot="1">
      <c r="A56" s="252" t="s">
        <v>86</v>
      </c>
      <c r="B56" s="552" t="str">
        <f t="shared" si="2"/>
        <v>☆</v>
      </c>
      <c r="C56" s="553"/>
      <c r="D56" s="554"/>
      <c r="E56" s="119">
        <v>4.3099999999999996</v>
      </c>
      <c r="F56" s="119">
        <v>5</v>
      </c>
      <c r="G56" s="373">
        <f t="shared" si="0"/>
        <v>0.69000000000000039</v>
      </c>
      <c r="H56" s="555"/>
      <c r="I56" s="556"/>
      <c r="J56" s="556"/>
      <c r="K56" s="556"/>
      <c r="L56" s="557"/>
      <c r="M56" s="141"/>
      <c r="N56" s="142"/>
      <c r="O56" s="246" t="s">
        <v>86</v>
      </c>
    </row>
    <row r="57" spans="1:15" ht="63.75" customHeight="1" thickBot="1">
      <c r="A57" s="252" t="s">
        <v>87</v>
      </c>
      <c r="B57" s="552" t="str">
        <f t="shared" si="2"/>
        <v>★</v>
      </c>
      <c r="C57" s="553"/>
      <c r="D57" s="554"/>
      <c r="E57" s="119">
        <v>4.3</v>
      </c>
      <c r="F57" s="119">
        <v>3.9</v>
      </c>
      <c r="G57" s="373">
        <f t="shared" si="0"/>
        <v>-0.39999999999999991</v>
      </c>
      <c r="H57" s="583"/>
      <c r="I57" s="584"/>
      <c r="J57" s="584"/>
      <c r="K57" s="584"/>
      <c r="L57" s="585"/>
      <c r="M57" s="141"/>
      <c r="N57" s="142"/>
      <c r="O57" s="246" t="s">
        <v>87</v>
      </c>
    </row>
    <row r="58" spans="1:15" ht="69.75" customHeight="1" thickBot="1">
      <c r="A58" s="252" t="s">
        <v>88</v>
      </c>
      <c r="B58" s="552" t="str">
        <f t="shared" si="2"/>
        <v>★</v>
      </c>
      <c r="C58" s="553"/>
      <c r="D58" s="554"/>
      <c r="E58" s="119">
        <v>3.04</v>
      </c>
      <c r="F58" s="309">
        <v>2.83</v>
      </c>
      <c r="G58" s="373">
        <f t="shared" si="0"/>
        <v>-0.20999999999999996</v>
      </c>
      <c r="H58" s="555"/>
      <c r="I58" s="556"/>
      <c r="J58" s="556"/>
      <c r="K58" s="556"/>
      <c r="L58" s="557"/>
      <c r="M58" s="141"/>
      <c r="N58" s="142"/>
      <c r="O58" s="246" t="s">
        <v>88</v>
      </c>
    </row>
    <row r="59" spans="1:15" ht="76.2" customHeight="1" thickBot="1">
      <c r="A59" s="252" t="s">
        <v>89</v>
      </c>
      <c r="B59" s="552" t="str">
        <f t="shared" si="2"/>
        <v>☆</v>
      </c>
      <c r="C59" s="553"/>
      <c r="D59" s="554"/>
      <c r="E59" s="119">
        <v>4.21</v>
      </c>
      <c r="F59" s="119">
        <v>4.82</v>
      </c>
      <c r="G59" s="373">
        <f t="shared" si="0"/>
        <v>0.61000000000000032</v>
      </c>
      <c r="H59" s="555"/>
      <c r="I59" s="556"/>
      <c r="J59" s="556"/>
      <c r="K59" s="556"/>
      <c r="L59" s="557"/>
      <c r="M59" s="141"/>
      <c r="N59" s="142"/>
      <c r="O59" s="246" t="s">
        <v>89</v>
      </c>
    </row>
    <row r="60" spans="1:15" ht="73.8" customHeight="1" thickBot="1">
      <c r="A60" s="252" t="s">
        <v>90</v>
      </c>
      <c r="B60" s="552" t="str">
        <f t="shared" si="2"/>
        <v>☆</v>
      </c>
      <c r="C60" s="553"/>
      <c r="D60" s="554"/>
      <c r="E60" s="365">
        <v>6.3</v>
      </c>
      <c r="F60" s="365">
        <v>6.54</v>
      </c>
      <c r="G60" s="373">
        <f t="shared" si="0"/>
        <v>0.24000000000000021</v>
      </c>
      <c r="H60" s="555"/>
      <c r="I60" s="556"/>
      <c r="J60" s="556"/>
      <c r="K60" s="556"/>
      <c r="L60" s="557"/>
      <c r="M60" s="141"/>
      <c r="N60" s="142"/>
      <c r="O60" s="246" t="s">
        <v>90</v>
      </c>
    </row>
    <row r="61" spans="1:15" ht="81" customHeight="1" thickBot="1">
      <c r="A61" s="252" t="s">
        <v>91</v>
      </c>
      <c r="B61" s="552" t="str">
        <f t="shared" si="2"/>
        <v>★</v>
      </c>
      <c r="C61" s="553"/>
      <c r="D61" s="554"/>
      <c r="E61" s="309">
        <v>2.2400000000000002</v>
      </c>
      <c r="F61" s="309">
        <v>1.76</v>
      </c>
      <c r="G61" s="373">
        <f t="shared" si="0"/>
        <v>-0.4800000000000002</v>
      </c>
      <c r="H61" s="555"/>
      <c r="I61" s="556"/>
      <c r="J61" s="556"/>
      <c r="K61" s="556"/>
      <c r="L61" s="557"/>
      <c r="M61" s="141"/>
      <c r="N61" s="142"/>
      <c r="O61" s="246" t="s">
        <v>91</v>
      </c>
    </row>
    <row r="62" spans="1:15" ht="75.599999999999994" customHeight="1" thickBot="1">
      <c r="A62" s="252" t="s">
        <v>92</v>
      </c>
      <c r="B62" s="552" t="str">
        <f t="shared" si="2"/>
        <v>☆</v>
      </c>
      <c r="C62" s="553"/>
      <c r="D62" s="554"/>
      <c r="E62" s="119">
        <v>4.1500000000000004</v>
      </c>
      <c r="F62" s="119">
        <v>4.51</v>
      </c>
      <c r="G62" s="373">
        <f t="shared" si="0"/>
        <v>0.35999999999999943</v>
      </c>
      <c r="H62" s="572" t="s">
        <v>366</v>
      </c>
      <c r="I62" s="573"/>
      <c r="J62" s="573"/>
      <c r="K62" s="573"/>
      <c r="L62" s="574"/>
      <c r="M62" s="491" t="s">
        <v>367</v>
      </c>
      <c r="N62" s="482">
        <v>45409</v>
      </c>
      <c r="O62" s="246" t="s">
        <v>92</v>
      </c>
    </row>
    <row r="63" spans="1:15" ht="87" customHeight="1" thickBot="1">
      <c r="A63" s="252" t="s">
        <v>93</v>
      </c>
      <c r="B63" s="552" t="str">
        <f t="shared" si="2"/>
        <v>★</v>
      </c>
      <c r="C63" s="553"/>
      <c r="D63" s="554"/>
      <c r="E63" s="309">
        <v>1.57</v>
      </c>
      <c r="F63" s="309">
        <v>1.48</v>
      </c>
      <c r="G63" s="373">
        <f t="shared" si="0"/>
        <v>-9.000000000000008E-2</v>
      </c>
      <c r="H63" s="555"/>
      <c r="I63" s="556"/>
      <c r="J63" s="556"/>
      <c r="K63" s="556"/>
      <c r="L63" s="557"/>
      <c r="M63" s="453"/>
      <c r="N63" s="142"/>
      <c r="O63" s="246" t="s">
        <v>93</v>
      </c>
    </row>
    <row r="64" spans="1:15" ht="73.2" customHeight="1" thickBot="1">
      <c r="A64" s="252" t="s">
        <v>94</v>
      </c>
      <c r="B64" s="552" t="str">
        <f t="shared" si="2"/>
        <v>★</v>
      </c>
      <c r="C64" s="553"/>
      <c r="D64" s="554"/>
      <c r="E64" s="309">
        <v>2.4300000000000002</v>
      </c>
      <c r="F64" s="309">
        <v>2.27</v>
      </c>
      <c r="G64" s="373">
        <f t="shared" si="0"/>
        <v>-0.16000000000000014</v>
      </c>
      <c r="H64" s="626"/>
      <c r="I64" s="627"/>
      <c r="J64" s="627"/>
      <c r="K64" s="627"/>
      <c r="L64" s="628"/>
      <c r="M64" s="141"/>
      <c r="N64" s="142"/>
      <c r="O64" s="246" t="s">
        <v>94</v>
      </c>
    </row>
    <row r="65" spans="1:18" ht="80.25" customHeight="1" thickBot="1">
      <c r="A65" s="252" t="s">
        <v>95</v>
      </c>
      <c r="B65" s="552" t="str">
        <f t="shared" si="2"/>
        <v>☆</v>
      </c>
      <c r="C65" s="553"/>
      <c r="D65" s="554"/>
      <c r="E65" s="119">
        <v>4.9400000000000004</v>
      </c>
      <c r="F65" s="119">
        <v>5.56</v>
      </c>
      <c r="G65" s="373">
        <f t="shared" si="0"/>
        <v>0.61999999999999922</v>
      </c>
      <c r="H65" s="583"/>
      <c r="I65" s="584"/>
      <c r="J65" s="584"/>
      <c r="K65" s="584"/>
      <c r="L65" s="585"/>
      <c r="M65" s="445"/>
      <c r="N65" s="142"/>
      <c r="O65" s="246" t="s">
        <v>95</v>
      </c>
    </row>
    <row r="66" spans="1:18" ht="88.5" customHeight="1" thickBot="1">
      <c r="A66" s="252" t="s">
        <v>96</v>
      </c>
      <c r="B66" s="552" t="str">
        <f t="shared" si="2"/>
        <v>☆</v>
      </c>
      <c r="C66" s="553"/>
      <c r="D66" s="554"/>
      <c r="E66" s="365">
        <v>7.53</v>
      </c>
      <c r="F66" s="365">
        <v>8.2200000000000006</v>
      </c>
      <c r="G66" s="373">
        <f t="shared" si="0"/>
        <v>0.69000000000000039</v>
      </c>
      <c r="H66" s="583"/>
      <c r="I66" s="584"/>
      <c r="J66" s="584"/>
      <c r="K66" s="584"/>
      <c r="L66" s="585"/>
      <c r="M66" s="141"/>
      <c r="N66" s="142"/>
      <c r="O66" s="246" t="s">
        <v>96</v>
      </c>
    </row>
    <row r="67" spans="1:18" ht="78.75" customHeight="1" thickBot="1">
      <c r="A67" s="252" t="s">
        <v>97</v>
      </c>
      <c r="B67" s="552" t="str">
        <f t="shared" si="2"/>
        <v>★</v>
      </c>
      <c r="C67" s="553"/>
      <c r="D67" s="554"/>
      <c r="E67" s="119">
        <v>4.08</v>
      </c>
      <c r="F67" s="119">
        <v>3.86</v>
      </c>
      <c r="G67" s="373">
        <f t="shared" si="0"/>
        <v>-0.2200000000000002</v>
      </c>
      <c r="H67" s="555"/>
      <c r="I67" s="556"/>
      <c r="J67" s="556"/>
      <c r="K67" s="556"/>
      <c r="L67" s="557"/>
      <c r="M67" s="141"/>
      <c r="N67" s="142"/>
      <c r="O67" s="246" t="s">
        <v>97</v>
      </c>
    </row>
    <row r="68" spans="1:18" ht="73.8" customHeight="1" thickBot="1">
      <c r="A68" s="255" t="s">
        <v>98</v>
      </c>
      <c r="B68" s="552" t="str">
        <f t="shared" si="2"/>
        <v>☆</v>
      </c>
      <c r="C68" s="553"/>
      <c r="D68" s="554"/>
      <c r="E68" s="119">
        <v>5.49</v>
      </c>
      <c r="F68" s="365">
        <v>6.69</v>
      </c>
      <c r="G68" s="373">
        <f t="shared" si="0"/>
        <v>1.2000000000000002</v>
      </c>
      <c r="H68" s="555"/>
      <c r="I68" s="556"/>
      <c r="J68" s="556"/>
      <c r="K68" s="556"/>
      <c r="L68" s="557"/>
      <c r="M68" s="429"/>
      <c r="N68" s="142"/>
      <c r="O68" s="246" t="s">
        <v>98</v>
      </c>
    </row>
    <row r="69" spans="1:18" ht="72.75" customHeight="1" thickBot="1">
      <c r="A69" s="253" t="s">
        <v>99</v>
      </c>
      <c r="B69" s="552" t="str">
        <f t="shared" si="2"/>
        <v>★</v>
      </c>
      <c r="C69" s="553"/>
      <c r="D69" s="554"/>
      <c r="E69" s="386">
        <v>2</v>
      </c>
      <c r="F69" s="386">
        <v>1.57</v>
      </c>
      <c r="G69" s="373">
        <f t="shared" si="0"/>
        <v>-0.42999999999999994</v>
      </c>
      <c r="H69" s="583"/>
      <c r="I69" s="584"/>
      <c r="J69" s="584"/>
      <c r="K69" s="584"/>
      <c r="L69" s="585"/>
      <c r="M69" s="141"/>
      <c r="N69" s="142"/>
      <c r="O69" s="246" t="s">
        <v>99</v>
      </c>
    </row>
    <row r="70" spans="1:18" ht="58.5" customHeight="1" thickBot="1">
      <c r="A70" s="190" t="s">
        <v>100</v>
      </c>
      <c r="B70" s="552" t="str">
        <f t="shared" si="2"/>
        <v>☆</v>
      </c>
      <c r="C70" s="553"/>
      <c r="D70" s="554"/>
      <c r="E70" s="119">
        <v>3.86</v>
      </c>
      <c r="F70" s="119">
        <v>4.1900000000000004</v>
      </c>
      <c r="G70" s="373">
        <f t="shared" si="0"/>
        <v>0.33000000000000052</v>
      </c>
      <c r="H70" s="555"/>
      <c r="I70" s="556"/>
      <c r="J70" s="556"/>
      <c r="K70" s="556"/>
      <c r="L70" s="557"/>
      <c r="M70" s="191"/>
      <c r="N70" s="142"/>
      <c r="O70" s="246"/>
    </row>
    <row r="71" spans="1:18" ht="42.75" customHeight="1" thickBot="1">
      <c r="A71" s="192"/>
      <c r="B71" s="192"/>
      <c r="C71" s="192"/>
      <c r="D71" s="192"/>
      <c r="E71" s="616"/>
      <c r="F71" s="616"/>
      <c r="G71" s="616"/>
      <c r="H71" s="616"/>
      <c r="I71" s="616"/>
      <c r="J71" s="616"/>
      <c r="K71" s="616"/>
      <c r="L71" s="616"/>
      <c r="M71" s="454">
        <f>COUNTIF(E24:E70,"&gt;=10")</f>
        <v>1</v>
      </c>
      <c r="N71" s="53">
        <f>COUNTIF(F24:F70,"&gt;=10")</f>
        <v>1</v>
      </c>
      <c r="O71" s="53" t="s">
        <v>26</v>
      </c>
    </row>
    <row r="72" spans="1:18" ht="36.75" customHeight="1" thickBot="1">
      <c r="A72" s="66" t="s">
        <v>19</v>
      </c>
      <c r="B72" s="67"/>
      <c r="C72" s="112"/>
      <c r="D72" s="112"/>
      <c r="E72" s="617" t="s">
        <v>18</v>
      </c>
      <c r="F72" s="617"/>
      <c r="G72" s="617"/>
      <c r="H72" s="618" t="s">
        <v>430</v>
      </c>
      <c r="I72" s="619"/>
      <c r="J72" s="67"/>
      <c r="K72" s="68"/>
      <c r="L72" s="68"/>
      <c r="M72" s="69"/>
      <c r="N72" s="70"/>
    </row>
    <row r="73" spans="1:18" ht="36.75" customHeight="1" thickBot="1">
      <c r="A73" s="71"/>
      <c r="B73" s="193"/>
      <c r="C73" s="622" t="s">
        <v>164</v>
      </c>
      <c r="D73" s="623"/>
      <c r="E73" s="623"/>
      <c r="F73" s="624"/>
      <c r="G73" s="72">
        <f>+F70</f>
        <v>4.1900000000000004</v>
      </c>
      <c r="H73" s="73" t="s">
        <v>101</v>
      </c>
      <c r="I73" s="620">
        <f>+G70</f>
        <v>0.33000000000000052</v>
      </c>
      <c r="J73" s="621"/>
      <c r="K73" s="194"/>
      <c r="L73" s="194"/>
      <c r="M73" s="195"/>
      <c r="N73" s="74"/>
    </row>
    <row r="74" spans="1:18" ht="36.75" customHeight="1" thickBot="1">
      <c r="A74" s="71"/>
      <c r="B74" s="193"/>
      <c r="C74" s="586" t="s">
        <v>102</v>
      </c>
      <c r="D74" s="587"/>
      <c r="E74" s="587"/>
      <c r="F74" s="588"/>
      <c r="G74" s="75">
        <f>+F35</f>
        <v>4.5</v>
      </c>
      <c r="H74" s="76" t="s">
        <v>101</v>
      </c>
      <c r="I74" s="589">
        <f>+G35</f>
        <v>0.58000000000000007</v>
      </c>
      <c r="J74" s="590"/>
      <c r="K74" s="194"/>
      <c r="L74" s="194"/>
      <c r="M74" s="195"/>
      <c r="N74" s="74"/>
      <c r="R74" s="231" t="s">
        <v>19</v>
      </c>
    </row>
    <row r="75" spans="1:18" ht="36.75" customHeight="1" thickBot="1">
      <c r="A75" s="71"/>
      <c r="B75" s="193"/>
      <c r="C75" s="591" t="s">
        <v>103</v>
      </c>
      <c r="D75" s="592"/>
      <c r="E75" s="592"/>
      <c r="F75" s="77" t="str">
        <f>VLOOKUP(G75,F:P,10,0)</f>
        <v>富山県</v>
      </c>
      <c r="G75" s="78">
        <f>MAX(F23:F70)</f>
        <v>11.46</v>
      </c>
      <c r="H75" s="593" t="s">
        <v>104</v>
      </c>
      <c r="I75" s="594"/>
      <c r="J75" s="594"/>
      <c r="K75" s="79">
        <f>+N71</f>
        <v>1</v>
      </c>
      <c r="L75" s="80" t="s">
        <v>105</v>
      </c>
      <c r="M75" s="81">
        <f>N71-M71</f>
        <v>0</v>
      </c>
      <c r="N75" s="74"/>
      <c r="R75" s="232"/>
    </row>
    <row r="76" spans="1:18" ht="36.75" customHeight="1" thickBot="1">
      <c r="A76" s="82"/>
      <c r="B76" s="83"/>
      <c r="C76" s="83"/>
      <c r="D76" s="83"/>
      <c r="E76" s="83"/>
      <c r="F76" s="83"/>
      <c r="G76" s="83"/>
      <c r="H76" s="83"/>
      <c r="I76" s="83"/>
      <c r="J76" s="83"/>
      <c r="K76" s="84"/>
      <c r="L76" s="84"/>
      <c r="M76" s="85"/>
      <c r="N76" s="86"/>
      <c r="R76" s="232"/>
    </row>
    <row r="77" spans="1:18" ht="30.75" customHeight="1">
      <c r="A77" s="108"/>
      <c r="B77" s="108"/>
      <c r="C77" s="108"/>
      <c r="D77" s="108"/>
      <c r="E77" s="108"/>
      <c r="F77" s="108"/>
      <c r="G77" s="108"/>
      <c r="H77" s="108"/>
      <c r="I77" s="108"/>
      <c r="J77" s="108"/>
      <c r="K77" s="196"/>
      <c r="L77" s="196"/>
      <c r="M77" s="197"/>
      <c r="N77" s="198"/>
      <c r="R77" s="233"/>
    </row>
    <row r="78" spans="1:18" ht="30.75" customHeight="1" thickBot="1">
      <c r="A78" s="199"/>
      <c r="B78" s="199"/>
      <c r="C78" s="199"/>
      <c r="D78" s="199"/>
      <c r="E78" s="199"/>
      <c r="F78" s="199"/>
      <c r="G78" s="199"/>
      <c r="H78" s="199"/>
      <c r="I78" s="199"/>
      <c r="J78" s="199"/>
      <c r="K78" s="200"/>
      <c r="L78" s="200"/>
      <c r="M78" s="455"/>
      <c r="N78" s="199"/>
    </row>
    <row r="79" spans="1:18" ht="24.75" customHeight="1" thickTop="1">
      <c r="A79" s="595">
        <v>2</v>
      </c>
      <c r="B79" s="598" t="s">
        <v>236</v>
      </c>
      <c r="C79" s="599"/>
      <c r="D79" s="599"/>
      <c r="E79" s="599"/>
      <c r="F79" s="600"/>
      <c r="G79" s="607" t="s">
        <v>237</v>
      </c>
      <c r="H79" s="608"/>
      <c r="I79" s="608"/>
      <c r="J79" s="608"/>
      <c r="K79" s="608"/>
      <c r="L79" s="608"/>
      <c r="M79" s="608"/>
      <c r="N79" s="609"/>
    </row>
    <row r="80" spans="1:18" ht="24.75" customHeight="1">
      <c r="A80" s="596"/>
      <c r="B80" s="601"/>
      <c r="C80" s="602"/>
      <c r="D80" s="602"/>
      <c r="E80" s="602"/>
      <c r="F80" s="603"/>
      <c r="G80" s="610"/>
      <c r="H80" s="611"/>
      <c r="I80" s="611"/>
      <c r="J80" s="611"/>
      <c r="K80" s="611"/>
      <c r="L80" s="611"/>
      <c r="M80" s="611"/>
      <c r="N80" s="612"/>
      <c r="O80" s="201" t="s">
        <v>26</v>
      </c>
      <c r="P80" s="201"/>
    </row>
    <row r="81" spans="1:16" ht="24.75" customHeight="1">
      <c r="A81" s="596"/>
      <c r="B81" s="601"/>
      <c r="C81" s="602"/>
      <c r="D81" s="602"/>
      <c r="E81" s="602"/>
      <c r="F81" s="603"/>
      <c r="G81" s="610"/>
      <c r="H81" s="611"/>
      <c r="I81" s="611"/>
      <c r="J81" s="611"/>
      <c r="K81" s="611"/>
      <c r="L81" s="611"/>
      <c r="M81" s="611"/>
      <c r="N81" s="612"/>
      <c r="O81" s="201" t="s">
        <v>19</v>
      </c>
      <c r="P81" s="201" t="s">
        <v>106</v>
      </c>
    </row>
    <row r="82" spans="1:16" ht="24.75" customHeight="1">
      <c r="A82" s="596"/>
      <c r="B82" s="601"/>
      <c r="C82" s="602"/>
      <c r="D82" s="602"/>
      <c r="E82" s="602"/>
      <c r="F82" s="603"/>
      <c r="G82" s="610"/>
      <c r="H82" s="611"/>
      <c r="I82" s="611"/>
      <c r="J82" s="611"/>
      <c r="K82" s="611"/>
      <c r="L82" s="611"/>
      <c r="M82" s="611"/>
      <c r="N82" s="612"/>
      <c r="O82" s="202"/>
      <c r="P82" s="201"/>
    </row>
    <row r="83" spans="1:16" ht="46.2" customHeight="1" thickBot="1">
      <c r="A83" s="597"/>
      <c r="B83" s="604"/>
      <c r="C83" s="605"/>
      <c r="D83" s="605"/>
      <c r="E83" s="605"/>
      <c r="F83" s="606"/>
      <c r="G83" s="613"/>
      <c r="H83" s="614"/>
      <c r="I83" s="614"/>
      <c r="J83" s="614"/>
      <c r="K83" s="614"/>
      <c r="L83" s="614"/>
      <c r="M83" s="614"/>
      <c r="N83" s="61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5"/>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2571-1C71-49C6-87BA-38FC36C0198A}">
  <dimension ref="A1:P25"/>
  <sheetViews>
    <sheetView view="pageBreakPreview" zoomScaleNormal="75" zoomScaleSheetLayoutView="100" workbookViewId="0">
      <selection activeCell="R12" sqref="R12"/>
    </sheetView>
  </sheetViews>
  <sheetFormatPr defaultColWidth="9" defaultRowHeight="13.2"/>
  <cols>
    <col min="1" max="1" width="4.88671875" style="457" customWidth="1"/>
    <col min="2" max="5" width="9" style="457"/>
    <col min="6" max="6" width="5.88671875" style="457" customWidth="1"/>
    <col min="7" max="8" width="9" style="457"/>
    <col min="9" max="11" width="12.6640625" style="457" customWidth="1"/>
    <col min="12" max="12" width="10.88671875" style="457" customWidth="1"/>
    <col min="13" max="13" width="6.5546875" style="457" customWidth="1"/>
    <col min="14" max="16384" width="9" style="457"/>
  </cols>
  <sheetData>
    <row r="1" spans="1:16" ht="23.4">
      <c r="A1" s="638" t="s">
        <v>205</v>
      </c>
      <c r="B1" s="638"/>
      <c r="C1" s="638"/>
      <c r="D1" s="638"/>
      <c r="E1" s="638"/>
      <c r="F1" s="638"/>
      <c r="G1" s="638"/>
      <c r="H1" s="638"/>
      <c r="I1" s="638"/>
      <c r="J1" s="639"/>
      <c r="K1" s="639"/>
      <c r="L1" s="639"/>
      <c r="M1" s="639"/>
    </row>
    <row r="2" spans="1:16" ht="19.2">
      <c r="A2" s="640" t="s">
        <v>414</v>
      </c>
      <c r="B2" s="640"/>
      <c r="C2" s="640"/>
      <c r="D2" s="640"/>
      <c r="E2" s="640"/>
      <c r="F2" s="640"/>
      <c r="G2" s="640"/>
      <c r="H2" s="640"/>
      <c r="I2" s="640"/>
      <c r="J2" s="641"/>
      <c r="K2" s="641"/>
      <c r="L2" s="641"/>
      <c r="M2" s="641"/>
      <c r="N2" s="485"/>
    </row>
    <row r="3" spans="1:16" ht="19.2">
      <c r="A3" s="640" t="s">
        <v>415</v>
      </c>
      <c r="B3" s="640"/>
      <c r="C3" s="640"/>
      <c r="D3" s="640"/>
      <c r="E3" s="640"/>
      <c r="F3" s="640"/>
      <c r="G3" s="640"/>
      <c r="H3" s="640"/>
      <c r="I3" s="640"/>
      <c r="J3" s="641"/>
      <c r="K3" s="641"/>
      <c r="L3" s="641"/>
      <c r="M3" s="641"/>
      <c r="N3" s="642"/>
    </row>
    <row r="4" spans="1:16" ht="16.2">
      <c r="A4" s="643" t="s">
        <v>413</v>
      </c>
      <c r="B4" s="643"/>
      <c r="C4" s="643"/>
      <c r="D4" s="643"/>
      <c r="E4" s="643"/>
      <c r="F4" s="643"/>
      <c r="G4" s="643"/>
      <c r="H4" s="643"/>
      <c r="I4" s="643"/>
      <c r="J4" s="644"/>
      <c r="K4" s="644"/>
      <c r="L4" s="644"/>
      <c r="M4" s="644"/>
      <c r="N4" s="642"/>
    </row>
    <row r="5" spans="1:16" ht="16.2">
      <c r="A5" s="518"/>
      <c r="B5" s="519"/>
      <c r="C5" s="519"/>
      <c r="D5" s="519"/>
      <c r="E5" s="519"/>
      <c r="F5" s="519"/>
      <c r="G5" s="519"/>
      <c r="H5" s="519"/>
      <c r="I5" s="519"/>
      <c r="J5" s="519"/>
      <c r="K5" s="519"/>
      <c r="L5" s="519"/>
      <c r="M5" s="519"/>
      <c r="N5" s="642"/>
    </row>
    <row r="6" spans="1:16" ht="17.399999999999999">
      <c r="A6" s="519"/>
      <c r="B6" s="645" t="s">
        <v>26</v>
      </c>
      <c r="C6" s="646"/>
      <c r="D6" s="646"/>
      <c r="E6" s="646"/>
      <c r="F6" s="519"/>
      <c r="G6" s="519"/>
      <c r="H6" s="648" t="s">
        <v>416</v>
      </c>
      <c r="I6" s="649"/>
      <c r="J6" s="649"/>
      <c r="K6" s="649"/>
      <c r="L6" s="649"/>
      <c r="M6" s="519"/>
      <c r="N6" s="642"/>
      <c r="O6" s="484"/>
    </row>
    <row r="7" spans="1:16" ht="16.2">
      <c r="A7" s="519"/>
      <c r="B7" s="646"/>
      <c r="C7" s="646"/>
      <c r="D7" s="646"/>
      <c r="E7" s="646"/>
      <c r="F7" s="519"/>
      <c r="G7" s="519"/>
      <c r="H7" s="649"/>
      <c r="I7" s="649"/>
      <c r="J7" s="649"/>
      <c r="K7" s="649"/>
      <c r="L7" s="649"/>
      <c r="M7" s="519"/>
      <c r="N7" s="642"/>
      <c r="O7" s="457" t="s">
        <v>19</v>
      </c>
    </row>
    <row r="8" spans="1:16" ht="16.2">
      <c r="A8" s="519"/>
      <c r="B8" s="646"/>
      <c r="C8" s="646"/>
      <c r="D8" s="646"/>
      <c r="E8" s="646"/>
      <c r="F8" s="519"/>
      <c r="G8" s="519"/>
      <c r="H8" s="649"/>
      <c r="I8" s="649"/>
      <c r="J8" s="649"/>
      <c r="K8" s="649"/>
      <c r="L8" s="649"/>
      <c r="M8" s="519"/>
    </row>
    <row r="9" spans="1:16" ht="16.2">
      <c r="A9" s="519"/>
      <c r="B9" s="646"/>
      <c r="C9" s="646"/>
      <c r="D9" s="646"/>
      <c r="E9" s="646"/>
      <c r="F9" s="519"/>
      <c r="G9" s="519"/>
      <c r="H9" s="649"/>
      <c r="I9" s="649"/>
      <c r="J9" s="649"/>
      <c r="K9" s="649"/>
      <c r="L9" s="649"/>
      <c r="M9" s="519"/>
    </row>
    <row r="10" spans="1:16" ht="16.2">
      <c r="A10" s="519"/>
      <c r="B10" s="646"/>
      <c r="C10" s="646"/>
      <c r="D10" s="646"/>
      <c r="E10" s="646"/>
      <c r="F10" s="519"/>
      <c r="G10" s="519"/>
      <c r="H10" s="649"/>
      <c r="I10" s="649"/>
      <c r="J10" s="649"/>
      <c r="K10" s="649"/>
      <c r="L10" s="649"/>
      <c r="M10" s="519"/>
    </row>
    <row r="11" spans="1:16" ht="16.2">
      <c r="A11" s="519"/>
      <c r="B11" s="646"/>
      <c r="C11" s="646"/>
      <c r="D11" s="646"/>
      <c r="E11" s="646"/>
      <c r="F11" s="520"/>
      <c r="G11" s="520"/>
      <c r="H11" s="649"/>
      <c r="I11" s="649"/>
      <c r="J11" s="649"/>
      <c r="K11" s="649"/>
      <c r="L11" s="649"/>
      <c r="M11" s="519"/>
    </row>
    <row r="12" spans="1:16" ht="16.2">
      <c r="A12" s="519"/>
      <c r="B12" s="646"/>
      <c r="C12" s="646"/>
      <c r="D12" s="646"/>
      <c r="E12" s="646"/>
      <c r="F12" s="521"/>
      <c r="G12" s="521"/>
      <c r="H12" s="649"/>
      <c r="I12" s="649"/>
      <c r="J12" s="649"/>
      <c r="K12" s="649"/>
      <c r="L12" s="649"/>
      <c r="M12" s="519"/>
    </row>
    <row r="13" spans="1:16" ht="17.399999999999999">
      <c r="A13" s="519"/>
      <c r="B13" s="647"/>
      <c r="C13" s="647"/>
      <c r="D13" s="647"/>
      <c r="E13" s="647"/>
      <c r="F13" s="521"/>
      <c r="G13" s="521"/>
      <c r="H13" s="649"/>
      <c r="I13" s="649"/>
      <c r="J13" s="649"/>
      <c r="K13" s="649"/>
      <c r="L13" s="649"/>
      <c r="M13" s="519"/>
      <c r="P13" s="484"/>
    </row>
    <row r="14" spans="1:16" ht="16.2">
      <c r="A14" s="519"/>
      <c r="B14" s="647"/>
      <c r="C14" s="647"/>
      <c r="D14" s="647"/>
      <c r="E14" s="647"/>
      <c r="F14" s="520"/>
      <c r="G14" s="520"/>
      <c r="H14" s="649"/>
      <c r="I14" s="649"/>
      <c r="J14" s="649"/>
      <c r="K14" s="649"/>
      <c r="L14" s="649"/>
      <c r="M14" s="519"/>
      <c r="P14" s="503" t="s">
        <v>19</v>
      </c>
    </row>
    <row r="15" spans="1:16" ht="16.2">
      <c r="A15" s="519"/>
      <c r="B15" s="519"/>
      <c r="C15" s="519"/>
      <c r="D15" s="519"/>
      <c r="E15" s="519"/>
      <c r="F15" s="519"/>
      <c r="G15" s="519"/>
      <c r="H15" s="519" t="s">
        <v>19</v>
      </c>
      <c r="I15" s="519"/>
      <c r="J15" s="519"/>
      <c r="K15" s="519"/>
      <c r="L15" s="519"/>
      <c r="M15" s="519"/>
    </row>
    <row r="16" spans="1:16" ht="9" customHeight="1" thickBot="1">
      <c r="A16" s="516"/>
      <c r="B16" s="517"/>
      <c r="C16" s="517"/>
      <c r="D16" s="517"/>
      <c r="E16" s="517"/>
      <c r="F16" s="517"/>
      <c r="G16" s="517"/>
      <c r="H16" s="517"/>
      <c r="I16" s="517"/>
      <c r="J16" s="517"/>
      <c r="K16" s="517"/>
      <c r="L16" s="517"/>
      <c r="M16" s="517"/>
    </row>
    <row r="17" spans="1:13" ht="13.8" thickTop="1">
      <c r="A17" s="517"/>
      <c r="B17" s="629" t="s">
        <v>417</v>
      </c>
      <c r="C17" s="630"/>
      <c r="D17" s="630"/>
      <c r="E17" s="630"/>
      <c r="F17" s="630"/>
      <c r="G17" s="630"/>
      <c r="H17" s="630"/>
      <c r="I17" s="630"/>
      <c r="J17" s="630"/>
      <c r="K17" s="630"/>
      <c r="L17" s="631"/>
      <c r="M17" s="517"/>
    </row>
    <row r="18" spans="1:13">
      <c r="A18" s="517"/>
      <c r="B18" s="632"/>
      <c r="C18" s="633"/>
      <c r="D18" s="633"/>
      <c r="E18" s="633"/>
      <c r="F18" s="633"/>
      <c r="G18" s="633"/>
      <c r="H18" s="633"/>
      <c r="I18" s="633"/>
      <c r="J18" s="633"/>
      <c r="K18" s="633"/>
      <c r="L18" s="634"/>
      <c r="M18" s="517"/>
    </row>
    <row r="19" spans="1:13">
      <c r="A19" s="517"/>
      <c r="B19" s="632"/>
      <c r="C19" s="633"/>
      <c r="D19" s="633"/>
      <c r="E19" s="633"/>
      <c r="F19" s="633"/>
      <c r="G19" s="633"/>
      <c r="H19" s="633"/>
      <c r="I19" s="633"/>
      <c r="J19" s="633"/>
      <c r="K19" s="633"/>
      <c r="L19" s="634"/>
      <c r="M19" s="517"/>
    </row>
    <row r="20" spans="1:13">
      <c r="A20" s="517"/>
      <c r="B20" s="632"/>
      <c r="C20" s="633"/>
      <c r="D20" s="633"/>
      <c r="E20" s="633"/>
      <c r="F20" s="633"/>
      <c r="G20" s="633"/>
      <c r="H20" s="633"/>
      <c r="I20" s="633"/>
      <c r="J20" s="633"/>
      <c r="K20" s="633"/>
      <c r="L20" s="634"/>
      <c r="M20" s="517"/>
    </row>
    <row r="21" spans="1:13">
      <c r="A21" s="517"/>
      <c r="B21" s="632"/>
      <c r="C21" s="633"/>
      <c r="D21" s="633"/>
      <c r="E21" s="633"/>
      <c r="F21" s="633"/>
      <c r="G21" s="633"/>
      <c r="H21" s="633"/>
      <c r="I21" s="633"/>
      <c r="J21" s="633"/>
      <c r="K21" s="633"/>
      <c r="L21" s="634"/>
      <c r="M21" s="517"/>
    </row>
    <row r="22" spans="1:13">
      <c r="A22" s="517"/>
      <c r="B22" s="632"/>
      <c r="C22" s="633"/>
      <c r="D22" s="633"/>
      <c r="E22" s="633"/>
      <c r="F22" s="633"/>
      <c r="G22" s="633"/>
      <c r="H22" s="633"/>
      <c r="I22" s="633"/>
      <c r="J22" s="633"/>
      <c r="K22" s="633"/>
      <c r="L22" s="634"/>
      <c r="M22" s="517"/>
    </row>
    <row r="23" spans="1:13">
      <c r="A23" s="517"/>
      <c r="B23" s="632"/>
      <c r="C23" s="633"/>
      <c r="D23" s="633"/>
      <c r="E23" s="633"/>
      <c r="F23" s="633"/>
      <c r="G23" s="633"/>
      <c r="H23" s="633"/>
      <c r="I23" s="633"/>
      <c r="J23" s="633"/>
      <c r="K23" s="633"/>
      <c r="L23" s="634"/>
      <c r="M23" s="517"/>
    </row>
    <row r="24" spans="1:13" ht="13.8" thickBot="1">
      <c r="A24" s="517"/>
      <c r="B24" s="635"/>
      <c r="C24" s="636"/>
      <c r="D24" s="636"/>
      <c r="E24" s="636"/>
      <c r="F24" s="636"/>
      <c r="G24" s="636"/>
      <c r="H24" s="636"/>
      <c r="I24" s="636"/>
      <c r="J24" s="636"/>
      <c r="K24" s="636"/>
      <c r="L24" s="637"/>
      <c r="M24" s="517"/>
    </row>
    <row r="25" spans="1:13" ht="13.8" thickTop="1">
      <c r="A25" s="517"/>
      <c r="B25" s="517"/>
      <c r="C25" s="517"/>
      <c r="D25" s="517"/>
      <c r="E25" s="517"/>
      <c r="F25" s="517"/>
      <c r="G25" s="517"/>
      <c r="H25" s="517"/>
      <c r="I25" s="517"/>
      <c r="J25" s="517"/>
      <c r="K25" s="517"/>
      <c r="L25" s="517"/>
      <c r="M25" s="517"/>
    </row>
  </sheetData>
  <mergeCells count="8">
    <mergeCell ref="B17:L24"/>
    <mergeCell ref="A1:M1"/>
    <mergeCell ref="A2:M2"/>
    <mergeCell ref="A3:M3"/>
    <mergeCell ref="N3:N7"/>
    <mergeCell ref="A4:M4"/>
    <mergeCell ref="B6:E14"/>
    <mergeCell ref="H6:L14"/>
  </mergeCells>
  <phoneticPr fontId="85"/>
  <pageMargins left="0.70866141732283472" right="0.70866141732283472" top="0.74803149606299213" bottom="0.74803149606299213" header="0.31496062992125984" footer="0.31496062992125984"/>
  <pageSetup paperSize="9" scale="110"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4"/>
  <sheetViews>
    <sheetView showGridLines="0" zoomScale="94" zoomScaleNormal="94" zoomScaleSheetLayoutView="79" workbookViewId="0">
      <selection activeCell="A41" sqref="A41:XFD43"/>
    </sheetView>
  </sheetViews>
  <sheetFormatPr defaultColWidth="9" defaultRowHeight="31.2" customHeight="1"/>
  <cols>
    <col min="1" max="1" width="163.88671875" style="267" customWidth="1"/>
    <col min="2" max="2" width="11.21875" style="265" customWidth="1"/>
    <col min="3" max="3" width="22" style="265" customWidth="1"/>
    <col min="4" max="4" width="20.109375" style="266" customWidth="1"/>
    <col min="5" max="16384" width="9" style="1"/>
  </cols>
  <sheetData>
    <row r="1" spans="1:19" s="40" customFormat="1" ht="31.2" customHeight="1" thickBot="1">
      <c r="A1" s="152" t="s">
        <v>238</v>
      </c>
      <c r="B1" s="153" t="s">
        <v>0</v>
      </c>
      <c r="C1" s="154" t="s">
        <v>1</v>
      </c>
      <c r="D1" s="264" t="s">
        <v>2</v>
      </c>
    </row>
    <row r="2" spans="1:19" s="40" customFormat="1" ht="42" customHeight="1" thickTop="1">
      <c r="A2" s="456" t="s">
        <v>239</v>
      </c>
      <c r="B2" s="275"/>
      <c r="C2" s="650" t="s">
        <v>243</v>
      </c>
      <c r="D2" s="278"/>
    </row>
    <row r="3" spans="1:19" s="40" customFormat="1" ht="118.8" customHeight="1">
      <c r="A3" s="383" t="s">
        <v>240</v>
      </c>
      <c r="B3" s="379" t="s">
        <v>242</v>
      </c>
      <c r="C3" s="651"/>
      <c r="D3" s="404">
        <v>45408</v>
      </c>
    </row>
    <row r="4" spans="1:19" s="40" customFormat="1" ht="31.2" customHeight="1" thickBot="1">
      <c r="A4" s="151" t="s">
        <v>241</v>
      </c>
      <c r="B4" s="274"/>
      <c r="C4" s="652"/>
      <c r="D4" s="277"/>
    </row>
    <row r="5" spans="1:19" s="40" customFormat="1" ht="39" customHeight="1" thickTop="1">
      <c r="A5" s="456" t="s">
        <v>248</v>
      </c>
      <c r="B5" s="275"/>
      <c r="C5" s="650" t="s">
        <v>249</v>
      </c>
      <c r="D5" s="278"/>
    </row>
    <row r="6" spans="1:19" s="40" customFormat="1" ht="136.19999999999999" customHeight="1">
      <c r="A6" s="466" t="s">
        <v>250</v>
      </c>
      <c r="B6" s="379" t="s">
        <v>251</v>
      </c>
      <c r="C6" s="651"/>
      <c r="D6" s="404">
        <v>45409</v>
      </c>
    </row>
    <row r="7" spans="1:19" s="40" customFormat="1" ht="31.2" customHeight="1" thickBot="1">
      <c r="A7" s="489" t="s">
        <v>252</v>
      </c>
      <c r="B7" s="274"/>
      <c r="C7" s="652"/>
      <c r="D7" s="277"/>
    </row>
    <row r="8" spans="1:19" s="40" customFormat="1" ht="49.2" customHeight="1" thickTop="1">
      <c r="A8" s="355" t="s">
        <v>257</v>
      </c>
      <c r="B8" s="275"/>
      <c r="C8" s="650" t="s">
        <v>261</v>
      </c>
      <c r="D8" s="278"/>
    </row>
    <row r="9" spans="1:19" s="40" customFormat="1" ht="94.8" customHeight="1">
      <c r="A9" s="383" t="s">
        <v>258</v>
      </c>
      <c r="B9" s="379" t="s">
        <v>260</v>
      </c>
      <c r="C9" s="651"/>
      <c r="D9" s="404">
        <v>45408</v>
      </c>
    </row>
    <row r="10" spans="1:19" s="40" customFormat="1" ht="31.2" customHeight="1" thickBot="1">
      <c r="A10" s="151" t="s">
        <v>259</v>
      </c>
      <c r="B10" s="274"/>
      <c r="C10" s="652"/>
      <c r="D10" s="277"/>
    </row>
    <row r="11" spans="1:19" s="40" customFormat="1" ht="40.799999999999997" customHeight="1" thickTop="1">
      <c r="A11" s="355" t="s">
        <v>262</v>
      </c>
      <c r="B11" s="275"/>
      <c r="C11" s="650" t="s">
        <v>265</v>
      </c>
      <c r="D11" s="278"/>
    </row>
    <row r="12" spans="1:19" s="40" customFormat="1" ht="73.8" customHeight="1">
      <c r="A12" s="383" t="s">
        <v>263</v>
      </c>
      <c r="B12" s="379" t="s">
        <v>264</v>
      </c>
      <c r="C12" s="651"/>
      <c r="D12" s="404">
        <v>45408</v>
      </c>
    </row>
    <row r="13" spans="1:19" s="40" customFormat="1" ht="31.2" customHeight="1" thickBot="1">
      <c r="A13" s="151" t="s">
        <v>268</v>
      </c>
      <c r="B13" s="274"/>
      <c r="C13" s="652"/>
      <c r="D13" s="277"/>
    </row>
    <row r="14" spans="1:19" s="40" customFormat="1" ht="40.799999999999997" customHeight="1" thickTop="1">
      <c r="A14" s="504" t="s">
        <v>349</v>
      </c>
      <c r="B14" s="410"/>
      <c r="C14" s="668" t="s">
        <v>265</v>
      </c>
      <c r="D14" s="665">
        <v>45407</v>
      </c>
    </row>
    <row r="15" spans="1:19" s="40" customFormat="1" ht="99" customHeight="1">
      <c r="A15" s="442" t="s">
        <v>350</v>
      </c>
      <c r="B15" s="379" t="s">
        <v>264</v>
      </c>
      <c r="C15" s="669"/>
      <c r="D15" s="666"/>
      <c r="S15" s="395"/>
    </row>
    <row r="16" spans="1:19" s="40" customFormat="1" ht="31.2" customHeight="1" thickBot="1">
      <c r="A16" s="151" t="s">
        <v>351</v>
      </c>
      <c r="B16" s="150"/>
      <c r="C16" s="670"/>
      <c r="D16" s="667"/>
    </row>
    <row r="17" spans="1:4" s="40" customFormat="1" ht="46.2" customHeight="1" thickTop="1">
      <c r="A17" s="355" t="s">
        <v>267</v>
      </c>
      <c r="B17" s="275"/>
      <c r="C17" s="664" t="s">
        <v>272</v>
      </c>
      <c r="D17" s="278"/>
    </row>
    <row r="18" spans="1:4" s="40" customFormat="1" ht="228.6" customHeight="1">
      <c r="A18" s="431" t="s">
        <v>269</v>
      </c>
      <c r="B18" s="379" t="s">
        <v>271</v>
      </c>
      <c r="C18" s="651"/>
      <c r="D18" s="404">
        <v>45406</v>
      </c>
    </row>
    <row r="19" spans="1:4" s="40" customFormat="1" ht="31.2" customHeight="1" thickBot="1">
      <c r="A19" s="424" t="s">
        <v>270</v>
      </c>
      <c r="B19" s="274"/>
      <c r="C19" s="652"/>
      <c r="D19" s="277"/>
    </row>
    <row r="20" spans="1:4" s="40" customFormat="1" ht="36" customHeight="1" thickTop="1">
      <c r="A20" s="355" t="s">
        <v>273</v>
      </c>
      <c r="B20" s="275"/>
      <c r="C20" s="650" t="s">
        <v>275</v>
      </c>
      <c r="D20" s="278"/>
    </row>
    <row r="21" spans="1:4" s="40" customFormat="1" ht="95.4" customHeight="1">
      <c r="A21" s="349" t="s">
        <v>274</v>
      </c>
      <c r="B21" s="379" t="s">
        <v>276</v>
      </c>
      <c r="C21" s="651"/>
      <c r="D21" s="404">
        <v>45405</v>
      </c>
    </row>
    <row r="22" spans="1:4" s="40" customFormat="1" ht="31.2" customHeight="1" thickBot="1">
      <c r="A22" s="279" t="s">
        <v>277</v>
      </c>
      <c r="B22" s="274"/>
      <c r="C22" s="652"/>
      <c r="D22" s="277"/>
    </row>
    <row r="23" spans="1:4" s="40" customFormat="1" ht="37.799999999999997" customHeight="1" thickTop="1">
      <c r="A23" s="355" t="s">
        <v>345</v>
      </c>
      <c r="B23" s="275"/>
      <c r="C23" s="650" t="s">
        <v>346</v>
      </c>
      <c r="D23" s="278"/>
    </row>
    <row r="24" spans="1:4" s="40" customFormat="1" ht="145.19999999999999" customHeight="1">
      <c r="A24" s="394" t="s">
        <v>348</v>
      </c>
      <c r="B24" s="450" t="s">
        <v>230</v>
      </c>
      <c r="C24" s="653"/>
      <c r="D24" s="404">
        <v>45408</v>
      </c>
    </row>
    <row r="25" spans="1:4" s="40" customFormat="1" ht="31.2" customHeight="1" thickBot="1">
      <c r="A25" s="440" t="s">
        <v>347</v>
      </c>
      <c r="B25" s="387"/>
      <c r="C25" s="385"/>
      <c r="D25" s="277"/>
    </row>
    <row r="26" spans="1:4" s="40" customFormat="1" ht="34.200000000000003" customHeight="1" thickTop="1">
      <c r="A26" s="384" t="s">
        <v>352</v>
      </c>
      <c r="B26" s="275"/>
      <c r="C26" s="650" t="s">
        <v>356</v>
      </c>
      <c r="D26" s="278"/>
    </row>
    <row r="27" spans="1:4" s="40" customFormat="1" ht="231.6" customHeight="1">
      <c r="A27" s="349" t="s">
        <v>353</v>
      </c>
      <c r="B27" s="451" t="s">
        <v>355</v>
      </c>
      <c r="C27" s="653"/>
      <c r="D27" s="404">
        <v>45407</v>
      </c>
    </row>
    <row r="28" spans="1:4" s="40" customFormat="1" ht="31.2" customHeight="1" thickBot="1">
      <c r="A28" s="151" t="s">
        <v>354</v>
      </c>
      <c r="B28" s="274"/>
      <c r="C28" s="654"/>
      <c r="D28" s="277"/>
    </row>
    <row r="29" spans="1:4" s="40" customFormat="1" ht="37.200000000000003" customHeight="1" thickTop="1">
      <c r="A29" s="447" t="s">
        <v>357</v>
      </c>
      <c r="B29" s="655" t="s">
        <v>251</v>
      </c>
      <c r="C29" s="671" t="s">
        <v>359</v>
      </c>
      <c r="D29" s="665">
        <v>45407</v>
      </c>
    </row>
    <row r="30" spans="1:4" s="40" customFormat="1" ht="163.80000000000001" customHeight="1">
      <c r="A30" s="363" t="s">
        <v>358</v>
      </c>
      <c r="B30" s="656"/>
      <c r="C30" s="672"/>
      <c r="D30" s="666"/>
    </row>
    <row r="31" spans="1:4" s="40" customFormat="1" ht="31.2" customHeight="1" thickBot="1">
      <c r="A31" s="509" t="s">
        <v>365</v>
      </c>
      <c r="B31" s="657"/>
      <c r="C31" s="673"/>
      <c r="D31" s="667"/>
    </row>
    <row r="32" spans="1:4" s="40" customFormat="1" ht="39" customHeight="1" thickTop="1">
      <c r="A32" s="508" t="s">
        <v>360</v>
      </c>
      <c r="B32" s="658" t="s">
        <v>364</v>
      </c>
      <c r="C32" s="661" t="s">
        <v>363</v>
      </c>
      <c r="D32" s="665">
        <v>45403</v>
      </c>
    </row>
    <row r="33" spans="1:4" s="40" customFormat="1" ht="100.2" customHeight="1">
      <c r="A33" s="363" t="s">
        <v>361</v>
      </c>
      <c r="B33" s="659"/>
      <c r="C33" s="662"/>
      <c r="D33" s="666"/>
    </row>
    <row r="34" spans="1:4" s="40" customFormat="1" ht="31.2" customHeight="1" thickBot="1">
      <c r="A34" s="272" t="s">
        <v>362</v>
      </c>
      <c r="B34" s="660"/>
      <c r="C34" s="663"/>
      <c r="D34" s="667"/>
    </row>
    <row r="35" spans="1:4" ht="37.799999999999997" customHeight="1" thickTop="1">
      <c r="A35" s="366" t="s">
        <v>431</v>
      </c>
      <c r="B35" s="658" t="s">
        <v>434</v>
      </c>
      <c r="C35" s="661" t="s">
        <v>432</v>
      </c>
      <c r="D35" s="665">
        <v>45409</v>
      </c>
    </row>
    <row r="36" spans="1:4" ht="100.8" customHeight="1">
      <c r="A36" s="363" t="s">
        <v>433</v>
      </c>
      <c r="B36" s="659"/>
      <c r="C36" s="662"/>
      <c r="D36" s="666"/>
    </row>
    <row r="37" spans="1:4" ht="31.2" customHeight="1" thickBot="1">
      <c r="A37" s="272" t="s">
        <v>435</v>
      </c>
      <c r="B37" s="660"/>
      <c r="C37" s="663"/>
      <c r="D37" s="667"/>
    </row>
    <row r="38" spans="1:4" ht="36.6" customHeight="1" thickTop="1">
      <c r="A38" s="366" t="s">
        <v>436</v>
      </c>
      <c r="B38" s="658" t="s">
        <v>440</v>
      </c>
      <c r="C38" s="661" t="s">
        <v>437</v>
      </c>
      <c r="D38" s="665">
        <v>45409</v>
      </c>
    </row>
    <row r="39" spans="1:4" ht="191.4" customHeight="1">
      <c r="A39" s="363" t="s">
        <v>438</v>
      </c>
      <c r="B39" s="659"/>
      <c r="C39" s="662"/>
      <c r="D39" s="666"/>
    </row>
    <row r="40" spans="1:4" ht="31.2" customHeight="1" thickBot="1">
      <c r="A40" s="272" t="s">
        <v>439</v>
      </c>
      <c r="B40" s="660"/>
      <c r="C40" s="663"/>
      <c r="D40" s="667"/>
    </row>
    <row r="41" spans="1:4" s="40" customFormat="1" ht="31.2" hidden="1" customHeight="1" thickTop="1">
      <c r="A41" s="384"/>
      <c r="B41" s="275"/>
      <c r="C41" s="650"/>
      <c r="D41" s="278"/>
    </row>
    <row r="42" spans="1:4" s="40" customFormat="1" ht="230.4" hidden="1" customHeight="1">
      <c r="A42" s="349"/>
      <c r="B42" s="379"/>
      <c r="C42" s="653"/>
      <c r="D42" s="276"/>
    </row>
    <row r="43" spans="1:4" s="40" customFormat="1" ht="31.2" hidden="1" customHeight="1" thickBot="1">
      <c r="A43" s="151"/>
      <c r="B43" s="274"/>
      <c r="C43" s="654"/>
      <c r="D43" s="277"/>
    </row>
    <row r="44" spans="1:4" ht="31.2" customHeight="1" thickTop="1"/>
  </sheetData>
  <mergeCells count="23">
    <mergeCell ref="D38:D40"/>
    <mergeCell ref="B35:B37"/>
    <mergeCell ref="C35:C37"/>
    <mergeCell ref="D35:D37"/>
    <mergeCell ref="D14:D16"/>
    <mergeCell ref="C14:C16"/>
    <mergeCell ref="C26:C28"/>
    <mergeCell ref="D32:D34"/>
    <mergeCell ref="C29:C31"/>
    <mergeCell ref="D29:D31"/>
    <mergeCell ref="C32:C34"/>
    <mergeCell ref="C2:C4"/>
    <mergeCell ref="C41:C43"/>
    <mergeCell ref="B29:B31"/>
    <mergeCell ref="B32:B34"/>
    <mergeCell ref="B38:B40"/>
    <mergeCell ref="C38:C40"/>
    <mergeCell ref="C5:C7"/>
    <mergeCell ref="C17:C19"/>
    <mergeCell ref="C23:C24"/>
    <mergeCell ref="C20:C22"/>
    <mergeCell ref="C11:C13"/>
    <mergeCell ref="C8:C10"/>
  </mergeCells>
  <phoneticPr fontId="15"/>
  <hyperlinks>
    <hyperlink ref="A4" r:id="rId1" xr:uid="{30832F8F-0D91-4CC3-883C-BF1342543AE5}"/>
    <hyperlink ref="A7" r:id="rId2" xr:uid="{5CD515D7-812D-4842-9E80-4710E96B0390}"/>
    <hyperlink ref="A10" r:id="rId3" xr:uid="{D33EA953-F2C1-4F2F-96F5-A1A16C0ED07F}"/>
    <hyperlink ref="A13" r:id="rId4" xr:uid="{DA19D16A-9D49-4ADD-8C81-8969732B9D33}"/>
    <hyperlink ref="A19" r:id="rId5" xr:uid="{05A18B96-C2D3-40A6-BFC5-FD6389F2748D}"/>
    <hyperlink ref="A22" r:id="rId6" xr:uid="{6280ED85-EFC7-4050-B274-C9CC6B8E6694}"/>
    <hyperlink ref="A25" r:id="rId7" xr:uid="{27A36AFA-5A7E-4147-982C-DB58A7FAED65}"/>
    <hyperlink ref="A16" r:id="rId8" xr:uid="{C73358EC-3A7C-48DC-B44E-617D213617F5}"/>
    <hyperlink ref="A28" r:id="rId9" xr:uid="{736A768D-D396-468F-AA5E-CB54684488D6}"/>
    <hyperlink ref="A34" r:id="rId10" xr:uid="{C50363A4-C27B-4091-9C6D-062419883254}"/>
    <hyperlink ref="A31" r:id="rId11" xr:uid="{FEA7268B-F422-46B4-8BC0-041F9163E632}"/>
    <hyperlink ref="A37" r:id="rId12" xr:uid="{DD7AF6E1-3328-409A-9C04-71F9A1D00F97}"/>
    <hyperlink ref="A40" r:id="rId13" xr:uid="{31E886EE-DEFD-43C6-A312-B79C2674A1FC}"/>
  </hyperlinks>
  <pageMargins left="0" right="0" top="0.19685039370078741" bottom="0.39370078740157483" header="0" footer="0.19685039370078741"/>
  <pageSetup paperSize="8" scale="28" orientation="portrait" horizontalDpi="300" verticalDpi="300"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sheetPr codeName="Sheet4"/>
  <dimension ref="A1:O28"/>
  <sheetViews>
    <sheetView workbookViewId="0">
      <selection activeCell="I27" sqref="I27"/>
    </sheetView>
  </sheetViews>
  <sheetFormatPr defaultRowHeight="13.2"/>
  <cols>
    <col min="2" max="2" width="13.109375" customWidth="1"/>
    <col min="3" max="4" width="11" customWidth="1"/>
    <col min="5" max="7" width="12.109375" customWidth="1"/>
  </cols>
  <sheetData>
    <row r="1" spans="1:15">
      <c r="A1" s="104"/>
      <c r="B1" s="104"/>
      <c r="C1" s="104"/>
      <c r="D1" s="104"/>
      <c r="E1" s="104"/>
      <c r="F1" s="104"/>
      <c r="G1" s="104"/>
      <c r="H1" s="104"/>
    </row>
    <row r="2" spans="1:15">
      <c r="A2" s="104"/>
      <c r="B2" s="104"/>
      <c r="C2" s="104"/>
      <c r="D2" s="104"/>
      <c r="E2" s="104"/>
      <c r="F2" s="104"/>
      <c r="G2" s="104"/>
      <c r="H2" s="104"/>
    </row>
    <row r="3" spans="1:15">
      <c r="A3" s="104"/>
      <c r="B3" s="104"/>
      <c r="C3" s="104"/>
      <c r="D3" s="104"/>
      <c r="E3" s="104"/>
      <c r="F3" s="104"/>
      <c r="G3" s="104"/>
      <c r="H3" s="104"/>
    </row>
    <row r="4" spans="1:15">
      <c r="A4" s="104"/>
      <c r="B4" s="408" t="s">
        <v>229</v>
      </c>
      <c r="C4" s="409"/>
      <c r="D4" s="104"/>
      <c r="E4" s="104"/>
      <c r="F4" s="104"/>
      <c r="G4" s="104"/>
      <c r="H4" s="104"/>
    </row>
    <row r="5" spans="1:15" ht="13.8" thickBot="1">
      <c r="A5" s="104"/>
      <c r="B5" s="674" t="s">
        <v>183</v>
      </c>
      <c r="C5" s="675"/>
      <c r="D5" s="675"/>
      <c r="E5" s="676" t="s">
        <v>184</v>
      </c>
      <c r="F5" s="676"/>
      <c r="G5" s="677"/>
      <c r="H5" s="104"/>
    </row>
    <row r="6" spans="1:15">
      <c r="A6" s="104"/>
      <c r="B6" s="495" t="s">
        <v>185</v>
      </c>
      <c r="C6" s="496" t="s">
        <v>185</v>
      </c>
      <c r="D6" s="496" t="s">
        <v>186</v>
      </c>
      <c r="E6" s="497" t="s">
        <v>185</v>
      </c>
      <c r="F6" s="496" t="s">
        <v>185</v>
      </c>
      <c r="G6" s="498" t="s">
        <v>186</v>
      </c>
      <c r="H6" s="104"/>
    </row>
    <row r="7" spans="1:15" ht="13.8" thickBot="1">
      <c r="A7" s="104"/>
      <c r="B7" s="499" t="s">
        <v>187</v>
      </c>
      <c r="C7" s="500" t="s">
        <v>188</v>
      </c>
      <c r="D7" s="500" t="s">
        <v>189</v>
      </c>
      <c r="E7" s="501" t="s">
        <v>187</v>
      </c>
      <c r="F7" s="500" t="s">
        <v>188</v>
      </c>
      <c r="G7" s="502" t="s">
        <v>189</v>
      </c>
      <c r="H7" s="104"/>
    </row>
    <row r="8" spans="1:15" ht="14.4" thickTop="1" thickBot="1">
      <c r="A8" s="104"/>
      <c r="B8" s="492">
        <v>25106</v>
      </c>
      <c r="C8" s="493">
        <v>13195</v>
      </c>
      <c r="D8" s="493">
        <v>11911</v>
      </c>
      <c r="E8" s="493">
        <v>20968</v>
      </c>
      <c r="F8" s="493">
        <v>10038</v>
      </c>
      <c r="G8" s="494">
        <v>10930</v>
      </c>
      <c r="H8" s="104"/>
    </row>
    <row r="9" spans="1:15">
      <c r="A9" s="104"/>
      <c r="B9" s="432"/>
      <c r="C9" s="432"/>
      <c r="D9" s="432"/>
      <c r="E9" s="432"/>
      <c r="F9" s="432"/>
      <c r="G9" s="432"/>
      <c r="H9" s="104"/>
    </row>
    <row r="10" spans="1:15">
      <c r="A10" s="104"/>
      <c r="B10" s="104"/>
      <c r="C10" s="104"/>
      <c r="D10" s="104"/>
      <c r="E10" s="104"/>
      <c r="F10" s="104"/>
      <c r="G10" s="104"/>
      <c r="H10" s="104"/>
      <c r="J10" t="s">
        <v>144</v>
      </c>
    </row>
    <row r="11" spans="1:15">
      <c r="A11" s="104"/>
      <c r="B11" s="104"/>
      <c r="C11" s="104"/>
      <c r="D11" s="104"/>
      <c r="E11" s="104"/>
      <c r="F11" s="104"/>
      <c r="G11" s="104"/>
      <c r="H11" s="104"/>
    </row>
    <row r="12" spans="1:15">
      <c r="A12" s="104"/>
      <c r="B12" s="408" t="s">
        <v>288</v>
      </c>
      <c r="C12" s="409"/>
      <c r="D12" s="104"/>
      <c r="E12" s="104"/>
      <c r="F12" s="104"/>
      <c r="G12" s="104"/>
      <c r="H12" s="104"/>
    </row>
    <row r="13" spans="1:15" ht="13.8" thickBot="1">
      <c r="A13" s="104"/>
      <c r="B13" s="674" t="s">
        <v>183</v>
      </c>
      <c r="C13" s="675"/>
      <c r="D13" s="675"/>
      <c r="E13" s="676" t="s">
        <v>184</v>
      </c>
      <c r="F13" s="676"/>
      <c r="G13" s="677"/>
      <c r="H13" s="104"/>
    </row>
    <row r="14" spans="1:15">
      <c r="A14" s="104"/>
      <c r="B14" s="495" t="s">
        <v>185</v>
      </c>
      <c r="C14" s="496" t="s">
        <v>185</v>
      </c>
      <c r="D14" s="496" t="s">
        <v>186</v>
      </c>
      <c r="E14" s="497" t="s">
        <v>185</v>
      </c>
      <c r="F14" s="496" t="s">
        <v>185</v>
      </c>
      <c r="G14" s="498" t="s">
        <v>186</v>
      </c>
      <c r="H14" s="104"/>
      <c r="J14" s="432"/>
      <c r="K14" s="432"/>
      <c r="L14" s="432"/>
      <c r="M14" s="432"/>
      <c r="N14" s="432"/>
      <c r="O14" s="432"/>
    </row>
    <row r="15" spans="1:15" ht="13.8" thickBot="1">
      <c r="A15" s="104"/>
      <c r="B15" s="499" t="s">
        <v>187</v>
      </c>
      <c r="C15" s="500" t="s">
        <v>188</v>
      </c>
      <c r="D15" s="500" t="s">
        <v>189</v>
      </c>
      <c r="E15" s="501" t="s">
        <v>187</v>
      </c>
      <c r="F15" s="500" t="s">
        <v>188</v>
      </c>
      <c r="G15" s="502" t="s">
        <v>189</v>
      </c>
      <c r="H15" s="104"/>
      <c r="J15" s="432"/>
      <c r="K15" s="432"/>
      <c r="L15" s="432"/>
      <c r="M15" s="432"/>
      <c r="N15" s="432"/>
      <c r="O15" s="432"/>
    </row>
    <row r="16" spans="1:15" ht="14.4" thickTop="1" thickBot="1">
      <c r="A16" s="104"/>
      <c r="B16" s="492">
        <v>13245</v>
      </c>
      <c r="C16" s="493">
        <v>6889</v>
      </c>
      <c r="D16" s="493">
        <v>6356</v>
      </c>
      <c r="E16" s="493">
        <v>18297</v>
      </c>
      <c r="F16" s="493">
        <v>8684</v>
      </c>
      <c r="G16" s="494">
        <v>9613</v>
      </c>
      <c r="H16" s="104"/>
    </row>
    <row r="17" spans="1:14">
      <c r="A17" s="104"/>
    </row>
    <row r="18" spans="1:14">
      <c r="A18" s="104"/>
      <c r="B18" s="104"/>
      <c r="C18" s="104"/>
      <c r="D18" s="104"/>
      <c r="E18" s="104"/>
      <c r="F18" s="104"/>
      <c r="G18" s="104"/>
      <c r="H18" s="104"/>
    </row>
    <row r="19" spans="1:14">
      <c r="A19" s="104"/>
      <c r="B19" s="104"/>
      <c r="C19" s="104"/>
      <c r="D19" s="104"/>
      <c r="E19" s="104"/>
      <c r="F19" s="104"/>
      <c r="G19" s="104"/>
      <c r="H19" s="104"/>
    </row>
    <row r="20" spans="1:14" ht="18" customHeight="1" thickBot="1">
      <c r="A20" s="104"/>
      <c r="B20" s="462" t="s">
        <v>183</v>
      </c>
      <c r="C20" s="463"/>
      <c r="D20" s="463"/>
      <c r="E20" s="464" t="s">
        <v>184</v>
      </c>
      <c r="F20" s="464"/>
      <c r="G20" s="465"/>
      <c r="H20" s="104"/>
      <c r="N20" t="s">
        <v>204</v>
      </c>
    </row>
    <row r="21" spans="1:14" ht="18" customHeight="1" thickBot="1">
      <c r="A21" s="104"/>
      <c r="B21" s="458" t="s">
        <v>190</v>
      </c>
      <c r="C21" s="459" t="s">
        <v>191</v>
      </c>
      <c r="D21" s="459" t="s">
        <v>192</v>
      </c>
      <c r="E21" s="460" t="s">
        <v>193</v>
      </c>
      <c r="F21" s="459" t="s">
        <v>194</v>
      </c>
      <c r="G21" s="461" t="s">
        <v>195</v>
      </c>
      <c r="H21" s="104"/>
      <c r="K21" t="s">
        <v>144</v>
      </c>
    </row>
    <row r="22" spans="1:14" ht="18" customHeight="1" thickTop="1" thickBot="1">
      <c r="A22" s="104"/>
      <c r="B22" s="486">
        <f>+B16/B8</f>
        <v>0.52756313231896756</v>
      </c>
      <c r="C22" s="487">
        <f t="shared" ref="C22:G22" si="0">+C16/C8</f>
        <v>0.52209170140204619</v>
      </c>
      <c r="D22" s="487">
        <f t="shared" si="0"/>
        <v>0.53362438082444796</v>
      </c>
      <c r="E22" s="487">
        <f t="shared" si="0"/>
        <v>0.87261541396413578</v>
      </c>
      <c r="F22" s="487">
        <f t="shared" si="0"/>
        <v>0.86511257222554294</v>
      </c>
      <c r="G22" s="488">
        <f t="shared" si="0"/>
        <v>0.87950594693504114</v>
      </c>
      <c r="H22" s="104"/>
    </row>
    <row r="23" spans="1:14">
      <c r="B23" s="104"/>
      <c r="C23" s="104"/>
      <c r="D23" s="104"/>
      <c r="E23" s="104"/>
      <c r="F23" s="104"/>
      <c r="G23" s="104"/>
      <c r="H23" s="104"/>
    </row>
    <row r="24" spans="1:14">
      <c r="B24" s="104"/>
      <c r="C24" s="104"/>
      <c r="D24" s="104"/>
      <c r="E24" s="104"/>
      <c r="F24" s="104"/>
      <c r="G24" s="104"/>
      <c r="H24" s="104"/>
    </row>
    <row r="25" spans="1:14">
      <c r="B25" s="104"/>
      <c r="C25" s="104"/>
      <c r="D25" s="104"/>
      <c r="E25" s="104"/>
      <c r="F25" s="104"/>
      <c r="G25" s="104"/>
      <c r="H25" s="104"/>
    </row>
    <row r="26" spans="1:14">
      <c r="H26" s="104"/>
    </row>
    <row r="28" spans="1:14">
      <c r="H28" t="s">
        <v>196</v>
      </c>
    </row>
  </sheetData>
  <mergeCells count="4">
    <mergeCell ref="B5:D5"/>
    <mergeCell ref="E5:G5"/>
    <mergeCell ref="B13:D13"/>
    <mergeCell ref="E13:G13"/>
  </mergeCells>
  <phoneticPr fontId="8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7"/>
  <sheetViews>
    <sheetView defaultGridColor="0" view="pageBreakPreview" colorId="56" zoomScale="90" zoomScaleNormal="66" zoomScaleSheetLayoutView="90" workbookViewId="0">
      <selection activeCell="C37" sqref="C37"/>
    </sheetView>
  </sheetViews>
  <sheetFormatPr defaultColWidth="9" defaultRowHeight="40.200000000000003" customHeight="1"/>
  <cols>
    <col min="1" max="1" width="193.5546875" style="271" customWidth="1"/>
    <col min="2" max="2" width="18" style="125" customWidth="1"/>
    <col min="3" max="3" width="20.109375" style="126" customWidth="1"/>
    <col min="4" max="16384" width="9" style="36"/>
  </cols>
  <sheetData>
    <row r="1" spans="1:24" ht="40.200000000000003" customHeight="1" thickBot="1">
      <c r="A1" s="35" t="s">
        <v>244</v>
      </c>
      <c r="B1" s="262" t="s">
        <v>22</v>
      </c>
      <c r="C1" s="263" t="s">
        <v>2</v>
      </c>
    </row>
    <row r="2" spans="1:24" ht="46.8" customHeight="1">
      <c r="A2" s="433" t="s">
        <v>391</v>
      </c>
      <c r="B2" s="391"/>
      <c r="C2" s="350"/>
    </row>
    <row r="3" spans="1:24" ht="208.2" customHeight="1">
      <c r="A3" s="442" t="s">
        <v>371</v>
      </c>
      <c r="B3" s="389" t="s">
        <v>403</v>
      </c>
      <c r="C3" s="351">
        <v>45407</v>
      </c>
    </row>
    <row r="4" spans="1:24" ht="31.8" customHeight="1" thickBot="1">
      <c r="A4" s="446" t="s">
        <v>370</v>
      </c>
      <c r="B4" s="392"/>
      <c r="C4" s="352"/>
      <c r="X4" s="36">
        <v>0</v>
      </c>
    </row>
    <row r="5" spans="1:24" ht="409.2" hidden="1" customHeight="1">
      <c r="A5" s="354" t="s">
        <v>392</v>
      </c>
      <c r="B5" s="391"/>
      <c r="C5" s="350"/>
    </row>
    <row r="6" spans="1:24" ht="409.2" hidden="1" customHeight="1">
      <c r="A6" s="372"/>
      <c r="B6" s="390"/>
      <c r="C6" s="351"/>
    </row>
    <row r="7" spans="1:24" ht="409.2" hidden="1" customHeight="1" thickBot="1">
      <c r="A7" s="353" t="s">
        <v>368</v>
      </c>
      <c r="B7" s="392"/>
      <c r="C7" s="352"/>
    </row>
    <row r="8" spans="1:24" ht="40.200000000000003" customHeight="1">
      <c r="A8" s="354" t="s">
        <v>393</v>
      </c>
      <c r="B8" s="391"/>
      <c r="C8" s="350"/>
      <c r="F8" s="467"/>
      <c r="G8" s="467"/>
      <c r="H8" s="467"/>
    </row>
    <row r="9" spans="1:24" ht="298.8" customHeight="1">
      <c r="A9" s="442" t="s">
        <v>373</v>
      </c>
      <c r="B9" s="389" t="s">
        <v>404</v>
      </c>
      <c r="C9" s="351">
        <v>45406</v>
      </c>
      <c r="F9" s="467"/>
      <c r="G9" s="467"/>
      <c r="H9" s="467"/>
    </row>
    <row r="10" spans="1:24" ht="29.4" customHeight="1" thickBot="1">
      <c r="A10" s="353" t="s">
        <v>372</v>
      </c>
      <c r="B10" s="392"/>
      <c r="C10" s="352"/>
    </row>
    <row r="11" spans="1:24" ht="40.200000000000003" customHeight="1">
      <c r="A11" s="354" t="s">
        <v>394</v>
      </c>
      <c r="B11" s="391"/>
      <c r="C11" s="350"/>
    </row>
    <row r="12" spans="1:24" ht="408" customHeight="1">
      <c r="A12" s="442" t="s">
        <v>375</v>
      </c>
      <c r="B12" s="389" t="s">
        <v>404</v>
      </c>
      <c r="C12" s="351">
        <v>45406</v>
      </c>
    </row>
    <row r="13" spans="1:24" ht="34.200000000000003" customHeight="1" thickBot="1">
      <c r="A13" s="434" t="s">
        <v>374</v>
      </c>
      <c r="B13" s="389"/>
      <c r="C13" s="351"/>
    </row>
    <row r="14" spans="1:24" ht="40.200000000000003" customHeight="1">
      <c r="A14" s="354" t="s">
        <v>395</v>
      </c>
      <c r="B14" s="391"/>
      <c r="C14" s="350"/>
    </row>
    <row r="15" spans="1:24" ht="79.8" customHeight="1">
      <c r="A15" s="372" t="s">
        <v>377</v>
      </c>
      <c r="B15" s="389" t="s">
        <v>405</v>
      </c>
      <c r="C15" s="351">
        <v>45406</v>
      </c>
    </row>
    <row r="16" spans="1:24" ht="31.8" customHeight="1" thickBot="1">
      <c r="A16" s="434" t="s">
        <v>376</v>
      </c>
      <c r="B16" s="389"/>
      <c r="C16" s="351"/>
    </row>
    <row r="17" spans="1:3" ht="40.200000000000003" customHeight="1">
      <c r="A17" s="354" t="s">
        <v>396</v>
      </c>
      <c r="B17" s="391"/>
      <c r="C17" s="350"/>
    </row>
    <row r="18" spans="1:3" ht="334.8" customHeight="1">
      <c r="A18" s="372" t="s">
        <v>379</v>
      </c>
      <c r="B18" s="389" t="s">
        <v>406</v>
      </c>
      <c r="C18" s="351">
        <v>45405</v>
      </c>
    </row>
    <row r="19" spans="1:3" ht="31.8" customHeight="1" thickBot="1">
      <c r="A19" s="434" t="s">
        <v>378</v>
      </c>
      <c r="B19" s="389"/>
      <c r="C19" s="351"/>
    </row>
    <row r="20" spans="1:3" ht="40.200000000000003" customHeight="1">
      <c r="A20" s="354" t="s">
        <v>397</v>
      </c>
      <c r="B20" s="391"/>
      <c r="C20" s="350"/>
    </row>
    <row r="21" spans="1:3" ht="209.4" customHeight="1">
      <c r="A21" s="372" t="s">
        <v>381</v>
      </c>
      <c r="B21" s="389" t="s">
        <v>407</v>
      </c>
      <c r="C21" s="351">
        <v>45405</v>
      </c>
    </row>
    <row r="22" spans="1:3" ht="31.8" customHeight="1" thickBot="1">
      <c r="A22" s="434" t="s">
        <v>380</v>
      </c>
      <c r="B22" s="389"/>
      <c r="C22" s="351"/>
    </row>
    <row r="23" spans="1:3" ht="40.200000000000003" customHeight="1">
      <c r="A23" s="354" t="s">
        <v>398</v>
      </c>
      <c r="B23" s="391"/>
      <c r="C23" s="350"/>
    </row>
    <row r="24" spans="1:3" ht="204.6" customHeight="1">
      <c r="A24" s="372" t="s">
        <v>383</v>
      </c>
      <c r="B24" s="389" t="s">
        <v>405</v>
      </c>
      <c r="C24" s="351">
        <v>45405</v>
      </c>
    </row>
    <row r="25" spans="1:3" ht="31.8" customHeight="1" thickBot="1">
      <c r="A25" s="434" t="s">
        <v>382</v>
      </c>
      <c r="B25" s="389"/>
      <c r="C25" s="351"/>
    </row>
    <row r="26" spans="1:3" ht="40.200000000000003" customHeight="1">
      <c r="A26" s="354" t="s">
        <v>399</v>
      </c>
      <c r="B26" s="391"/>
      <c r="C26" s="350"/>
    </row>
    <row r="27" spans="1:3" ht="167.4" customHeight="1">
      <c r="A27" s="372" t="s">
        <v>385</v>
      </c>
      <c r="B27" s="390" t="s">
        <v>408</v>
      </c>
      <c r="C27" s="351" t="s">
        <v>412</v>
      </c>
    </row>
    <row r="28" spans="1:3" ht="40.200000000000003" customHeight="1" thickBot="1">
      <c r="A28" s="434" t="s">
        <v>384</v>
      </c>
      <c r="B28" s="390"/>
      <c r="C28" s="351"/>
    </row>
    <row r="29" spans="1:3" ht="40.200000000000003" customHeight="1">
      <c r="A29" s="354" t="s">
        <v>400</v>
      </c>
      <c r="B29" s="391"/>
      <c r="C29" s="350"/>
    </row>
    <row r="30" spans="1:3" ht="141" customHeight="1">
      <c r="A30" s="372" t="s">
        <v>387</v>
      </c>
      <c r="B30" s="389" t="s">
        <v>409</v>
      </c>
      <c r="C30" s="351">
        <v>45404</v>
      </c>
    </row>
    <row r="31" spans="1:3" ht="40.200000000000003" customHeight="1" thickBot="1">
      <c r="A31" s="434" t="s">
        <v>386</v>
      </c>
      <c r="B31" s="390"/>
      <c r="C31" s="351"/>
    </row>
    <row r="32" spans="1:3" ht="40.200000000000003" customHeight="1">
      <c r="A32" s="354" t="s">
        <v>411</v>
      </c>
      <c r="B32" s="391"/>
      <c r="C32" s="350"/>
    </row>
    <row r="33" spans="1:3" ht="312" customHeight="1">
      <c r="A33" s="372" t="s">
        <v>389</v>
      </c>
      <c r="B33" s="390" t="s">
        <v>410</v>
      </c>
      <c r="C33" s="351">
        <v>45404</v>
      </c>
    </row>
    <row r="34" spans="1:3" ht="40.200000000000003" customHeight="1" thickBot="1">
      <c r="A34" s="434" t="s">
        <v>388</v>
      </c>
      <c r="B34" s="390"/>
      <c r="C34" s="351"/>
    </row>
    <row r="35" spans="1:3" ht="40.200000000000003" customHeight="1">
      <c r="A35" s="354" t="s">
        <v>401</v>
      </c>
      <c r="B35" s="391"/>
      <c r="C35" s="350"/>
    </row>
    <row r="36" spans="1:3" ht="57.6" customHeight="1">
      <c r="A36" s="372" t="s">
        <v>390</v>
      </c>
      <c r="B36" s="390" t="s">
        <v>402</v>
      </c>
      <c r="C36" s="351">
        <v>45404</v>
      </c>
    </row>
    <row r="37" spans="1:3" ht="40.200000000000003" customHeight="1">
      <c r="A37" s="434" t="s">
        <v>369</v>
      </c>
      <c r="B37" s="390"/>
      <c r="C37" s="351"/>
    </row>
  </sheetData>
  <phoneticPr fontId="85"/>
  <hyperlinks>
    <hyperlink ref="A37" r:id="rId1" xr:uid="{8327D579-921E-492E-B38E-CE9F3090BE40}"/>
    <hyperlink ref="A4" r:id="rId2" xr:uid="{177A362A-122C-4D44-8DB8-C887F0FEBE88}"/>
    <hyperlink ref="A10" r:id="rId3" xr:uid="{1B8666AC-98C4-401C-B990-402F63DEB14A}"/>
    <hyperlink ref="A13" r:id="rId4" xr:uid="{851158C7-33A3-496A-9A74-4E6DA4E337FD}"/>
    <hyperlink ref="A16" r:id="rId5" xr:uid="{7FECD430-D7A6-427C-B533-47C09BE4394B}"/>
    <hyperlink ref="A19" r:id="rId6" xr:uid="{F3B9F9FF-7254-4462-BF41-33C860316C34}"/>
    <hyperlink ref="A22" r:id="rId7" xr:uid="{FB1CE5E3-C3D2-4F39-9A1B-6E213829B6E2}"/>
    <hyperlink ref="A25" r:id="rId8" xr:uid="{D3BDA914-209A-4A89-BBFD-A158B0208996}"/>
    <hyperlink ref="A28" r:id="rId9" xr:uid="{BAE35885-8329-4BE8-A992-E954C4D927F8}"/>
    <hyperlink ref="A31" r:id="rId10" xr:uid="{28B97906-9E54-4EE0-86EF-906A933E7799}"/>
    <hyperlink ref="A34" r:id="rId11" xr:uid="{A666E472-D8DD-4107-AE24-0D9E8A1C9CA5}"/>
  </hyperlinks>
  <pageMargins left="0.74803149606299213" right="0.74803149606299213" top="0.98425196850393704" bottom="0.98425196850393704" header="0.51181102362204722" footer="0.51181102362204722"/>
  <pageSetup paperSize="9" scale="16" fitToHeight="3" orientation="portrait"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29" sqref="D29:D30"/>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279</v>
      </c>
      <c r="D2" s="683"/>
      <c r="E2" s="684"/>
    </row>
    <row r="3" spans="1:7" ht="16.5" customHeight="1" thickBot="1">
      <c r="B3" s="89" t="s">
        <v>108</v>
      </c>
      <c r="C3" s="168" t="s">
        <v>109</v>
      </c>
      <c r="D3" s="129" t="s">
        <v>148</v>
      </c>
    </row>
    <row r="4" spans="1:7" ht="17.25" customHeight="1" thickBot="1">
      <c r="B4" s="90" t="s">
        <v>110</v>
      </c>
      <c r="C4" s="111" t="s">
        <v>280</v>
      </c>
      <c r="D4" s="91"/>
    </row>
    <row r="5" spans="1:7" ht="17.25" customHeight="1">
      <c r="B5" s="685" t="s">
        <v>142</v>
      </c>
      <c r="C5" s="688" t="s">
        <v>145</v>
      </c>
      <c r="D5" s="689"/>
    </row>
    <row r="6" spans="1:7" ht="19.2" customHeight="1">
      <c r="B6" s="686"/>
      <c r="C6" s="690" t="s">
        <v>146</v>
      </c>
      <c r="D6" s="691"/>
      <c r="G6" s="143"/>
    </row>
    <row r="7" spans="1:7" ht="19.95" customHeight="1">
      <c r="B7" s="686"/>
      <c r="C7" s="169" t="s">
        <v>147</v>
      </c>
      <c r="D7" s="170"/>
      <c r="G7" s="143"/>
    </row>
    <row r="8" spans="1:7" ht="25.2" customHeight="1" thickBot="1">
      <c r="B8" s="687"/>
      <c r="C8" s="145" t="s">
        <v>149</v>
      </c>
      <c r="D8" s="144"/>
      <c r="G8" s="143"/>
    </row>
    <row r="9" spans="1:7" ht="40.200000000000003" customHeight="1" thickBot="1">
      <c r="B9" s="92" t="s">
        <v>176</v>
      </c>
      <c r="C9" s="692" t="s">
        <v>281</v>
      </c>
      <c r="D9" s="693"/>
    </row>
    <row r="10" spans="1:7" ht="65.400000000000006" customHeight="1" thickBot="1">
      <c r="B10" s="93" t="s">
        <v>111</v>
      </c>
      <c r="C10" s="694" t="s">
        <v>282</v>
      </c>
      <c r="D10" s="695"/>
    </row>
    <row r="11" spans="1:7" ht="56.4" customHeight="1" thickBot="1">
      <c r="B11" s="94"/>
      <c r="C11" s="95" t="s">
        <v>284</v>
      </c>
      <c r="D11" s="149" t="s">
        <v>283</v>
      </c>
      <c r="F11" s="1" t="s">
        <v>19</v>
      </c>
    </row>
    <row r="12" spans="1:7" ht="37.799999999999997" hidden="1" customHeight="1" thickBot="1">
      <c r="B12" s="92" t="s">
        <v>228</v>
      </c>
      <c r="C12" s="694"/>
      <c r="D12" s="695"/>
    </row>
    <row r="13" spans="1:7" ht="102" customHeight="1" thickBot="1">
      <c r="B13" s="96" t="s">
        <v>200</v>
      </c>
      <c r="C13" s="97" t="s">
        <v>285</v>
      </c>
      <c r="D13" s="388" t="s">
        <v>286</v>
      </c>
      <c r="F13" t="s">
        <v>26</v>
      </c>
    </row>
    <row r="14" spans="1:7" ht="66.599999999999994" customHeight="1" thickBot="1">
      <c r="A14" t="s">
        <v>144</v>
      </c>
      <c r="B14" s="98" t="s">
        <v>112</v>
      </c>
      <c r="C14" s="681" t="s">
        <v>287</v>
      </c>
      <c r="D14" s="682"/>
    </row>
    <row r="15" spans="1:7" ht="17.25" customHeight="1"/>
    <row r="16" spans="1:7" ht="17.25" customHeight="1">
      <c r="B16" s="678" t="s">
        <v>173</v>
      </c>
      <c r="C16" s="280"/>
      <c r="D16" s="1" t="s">
        <v>144</v>
      </c>
    </row>
    <row r="17" spans="2:5">
      <c r="B17" s="678"/>
      <c r="C17"/>
    </row>
    <row r="18" spans="2:5">
      <c r="B18" s="678"/>
      <c r="E18" s="1" t="s">
        <v>19</v>
      </c>
    </row>
    <row r="19" spans="2:5">
      <c r="B19" s="678"/>
    </row>
    <row r="20" spans="2:5">
      <c r="B20" s="678"/>
    </row>
    <row r="21" spans="2:5" ht="16.2">
      <c r="B21" s="678"/>
      <c r="D21" s="393" t="s">
        <v>177</v>
      </c>
    </row>
    <row r="22" spans="2:5">
      <c r="B22" s="678"/>
    </row>
    <row r="23" spans="2:5">
      <c r="B23" s="678"/>
      <c r="D23" s="679" t="s">
        <v>289</v>
      </c>
    </row>
    <row r="24" spans="2:5">
      <c r="B24" s="678"/>
      <c r="D24" s="680"/>
    </row>
    <row r="25" spans="2:5">
      <c r="B25" s="678"/>
      <c r="D25" s="680"/>
    </row>
    <row r="26" spans="2:5">
      <c r="B26" s="678"/>
      <c r="D26" s="680"/>
    </row>
    <row r="27" spans="2:5">
      <c r="B27" s="678"/>
      <c r="D27" s="680"/>
    </row>
    <row r="28" spans="2:5">
      <c r="B28" s="678"/>
    </row>
    <row r="29" spans="2:5">
      <c r="B29" s="678"/>
      <c r="D29" s="1" t="s">
        <v>144</v>
      </c>
    </row>
    <row r="30" spans="2:5">
      <c r="B30" s="678"/>
      <c r="D30" s="1" t="s">
        <v>144</v>
      </c>
    </row>
    <row r="31" spans="2:5">
      <c r="B31" s="678"/>
    </row>
    <row r="32" spans="2:5">
      <c r="B32" s="678"/>
    </row>
    <row r="33" spans="2:2">
      <c r="B33" s="678"/>
    </row>
  </sheetData>
  <mergeCells count="10">
    <mergeCell ref="B16:B33"/>
    <mergeCell ref="D23:D27"/>
    <mergeCell ref="C14:D14"/>
    <mergeCell ref="D2:E2"/>
    <mergeCell ref="B5:B8"/>
    <mergeCell ref="C5:D5"/>
    <mergeCell ref="C6:D6"/>
    <mergeCell ref="C9:D9"/>
    <mergeCell ref="C10:D10"/>
    <mergeCell ref="C12:D12"/>
  </mergeCells>
  <phoneticPr fontId="85"/>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zoomScale="94" zoomScaleNormal="94" zoomScaleSheetLayoutView="100" workbookViewId="0">
      <selection activeCell="AE38" sqref="AE38"/>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699" t="s">
        <v>179</v>
      </c>
      <c r="B1" s="700"/>
      <c r="C1" s="700"/>
      <c r="D1" s="700"/>
      <c r="E1" s="700"/>
      <c r="F1" s="700"/>
      <c r="G1" s="700"/>
      <c r="H1" s="700"/>
      <c r="I1" s="700"/>
      <c r="J1" s="700"/>
      <c r="K1" s="700"/>
      <c r="L1" s="700"/>
      <c r="M1" s="700"/>
      <c r="N1" s="701"/>
      <c r="P1" s="702" t="s">
        <v>3</v>
      </c>
      <c r="Q1" s="703"/>
      <c r="R1" s="703"/>
      <c r="S1" s="703"/>
      <c r="T1" s="703"/>
      <c r="U1" s="703"/>
      <c r="V1" s="703"/>
      <c r="W1" s="703"/>
      <c r="X1" s="703"/>
      <c r="Y1" s="703"/>
      <c r="Z1" s="703"/>
      <c r="AA1" s="703"/>
      <c r="AB1" s="703"/>
      <c r="AC1" s="704"/>
    </row>
    <row r="2" spans="1:29" ht="18" customHeight="1" thickBot="1">
      <c r="A2" s="705" t="s">
        <v>180</v>
      </c>
      <c r="B2" s="706"/>
      <c r="C2" s="706"/>
      <c r="D2" s="706"/>
      <c r="E2" s="706"/>
      <c r="F2" s="706"/>
      <c r="G2" s="706"/>
      <c r="H2" s="706"/>
      <c r="I2" s="706"/>
      <c r="J2" s="706"/>
      <c r="K2" s="706"/>
      <c r="L2" s="706"/>
      <c r="M2" s="706"/>
      <c r="N2" s="707"/>
      <c r="P2" s="708" t="s">
        <v>4</v>
      </c>
      <c r="Q2" s="706"/>
      <c r="R2" s="706"/>
      <c r="S2" s="706"/>
      <c r="T2" s="706"/>
      <c r="U2" s="706"/>
      <c r="V2" s="706"/>
      <c r="W2" s="706"/>
      <c r="X2" s="706"/>
      <c r="Y2" s="706"/>
      <c r="Z2" s="706"/>
      <c r="AA2" s="706"/>
      <c r="AB2" s="706"/>
      <c r="AC2" s="709"/>
    </row>
    <row r="3" spans="1:29" ht="13.8" thickBot="1">
      <c r="A3" s="6" t="s">
        <v>180</v>
      </c>
      <c r="B3" s="8" t="s">
        <v>202</v>
      </c>
      <c r="C3" s="8" t="s">
        <v>5</v>
      </c>
      <c r="D3" s="8" t="s">
        <v>6</v>
      </c>
      <c r="E3" s="127" t="s">
        <v>7</v>
      </c>
      <c r="F3" s="130" t="s">
        <v>8</v>
      </c>
      <c r="G3" s="130" t="s">
        <v>9</v>
      </c>
      <c r="H3" s="130" t="s">
        <v>10</v>
      </c>
      <c r="I3" s="130" t="s">
        <v>11</v>
      </c>
      <c r="J3" s="130" t="s">
        <v>12</v>
      </c>
      <c r="K3" s="130" t="s">
        <v>13</v>
      </c>
      <c r="L3" s="130" t="s">
        <v>14</v>
      </c>
      <c r="M3" s="130" t="s">
        <v>15</v>
      </c>
      <c r="N3" s="7" t="s">
        <v>16</v>
      </c>
      <c r="P3" s="8"/>
      <c r="Q3" s="8" t="s">
        <v>202</v>
      </c>
      <c r="R3" s="8" t="s">
        <v>5</v>
      </c>
      <c r="S3" s="8" t="s">
        <v>6</v>
      </c>
      <c r="T3" s="127" t="s">
        <v>7</v>
      </c>
      <c r="U3" s="130" t="s">
        <v>8</v>
      </c>
      <c r="V3" s="130" t="s">
        <v>9</v>
      </c>
      <c r="W3" s="130" t="s">
        <v>10</v>
      </c>
      <c r="X3" s="130" t="s">
        <v>11</v>
      </c>
      <c r="Y3" s="130" t="s">
        <v>12</v>
      </c>
      <c r="Z3" s="130" t="s">
        <v>13</v>
      </c>
      <c r="AA3" s="130" t="s">
        <v>14</v>
      </c>
      <c r="AB3" s="130" t="s">
        <v>15</v>
      </c>
      <c r="AC3" s="9" t="s">
        <v>17</v>
      </c>
    </row>
    <row r="4" spans="1:29" ht="13.8" thickBot="1">
      <c r="A4" s="305" t="s">
        <v>180</v>
      </c>
      <c r="B4" s="306">
        <f t="shared" ref="B4:M4" si="0">AVERAGE(B8:B19)</f>
        <v>68.083333333333329</v>
      </c>
      <c r="C4" s="306">
        <f t="shared" si="0"/>
        <v>56.083333333333336</v>
      </c>
      <c r="D4" s="306">
        <f t="shared" si="0"/>
        <v>67.333333333333329</v>
      </c>
      <c r="E4" s="306">
        <f t="shared" si="0"/>
        <v>103.25</v>
      </c>
      <c r="F4" s="306">
        <f t="shared" si="0"/>
        <v>188.08333333333334</v>
      </c>
      <c r="G4" s="306">
        <f t="shared" si="0"/>
        <v>415.33333333333331</v>
      </c>
      <c r="H4" s="306">
        <f t="shared" si="0"/>
        <v>607.08333333333337</v>
      </c>
      <c r="I4" s="306">
        <f t="shared" si="0"/>
        <v>866.25</v>
      </c>
      <c r="J4" s="306">
        <f t="shared" si="0"/>
        <v>555.5</v>
      </c>
      <c r="K4" s="306">
        <f t="shared" ref="K4" si="1">AVERAGE(K8:K19)</f>
        <v>365.91666666666669</v>
      </c>
      <c r="L4" s="306">
        <f t="shared" si="0"/>
        <v>224.41666666666666</v>
      </c>
      <c r="M4" s="306">
        <f t="shared" si="0"/>
        <v>136.41666666666666</v>
      </c>
      <c r="N4" s="306">
        <f>AVERAGE(N8:N19)</f>
        <v>3653.75</v>
      </c>
      <c r="O4" s="10"/>
      <c r="P4" s="307" t="str">
        <f>+A4</f>
        <v xml:space="preserve"> </v>
      </c>
      <c r="Q4" s="306">
        <f t="shared" ref="Q4:AC4" si="2">AVERAGE(Q8:Q19)</f>
        <v>8.1666666666666661</v>
      </c>
      <c r="R4" s="306">
        <f t="shared" si="2"/>
        <v>8.75</v>
      </c>
      <c r="S4" s="306">
        <f t="shared" si="2"/>
        <v>13.25</v>
      </c>
      <c r="T4" s="306">
        <f t="shared" ref="T4" si="3">AVERAGE(T8:T19)</f>
        <v>6.5</v>
      </c>
      <c r="U4" s="306">
        <f t="shared" si="2"/>
        <v>9.1666666666666661</v>
      </c>
      <c r="V4" s="306">
        <f t="shared" si="2"/>
        <v>8.9166666666666661</v>
      </c>
      <c r="W4" s="306">
        <f t="shared" si="2"/>
        <v>8.0833333333333339</v>
      </c>
      <c r="X4" s="306">
        <f t="shared" si="2"/>
        <v>10.833333333333334</v>
      </c>
      <c r="Y4" s="306">
        <f t="shared" ref="Y4" si="4">AVERAGE(Y8:Y19)</f>
        <v>9.1666666666666661</v>
      </c>
      <c r="Z4" s="306">
        <f t="shared" ref="Z4" si="5">AVERAGE(Z8:Z19)</f>
        <v>18.75</v>
      </c>
      <c r="AA4" s="306">
        <f t="shared" si="2"/>
        <v>11.25</v>
      </c>
      <c r="AB4" s="306">
        <f t="shared" si="2"/>
        <v>11.583333333333334</v>
      </c>
      <c r="AC4" s="306">
        <f t="shared" si="2"/>
        <v>124.41666666666667</v>
      </c>
    </row>
    <row r="5" spans="1:29" ht="19.8" customHeight="1" thickBot="1">
      <c r="A5" s="237" t="s">
        <v>180</v>
      </c>
      <c r="B5" s="237" t="s">
        <v>180</v>
      </c>
      <c r="C5" s="237" t="s">
        <v>180</v>
      </c>
      <c r="D5" s="237" t="s">
        <v>180</v>
      </c>
      <c r="E5" s="296" t="s">
        <v>198</v>
      </c>
      <c r="F5" s="237"/>
      <c r="G5" s="237"/>
      <c r="H5" s="237"/>
      <c r="I5" s="237"/>
      <c r="J5" s="237"/>
      <c r="K5" s="237"/>
      <c r="L5" s="237"/>
      <c r="M5" s="237"/>
      <c r="N5" s="204"/>
      <c r="O5" s="103"/>
      <c r="P5" s="128"/>
      <c r="Q5" s="128"/>
      <c r="R5" s="128"/>
      <c r="S5" s="128"/>
      <c r="T5" s="296" t="s">
        <v>198</v>
      </c>
      <c r="U5" s="237"/>
      <c r="V5" s="237"/>
      <c r="W5" s="237"/>
      <c r="X5" s="237"/>
      <c r="Y5" s="237"/>
      <c r="Z5" s="237"/>
      <c r="AA5" s="237"/>
      <c r="AB5" s="237"/>
      <c r="AC5" s="204"/>
    </row>
    <row r="6" spans="1:29" ht="19.8" customHeight="1" thickBot="1">
      <c r="A6" s="237" t="s">
        <v>180</v>
      </c>
      <c r="B6" s="237" t="s">
        <v>180</v>
      </c>
      <c r="C6" s="237" t="s">
        <v>180</v>
      </c>
      <c r="D6" s="237" t="s">
        <v>180</v>
      </c>
      <c r="E6" s="296">
        <v>40</v>
      </c>
      <c r="F6" s="237"/>
      <c r="G6" s="237"/>
      <c r="H6" s="237"/>
      <c r="I6" s="237"/>
      <c r="J6" s="237"/>
      <c r="K6" s="237"/>
      <c r="L6" s="237"/>
      <c r="M6" s="237"/>
      <c r="N6" s="291"/>
      <c r="O6" s="103"/>
      <c r="P6" s="414"/>
      <c r="Q6" s="414"/>
      <c r="R6" s="414"/>
      <c r="S6" s="414"/>
      <c r="T6" s="296">
        <v>4</v>
      </c>
      <c r="U6" s="237"/>
      <c r="V6" s="237"/>
      <c r="W6" s="237"/>
      <c r="X6" s="237"/>
      <c r="Y6" s="237"/>
      <c r="Z6" s="237"/>
      <c r="AA6" s="237"/>
      <c r="AB6" s="237"/>
      <c r="AC6" s="291"/>
    </row>
    <row r="7" spans="1:29" ht="19.8" customHeight="1" thickBot="1">
      <c r="A7" s="413" t="s">
        <v>197</v>
      </c>
      <c r="B7" s="421">
        <v>102</v>
      </c>
      <c r="C7" s="421">
        <v>102</v>
      </c>
      <c r="D7" s="421">
        <v>116</v>
      </c>
      <c r="E7" s="421">
        <v>86</v>
      </c>
      <c r="F7" s="417"/>
      <c r="G7" s="417"/>
      <c r="H7" s="417"/>
      <c r="I7" s="417"/>
      <c r="J7" s="417"/>
      <c r="K7" s="417"/>
      <c r="L7" s="417"/>
      <c r="M7" s="412"/>
      <c r="N7" s="418"/>
      <c r="O7" s="103"/>
      <c r="P7" s="416" t="s">
        <v>197</v>
      </c>
      <c r="Q7" s="422">
        <v>4</v>
      </c>
      <c r="R7" s="416">
        <v>4</v>
      </c>
      <c r="S7" s="416">
        <v>4</v>
      </c>
      <c r="T7" s="416">
        <v>6</v>
      </c>
      <c r="U7" s="237"/>
      <c r="V7" s="237"/>
      <c r="W7" s="237"/>
      <c r="X7" s="237"/>
      <c r="Y7" s="237"/>
      <c r="Z7" s="237"/>
      <c r="AA7" s="237"/>
      <c r="AB7" s="237"/>
      <c r="AC7" s="418"/>
    </row>
    <row r="8" spans="1:29" ht="18" customHeight="1" thickBot="1">
      <c r="A8" s="295" t="s">
        <v>161</v>
      </c>
      <c r="B8" s="303">
        <v>82</v>
      </c>
      <c r="C8" s="301">
        <v>62</v>
      </c>
      <c r="D8" s="343">
        <v>99</v>
      </c>
      <c r="E8" s="301">
        <v>112</v>
      </c>
      <c r="F8" s="419">
        <v>224</v>
      </c>
      <c r="G8" s="419">
        <v>526</v>
      </c>
      <c r="H8" s="419">
        <v>521</v>
      </c>
      <c r="I8" s="301">
        <v>768</v>
      </c>
      <c r="J8" s="301">
        <v>454</v>
      </c>
      <c r="K8" s="301">
        <v>390</v>
      </c>
      <c r="L8" s="301">
        <v>416</v>
      </c>
      <c r="M8" s="403">
        <v>154</v>
      </c>
      <c r="N8" s="420">
        <f>SUM(B8:M8)</f>
        <v>3808</v>
      </c>
      <c r="O8" s="10"/>
      <c r="P8" s="415" t="s">
        <v>161</v>
      </c>
      <c r="Q8" s="361">
        <v>1</v>
      </c>
      <c r="R8" s="362">
        <v>1</v>
      </c>
      <c r="S8" s="362">
        <v>4</v>
      </c>
      <c r="T8" s="362">
        <v>2</v>
      </c>
      <c r="U8" s="362">
        <v>2</v>
      </c>
      <c r="V8" s="301">
        <v>7</v>
      </c>
      <c r="W8" s="301">
        <v>7</v>
      </c>
      <c r="X8" s="301">
        <v>3</v>
      </c>
      <c r="Y8" s="301">
        <v>1</v>
      </c>
      <c r="Z8" s="301">
        <v>7</v>
      </c>
      <c r="AA8" s="301">
        <v>7</v>
      </c>
      <c r="AB8" s="304">
        <v>5</v>
      </c>
      <c r="AC8" s="302">
        <f>SUM(Q8:AB8)</f>
        <v>47</v>
      </c>
    </row>
    <row r="9" spans="1:29" ht="18" customHeight="1" thickBot="1">
      <c r="A9" s="292" t="s">
        <v>157</v>
      </c>
      <c r="B9" s="297">
        <v>81</v>
      </c>
      <c r="C9" s="298">
        <v>39</v>
      </c>
      <c r="D9" s="298">
        <v>72</v>
      </c>
      <c r="E9" s="299">
        <v>89</v>
      </c>
      <c r="F9" s="299">
        <v>258</v>
      </c>
      <c r="G9" s="299">
        <v>416</v>
      </c>
      <c r="H9" s="299">
        <v>554</v>
      </c>
      <c r="I9" s="299">
        <v>568</v>
      </c>
      <c r="J9" s="299">
        <v>578</v>
      </c>
      <c r="K9" s="299">
        <v>337</v>
      </c>
      <c r="L9" s="299">
        <v>169</v>
      </c>
      <c r="M9" s="299">
        <v>168</v>
      </c>
      <c r="N9" s="300">
        <f t="shared" ref="N9:N20" si="6">SUM(B9:M9)</f>
        <v>3329</v>
      </c>
      <c r="O9" s="108" t="s">
        <v>19</v>
      </c>
      <c r="P9" s="359" t="s">
        <v>157</v>
      </c>
      <c r="Q9" s="377">
        <v>0</v>
      </c>
      <c r="R9" s="378">
        <v>5</v>
      </c>
      <c r="S9" s="378">
        <v>4</v>
      </c>
      <c r="T9" s="378">
        <v>1</v>
      </c>
      <c r="U9" s="378">
        <v>1</v>
      </c>
      <c r="V9" s="378">
        <v>1</v>
      </c>
      <c r="W9" s="378">
        <v>1</v>
      </c>
      <c r="X9" s="378">
        <v>1</v>
      </c>
      <c r="Y9" s="377">
        <v>0</v>
      </c>
      <c r="Z9" s="377">
        <v>0</v>
      </c>
      <c r="AA9" s="377">
        <v>0</v>
      </c>
      <c r="AB9" s="377">
        <v>2</v>
      </c>
      <c r="AC9" s="360">
        <f t="shared" ref="AC9:AC20" si="7">SUM(Q9:AB9)</f>
        <v>16</v>
      </c>
    </row>
    <row r="10" spans="1:29" ht="18" customHeight="1" thickBot="1">
      <c r="A10" s="292" t="s">
        <v>143</v>
      </c>
      <c r="B10" s="256">
        <v>81</v>
      </c>
      <c r="C10" s="256">
        <v>48</v>
      </c>
      <c r="D10" s="257">
        <v>71</v>
      </c>
      <c r="E10" s="256">
        <v>128</v>
      </c>
      <c r="F10" s="256">
        <v>171</v>
      </c>
      <c r="G10" s="256">
        <v>350</v>
      </c>
      <c r="H10" s="256">
        <v>569</v>
      </c>
      <c r="I10" s="256">
        <v>553</v>
      </c>
      <c r="J10" s="256">
        <v>458</v>
      </c>
      <c r="K10" s="256">
        <v>306</v>
      </c>
      <c r="L10" s="256">
        <v>220</v>
      </c>
      <c r="M10" s="257">
        <v>229</v>
      </c>
      <c r="N10" s="284">
        <f t="shared" si="6"/>
        <v>3184</v>
      </c>
      <c r="O10" s="236"/>
      <c r="P10" s="359" t="s">
        <v>143</v>
      </c>
      <c r="Q10" s="375">
        <v>1</v>
      </c>
      <c r="R10" s="375">
        <v>2</v>
      </c>
      <c r="S10" s="375">
        <v>1</v>
      </c>
      <c r="T10" s="375">
        <v>0</v>
      </c>
      <c r="U10" s="375">
        <v>0</v>
      </c>
      <c r="V10" s="375">
        <v>0</v>
      </c>
      <c r="W10" s="375">
        <v>1</v>
      </c>
      <c r="X10" s="375">
        <v>1</v>
      </c>
      <c r="Y10" s="375">
        <v>0</v>
      </c>
      <c r="Z10" s="375">
        <v>1</v>
      </c>
      <c r="AA10" s="375">
        <v>0</v>
      </c>
      <c r="AB10" s="375">
        <v>0</v>
      </c>
      <c r="AC10" s="376">
        <f t="shared" si="7"/>
        <v>7</v>
      </c>
    </row>
    <row r="11" spans="1:29" ht="18" customHeight="1" thickBot="1">
      <c r="A11" s="238" t="s">
        <v>125</v>
      </c>
      <c r="B11" s="155">
        <v>112</v>
      </c>
      <c r="C11" s="155">
        <v>85</v>
      </c>
      <c r="D11" s="155">
        <v>60</v>
      </c>
      <c r="E11" s="155">
        <v>97</v>
      </c>
      <c r="F11" s="155">
        <v>95</v>
      </c>
      <c r="G11" s="155">
        <v>305</v>
      </c>
      <c r="H11" s="155">
        <v>544</v>
      </c>
      <c r="I11" s="155">
        <v>449</v>
      </c>
      <c r="J11" s="155">
        <v>475</v>
      </c>
      <c r="K11" s="155">
        <v>505</v>
      </c>
      <c r="L11" s="155">
        <v>219</v>
      </c>
      <c r="M11" s="156">
        <v>98</v>
      </c>
      <c r="N11" s="251">
        <f t="shared" si="6"/>
        <v>3044</v>
      </c>
      <c r="O11" s="108"/>
      <c r="P11" s="292" t="s">
        <v>125</v>
      </c>
      <c r="Q11" s="203">
        <v>16</v>
      </c>
      <c r="R11" s="203">
        <v>1</v>
      </c>
      <c r="S11" s="203">
        <v>19</v>
      </c>
      <c r="T11" s="203">
        <v>3</v>
      </c>
      <c r="U11" s="203">
        <v>13</v>
      </c>
      <c r="V11" s="203">
        <v>1</v>
      </c>
      <c r="W11" s="203">
        <v>2</v>
      </c>
      <c r="X11" s="203">
        <v>2</v>
      </c>
      <c r="Y11" s="203">
        <v>0</v>
      </c>
      <c r="Z11" s="203">
        <v>24</v>
      </c>
      <c r="AA11" s="203">
        <v>4</v>
      </c>
      <c r="AB11" s="203">
        <v>2</v>
      </c>
      <c r="AC11" s="250">
        <f t="shared" si="7"/>
        <v>87</v>
      </c>
    </row>
    <row r="12" spans="1:29" ht="18" customHeight="1" thickBot="1">
      <c r="A12" s="239" t="s">
        <v>27</v>
      </c>
      <c r="B12" s="205">
        <v>84</v>
      </c>
      <c r="C12" s="205">
        <v>100</v>
      </c>
      <c r="D12" s="206">
        <v>77</v>
      </c>
      <c r="E12" s="206">
        <v>80</v>
      </c>
      <c r="F12" s="122">
        <v>236</v>
      </c>
      <c r="G12" s="122">
        <v>438</v>
      </c>
      <c r="H12" s="123">
        <v>631</v>
      </c>
      <c r="I12" s="122">
        <v>752</v>
      </c>
      <c r="J12" s="121">
        <v>523</v>
      </c>
      <c r="K12" s="122">
        <v>427</v>
      </c>
      <c r="L12" s="121">
        <v>253</v>
      </c>
      <c r="M12" s="207">
        <v>136</v>
      </c>
      <c r="N12" s="241">
        <f t="shared" si="6"/>
        <v>3737</v>
      </c>
      <c r="O12" s="108"/>
      <c r="P12" s="293" t="s">
        <v>20</v>
      </c>
      <c r="Q12" s="208">
        <v>7</v>
      </c>
      <c r="R12" s="208">
        <v>7</v>
      </c>
      <c r="S12" s="209">
        <v>13</v>
      </c>
      <c r="T12" s="209">
        <v>3</v>
      </c>
      <c r="U12" s="209">
        <v>8</v>
      </c>
      <c r="V12" s="209">
        <v>11</v>
      </c>
      <c r="W12" s="208">
        <v>5</v>
      </c>
      <c r="X12" s="209">
        <v>11</v>
      </c>
      <c r="Y12" s="209">
        <v>9</v>
      </c>
      <c r="Z12" s="209">
        <v>9</v>
      </c>
      <c r="AA12" s="210">
        <v>20</v>
      </c>
      <c r="AB12" s="210">
        <v>37</v>
      </c>
      <c r="AC12" s="248">
        <f t="shared" si="7"/>
        <v>140</v>
      </c>
    </row>
    <row r="13" spans="1:29" ht="18" customHeight="1" thickBot="1">
      <c r="A13" s="239" t="s">
        <v>28</v>
      </c>
      <c r="B13" s="209">
        <v>41</v>
      </c>
      <c r="C13" s="209">
        <v>44</v>
      </c>
      <c r="D13" s="209">
        <v>67</v>
      </c>
      <c r="E13" s="209">
        <v>103</v>
      </c>
      <c r="F13" s="211">
        <v>311</v>
      </c>
      <c r="G13" s="209">
        <v>415</v>
      </c>
      <c r="H13" s="209">
        <v>539</v>
      </c>
      <c r="I13" s="211">
        <v>1165</v>
      </c>
      <c r="J13" s="209">
        <v>534</v>
      </c>
      <c r="K13" s="209">
        <v>297</v>
      </c>
      <c r="L13" s="208">
        <v>205</v>
      </c>
      <c r="M13" s="212">
        <v>92</v>
      </c>
      <c r="N13" s="242">
        <f t="shared" si="6"/>
        <v>3813</v>
      </c>
      <c r="O13" s="108"/>
      <c r="P13" s="294" t="s">
        <v>28</v>
      </c>
      <c r="Q13" s="209">
        <v>9</v>
      </c>
      <c r="R13" s="209">
        <v>22</v>
      </c>
      <c r="S13" s="208">
        <v>18</v>
      </c>
      <c r="T13" s="209">
        <v>9</v>
      </c>
      <c r="U13" s="213">
        <v>21</v>
      </c>
      <c r="V13" s="209">
        <v>14</v>
      </c>
      <c r="W13" s="209">
        <v>6</v>
      </c>
      <c r="X13" s="209">
        <v>13</v>
      </c>
      <c r="Y13" s="209">
        <v>7</v>
      </c>
      <c r="Z13" s="214">
        <v>81</v>
      </c>
      <c r="AA13" s="213">
        <v>31</v>
      </c>
      <c r="AB13" s="214">
        <v>37</v>
      </c>
      <c r="AC13" s="249">
        <f t="shared" si="7"/>
        <v>268</v>
      </c>
    </row>
    <row r="14" spans="1:29" ht="18" customHeight="1" thickBot="1">
      <c r="A14" s="239" t="s">
        <v>29</v>
      </c>
      <c r="B14" s="209">
        <v>57</v>
      </c>
      <c r="C14" s="208">
        <v>35</v>
      </c>
      <c r="D14" s="209">
        <v>95</v>
      </c>
      <c r="E14" s="208">
        <v>112</v>
      </c>
      <c r="F14" s="209">
        <v>131</v>
      </c>
      <c r="G14" s="13">
        <v>340</v>
      </c>
      <c r="H14" s="13">
        <v>483</v>
      </c>
      <c r="I14" s="14">
        <v>1339</v>
      </c>
      <c r="J14" s="13">
        <v>614</v>
      </c>
      <c r="K14" s="13">
        <v>349</v>
      </c>
      <c r="L14" s="13">
        <v>236</v>
      </c>
      <c r="M14" s="215">
        <v>68</v>
      </c>
      <c r="N14" s="241">
        <f t="shared" si="6"/>
        <v>3859</v>
      </c>
      <c r="O14" s="108"/>
      <c r="P14" s="294" t="s">
        <v>29</v>
      </c>
      <c r="Q14" s="209">
        <v>19</v>
      </c>
      <c r="R14" s="209">
        <v>12</v>
      </c>
      <c r="S14" s="209">
        <v>8</v>
      </c>
      <c r="T14" s="208">
        <v>12</v>
      </c>
      <c r="U14" s="209">
        <v>7</v>
      </c>
      <c r="V14" s="209">
        <v>15</v>
      </c>
      <c r="W14" s="13">
        <v>16</v>
      </c>
      <c r="X14" s="215">
        <v>12</v>
      </c>
      <c r="Y14" s="208">
        <v>16</v>
      </c>
      <c r="Z14" s="209">
        <v>6</v>
      </c>
      <c r="AA14" s="208">
        <v>12</v>
      </c>
      <c r="AB14" s="208">
        <v>6</v>
      </c>
      <c r="AC14" s="248">
        <f t="shared" si="7"/>
        <v>141</v>
      </c>
    </row>
    <row r="15" spans="1:29" ht="18" hidden="1" customHeight="1" thickBot="1">
      <c r="A15" s="239" t="s">
        <v>30</v>
      </c>
      <c r="B15" s="216">
        <v>68</v>
      </c>
      <c r="C15" s="209">
        <v>42</v>
      </c>
      <c r="D15" s="209">
        <v>44</v>
      </c>
      <c r="E15" s="208">
        <v>75</v>
      </c>
      <c r="F15" s="208">
        <v>135</v>
      </c>
      <c r="G15" s="208">
        <v>448</v>
      </c>
      <c r="H15" s="209">
        <v>507</v>
      </c>
      <c r="I15" s="209">
        <v>808</v>
      </c>
      <c r="J15" s="213">
        <v>795</v>
      </c>
      <c r="K15" s="208">
        <v>313</v>
      </c>
      <c r="L15" s="208">
        <v>246</v>
      </c>
      <c r="M15" s="208">
        <v>143</v>
      </c>
      <c r="N15" s="241">
        <f t="shared" si="6"/>
        <v>3624</v>
      </c>
      <c r="O15" s="108"/>
      <c r="P15" s="294" t="s">
        <v>30</v>
      </c>
      <c r="Q15" s="218">
        <v>9</v>
      </c>
      <c r="R15" s="209">
        <v>16</v>
      </c>
      <c r="S15" s="209">
        <v>12</v>
      </c>
      <c r="T15" s="208">
        <v>6</v>
      </c>
      <c r="U15" s="219">
        <v>7</v>
      </c>
      <c r="V15" s="219">
        <v>14</v>
      </c>
      <c r="W15" s="209">
        <v>9</v>
      </c>
      <c r="X15" s="209">
        <v>14</v>
      </c>
      <c r="Y15" s="209">
        <v>9</v>
      </c>
      <c r="Z15" s="209">
        <v>9</v>
      </c>
      <c r="AA15" s="219">
        <v>8</v>
      </c>
      <c r="AB15" s="219">
        <v>7</v>
      </c>
      <c r="AC15" s="248">
        <f t="shared" si="7"/>
        <v>120</v>
      </c>
    </row>
    <row r="16" spans="1:29" ht="18" hidden="1" customHeight="1" thickBot="1">
      <c r="A16" s="12" t="s">
        <v>31</v>
      </c>
      <c r="B16" s="220">
        <v>71</v>
      </c>
      <c r="C16" s="220">
        <v>97</v>
      </c>
      <c r="D16" s="220">
        <v>61</v>
      </c>
      <c r="E16" s="221">
        <v>105</v>
      </c>
      <c r="F16" s="221">
        <v>198</v>
      </c>
      <c r="G16" s="221">
        <v>442</v>
      </c>
      <c r="H16" s="222">
        <v>790</v>
      </c>
      <c r="I16" s="15">
        <v>674</v>
      </c>
      <c r="J16" s="15">
        <v>594</v>
      </c>
      <c r="K16" s="221">
        <v>275</v>
      </c>
      <c r="L16" s="221">
        <v>133</v>
      </c>
      <c r="M16" s="221">
        <v>108</v>
      </c>
      <c r="N16" s="241">
        <f t="shared" si="6"/>
        <v>3548</v>
      </c>
      <c r="O16" s="10"/>
      <c r="P16" s="240" t="s">
        <v>31</v>
      </c>
      <c r="Q16" s="220">
        <v>7</v>
      </c>
      <c r="R16" s="220">
        <v>13</v>
      </c>
      <c r="S16" s="220">
        <v>12</v>
      </c>
      <c r="T16" s="221">
        <v>11</v>
      </c>
      <c r="U16" s="221">
        <v>12</v>
      </c>
      <c r="V16" s="221">
        <v>15</v>
      </c>
      <c r="W16" s="221">
        <v>20</v>
      </c>
      <c r="X16" s="221">
        <v>15</v>
      </c>
      <c r="Y16" s="221">
        <v>15</v>
      </c>
      <c r="Z16" s="221">
        <v>20</v>
      </c>
      <c r="AA16" s="221">
        <v>9</v>
      </c>
      <c r="AB16" s="221">
        <v>7</v>
      </c>
      <c r="AC16" s="247">
        <f t="shared" si="7"/>
        <v>156</v>
      </c>
    </row>
    <row r="17" spans="1:31" ht="13.8" hidden="1" thickBot="1">
      <c r="A17" s="17" t="s">
        <v>32</v>
      </c>
      <c r="B17" s="218">
        <v>38</v>
      </c>
      <c r="C17" s="221">
        <v>19</v>
      </c>
      <c r="D17" s="221">
        <v>38</v>
      </c>
      <c r="E17" s="221">
        <v>203</v>
      </c>
      <c r="F17" s="221">
        <v>146</v>
      </c>
      <c r="G17" s="221">
        <v>439</v>
      </c>
      <c r="H17" s="222">
        <v>964</v>
      </c>
      <c r="I17" s="222">
        <v>1154</v>
      </c>
      <c r="J17" s="221">
        <v>423</v>
      </c>
      <c r="K17" s="221">
        <v>388</v>
      </c>
      <c r="L17" s="221">
        <v>176</v>
      </c>
      <c r="M17" s="221">
        <v>143</v>
      </c>
      <c r="N17" s="223">
        <f t="shared" si="6"/>
        <v>4131</v>
      </c>
      <c r="O17" s="10"/>
      <c r="P17" s="16" t="s">
        <v>32</v>
      </c>
      <c r="Q17" s="221">
        <v>7</v>
      </c>
      <c r="R17" s="221">
        <v>7</v>
      </c>
      <c r="S17" s="221">
        <v>8</v>
      </c>
      <c r="T17" s="221">
        <v>12</v>
      </c>
      <c r="U17" s="221">
        <v>9</v>
      </c>
      <c r="V17" s="221">
        <v>6</v>
      </c>
      <c r="W17" s="221">
        <v>11</v>
      </c>
      <c r="X17" s="221">
        <v>8</v>
      </c>
      <c r="Y17" s="221">
        <v>16</v>
      </c>
      <c r="Z17" s="221">
        <v>40</v>
      </c>
      <c r="AA17" s="221">
        <v>17</v>
      </c>
      <c r="AB17" s="221">
        <v>16</v>
      </c>
      <c r="AC17" s="221">
        <f t="shared" si="7"/>
        <v>157</v>
      </c>
    </row>
    <row r="18" spans="1:31" ht="13.8" hidden="1" thickBot="1">
      <c r="A18" s="224" t="s">
        <v>33</v>
      </c>
      <c r="B18" s="15">
        <v>49</v>
      </c>
      <c r="C18" s="15">
        <v>63</v>
      </c>
      <c r="D18" s="15">
        <v>50</v>
      </c>
      <c r="E18" s="15">
        <v>71</v>
      </c>
      <c r="F18" s="15">
        <v>144</v>
      </c>
      <c r="G18" s="15">
        <v>374</v>
      </c>
      <c r="H18" s="105">
        <v>729</v>
      </c>
      <c r="I18" s="105">
        <v>1097</v>
      </c>
      <c r="J18" s="105">
        <v>650</v>
      </c>
      <c r="K18" s="15">
        <v>397</v>
      </c>
      <c r="L18" s="15">
        <v>192</v>
      </c>
      <c r="M18" s="15">
        <v>217</v>
      </c>
      <c r="N18" s="223">
        <f t="shared" si="6"/>
        <v>4033</v>
      </c>
      <c r="O18" s="10"/>
      <c r="P18" s="18" t="s">
        <v>33</v>
      </c>
      <c r="Q18" s="15">
        <v>10</v>
      </c>
      <c r="R18" s="15">
        <v>6</v>
      </c>
      <c r="S18" s="15">
        <v>14</v>
      </c>
      <c r="T18" s="15">
        <v>10</v>
      </c>
      <c r="U18" s="15">
        <v>10</v>
      </c>
      <c r="V18" s="15">
        <v>19</v>
      </c>
      <c r="W18" s="15">
        <v>11</v>
      </c>
      <c r="X18" s="15">
        <v>20</v>
      </c>
      <c r="Y18" s="15">
        <v>15</v>
      </c>
      <c r="Z18" s="15">
        <v>8</v>
      </c>
      <c r="AA18" s="15">
        <v>11</v>
      </c>
      <c r="AB18" s="15">
        <v>8</v>
      </c>
      <c r="AC18" s="221">
        <f t="shared" si="7"/>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17">
        <f t="shared" si="6"/>
        <v>3735</v>
      </c>
      <c r="O19" s="10"/>
      <c r="P19" s="16" t="s">
        <v>34</v>
      </c>
      <c r="Q19" s="15">
        <v>12</v>
      </c>
      <c r="R19" s="15">
        <v>13</v>
      </c>
      <c r="S19" s="15">
        <v>46</v>
      </c>
      <c r="T19" s="15">
        <v>9</v>
      </c>
      <c r="U19" s="15">
        <v>20</v>
      </c>
      <c r="V19" s="15">
        <v>4</v>
      </c>
      <c r="W19" s="15">
        <v>8</v>
      </c>
      <c r="X19" s="15">
        <v>30</v>
      </c>
      <c r="Y19" s="15">
        <v>22</v>
      </c>
      <c r="Z19" s="15">
        <v>20</v>
      </c>
      <c r="AA19" s="15">
        <v>16</v>
      </c>
      <c r="AB19" s="15">
        <v>12</v>
      </c>
      <c r="AC19" s="225">
        <f t="shared" si="7"/>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26">
        <f t="shared" si="6"/>
        <v>3908</v>
      </c>
      <c r="O20" s="10" t="s">
        <v>26</v>
      </c>
      <c r="P20" s="18" t="s">
        <v>21</v>
      </c>
      <c r="Q20" s="15">
        <v>6</v>
      </c>
      <c r="R20" s="15">
        <v>25</v>
      </c>
      <c r="S20" s="15">
        <v>29</v>
      </c>
      <c r="T20" s="15">
        <v>4</v>
      </c>
      <c r="U20" s="15">
        <v>17</v>
      </c>
      <c r="V20" s="15">
        <v>19</v>
      </c>
      <c r="W20" s="15">
        <v>14</v>
      </c>
      <c r="X20" s="15">
        <v>37</v>
      </c>
      <c r="Y20" s="19">
        <v>76</v>
      </c>
      <c r="Z20" s="15">
        <v>34</v>
      </c>
      <c r="AA20" s="15">
        <v>17</v>
      </c>
      <c r="AB20" s="15">
        <v>18</v>
      </c>
      <c r="AC20" s="225">
        <f t="shared" si="7"/>
        <v>296</v>
      </c>
    </row>
    <row r="21" spans="1:31">
      <c r="A21" s="20"/>
      <c r="B21" s="227"/>
      <c r="C21" s="227"/>
      <c r="D21" s="227"/>
      <c r="E21" s="227"/>
      <c r="F21" s="227"/>
      <c r="G21" s="227"/>
      <c r="H21" s="227"/>
      <c r="I21" s="227"/>
      <c r="J21" s="227"/>
      <c r="K21" s="227"/>
      <c r="L21" s="227"/>
      <c r="M21" s="227"/>
      <c r="N21" s="21"/>
      <c r="O21" s="10"/>
      <c r="P21" s="22"/>
      <c r="Q21" s="228"/>
      <c r="R21" s="228"/>
      <c r="S21" s="228"/>
      <c r="T21" s="228"/>
      <c r="U21" s="228"/>
      <c r="V21" s="228"/>
      <c r="W21" s="228"/>
      <c r="X21" s="228"/>
      <c r="Y21" s="228"/>
      <c r="Z21" s="228"/>
      <c r="AA21" s="228"/>
      <c r="AB21" s="228"/>
      <c r="AC21" s="227"/>
    </row>
    <row r="22" spans="1:31" ht="13.5" customHeight="1">
      <c r="A22" s="710" t="s">
        <v>226</v>
      </c>
      <c r="B22" s="711"/>
      <c r="C22" s="711"/>
      <c r="D22" s="711"/>
      <c r="E22" s="711"/>
      <c r="F22" s="711"/>
      <c r="G22" s="711"/>
      <c r="H22" s="711"/>
      <c r="I22" s="711"/>
      <c r="J22" s="711"/>
      <c r="K22" s="711"/>
      <c r="L22" s="711"/>
      <c r="M22" s="711"/>
      <c r="N22" s="712"/>
      <c r="O22" s="10"/>
      <c r="P22" s="710" t="str">
        <f>+A22</f>
        <v>※2024年 第15週（4/8～4/14） 現在</v>
      </c>
      <c r="Q22" s="711"/>
      <c r="R22" s="711"/>
      <c r="S22" s="711"/>
      <c r="T22" s="711"/>
      <c r="U22" s="711"/>
      <c r="V22" s="711"/>
      <c r="W22" s="711"/>
      <c r="X22" s="711"/>
      <c r="Y22" s="711"/>
      <c r="Z22" s="711"/>
      <c r="AA22" s="711"/>
      <c r="AB22" s="711"/>
      <c r="AC22" s="712"/>
    </row>
    <row r="23" spans="1:31" ht="13.8" thickBot="1">
      <c r="A23" s="281" t="s">
        <v>144</v>
      </c>
      <c r="B23" s="10"/>
      <c r="C23" s="10"/>
      <c r="D23" s="10"/>
      <c r="E23" s="10"/>
      <c r="F23" s="10"/>
      <c r="G23" s="10" t="s">
        <v>19</v>
      </c>
      <c r="H23" s="10"/>
      <c r="I23" s="10"/>
      <c r="J23" s="10"/>
      <c r="K23" s="10"/>
      <c r="L23" s="10"/>
      <c r="M23" s="10"/>
      <c r="N23" s="24"/>
      <c r="O23" s="10"/>
      <c r="P23" s="282"/>
      <c r="Q23" s="10"/>
      <c r="R23" s="10"/>
      <c r="S23" s="10"/>
      <c r="T23" s="10"/>
      <c r="U23" s="10"/>
      <c r="V23" s="10"/>
      <c r="W23" s="10"/>
      <c r="X23" s="10"/>
      <c r="Y23" s="10"/>
      <c r="Z23" s="10"/>
      <c r="AA23" s="10"/>
      <c r="AB23" s="10"/>
      <c r="AC23" s="26"/>
    </row>
    <row r="24" spans="1:31" ht="33" customHeight="1" thickBot="1">
      <c r="A24" s="23"/>
      <c r="B24" s="229" t="s">
        <v>151</v>
      </c>
      <c r="C24" s="10"/>
      <c r="D24" s="713" t="s">
        <v>227</v>
      </c>
      <c r="E24" s="714"/>
      <c r="F24" s="10"/>
      <c r="G24" s="10" t="s">
        <v>19</v>
      </c>
      <c r="H24" s="10"/>
      <c r="I24" s="10"/>
      <c r="J24" s="10"/>
      <c r="K24" s="10"/>
      <c r="L24" s="10"/>
      <c r="M24" s="10"/>
      <c r="N24" s="24"/>
      <c r="O24" s="108" t="s">
        <v>19</v>
      </c>
      <c r="P24" s="140"/>
      <c r="Q24" s="347" t="s">
        <v>152</v>
      </c>
      <c r="R24" s="696" t="s">
        <v>175</v>
      </c>
      <c r="S24" s="697"/>
      <c r="T24" s="698"/>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39"/>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57"/>
    </row>
    <row r="30" spans="1:31">
      <c r="A30" s="23"/>
      <c r="B30" s="10"/>
      <c r="C30" s="10"/>
      <c r="D30" s="10"/>
      <c r="E30" s="10"/>
      <c r="F30" s="10"/>
      <c r="G30" s="10"/>
      <c r="H30" s="10"/>
      <c r="I30" s="10"/>
      <c r="J30" s="10"/>
      <c r="K30" s="10"/>
      <c r="L30" s="10"/>
      <c r="M30" s="10"/>
      <c r="N30" s="24"/>
      <c r="O30" s="10"/>
      <c r="P30" s="11"/>
      <c r="AC30" s="27"/>
    </row>
    <row r="31" spans="1:31" ht="21.6">
      <c r="A31" s="310" t="s">
        <v>166</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0"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5"/>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16　ノロウイルス関連情報 </vt:lpstr>
      <vt:lpstr>16　衛生訓話</vt:lpstr>
      <vt:lpstr>16　食中毒記事等 </vt:lpstr>
      <vt:lpstr>Sheet1</vt:lpstr>
      <vt:lpstr>16　海外情報</vt:lpstr>
      <vt:lpstr>15　感染症情報</vt:lpstr>
      <vt:lpstr>16　感染症統計</vt:lpstr>
      <vt:lpstr>16　食品回収</vt:lpstr>
      <vt:lpstr>16　食品表示</vt:lpstr>
      <vt:lpstr>15　残留農薬　等 </vt:lpstr>
      <vt:lpstr>'15　感染症情報'!Print_Area</vt:lpstr>
      <vt:lpstr>'15　残留農薬　等 '!Print_Area</vt:lpstr>
      <vt:lpstr>'16　ノロウイルス関連情報 '!Print_Area</vt:lpstr>
      <vt:lpstr>'16　衛生訓話'!Print_Area</vt:lpstr>
      <vt:lpstr>'16　海外情報'!Print_Area</vt:lpstr>
      <vt:lpstr>'16　感染症統計'!Print_Area</vt:lpstr>
      <vt:lpstr>'16　食中毒記事等 '!Print_Area</vt:lpstr>
      <vt:lpstr>'16　食品回収'!Print_Area</vt:lpstr>
      <vt:lpstr>'16　食品表示'!Print_Area</vt:lpstr>
      <vt:lpstr>スポンサー公告!Print_Area</vt:lpstr>
      <vt:lpstr>'15　残留農薬　等 '!Print_Titles</vt:lpstr>
      <vt:lpstr>'16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2024-04-28T03:47:28Z</dcterms:modified>
</cp:coreProperties>
</file>