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hidePivotFieldList="1"/>
  <xr:revisionPtr revIDLastSave="0" documentId="13_ncr:1_{0A936626-31F6-4C97-9D9E-9E335DF5127F}"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15　ノロウイルス関連情報 " sheetId="101" r:id="rId3"/>
    <sheet name="15  衛生訓話" sheetId="165" r:id="rId4"/>
    <sheet name="15　食中毒記事等 " sheetId="29" r:id="rId5"/>
    <sheet name="Sheet1" sheetId="160" state="hidden" r:id="rId6"/>
    <sheet name="15　海外情報" sheetId="123" r:id="rId7"/>
    <sheet name="14　感染症情報" sheetId="124" r:id="rId8"/>
    <sheet name="15　感染症統計" sheetId="125" r:id="rId9"/>
    <sheet name="15　食品回収" sheetId="60" r:id="rId10"/>
    <sheet name="15　食品表示" sheetId="34" r:id="rId11"/>
    <sheet name="15　残留農薬　等 " sheetId="156" r:id="rId12"/>
  </sheets>
  <definedNames>
    <definedName name="_xlnm._FilterDatabase" localSheetId="2" hidden="1">'15　ノロウイルス関連情報 '!$A$22:$G$75</definedName>
    <definedName name="_xlnm._FilterDatabase" localSheetId="11" hidden="1">'15　残留農薬　等 '!$A$1:$C$1</definedName>
    <definedName name="_xlnm._FilterDatabase" localSheetId="4" hidden="1">'15　食中毒記事等 '!$A$1:$D$1</definedName>
    <definedName name="_xlnm._FilterDatabase" localSheetId="9" hidden="1">'15　食品回収'!$A$1:$E$41</definedName>
    <definedName name="_xlnm.Print_Area" localSheetId="7">'14　感染症情報'!$A$1:$D$33</definedName>
    <definedName name="_xlnm.Print_Area" localSheetId="3">'15  衛生訓話'!$A$1:$M$24</definedName>
    <definedName name="_xlnm.Print_Area" localSheetId="2">'15　ノロウイルス関連情報 '!$A$1:$N$84</definedName>
    <definedName name="_xlnm.Print_Area" localSheetId="6">'15　海外情報'!$A$1:$C$34</definedName>
    <definedName name="_xlnm.Print_Area" localSheetId="8">'15　感染症統計'!$A$1:$AC$38</definedName>
    <definedName name="_xlnm.Print_Area" localSheetId="11">'15　残留農薬　等 '!$A$1:$C$31</definedName>
    <definedName name="_xlnm.Print_Area" localSheetId="4">'15　食中毒記事等 '!$A$1:$D$31</definedName>
    <definedName name="_xlnm.Print_Area" localSheetId="9">'15　食品回収'!$A$1:$E$47</definedName>
    <definedName name="_xlnm.Print_Area" localSheetId="10">'15　食品表示'!$A$1:$N$15</definedName>
    <definedName name="_xlnm.Print_Area" localSheetId="1">スポンサー公告!$B$1:$AB$65</definedName>
    <definedName name="_xlnm.Print_Titles" localSheetId="11">'15　残留農薬　等 '!$1:$1</definedName>
    <definedName name="_xlnm.Print_Titles" localSheetId="4">'15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C22" i="160"/>
  <c r="D22" i="160"/>
  <c r="E22" i="160"/>
  <c r="F22" i="160"/>
  <c r="G22" i="160"/>
  <c r="B22" i="160"/>
  <c r="B25" i="101"/>
  <c r="B26" i="101"/>
  <c r="B27" i="101"/>
  <c r="B28" i="101"/>
  <c r="B29" i="101"/>
  <c r="B30" i="101"/>
  <c r="B31" i="101"/>
  <c r="B32" i="101"/>
  <c r="B33" i="101"/>
  <c r="B34" i="101"/>
  <c r="B35"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T4" i="125"/>
  <c r="B15" i="78"/>
  <c r="B10" i="78" l="1"/>
  <c r="B14" i="78" l="1"/>
  <c r="D4" i="125" l="1"/>
  <c r="G44" i="101" l="1"/>
  <c r="G73" i="101"/>
  <c r="G25" i="101"/>
  <c r="G26" i="101"/>
  <c r="G27" i="101"/>
  <c r="G28" i="101"/>
  <c r="G29" i="101"/>
  <c r="G30" i="101"/>
  <c r="G31" i="101"/>
  <c r="G32" i="101"/>
  <c r="G33" i="101"/>
  <c r="G34" i="101"/>
  <c r="G35" i="101"/>
  <c r="G36" i="101"/>
  <c r="G37" i="101"/>
  <c r="G38" i="101"/>
  <c r="G39" i="101"/>
  <c r="G40" i="101"/>
  <c r="G41" i="101"/>
  <c r="G42" i="101"/>
  <c r="G43"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Q4" i="125" l="1"/>
  <c r="B4" i="125"/>
  <c r="B17" i="78"/>
  <c r="N8" i="125" l="1"/>
  <c r="AC8" i="125"/>
  <c r="B11" i="78" l="1"/>
  <c r="B12" i="78" l="1"/>
  <c r="G23" i="101" l="1"/>
  <c r="G24" i="101"/>
  <c r="N9" i="125" l="1"/>
  <c r="N10" i="125"/>
  <c r="Y4" i="125" l="1"/>
  <c r="Z4" i="125"/>
  <c r="K4" i="125"/>
  <c r="B13" i="78" l="1"/>
  <c r="G11" i="78" l="1"/>
  <c r="F4" i="125" l="1"/>
  <c r="E4" i="125"/>
  <c r="N71" i="101" l="1"/>
  <c r="M71" i="101"/>
  <c r="G74" i="101" l="1"/>
  <c r="B24" i="101" l="1"/>
  <c r="B16" i="78" l="1"/>
  <c r="R4" i="125"/>
  <c r="S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<sst xmlns="http://schemas.openxmlformats.org/spreadsheetml/2006/main" count="666" uniqueCount="468">
  <si>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</si>
  <si>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</si>
  <si>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</si>
  <si>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</si>
  <si>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</si>
  <si>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</si>
  <si>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</si>
  <si>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</si>
  <si>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</si>
  <si>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</si>
  <si>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</si>
  <si>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</si>
  <si>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</si>
  <si>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</si>
  <si>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</si>
  <si>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</si>
  <si>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</si>
  <si>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</si>
  <si>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</si>
  <si>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</si>
  <si>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</si>
  <si>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</si>
  <si>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</si>
  <si>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</si>
  <si>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</si>
  <si>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</si>
  <si>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</si>
  <si>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</si>
  <si>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</si>
  <si>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</si>
  <si>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</si>
  <si>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</si>
  <si>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</si>
  <si>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</si>
  <si>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</si>
  <si>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</si>
  <si>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</si>
  <si>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</si>
  <si>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</si>
  <si>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</si>
  <si>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</si>
  <si>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</si>
  <si>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</si>
  <si>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</si>
  <si>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</si>
  <si>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</si>
  <si>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</si>
  <si>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</si>
  <si>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</si>
  <si>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</si>
  <si>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</si>
  <si>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</si>
  <si>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</si>
  <si>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</si>
  <si>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</si>
  <si>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</si>
  <si>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</si>
  <si>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</si>
  <si>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</si>
  <si>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</si>
  <si>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</si>
  <si>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</si>
  <si>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</si>
  <si>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</si>
  <si>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</si>
  <si>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</si>
  <si>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</si>
  <si>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</si>
  <si>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</si>
  <si>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</si>
  <si>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</si>
  <si>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</si>
  <si>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</si>
  <si>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</si>
  <si>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</si>
  <si>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</si>
  <si>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</si>
  <si>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</si>
  <si>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</si>
  <si>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</si>
  <si>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</si>
  <si>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</si>
  <si>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</si>
  <si>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</si>
  <si>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</si>
  <si>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</si>
  <si>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</si>
  <si>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</si>
  <si>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</si>
  <si>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</si>
  <si>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</si>
  <si>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</si>
  <si>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</si>
  <si>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</si>
  <si>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</si>
  <si>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</si>
  <si>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</si>
  <si>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</si>
  <si>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</si>
  <si>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</si>
  <si>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</si>
  <si>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</si>
  <si>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</si>
  <si>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</si>
  <si>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</si>
  <si>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</si>
  <si>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</si>
  <si>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</si>
  <si>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</si>
  <si>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</si>
  <si>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</si>
  <si>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</si>
  <si>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</si>
  <si>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</si>
  <si>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</si>
  <si>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</si>
  <si>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</si>
  <si>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</si>
  <si>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</si>
  <si>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</si>
  <si>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</si>
  <si>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</si>
  <si>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</si>
  <si>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</si>
  <si>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</si>
  <si>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</si>
  <si>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</si>
  <si>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</si>
  <si>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</si>
  <si>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</si>
  <si>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</si>
  <si>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</si>
  <si>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</si>
  <si>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</si>
  <si>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</si>
  <si>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</si>
  <si>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</si>
  <si>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</si>
  <si>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</si>
  <si>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</si>
  <si>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</si>
  <si>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</si>
  <si>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</si>
  <si>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</si>
  <si>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5"/>
  </si>
  <si>
    <t>厚生労働省：国内の発生状況など
https://www.mhlw.go.jp/stf/covid-19/kokunainohasseijoukyou.html#h2_1
厚生労働省：データからわかる－新型コロナウイルス感染症情報－
https：//covid19.mhlw.go.jp/</t>
    <phoneticPr fontId="85"/>
  </si>
  <si>
    <t>https://www.mhlw.go.jp/stf/covid-19/kokunainohasseijoukyou.html#h2_1</t>
    <phoneticPr fontId="85"/>
  </si>
  <si>
    <t>厚生労働省：データからわかる－新型コロナウイルス感染症情報－</t>
    <phoneticPr fontId="85"/>
  </si>
  <si>
    <t xml:space="preserve">
</t>
    <phoneticPr fontId="85"/>
  </si>
  <si>
    <t>https：//covid19.mhlw.go.jp/</t>
    <phoneticPr fontId="8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</si>
  <si>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</si>
  <si>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</si>
  <si>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</si>
  <si>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</si>
  <si>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</si>
  <si>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5"/>
  </si>
  <si>
    <t>8．衛生訓話</t>
    <rPh sb="2" eb="4">
      <t>エイセイ</t>
    </rPh>
    <rPh sb="4" eb="6">
      <t>クンワ</t>
    </rPh>
    <phoneticPr fontId="5"/>
  </si>
  <si>
    <t>2022年</t>
    <phoneticPr fontId="5"/>
  </si>
  <si>
    <t>l</t>
    <phoneticPr fontId="32"/>
  </si>
  <si>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</si>
  <si>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</si>
  <si>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</si>
  <si>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</si>
  <si>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　</t>
  </si>
  <si>
    <t>先週に比べて全国平均は</t>
    <phoneticPr fontId="5"/>
  </si>
  <si>
    <t xml:space="preserve"> </t>
    <phoneticPr fontId="32"/>
  </si>
  <si>
    <t>※2023年 第11週（3/13～3/19）  現在</t>
    <phoneticPr fontId="85"/>
  </si>
  <si>
    <t>1.　食中毒</t>
    <rPh sb="3" eb="6">
      <t>ショクチュウドク</t>
    </rPh>
    <phoneticPr fontId="32"/>
  </si>
  <si>
    <t>2.　ノロウイルス</t>
    <phoneticPr fontId="32"/>
  </si>
  <si>
    <t xml:space="preserve"> 全国指数</t>
    <phoneticPr fontId="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</si>
  <si>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</si>
  <si>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</si>
  <si>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2"/>
  </si>
  <si>
    <t>インフルエンザ
と
新型コロナ</t>
    <rPh sb="10" eb="12">
      <t>シンガタ</t>
    </rPh>
    <phoneticPr fontId="85"/>
  </si>
  <si>
    <t>9．スポンサー広告</t>
    <rPh sb="7" eb="9">
      <t>コウコク</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</si>
  <si>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</si>
  <si>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</si>
  <si>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5"/>
  </si>
  <si>
    <t>　　　　フード・セーフティー　http://www7b.biglobe.ne.jp/~food-safty/　　更新2023/12/10</t>
    <phoneticPr fontId="5"/>
  </si>
  <si>
    <t>食品表示 (12/11-12/17)</t>
    <rPh sb="0" eb="2">
      <t>ショクヒン</t>
    </rPh>
    <rPh sb="2" eb="4">
      <t>ヒョウジ</t>
    </rPh>
    <phoneticPr fontId="5"/>
  </si>
  <si>
    <t xml:space="preserve"> </t>
    <phoneticPr fontId="15"/>
  </si>
  <si>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</si>
  <si>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</si>
  <si>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5"/>
  </si>
  <si>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5"/>
  </si>
  <si>
    <t>管理レベル「3」　</t>
    <phoneticPr fontId="5"/>
  </si>
  <si>
    <t>インフルエンザ 新型</t>
    <phoneticPr fontId="85"/>
  </si>
  <si>
    <t xml:space="preserve">コロナウイルス感染症  </t>
    <phoneticPr fontId="85"/>
  </si>
  <si>
    <t>報告数　　　</t>
    <phoneticPr fontId="85"/>
  </si>
  <si>
    <t>報告数</t>
    <phoneticPr fontId="85"/>
  </si>
  <si>
    <t>　総数　　　　</t>
    <phoneticPr fontId="5"/>
  </si>
  <si>
    <t>男性　　　　</t>
    <phoneticPr fontId="85"/>
  </si>
  <si>
    <t>女性</t>
    <phoneticPr fontId="85"/>
  </si>
  <si>
    <t>　I総数</t>
    <phoneticPr fontId="5"/>
  </si>
  <si>
    <t>I男性</t>
    <phoneticPr fontId="85"/>
  </si>
  <si>
    <t>I女性</t>
    <phoneticPr fontId="85"/>
  </si>
  <si>
    <t>　NC総数　　　　</t>
    <phoneticPr fontId="5"/>
  </si>
  <si>
    <t>NC男性</t>
    <phoneticPr fontId="85"/>
  </si>
  <si>
    <t>NC女性</t>
    <phoneticPr fontId="85"/>
  </si>
  <si>
    <t>.</t>
    <phoneticPr fontId="85"/>
  </si>
  <si>
    <t>2024年</t>
    <rPh sb="4" eb="5">
      <t>ネン</t>
    </rPh>
    <phoneticPr fontId="85"/>
  </si>
  <si>
    <t>今週</t>
    <rPh sb="0" eb="2">
      <t>コンシュウ</t>
    </rPh>
    <phoneticPr fontId="85"/>
  </si>
  <si>
    <t>★数年間で1番目に高い比率でノロウイルス継続</t>
    <rPh sb="1" eb="4">
      <t>スウネンカン</t>
    </rPh>
    <rPh sb="6" eb="8">
      <t>バンメ</t>
    </rPh>
    <rPh sb="9" eb="10">
      <t>タカ</t>
    </rPh>
    <rPh sb="11" eb="13">
      <t>ヒリツ</t>
    </rPh>
    <rPh sb="20" eb="22">
      <t>ケイゾク</t>
    </rPh>
    <phoneticPr fontId="5"/>
  </si>
  <si>
    <t>4類感染症</t>
    <phoneticPr fontId="85"/>
  </si>
  <si>
    <t xml:space="preserve">台湾カゴメが米から輸入のピザソース、水際検査で不合格 残留農薬の規定違反で - エキサイト </t>
    <phoneticPr fontId="85"/>
  </si>
  <si>
    <t>1月</t>
    <rPh sb="1" eb="2">
      <t>ガツ</t>
    </rPh>
    <phoneticPr fontId="85"/>
  </si>
  <si>
    <t>皆様  週刊情報2024-10(9)を配信いたします</t>
    <phoneticPr fontId="5"/>
  </si>
  <si>
    <t>と</t>
    <phoneticPr fontId="85"/>
  </si>
  <si>
    <t>毎週　　ひとつ　　覚えていきましょう</t>
    <phoneticPr fontId="5"/>
  </si>
  <si>
    <t>私が２０００年に開発しました。</t>
    <rPh sb="0" eb="1">
      <t>ワタクシ</t>
    </rPh>
    <rPh sb="6" eb="7">
      <t>ネン</t>
    </rPh>
    <rPh sb="8" eb="10">
      <t>カイハツ</t>
    </rPh>
    <phoneticPr fontId="85"/>
  </si>
  <si>
    <t>簡易型食品工場向け病原微生物検出キット</t>
    <rPh sb="0" eb="3">
      <t>カンイガタ</t>
    </rPh>
    <rPh sb="3" eb="8">
      <t>ショクヒンコウジョウム</t>
    </rPh>
    <rPh sb="9" eb="14">
      <t>ビョウゲンビセイブツ</t>
    </rPh>
    <rPh sb="14" eb="16">
      <t>ケンシュツ</t>
    </rPh>
    <phoneticPr fontId="85"/>
  </si>
  <si>
    <t>アズワン　</t>
    <phoneticPr fontId="85"/>
  </si>
  <si>
    <t>取扱店</t>
    <rPh sb="0" eb="3">
      <t>トリアツカイテン</t>
    </rPh>
    <phoneticPr fontId="85"/>
  </si>
  <si>
    <t>アマゾン</t>
    <phoneticPr fontId="85"/>
  </si>
  <si>
    <t>モノタロウ</t>
    <phoneticPr fontId="85"/>
  </si>
  <si>
    <r>
      <t>出願番号（国際出願番号）：</t>
    </r>
    <r>
      <rPr>
        <sz val="20"/>
        <color theme="0"/>
        <rFont val="メイリオ"/>
        <family val="3"/>
        <charset val="128"/>
      </rPr>
      <t>特願平9-365588</t>
    </r>
  </si>
  <si>
    <r>
      <t>公開番号（公開出願番号）：</t>
    </r>
    <r>
      <rPr>
        <sz val="20"/>
        <color theme="0"/>
        <rFont val="メイリオ"/>
        <family val="3"/>
        <charset val="128"/>
      </rPr>
      <t>特開平11-178567</t>
    </r>
  </si>
  <si>
    <t>セップメイト開発</t>
    <rPh sb="6" eb="8">
      <t>カイハツ</t>
    </rPh>
    <phoneticPr fontId="32"/>
  </si>
  <si>
    <t>2024/14週</t>
    <phoneticPr fontId="85"/>
  </si>
  <si>
    <t>回収＆返金</t>
  </si>
  <si>
    <t>富士シティオ</t>
  </si>
  <si>
    <t>回収</t>
  </si>
  <si>
    <t>回収＆返金/交換</t>
  </si>
  <si>
    <t>デリシア</t>
  </si>
  <si>
    <t>イオンリテール</t>
  </si>
  <si>
    <t>とうかつ中央農業...</t>
  </si>
  <si>
    <t>令和６年４月９日（火）２０時１０分頃、高山市内の医療機関から「仕出し弁当を喫食した複数人が嘔吐等の症状を呈している。」旨、飛騨保健所へ連絡がありました。飛騨保健所では、患者ら全員に共通する食事は当該施設内で調理された食品に限られること、患者及び調理従事者の便からノロウイルスが検出されたこと、患者を診察した医師から食中毒の届け出があったことから、当該施設が提供した食事を原因とする食中毒と断定し、本日、行政処分を行いました。発生状況等の概要は下記のとおりです。なお、患者らはいずれも快方に向かっています。</t>
    <phoneticPr fontId="85"/>
  </si>
  <si>
    <t>生活衛生課</t>
    <rPh sb="0" eb="5">
      <t>セイカツエイセイカ</t>
    </rPh>
    <phoneticPr fontId="85"/>
  </si>
  <si>
    <t>さいたま市は11日、同市南区南浦和のすし店「かみや鮨」で食事をした13人からノロウイルスが検出されたと発表した。市は同日、食品衛生法に基づき同店を3日間の営業停止処分とした。
　市生活衛生課によると、3月28日に同店を利用した2グループ23人のうち、20～60代の18人が腹痛や下痢、嘔吐（おうと）などの症状を訴えた。発症者は同店の出前や持ち帰りでちらしずしや握りずしなどを食べていた。</t>
    <phoneticPr fontId="85"/>
  </si>
  <si>
    <t>埼玉新聞</t>
    <rPh sb="0" eb="4">
      <t>サイタマシンブン</t>
    </rPh>
    <phoneticPr fontId="85"/>
  </si>
  <si>
    <t>京都新聞</t>
    <rPh sb="0" eb="4">
      <t>キョウトシンブン</t>
    </rPh>
    <phoneticPr fontId="85"/>
  </si>
  <si>
    <t>福井県は4月10日、同県坂井市の中華料理店が調理、提供した料理を食べた男女6人が腹痛や嘔吐などの症状を訴え、食中毒と断定したと発表した。有症者4人と調理従事者4人の便からノロウイルスが検出された。県は食品衛生法に基づき、同店を10日から2日間の営業停止処分にした。県医薬食品・衛生課によると、5日に同店で会食した2人が7日夕から発熱や下痢、嘔吐などを発症し、8日に受診したと坂井市内の医療機関から県坂井健康福祉センターに同日通報</t>
    <phoneticPr fontId="85"/>
  </si>
  <si>
    <t>福井新聞</t>
    <rPh sb="0" eb="4">
      <t>フクイシンブン</t>
    </rPh>
    <phoneticPr fontId="85"/>
  </si>
  <si>
    <t>県によりますと、４月４日午後２時半ごろ、柏崎保健所管内の医療機関から柏崎保健所へ、「胃腸炎症状を呈した１０人程度を診察した。患者らは全員職場の同僚である」などと連絡がありました。保健所が調査した結果、４月２日および３日に柏崎市内の飲食店「いしと」が提供した弁当を食べた６５人のうち、２１人が４月３日午後１０時から発熱・下痢・吐き気などの症状を呈していたことが判明。検査の結果、１０人の患者と従業員１人の便からノロウイルスが検出されたということです。</t>
    <phoneticPr fontId="85"/>
  </si>
  <si>
    <t>新潟ニュース</t>
    <rPh sb="0" eb="2">
      <t>ニイガタ</t>
    </rPh>
    <phoneticPr fontId="85"/>
  </si>
  <si>
    <t>佐久保健所は、佐久市内の社会福祉施設「ケアライフ礎(いしずえ)」を食中毒の原因施設と断定し、当該施設の給食業務委託事業者に対し令和6年4月10日から令和6年4月12日まで、3日間の営業停止を命じました。患者は、4月2日から4月3日に当該施設で調理、提供された食事を喫食した4グループ67名中の4グループ21名でした。環境保全研究所が行った検査により、 患者便及び調理従事者便からノロウイルスが検出されました。なお、患者は全員快方に向かって</t>
    <phoneticPr fontId="85"/>
  </si>
  <si>
    <t>長野県（健康福祉部）</t>
    <phoneticPr fontId="85"/>
  </si>
  <si>
    <t>県保健福祉部は９日、鹿沼市引田の釣り堀店「古戸中養魚場」が提供した料理が原因で、ノロウイルスによる食中毒が発生したと発表した。焼き魚や刺し身などを食べた４〜65歳の男女15人が吐き気や嘔吐（おうと）などを発症した。</t>
    <phoneticPr fontId="85"/>
  </si>
  <si>
    <t>下野新聞</t>
    <rPh sb="0" eb="2">
      <t>シモノ</t>
    </rPh>
    <rPh sb="2" eb="4">
      <t>シンブン</t>
    </rPh>
    <phoneticPr fontId="85"/>
  </si>
  <si>
    <t>和歌山県</t>
    <rPh sb="0" eb="4">
      <t>ワカヤマケン</t>
    </rPh>
    <phoneticPr fontId="15"/>
  </si>
  <si>
    <t>仙台市青葉区の飲食店で食事をした５５人が下痢や腹痛など食中毒とみられる症状を訴え、このうち１１人からノロウイルスが検出されたことが分かりました。　仙台市によりますと５５人は３月２６日から２９日にかけて仙台市青葉区の北の家族仙台第一生命タワービル店で飲食をしていたということです。　仙台市は５５人が共通して飲食を行ったこの飲食店での食事が食中毒の原因と特定し、この飲食店を８日から３日間の営業停止処分としました。</t>
    <phoneticPr fontId="85"/>
  </si>
  <si>
    <t>東日本放送</t>
    <phoneticPr fontId="85"/>
  </si>
  <si>
    <t>岩手県</t>
    <rPh sb="0" eb="3">
      <t>イワテケン</t>
    </rPh>
    <phoneticPr fontId="15"/>
  </si>
  <si>
    <t>台湾</t>
    <rPh sb="0" eb="2">
      <t>タイワン</t>
    </rPh>
    <phoneticPr fontId="15"/>
  </si>
  <si>
    <t>結核例　271例</t>
    <rPh sb="7" eb="8">
      <t>レイ</t>
    </rPh>
    <phoneticPr fontId="5"/>
  </si>
  <si>
    <t>2024年第13週</t>
    <phoneticPr fontId="85"/>
  </si>
  <si>
    <t>2024/15週</t>
  </si>
  <si>
    <t>今週のニュース（Noroｖｉｒｕｓ） (4/15-4/21)</t>
    <rPh sb="0" eb="2">
      <t>コンシュウ</t>
    </rPh>
    <phoneticPr fontId="5"/>
  </si>
  <si>
    <t>食中毒情報 (4/15-4/21)</t>
    <rPh sb="0" eb="3">
      <t>ショクチュウドク</t>
    </rPh>
    <rPh sb="3" eb="5">
      <t>ジョウホウ</t>
    </rPh>
    <phoneticPr fontId="5"/>
  </si>
  <si>
    <t>海外情報 (4/15-4/21)</t>
    <rPh sb="0" eb="4">
      <t>カイガイジョウホウ</t>
    </rPh>
    <phoneticPr fontId="5"/>
  </si>
  <si>
    <t>食品表示
 (4/15-4/21)</t>
    <rPh sb="0" eb="2">
      <t>ショクヒン</t>
    </rPh>
    <rPh sb="2" eb="4">
      <t>ヒョウジ</t>
    </rPh>
    <phoneticPr fontId="5"/>
  </si>
  <si>
    <t>食品表示 (4/15-4/21)</t>
    <rPh sb="0" eb="2">
      <t>ショクヒン</t>
    </rPh>
    <rPh sb="2" eb="4">
      <t>ヒョウジ</t>
    </rPh>
    <phoneticPr fontId="5"/>
  </si>
  <si>
    <r>
      <t>残留農薬</t>
    </r>
    <r>
      <rPr>
        <sz val="22"/>
        <rFont val="ＭＳ Ｐゴシック"/>
        <family val="3"/>
        <charset val="128"/>
      </rPr>
      <t xml:space="preserve"> (4/15-4/21)</t>
    </r>
    <phoneticPr fontId="5"/>
  </si>
  <si>
    <t>盛岡市保健所は19日、管内の児童福祉施設1か所でノロウイルスによる感染性腸炎が集団発生したと発表しました。利用者と職員の計12人が嘔吐や下痢の症状を訴えました。今年度岩手県内で発生した感染性胃腸炎の集団</t>
    <phoneticPr fontId="85"/>
  </si>
  <si>
    <t>岩手放送</t>
    <rPh sb="0" eb="4">
      <t>イワテホウソウ</t>
    </rPh>
    <phoneticPr fontId="85"/>
  </si>
  <si>
    <t>和歌山放送</t>
    <rPh sb="0" eb="5">
      <t>ワカヤマホウソウ</t>
    </rPh>
    <phoneticPr fontId="85"/>
  </si>
  <si>
    <t>和歌山市によりますと、16日（火）午前10時ごろ、和歌山市内の医療機関・日赤和歌山医療センターから「同時期におう吐、下痢等の症状を呈する者が複数いる」と連絡がありました。
　保健所が調査を行ったところ、日赤和歌山医療センターに入る売店で製造された弁当を食べた病院職員6人（20代～40代の男女）が症状を訴え、うち4人と、調理担当者からノロウイルスが検出されたということです。このため保健所は、この売店で11日（木）と12日（金）に製造された弁当が食中毒の原因と断定し、売店を3日間の営業停止としました。</t>
    <phoneticPr fontId="85"/>
  </si>
  <si>
    <t>滋賀県は19日、草津市野路1丁目の飲食店「薪窯ピッツァとワイン酒場　NADESHICO」で会食した同市や京都市の18～22歳の女子大学生40人が腹痛や下痢などの症状を訴え、うち20人から食中毒の原因菌ウェルシュ菌を検出したと発表した。県草津保健所は食中毒と断定し、同店を20日まで2日間の営業停止処分とした。　県によると、学生らの会食には63人が参加し、14日午後5時半から約2時間、ブリのカルパッチョやカレー、グラタンなどを食べ、同日夜に症状が出始めた。全員が軽症で快方に向かっているという。店は17～18日に営業を自粛した。</t>
    <phoneticPr fontId="85"/>
  </si>
  <si>
    <t>ノロウイルス　１０１人集団食中毒</t>
    <phoneticPr fontId="15"/>
  </si>
  <si>
    <t>今月１０日から１２日にかけて、日高川町の飲食店が提供した弁当を食べた１０１人が、下痢や嘔吐などの症状を訴えていたことがわかりました。御坊保健所はノロウイルスＧII（ジーツー）による集団食中毒として、この飲食店を今日から７日間の営業停止処分としました。
県によりますと、今月１０日から１２日までに日高川町鐘巻の飲食店「有限会社雲水」が提供した弁当を食べた１０グループ１５４人のうち、８グループで９歳から９２歳までの１０１人が下痢や嘔吐、発熱の症状を訴えました。このうち３４人の便を調べたところ、弁当を調理した従業員を含む２２人からノロウイルスＧIIが検出されたということです。御坊保健所は、弁当を原因とする集団食中毒と断定し、この店を今日から今月２３日まで７日間の営業停止処分としました。なお、症状のあった全員が快方に向かっているということです。</t>
    <phoneticPr fontId="15"/>
  </si>
  <si>
    <t>YTVニュース</t>
    <phoneticPr fontId="15"/>
  </si>
  <si>
    <t>https://www.tv-wakayama.co.jp/news/detail.php?id=78975</t>
    <phoneticPr fontId="15"/>
  </si>
  <si>
    <t>京都府によりますと、１２日に亀岡市にある「がんこ亀岡楽々荘」で、刺身や菜の花のおひたしなどを食べた２３〜７４歳の男女５３人がおう吐や下痢など食中毒の症状を訴えたということです。　全員、症状は軽く快方に向かっているということです。　検査の結果、１４人からノロウイルスが検出されたため南丹保健所は集団食中毒と断定し、「がんこ亀岡楽々荘」を１７日と１８日の２日間営業停止処分としました。</t>
    <phoneticPr fontId="85"/>
  </si>
  <si>
    <t>関西ニュース</t>
    <rPh sb="0" eb="2">
      <t>カンサイ</t>
    </rPh>
    <phoneticPr fontId="85"/>
  </si>
  <si>
    <t>奥州保健所管内の教育保育施設1か所でノロウイルスによる感染性胃腸炎が集団発生　</t>
    <phoneticPr fontId="15"/>
  </si>
  <si>
    <t>岩手県の奥州保健所管内の教育・保育施設1か所でノロウイルスによる感染性胃腸炎が集団発生し、園児9人が嘔吐や下痢の症状を訴えました。このうち1人が入院しましたが、重症ではないということです。今年度県内で発生した感染性胃腸炎の集団発生は5件（前年度同時期3件）となりました。県によりますと、奥州保健所管内の園児106人、職員33人が在籍する教育・保育施設で4月9日から12日にかけて、園児9人が嘔吐や下痢の症状を訴えました。このうち1人が入院しましたが重症ではなく、すでに退院していて、症状を訴えた他の園児も含めていずれも回復傾向にあるということです。検査の結果、症状のある3人からノロウイルスが検出されました。</t>
    <phoneticPr fontId="15"/>
  </si>
  <si>
    <t>岩手放送</t>
    <rPh sb="0" eb="4">
      <t>イワテホウソウ</t>
    </rPh>
    <phoneticPr fontId="15"/>
  </si>
  <si>
    <t>https://news.yahoo.co.jp/articles/2b0b4c979045c358641ccc677f326a025198bab8</t>
    <phoneticPr fontId="15"/>
  </si>
  <si>
    <t>　旭川市保健所は16日、市内の介護保険施設で17人が下痢や嘔吐（おうと）、発熱など感染性胃腸炎とみられる症状を訴え、便の検査をした9人からノロウイルスを検出したと発表した。…</t>
    <phoneticPr fontId="85"/>
  </si>
  <si>
    <t>北海道新聞</t>
    <rPh sb="0" eb="5">
      <t>ホッカイドウシンブン</t>
    </rPh>
    <phoneticPr fontId="85"/>
  </si>
  <si>
    <t>船橋市は15日、市内の飲食店「＃カキもビールも生がスキ。船橋駅前店」で生カキを食べた25人が下痢などの症状を訴え、発症者の便などからノロウイルスが検出されたと発表した。市保健所は同店の食事が原因の食中毒と断定し、同日1日間の営業停止処分とした。</t>
    <phoneticPr fontId="85"/>
  </si>
  <si>
    <t>千葉日報</t>
    <rPh sb="0" eb="4">
      <t>チバニッポウ</t>
    </rPh>
    <phoneticPr fontId="85"/>
  </si>
  <si>
    <t>福岡市によりますと、東区の保育施設で４月７日、園児４人に嘔吐や下痢の症状が出ました。その後１週間に別の園児７人にも、嘔吐や下痢の症状が見られ医療機関の検査の結果、ノロウイルスが検出されました。重症者はおらず、全員快方に向かっているということです。ノロウイルスは汚染された二枚貝などを生や加熱が不十分な状態で食べることで感染し、さらに感染した人の嘔吐物などからも二次感染を引き起こすおそれがあります。</t>
    <phoneticPr fontId="85"/>
  </si>
  <si>
    <t xml:space="preserve">RKB毎日放送 </t>
    <phoneticPr fontId="85"/>
  </si>
  <si>
    <t>千種区池下1の飲食店「アンナプルナ　池下店」で7日に会食した利用客13人が食中毒を発症したと発表した。重症者はおらず、全員が快方に向かっているという。市保健所は15日、再発防止策が講じられるまで同店を営業禁止処分とした。
　市によると、7日夜に利用したグループ35人のうち、10～20代の男女13人が吐き気や発熱、下痢の症状を訴えた。カレーやナンのほか、サラダやフライドポテトなどのビュッフェを食べたという。</t>
    <phoneticPr fontId="85"/>
  </si>
  <si>
    <t>中日新聞</t>
    <rPh sb="0" eb="4">
      <t>チュウニチシンブン</t>
    </rPh>
    <phoneticPr fontId="85"/>
  </si>
  <si>
    <t>台湾くら寿司 食事客3人がノロウイルス陽性 全店検査で23店が不合格</t>
    <phoneticPr fontId="15"/>
  </si>
  <si>
    <t>（台北中央社）回転ずしチェーン、くら寿司の店舗で食事をした客が相次いで食中毒とみられる症状を訴えた問題で、衛生福利部（保健省）食品薬物管理署の呉秀梅署長は17日、体調不良を訴えた3人からノロウイルスの陽性反応が出たと明らかにした。55店を対象に行った立ち入り検査では23店が不合格になったとしている。</t>
    <phoneticPr fontId="15"/>
  </si>
  <si>
    <t>フォーカス台湾</t>
    <rPh sb="5" eb="7">
      <t>タイワン</t>
    </rPh>
    <phoneticPr fontId="15"/>
  </si>
  <si>
    <t>https://www.excite.co.jp/news/article/Jpcna_CNA_20240417_202404170008/</t>
    <phoneticPr fontId="15"/>
  </si>
  <si>
    <t>-</t>
    <phoneticPr fontId="85"/>
  </si>
  <si>
    <t xml:space="preserve"> GⅡ　14週　4例</t>
    <rPh sb="6" eb="7">
      <t>シュウ</t>
    </rPh>
    <phoneticPr fontId="5"/>
  </si>
  <si>
    <t xml:space="preserve"> GⅡ　15週　1例</t>
    <rPh sb="9" eb="10">
      <t>レイ</t>
    </rPh>
    <phoneticPr fontId="5"/>
  </si>
  <si>
    <t>イシメン</t>
  </si>
  <si>
    <t>深煎りごまドレ冷し中華 一部シール誤貼付でゴマ表示欠落</t>
  </si>
  <si>
    <t>彩裕フーズ</t>
  </si>
  <si>
    <t>若鶏モモ味付焼肉用 他 3品目 一部ラベル誤貼付でアレルゲン表示齟齬</t>
  </si>
  <si>
    <t>きくや</t>
  </si>
  <si>
    <t>紅麹粉末 紅麹原料使用</t>
  </si>
  <si>
    <t>西友</t>
  </si>
  <si>
    <t>桂店 塩さば3枚 一部消費期限誤表示</t>
  </si>
  <si>
    <t>イオンビッグ</t>
  </si>
  <si>
    <t>ボイルあさり(加熱用) 一部温度が異なる販売品番使用</t>
  </si>
  <si>
    <t>トムズ</t>
  </si>
  <si>
    <t>スーパーミネコ 紅麹原料使用</t>
  </si>
  <si>
    <t>三元豚かつ丼・うどんセット 一部アレルゲン(えび)表示欠落</t>
  </si>
  <si>
    <t>さいてって さといも 一部残留農薬基準超過</t>
  </si>
  <si>
    <t>ヤオコー</t>
  </si>
  <si>
    <t>キャベツメンチかつ 一部アレルギー(卵)表示欠落</t>
  </si>
  <si>
    <t>回収＆交換</t>
  </si>
  <si>
    <t>銀座ステファニー...</t>
  </si>
  <si>
    <t>PLACENTA 100 Premium EX PLUS 紅麹原料使用</t>
  </si>
  <si>
    <t>スーパーアルプス...</t>
  </si>
  <si>
    <t>かに入りミニクリームコロッケ 一部アレルゲン表示欠落</t>
  </si>
  <si>
    <t>ミニトマト 一部未登録の農薬使用</t>
  </si>
  <si>
    <t>春菊 一部未登録の農薬使用</t>
  </si>
  <si>
    <t>近鉄リテーリング...</t>
  </si>
  <si>
    <t>近大ICTメロンこんぺいとう 一部商品の表面変色</t>
  </si>
  <si>
    <t>日新薬品工業</t>
  </si>
  <si>
    <t>トリプルメガサポートPREMIトリプルメガサポートPREMIUM 紅麹原料使用UM</t>
  </si>
  <si>
    <t>菱田ベーカリー 羊羹ぱん他 一部保存温度逸脱</t>
  </si>
  <si>
    <t>丸喜</t>
  </si>
  <si>
    <t>いか磯辺天ぷら 一部期限表示の誤記</t>
  </si>
  <si>
    <t>企業組合ももは工...</t>
  </si>
  <si>
    <t>干し芋 一部賞味期限の誤記載</t>
  </si>
  <si>
    <t>土遊野</t>
  </si>
  <si>
    <t>アデア牛乳900ml 一部大腸菌群陽性の恐れ</t>
  </si>
  <si>
    <t>蕨店 塩さば 一部消費期限誤印字</t>
  </si>
  <si>
    <t>フレンド</t>
  </si>
  <si>
    <t>紅麹（20粒） 紅麹原料使用NEW</t>
  </si>
  <si>
    <t>カスミ</t>
  </si>
  <si>
    <t>チャーハン焼きそばセット 一部特定原材料表示欠落NEW</t>
  </si>
  <si>
    <t>エコライフコーポ...</t>
  </si>
  <si>
    <t>九州産たけのこ水煮 一部賞味期限誤表示NEW</t>
  </si>
  <si>
    <t>デルソーレ</t>
  </si>
  <si>
    <t>手のばしナン２枚入 一部賞味期限表示欠落NEW</t>
  </si>
  <si>
    <t>菓子工房ルスルス...</t>
  </si>
  <si>
    <t>ミニネオン 一部アレルゲン(小麦)表示欠落NEW</t>
  </si>
  <si>
    <t>サミット</t>
  </si>
  <si>
    <t>豚ロースガーリックステーキ 一部ラベル誤貼付で特定原材料表示欠落NEW</t>
  </si>
  <si>
    <t>フィールコーポレ...</t>
  </si>
  <si>
    <t>アサリ貝 一部産地ラベル誤貼付NEW</t>
  </si>
  <si>
    <t>UnFika</t>
  </si>
  <si>
    <t>しっとりなめらかおとなのばうむ。一部特定原材料表示欠落NEW</t>
  </si>
  <si>
    <t>フタバ</t>
  </si>
  <si>
    <t>UMAMIクッキー ガンジーミルク他 一部アレルギー(大豆)表示欠落NEW</t>
  </si>
  <si>
    <t>コモディイイダ</t>
  </si>
  <si>
    <t>イカフライ＆カキフライ海苔弁当 一部ラベル誤貼付でアレルゲン表示齟齬NEW</t>
  </si>
  <si>
    <t>PEACH GA...</t>
  </si>
  <si>
    <t>Un chato...</t>
  </si>
  <si>
    <t>デニッシュ・ミニクロワッサン 一部アレルギー(卵)表示欠落NEW</t>
  </si>
  <si>
    <t>雪ん児</t>
  </si>
  <si>
    <t>タケダハム</t>
  </si>
  <si>
    <t>ソーセージ 2商品 一部包装不良で品質劣化の恐れNEW</t>
  </si>
  <si>
    <t>中巻セットハーフ 一部ラベル誤貼付でアレルゲン表示欠落NEW</t>
  </si>
  <si>
    <t>マツモト</t>
  </si>
  <si>
    <t>天然はまち 一部消費期限誤表示NEW</t>
  </si>
  <si>
    <t>丸久</t>
  </si>
  <si>
    <t>素干花小エビ,素干しあみえび 一部賞味期限ラベル欠落NEW</t>
  </si>
  <si>
    <t>カツオと鯛が入った握り寿司 一部材料使用基準超過NEW</t>
  </si>
  <si>
    <t>田中德兵衞商店</t>
  </si>
  <si>
    <t>秘伝熟成 紅糀みそ 紅麹原料使用NEW</t>
  </si>
  <si>
    <t>ｒｅｔｈ</t>
  </si>
  <si>
    <t>HAKUBA CRAFT 一部衛生管理状況確認できずNEW</t>
  </si>
  <si>
    <t>カップシフォンケーキ 一部アレルギー(乳成分)表示欠落NEW</t>
    <phoneticPr fontId="29"/>
  </si>
  <si>
    <t>たくあん漬け、だいこん漬け 一部アレルゲン(小麦、卵)表示欠落NEW</t>
    <phoneticPr fontId="29"/>
  </si>
  <si>
    <r>
      <t xml:space="preserve">タイトル </t>
    </r>
    <r>
      <rPr>
        <sz val="14"/>
        <color theme="0"/>
        <rFont val="ＭＳ Ｐゴシック"/>
        <family val="3"/>
        <charset val="128"/>
      </rPr>
      <t>(</t>
    </r>
    <r>
      <rPr>
        <sz val="20"/>
        <color rgb="FFFF0000"/>
        <rFont val="ＭＳ Ｐゴシック"/>
        <family val="3"/>
        <charset val="128"/>
      </rPr>
      <t>紅麹回収6件!!</t>
    </r>
    <r>
      <rPr>
        <sz val="14"/>
        <color theme="0"/>
        <rFont val="ＭＳ Ｐゴシック"/>
        <family val="3"/>
        <charset val="128"/>
      </rPr>
      <t>)</t>
    </r>
    <r>
      <rPr>
        <sz val="16"/>
        <color theme="0"/>
        <rFont val="ＭＳ Ｐゴシック"/>
        <family val="3"/>
        <charset val="128"/>
      </rPr>
      <t>+アレルギー表記ミスが多かった!</t>
    </r>
    <rPh sb="6" eb="8">
      <t>ベニコウジ</t>
    </rPh>
    <rPh sb="8" eb="10">
      <t>カイシュウ</t>
    </rPh>
    <rPh sb="11" eb="12">
      <t>ケン</t>
    </rPh>
    <rPh sb="21" eb="23">
      <t>ヒョウキ</t>
    </rPh>
    <rPh sb="26" eb="27">
      <t>オオ</t>
    </rPh>
    <phoneticPr fontId="5"/>
  </si>
  <si>
    <t>※2024年 第15週（4/8～4/14） 現在</t>
    <phoneticPr fontId="5"/>
  </si>
  <si>
    <t>例年並み</t>
    <rPh sb="0" eb="2">
      <t>レイネン</t>
    </rPh>
    <rPh sb="2" eb="3">
      <t>ナ</t>
    </rPh>
    <phoneticPr fontId="85"/>
  </si>
  <si>
    <t>2024年第14週（4月1日〜4月7日）</t>
    <phoneticPr fontId="85"/>
  </si>
  <si>
    <t>報告なし</t>
    <rPh sb="0" eb="2">
      <t>ホウコク</t>
    </rPh>
    <phoneticPr fontId="85"/>
  </si>
  <si>
    <t xml:space="preserve">腸チフス　
パラチフス
</t>
    <rPh sb="0" eb="1">
      <t>チョウ</t>
    </rPh>
    <phoneticPr fontId="5"/>
  </si>
  <si>
    <t>腸チフス3例 感染地域：‌国内（都道府県不明）1例、バングラデシュ1例、国内・国外不明1例
パラチフス1例 感染地域：インド</t>
    <phoneticPr fontId="85"/>
  </si>
  <si>
    <t>血清群・毒素型：‌O157 VT1・VT2（5例）、O103 VT1（3例）、O26 VT1（2例）、O128 VT1・VT2（1例）、O157 VT2（1例）、O8 VT2（1例）、その他・不明（8例）
累積報告数：337例（有症者199例、うちHUS 2例．死亡なし）</t>
    <phoneticPr fontId="85"/>
  </si>
  <si>
    <t>年齢群：‌3歳（1例）、10代（4例）、20代（5例）、30代（1例）、40代（4例）、
50代（1例）、60代（3例）、80代（1例）、90代以上（1例）</t>
    <phoneticPr fontId="85"/>
  </si>
  <si>
    <t xml:space="preserve">腸管出血性大腸菌感染症21例（有症者11例、うちHUS なし）
感染地域：国内11例、韓国2例、国内・国外不明8例
国内の感染地域：‌茨城県2例、愛知県2例、岩手県1例、秋田県1例、埼玉県1例、東京都1例、山口県1例、福岡県1例、国内（都道府県不明）1例
</t>
    <phoneticPr fontId="85"/>
  </si>
  <si>
    <t>E型肝炎9例 感染地域（感染源）：‌北海道4例（鯨の刺身1例、不明3例）、
岩手県1例（不明）、東京都1例（バーベキュー/モツ/豚肉）、愛知県1例（不明）、　国内（都道府県不明）1例（生レバー）、国内・国外不明1例（不明）
A型肝炎3例 感染地域：山口県1例、国内・国外不明2例</t>
    <phoneticPr fontId="85"/>
  </si>
  <si>
    <t>レジオネラ症31例（肺炎型28例、ポンティアック熱型2例、無症状病原体保有者1例）
感染地域：埼玉県4例、兵庫県2例、福岡県2例、長崎県2例、茨城県1例、東京都1例、神奈川県1例、富山県1例、長野県1例、
岐阜県1例、愛知県1例、滋賀県1例、大阪府1例、島根県1例、山口県1例、愛媛県1例、熊本県1例、大分県1例、鹿児島県1例、
国内（都道府県不明）1例、タイ1例、国内・国外不明4例
年齢群：30代（1例）、40代（1例）、50代（6例）、60代（5例）、70代（5例）、80代（9例）、90代以上（4例）累積報告数：444例</t>
    <phoneticPr fontId="85"/>
  </si>
  <si>
    <t>アメーバ赤痢6例（腸管アメーバ症6例）
感染地域：‌栃木県1例、神奈川県1例、愛知県1例、京都府1例、国内（都道府県不明）1例、国内・国外不明1例
感染経路：‌性的接触2例（異性間1例、異性間・同性間不明1例）、
経口感染1例、その他・不明3例</t>
    <phoneticPr fontId="85"/>
  </si>
  <si>
    <t>2024年第14週</t>
    <phoneticPr fontId="85"/>
  </si>
  <si>
    <r>
      <t xml:space="preserve">対前週
</t>
    </r>
    <r>
      <rPr>
        <b/>
        <sz val="14"/>
        <color rgb="FF0070C0"/>
        <rFont val="ＭＳ Ｐゴシック"/>
        <family val="3"/>
        <charset val="128"/>
      </rPr>
      <t>インフルエンザ 　     　 44.5%   減少</t>
    </r>
    <r>
      <rPr>
        <b/>
        <sz val="11"/>
        <color rgb="FF0070C0"/>
        <rFont val="ＭＳ Ｐゴシック"/>
        <family val="3"/>
        <charset val="128"/>
      </rPr>
      <t xml:space="preserve">
</t>
    </r>
    <r>
      <rPr>
        <b/>
        <sz val="14"/>
        <color rgb="FF0070C0"/>
        <rFont val="ＭＳ Ｐゴシック"/>
        <family val="3"/>
        <charset val="128"/>
      </rPr>
      <t>新型コロナウイルス     16.7% 　減少</t>
    </r>
    <rPh sb="0" eb="3">
      <t>タイゼンシュウゾウカ</t>
    </rPh>
    <rPh sb="28" eb="30">
      <t>ゲンショウ</t>
    </rPh>
    <rPh sb="52" eb="54">
      <t>ゲンショウ</t>
    </rPh>
    <phoneticPr fontId="85"/>
  </si>
  <si>
    <t>今週のお題(作業は決められた時間内に決められた温度内で行う)</t>
    <rPh sb="6" eb="8">
      <t>サギョウ</t>
    </rPh>
    <rPh sb="9" eb="10">
      <t>キ</t>
    </rPh>
    <rPh sb="14" eb="16">
      <t>ジカン</t>
    </rPh>
    <rPh sb="16" eb="17">
      <t>ナイ</t>
    </rPh>
    <rPh sb="18" eb="19">
      <t>キ</t>
    </rPh>
    <rPh sb="23" eb="25">
      <t>オンド</t>
    </rPh>
    <rPh sb="25" eb="26">
      <t>ナイ</t>
    </rPh>
    <rPh sb="27" eb="28">
      <t>オコナ</t>
    </rPh>
    <phoneticPr fontId="5"/>
  </si>
  <si>
    <t>なぜ　調理や加工は決められた時間・温度内でやらなければならないのですか?</t>
    <rPh sb="3" eb="5">
      <t>チョウリ</t>
    </rPh>
    <rPh sb="6" eb="8">
      <t>カコウ</t>
    </rPh>
    <rPh sb="9" eb="10">
      <t>キ</t>
    </rPh>
    <rPh sb="14" eb="16">
      <t>ジカン</t>
    </rPh>
    <rPh sb="17" eb="19">
      <t>オンド</t>
    </rPh>
    <rPh sb="19" eb="20">
      <t>ナイ</t>
    </rPh>
    <phoneticPr fontId="5"/>
  </si>
  <si>
    <t>↓　職場の先輩は以下のことを理解して　わかり易く　指導しましょう　↓</t>
    <phoneticPr fontId="5"/>
  </si>
  <si>
    <t>★冷蔵で５℃に冷やしていても室温３０℃に放置すると、瞬く間に食品表面温度は上昇する。
★腸炎ビブリオや大腸菌は２０分程度で倍増する。
★加熱、冷却調理機などの製造能力を超えて調理しようとすると、トータルの調理時間は大幅に長くなる。
★製造量を場当たり的に変更、増やすことは事故につながりやすい。
★製造時間が長くなれば、続く包装、保管や配送時間等にも影響が出る。</t>
    <rPh sb="1" eb="3">
      <t>レイゾウ</t>
    </rPh>
    <rPh sb="7" eb="8">
      <t>ヒ</t>
    </rPh>
    <rPh sb="14" eb="16">
      <t>シツオン</t>
    </rPh>
    <rPh sb="20" eb="22">
      <t>ホウチ</t>
    </rPh>
    <rPh sb="26" eb="27">
      <t>マタタ</t>
    </rPh>
    <rPh sb="28" eb="29">
      <t>マ</t>
    </rPh>
    <rPh sb="30" eb="32">
      <t>ショクヒン</t>
    </rPh>
    <rPh sb="32" eb="34">
      <t>ヒョウメン</t>
    </rPh>
    <rPh sb="34" eb="36">
      <t>オンド</t>
    </rPh>
    <rPh sb="37" eb="39">
      <t>ジョウショウ</t>
    </rPh>
    <rPh sb="44" eb="46">
      <t>チョウエン</t>
    </rPh>
    <rPh sb="51" eb="54">
      <t>ダイチョウキン</t>
    </rPh>
    <rPh sb="57" eb="58">
      <t>プン</t>
    </rPh>
    <rPh sb="58" eb="60">
      <t>テイド</t>
    </rPh>
    <rPh sb="62" eb="63">
      <t>フ</t>
    </rPh>
    <rPh sb="68" eb="70">
      <t>カネツ</t>
    </rPh>
    <rPh sb="71" eb="73">
      <t>レイキャク</t>
    </rPh>
    <rPh sb="73" eb="75">
      <t>チョウリ</t>
    </rPh>
    <rPh sb="75" eb="76">
      <t>キ</t>
    </rPh>
    <rPh sb="79" eb="81">
      <t>セイゾウ</t>
    </rPh>
    <rPh sb="81" eb="83">
      <t>ノウリョク</t>
    </rPh>
    <rPh sb="84" eb="85">
      <t>コ</t>
    </rPh>
    <rPh sb="102" eb="104">
      <t>チョウリ</t>
    </rPh>
    <rPh sb="104" eb="106">
      <t>ジカン</t>
    </rPh>
    <rPh sb="107" eb="109">
      <t>オオハバ</t>
    </rPh>
    <rPh sb="110" eb="111">
      <t>ナガ</t>
    </rPh>
    <rPh sb="117" eb="119">
      <t>セイゾウ</t>
    </rPh>
    <rPh sb="119" eb="120">
      <t>リョウ</t>
    </rPh>
    <rPh sb="121" eb="123">
      <t>バア</t>
    </rPh>
    <rPh sb="125" eb="126">
      <t>テキ</t>
    </rPh>
    <rPh sb="127" eb="129">
      <t>ヘンコウ</t>
    </rPh>
    <rPh sb="130" eb="131">
      <t>フ</t>
    </rPh>
    <rPh sb="136" eb="138">
      <t>ジコ</t>
    </rPh>
    <rPh sb="149" eb="151">
      <t>セイゾウ</t>
    </rPh>
    <rPh sb="151" eb="153">
      <t>ジカン</t>
    </rPh>
    <rPh sb="154" eb="155">
      <t>ナガ</t>
    </rPh>
    <rPh sb="160" eb="161">
      <t>ツヅ</t>
    </rPh>
    <rPh sb="162" eb="164">
      <t>ホウソウ</t>
    </rPh>
    <rPh sb="165" eb="167">
      <t>ホカン</t>
    </rPh>
    <rPh sb="168" eb="170">
      <t>ハイソウ</t>
    </rPh>
    <rPh sb="170" eb="172">
      <t>ジカン</t>
    </rPh>
    <rPh sb="172" eb="173">
      <t>トウ</t>
    </rPh>
    <rPh sb="175" eb="177">
      <t>エイキョウ</t>
    </rPh>
    <rPh sb="178" eb="179">
      <t>デ</t>
    </rPh>
    <phoneticPr fontId="5"/>
  </si>
  <si>
    <r>
      <t xml:space="preserve">安全な食品を顧客要求に応え継続的に作るには、勘や経験だけでは限界がある。
</t>
    </r>
    <r>
      <rPr>
        <b/>
        <u/>
        <sz val="14"/>
        <color rgb="FFFFFF00"/>
        <rFont val="ＭＳ Ｐゴシック"/>
        <family val="3"/>
        <charset val="128"/>
      </rPr>
      <t>調理品や食料品を製造する時には、製造能力に見合った時間と温度を守ることが重要である。</t>
    </r>
    <r>
      <rPr>
        <b/>
        <sz val="12"/>
        <color theme="0"/>
        <rFont val="ＭＳ Ｐゴシック"/>
        <family val="3"/>
        <charset val="128"/>
      </rPr>
      <t xml:space="preserve">
製造能力を超えて製造したということは、見た目には似たものを間に合わせたダケということで、
品質や安全が担保されたということにはならない。(吉田屋弁当事故など)
</t>
    </r>
    <r>
      <rPr>
        <b/>
        <sz val="14"/>
        <color rgb="FFFFFF00"/>
        <rFont val="ＭＳ Ｐゴシック"/>
        <family val="3"/>
        <charset val="128"/>
      </rPr>
      <t>適正生産量の決定は、科学的検証によるエビデンス(証拠)が必要である。</t>
    </r>
    <rPh sb="0" eb="2">
      <t>アンゼン</t>
    </rPh>
    <rPh sb="3" eb="5">
      <t>ショクヒン</t>
    </rPh>
    <rPh sb="6" eb="8">
      <t>コキャク</t>
    </rPh>
    <rPh sb="8" eb="10">
      <t>ヨウキュウ</t>
    </rPh>
    <rPh sb="11" eb="12">
      <t>コタ</t>
    </rPh>
    <rPh sb="13" eb="16">
      <t>ケイゾクテキ</t>
    </rPh>
    <rPh sb="17" eb="18">
      <t>ツク</t>
    </rPh>
    <rPh sb="22" eb="23">
      <t>カン</t>
    </rPh>
    <rPh sb="24" eb="26">
      <t>ケイケン</t>
    </rPh>
    <rPh sb="30" eb="32">
      <t>ゲンカイ</t>
    </rPh>
    <rPh sb="37" eb="39">
      <t>チョウリ</t>
    </rPh>
    <rPh sb="39" eb="40">
      <t>ヒン</t>
    </rPh>
    <rPh sb="41" eb="43">
      <t>ショクリョウ</t>
    </rPh>
    <rPh sb="45" eb="47">
      <t>セイゾウ</t>
    </rPh>
    <rPh sb="49" eb="50">
      <t>トキ</t>
    </rPh>
    <rPh sb="53" eb="55">
      <t>セイゾウ</t>
    </rPh>
    <rPh sb="55" eb="57">
      <t>ノウリョク</t>
    </rPh>
    <rPh sb="58" eb="60">
      <t>ミア</t>
    </rPh>
    <rPh sb="62" eb="64">
      <t>ジカン</t>
    </rPh>
    <rPh sb="65" eb="67">
      <t>オンド</t>
    </rPh>
    <rPh sb="68" eb="69">
      <t>マモ</t>
    </rPh>
    <rPh sb="73" eb="75">
      <t>ジュウヨウ</t>
    </rPh>
    <rPh sb="80" eb="82">
      <t>セイゾウ</t>
    </rPh>
    <rPh sb="82" eb="84">
      <t>ノウリョク</t>
    </rPh>
    <rPh sb="85" eb="86">
      <t>コ</t>
    </rPh>
    <rPh sb="88" eb="90">
      <t>セイゾウ</t>
    </rPh>
    <rPh sb="99" eb="100">
      <t>ミ</t>
    </rPh>
    <rPh sb="101" eb="102">
      <t>メ</t>
    </rPh>
    <rPh sb="104" eb="105">
      <t>ニ</t>
    </rPh>
    <rPh sb="109" eb="110">
      <t>マ</t>
    </rPh>
    <rPh sb="111" eb="112">
      <t>ア</t>
    </rPh>
    <rPh sb="125" eb="127">
      <t>ヒンシツ</t>
    </rPh>
    <rPh sb="128" eb="130">
      <t>アンゼン</t>
    </rPh>
    <rPh sb="131" eb="133">
      <t>タンポ</t>
    </rPh>
    <rPh sb="149" eb="152">
      <t>ヨシダヤ</t>
    </rPh>
    <rPh sb="152" eb="154">
      <t>ベントウ</t>
    </rPh>
    <rPh sb="154" eb="156">
      <t>ジコ</t>
    </rPh>
    <rPh sb="160" eb="162">
      <t>テキセイ</t>
    </rPh>
    <rPh sb="162" eb="164">
      <t>セイサン</t>
    </rPh>
    <rPh sb="164" eb="165">
      <t>リョウ</t>
    </rPh>
    <rPh sb="166" eb="168">
      <t>ケッテイ</t>
    </rPh>
    <rPh sb="170" eb="173">
      <t>カガクテキ</t>
    </rPh>
    <rPh sb="173" eb="175">
      <t>ケンショウ</t>
    </rPh>
    <rPh sb="184" eb="186">
      <t>ショウコ</t>
    </rPh>
    <rPh sb="188" eb="190">
      <t>ヒツヨウ</t>
    </rPh>
    <phoneticPr fontId="5"/>
  </si>
  <si>
    <t>飲食店で「ウエルシュ菌」集団食中毒発生　食事をした61人中40人が発症　店舗は営業停止処分</t>
    <phoneticPr fontId="15"/>
  </si>
  <si>
    <t xml:space="preserve">滋賀県は19日、草津市内の飲食店で食事をした女性40人が、下痢や腹痛などの食中毒症状を訴えていると公表した。県によると、草津市の「薪窯ピッツァとワイン酒場　NADESHICO」で14日に食事をした61人中40人が、食中毒症状を訴えた。発症者は18〜22歳までの女性。中には、10回ほど下痢に見舞われた患者もいるという。
メニューは牛すじカレーなど
なお、食中毒症状を訴えた複数の患者から、ウエルシュ菌が検出されたため、草津保健所はウエルシュ菌による食中毒と断定。なお、飲食店で当日に出されたメニューは、ブリのカルパッチョ、近江牛の牛すじカレー、マルゲリータ(ピザ)、シーフードマカロニグラタンなど。具体的に、何が原因食品となったのかを、保健所が現在調査中だ。滋賀県は、店舗を2日間の営業停止処分とした。別名給食病    ウエルシュ菌による食中毒は、別名給食病とも呼ばれている。大釜・大鍋で大量に調理し、作り置かれた食品が原因となる場合が多いからだ。
</t>
    <phoneticPr fontId="15"/>
  </si>
  <si>
    <t>https://topics.smt.docomo.ne.jp/article/trendnewscaster/trend/trendnewscaster-49536</t>
    <phoneticPr fontId="15"/>
  </si>
  <si>
    <t>TREND NEWS CASTER</t>
    <phoneticPr fontId="15"/>
  </si>
  <si>
    <t>滋賀県</t>
    <rPh sb="0" eb="3">
      <t>シガケン</t>
    </rPh>
    <phoneticPr fontId="15"/>
  </si>
  <si>
    <t>宮城県</t>
    <rPh sb="0" eb="3">
      <t>ミヤギケン</t>
    </rPh>
    <phoneticPr fontId="15"/>
  </si>
  <si>
    <t>石垣島のホテル　ランチで食中毒　３６人　２日間営業停止</t>
    <phoneticPr fontId="15"/>
  </si>
  <si>
    <t>県薬務生活衛生課は１９日、石垣市にあるホテルの飲食店で、ランチビュッフェを利用した３６人が食中毒を起こしたと発表した。うち６人の便からウエルシュ菌などが検出された。県は２０日までの２日間を営業停止処分にした。</t>
    <phoneticPr fontId="15"/>
  </si>
  <si>
    <t>https://www.okinawatimes.co.jp/articles/-/1346140</t>
    <phoneticPr fontId="15"/>
  </si>
  <si>
    <t>沖縄県</t>
    <rPh sb="0" eb="3">
      <t>オキナワケン</t>
    </rPh>
    <phoneticPr fontId="15"/>
  </si>
  <si>
    <t>沖縄タイムス</t>
    <rPh sb="0" eb="2">
      <t>オキナワ</t>
    </rPh>
    <phoneticPr fontId="15"/>
  </si>
  <si>
    <t>今月、仙台市内の居酒屋で６人の客が下痢や発熱などの症状を訴え、保健所は提供された料理が原因だとしてこの居酒屋を３日間の営業停止処分としました。仙台市によりますと仙台市太白区にある居酒屋「とり鮮」で今月１２日に食事をした７人のグループのうち、２人が下痢や発熱などの症状を訴えているという情報が太白区保健福祉センターに寄せられました。
保健所が調べたところ、７人のうち２０代から４０代までの合わせて６人が症状を訴えていることが分かり、６人に共通するのが食べた料理がいずれもこの居酒屋で提供されたもので、少なくとも３人からカンピロバクターという食中毒を引き起こす菌が検出されたということです。このため保健所では、この居酒屋で提供された料理が原因だとする食中毒と断定したということです。
保健所によりますと６人はすでに快方に向かっているということです。
保健所ではこの居酒屋を２０日から３日間の営業停止処分としました。</t>
    <phoneticPr fontId="15"/>
  </si>
  <si>
    <t>NHK</t>
    <phoneticPr fontId="15"/>
  </si>
  <si>
    <t>仙台の居酒屋で食中毒 ３日間の営業停止処分に</t>
    <phoneticPr fontId="15"/>
  </si>
  <si>
    <t>https://www3.nhk.or.jp/tohoku-news/20240420/6000027279.html</t>
    <phoneticPr fontId="15"/>
  </si>
  <si>
    <t>下野新聞</t>
    <phoneticPr fontId="15"/>
  </si>
  <si>
    <t>栃木の飲食店、営業禁止処分を解除 カンピロバクターで食中毒</t>
    <phoneticPr fontId="15"/>
  </si>
  <si>
    <t>栃木県</t>
    <rPh sb="0" eb="3">
      <t>トチギケン</t>
    </rPh>
    <phoneticPr fontId="15"/>
  </si>
  <si>
    <t>県保健福祉部は19日、カンピロバクターによる食中毒が発生した栃木市平井町の飲食店「あづま家」に対し、衛生的環境が確保されたとして17日付の営業禁止処分を解除した。食中毒の発症者数は３人で公表時から増減はない。</t>
    <phoneticPr fontId="15"/>
  </si>
  <si>
    <t>https://topics.smt.docomo.ne.jp/article/shimotsuke/region/shimotsuke-20240420083442</t>
    <phoneticPr fontId="15"/>
  </si>
  <si>
    <t>さつま町の飲食店で食中毒、2日間の営業停止　男女14人が下痢や腹痛、一部の便からカンピロバクター　</t>
    <phoneticPr fontId="15"/>
  </si>
  <si>
    <t>鹿児島県</t>
    <rPh sb="0" eb="4">
      <t>カゴシマケン</t>
    </rPh>
    <phoneticPr fontId="15"/>
  </si>
  <si>
    <t>鹿児島県は１７日、さつま町柏原の飲食店「炙（あぶ)り家(や）　泰炭（たいたん）」で食中毒が発生したと断定し、１８日から２日間の営業停止命令を出したと発表した。
　県生活衛生課によると、６日に来店した１１～４４歳の男女１４人に下痢や腹痛の症状があった。１７日に５人の便からカンピロバクターが検出された。全員快方に向かっている。１４人は複数の親子連れのグループ計３３人で来店。チキン南蛮や豚タン、鳥刺しなどを食べた。７～１０日に発症し、８人が医療機関を受診した。原因の食べ物は特定されていない。店は１３日から営業を自粛していた。</t>
    <phoneticPr fontId="15"/>
  </si>
  <si>
    <t>南日本新聞</t>
    <rPh sb="0" eb="5">
      <t>ミナミニホンシンブン</t>
    </rPh>
    <phoneticPr fontId="15"/>
  </si>
  <si>
    <t>https://373news.com/_news/storyid/193507/</t>
    <phoneticPr fontId="15"/>
  </si>
  <si>
    <t>『ウルイと思いチャーハンにして食べたら…有毒植物だった』いわき市の男女2人入院</t>
    <phoneticPr fontId="15"/>
  </si>
  <si>
    <t xml:space="preserve">いわき市で有毒植物のバイケイソウを山菜のウルイと間違えて食べた2人が吐き気などを訴え入院していることがわかりました。いわき市によりますと4月14日、市内に住む60歳の男性と58歳の女性の2人がウルイと間違え有毒植物のバイケイソウを採取し、自宅でチャーハンに調理して食べたといいます。その後、2人は吐き気や嘔吐、下痢、めまいなどを訴え、医療関を受診したということです。
16日現在、2人は入院中ですが快方に向かっています。いわき市は、バイケイソウはウルイに酷似しているため注意を呼びかけています。
厚生労働省によりますとバイケイソウを食べると30分から1時間ほどで吐き気、嘔吐、手足のしびれなどを発症し、重症になると意識不明となり、死亡する場合もあるといいます。
</t>
    <phoneticPr fontId="15"/>
  </si>
  <si>
    <t>福島中央テレビ</t>
    <rPh sb="0" eb="2">
      <t>フクシマ</t>
    </rPh>
    <rPh sb="2" eb="4">
      <t>チュウオウ</t>
    </rPh>
    <phoneticPr fontId="15"/>
  </si>
  <si>
    <t>福島県</t>
    <rPh sb="0" eb="3">
      <t>フクシマケン</t>
    </rPh>
    <phoneticPr fontId="15"/>
  </si>
  <si>
    <t>https://news.goo.ne.jp/article/fct/region/fct-2024041601854341.html</t>
    <phoneticPr fontId="15"/>
  </si>
  <si>
    <t>プベルル酸以外に複数化合物＝紅麹サプリ、通常含まれず―厚労省など</t>
    <phoneticPr fontId="15"/>
  </si>
  <si>
    <t>小林製薬の「紅麹（べにこうじ）」配合サプリメントを摂取した人から健康被害の訴えが相次いでいる問題で、厚生労働省と国立医薬品食品衛生研究所（川崎市）は１９日、原料サンプルを分析した結果、「プベルル酸」の他に複数の化合物が一部に含まれていたと明らかにした。同サプリに通常は含まれていないという。
　小林製薬の検査では青カビ由来の天然化合物プベルル酸が検出されていた。プベルル酸は抗生物質としての特性がある一方で、毒性が強く、サプリには通常含まれない。厚労省は、同社から過去３年分の紅麹原料のサンプルの提供を受け、健康被害の報告のあった昨年６～８月に製造されたサンプルを同研究所で分析していた。その結果プベルル酸のほか、少なくとも二つの化合物が確認された。同省などは、健康被害の原因解明を急ぐ。　</t>
    <phoneticPr fontId="15"/>
  </si>
  <si>
    <t>https://sp.m.jiji.com/article/show/3216942</t>
    <phoneticPr fontId="15"/>
  </si>
  <si>
    <t>神奈川県</t>
    <phoneticPr fontId="15"/>
  </si>
  <si>
    <t>時事通信</t>
    <rPh sb="0" eb="4">
      <t>ジジツウシン</t>
    </rPh>
    <phoneticPr fontId="15"/>
  </si>
  <si>
    <t>https://www.excite.co.jp/news/article/Jpcna_CNA_20240417_202404170008/</t>
  </si>
  <si>
    <t>https://foodtech-japan.com/2024/04/13/rewe/</t>
    <phoneticPr fontId="85"/>
  </si>
  <si>
    <t>https://www.jetro.go.jp/biznews/2024/04/f6539f15d6c0d888.html</t>
    <phoneticPr fontId="85"/>
  </si>
  <si>
    <t>欧州の小売・卸売業界団体ユーロ・コマースは4月10日、米国マッキンゼー・アンド・カンパニーと共同で2024年欧州食品小売市場に関する報告書PDFファイル(外部サイトへ、新しいウィンドウで開きます)を発表した（プレスリリースPDFファイル(外部サイトへ、新しいウィンドウで開きます)）。4回目となる今回は、食品小売企業約30社の最高経営責任者（CEO）と欧州11カ国（注）の消費者約1万2,000人を対象としたアンケート調査に基づく。
インフレにより2023年の食品価格は前年比12.8％上昇し、食品小売市場の売上高は8.6％増となった一方、販売量は2.0％減だった。2024年の物価上昇率は約2％で安定すると予想され、実質賃金の上昇も見込まれる。また、高所得者層では支出額が増加しはじめていることから、下半期（7～12月）の販売量回復を予測した。CEOへの調査では、24％が「市況は改善」、40％が「現状維持」と回答し、前年より明るい見通しとなった。
CEOに対し2024年の課題を問う質問（複数回答可）では、約7割が「利益率の改善」を上位3項目に入る課題の1つに挙げた。賃料や人件費の上昇が主な理由で、改善には納入事業者との価格交渉が厳しさを増し、共同調達の動きが進むと予測した。また、デジタルスキルなどを有する人材に限らず、人手不足が深刻さを増している。離職率も高く、従業員の多様な働き方やキャリア形成の実現が重要になると指摘した。
また、欧州主要小売り10社のうち7社が、2025年までのスコープ1[事業者自らによる温室効果ガス（GHG）の直接排出]とスコープ2（他社から供給された電気、熱・蒸気の使用に伴う間接排出）のGHG削減目標を定めているが、達成しているのは2社にとどまった。スコープ3[スコープ1、2以外の間接排出（事業活動に関連する他社の排出）]については進捗があったとした企業はなかった。スコープ3の正確な排出量測定は困難だが、正確な測定に努める先駆的な企業もある。実際の排出量を把握し、排出量がより少ない納入事業者への変更や、取引事業者と具体的な削減目標の設定といった取り組みもある。
このほか、2024年の消費トレンドの1つとして、オフィスへの出勤や多忙なライフスタイルの増加を背景とした、中食市場の成長が挙げられた。同市場の今後5年間の成長率は、食品小売市場（約3％）を上回る約8％と予測され、小売企業においても温かい商品の提供や飲食スペースの設置などで、集客や増益につなげる動きがみられるという。
（注）EU加盟10カ国（ベルギー、チェコ、フランス、ドイツ、イタリア、オランダ、ポーランド、ポルトガル、スペイン、スウェーデン）と英国の合計11カ国。</t>
    <phoneticPr fontId="85"/>
  </si>
  <si>
    <t>英国</t>
    <rPh sb="0" eb="2">
      <t>エイコク</t>
    </rPh>
    <phoneticPr fontId="85"/>
  </si>
  <si>
    <t>https://www.jetro.go.jp/biznews/2024/04/505b54319eec8a56.html</t>
    <phoneticPr fontId="85"/>
  </si>
  <si>
    <t>エチオピア投資委員会は2024年3月、輸出、輸入、卸売業、小売業への外国投資家の参加を認める指令（No.1001/2024）を出した。これまでは、新しい投資に関する布告（新投資法No.1180/2020）および新しい投資規則（No.474/2020）において、外国投資家に制限がかかる投資分野が定められていた。新しい投資規則では、輸出に関し、生豆コーヒー、チャット（覚せい作用のある植物）、油料種子、豆類、皮革、自然林産物、市場調達した動物を含む家畜の輸出に従事可能となる。それぞれの品目について、これまでどの程度の調達実績があるか、どの程度の輸出額契約に合意しているかなどが許可の条件となる。輸入は、肥料と石油を除き従事可能となる。許可取得にあたっては、申請者が輸入製品の製造業者の場合その証拠を添付、申請者が製造業者の代理人である場合その証拠を添付、などが条件となる。卸売業は、肥料を除き従事可能となる。許可された外国投資家は輸入許可を利用し、海外から輸入した製品または国内メーカーから購入した製品の卸売業に携わることができる。小売業は、規制に基づき、スーパーマーケット、モールなどの開設が可能となる。スーパーマーケット開設の許可取得にあたっては、床面積2,000平方メートル以上の規模要件を満たし、3年以内にスーパーマーケット5店舗の開設を約束し、営業許可取得のために少なくとも2店舗の開設を完了、などが条件となる。本指令は、法務省および委員会のウェブサイトに掲載されたタイミングで発効となっている。</t>
    <phoneticPr fontId="85"/>
  </si>
  <si>
    <t>エチオピア</t>
    <phoneticPr fontId="85"/>
  </si>
  <si>
    <t>https://www3.nhk.or.jp/news/html/20240417/k10014424231000.html</t>
    <phoneticPr fontId="85"/>
  </si>
  <si>
    <t>「美食の国」フランス・パリで開かれるこの夏のオリンピック。大会期間中、選手や観客やボランティアに提供される食事は、なるべく肉類を使わないようにするといいます。
大会が掲げる目標に関係しているということですが、一体どういうことなのでしょうか？　開幕まで17日で100日となりました。
肉類を使わない料理 注目食材は…
オリンピック・パラリンピックのパリ大会、選手村で選手に出される予定の注目の料理があります。料理の開発を担当したシェフがメニューの1つを紹介してくれました。
肉類を使わない料理です。目をつけた食材は、南米原産とされる穀物で、タンパク質やミネラルが豊富な「キヌア」です。フランス中部の生産地から取り寄せました。
鍋で生クリームとマスカルポーネチーズを溶かしたあと、水とともにオーブンにかけて柔らかくしたキヌアを入れ、野菜のブイヨンを入れたあとパルメザンチーズを加えてリゾットの要領で調理します。盛りつけでは、ヨーグルトの上に調理したキヌアをのせたあと、炒めてサクサクした食感にしたキヌアも上に散らします。味わいに立体感を持たせるためだということです。肉類のほか、アスリートの体調に配慮して生の食材をできるだけ排除した一方で、キヌアをリゾット風に調理し、味わいも豊かにすることで、栄養面と、食べ応えを追求したといいます。調理時間は5分ほどで済み、選手村では24時間、食事を提供するということです。</t>
    <phoneticPr fontId="85"/>
  </si>
  <si>
    <t>https://www.automation-news.jp/2024/04/81101/</t>
    <phoneticPr fontId="85"/>
  </si>
  <si>
    <t>ニッスイは、白身魚とエビフライで圧倒的世界ナンバーワンを目指す海外食品事業の拡大に向け、北米で水産調理冷凍食品を製造販売するゴートンズ社とフランスをベースにチルドの水産フライを製造販売するシテ・マリン社で生産能力を増強する。投資額は総額約170億円。ゴートンズ社は、米国の家庭用水産調理冷凍食品でトップシェアをもち、主力分野のスケソウダラを使用した白身魚フライ商品のほか、エビを使用した商品の拡大にも取り組んでいる。現在の生産能力が限界に達しているため、新たな生産拠点をインディアナ州に建設する。新工場は2025年後半の稼働開始の計画で、生産能力の増強に加え、原料調達・製品販売の物流効率化、付加価値商品の生産増や生産品目の最適化を図る。
シテ・マリン社は、水産素材を使用したチルド・冷凍食品を製造し、フランス国内のチルド白身魚フライで高いシェアを持ち、農産品を使用した代替たんぱく製品の生産・販売も拡大。2011年に第3工場(ケルビニヤック)を新設し、2015年に生産子会社のキャップ・オーシャン社を設立、2017年に白身魚製品製造のアリオティス社とエビ製品製造のミティ社を買収・資本参加、さらにケルビにヤック第5工場の新設、2022年7月にケラナ・プロダクションズ社を買収するなど事業拡大を進めてきた。今回2025年をめどに生産能力を増強するため工場を拡張し、同時に配送の効率化、既存工場との生産品目最適化、包装設備の自動化なども進める。
https://www.nissui.co.jp/news/20240214.html</t>
    <phoneticPr fontId="85"/>
  </si>
  <si>
    <t>米国　　　フランス</t>
    <rPh sb="0" eb="2">
      <t>ベイコク</t>
    </rPh>
    <phoneticPr fontId="85"/>
  </si>
  <si>
    <t>https://news.nissyoku.co.jp/news/yamamoto20240405111044415</t>
    <phoneticPr fontId="85"/>
  </si>
  <si>
    <t>味の素冷凍食品はタイに続いて中国の工場も集約し、海外工場の集約・強化を図る。ライフフーズとともに中国で農地から製品まで野菜の一貫管理で事業を行っていた厦門味之素来福如意食品有限公司（中国福建省アモイ市、以下ALI社）の全株式を、合弁パートナーの如意情集団股〓（フン）有限公司（同、以下如意情社）へ譲渡する契約を2日に締結。関係当局の承認などの条件を充足した後で、25年3月期第2四半期の完了を予定している。
　ALI社は04年に味の素冷凍食品とライフフー・・・有料記事</t>
    <rPh sb="230" eb="234">
      <t>ユウリョウキジ</t>
    </rPh>
    <phoneticPr fontId="85"/>
  </si>
  <si>
    <t>中国</t>
    <rPh sb="0" eb="2">
      <t>チュウゴク</t>
    </rPh>
    <phoneticPr fontId="85"/>
  </si>
  <si>
    <t>https://www.jetro.go.jp/events/afb/7be8d4e92ecc6ae0.html</t>
    <phoneticPr fontId="85"/>
  </si>
  <si>
    <t>中国北京市での日本酒類商談会・イベントの開催は上海、広州等の沿岸地域より少ない一方、北京は飲食をはじめとする消費市場が大きく、各酒類の卸売販売業者が集中している地域であり、酒類販売の大きい市場として認識されています。ジェトロでは、「WHISKY+BEIJING2024ウイスキーフェスティバル」に出展し、日本酒類の中国国内販路開拓を目的とする商談会を開催します。中国華北地域のバイヤー向けに、日本産蒸留酒（焼酎、泡盛、ウイスキー等）の知識や商品特徴等の紹介を通じて中国バイヤーや消費者に日本産蒸留酒に対する理解を深め、取扱い企業の拡大、新たなニーズやバイヤーの発掘を図ります。日本産蒸留酒の販路開拓に取り込まれる皆さまのご参加をお待ちしております。
　中国国内で流通している日本産蒸留酒の新規取引先開拓に意欲的で、商談会にてバイヤーとの直接商談が可能な企業・団体で、または以下の1から4を全て満たす中国内の現地法人又は現地代理人、インポータ―などに商談を委任できる日本企業。
・商談の場で数字（価格、最低ロットなど）が出せること
・取引判断可能な方が同席すること
・持続可能な取引体制が取れること
・試飲のための商品サンプルを商談会会場にて提供できること
​（※中国渡航に際してはビザ取得が必要ですが、ジェトロではビザ取得のサポートは行えませんので予めご了承ください。）
※出展商品のうち、北京地域で未販売のものがある方を優先させていただきます。
※詳細は募集案内をご確認ください。</t>
    <phoneticPr fontId="85"/>
  </si>
  <si>
    <t>https://www.afpbb.com/articles/-/3515102</t>
    <phoneticPr fontId="85"/>
  </si>
  <si>
    <t>韓国で新型コロナウイルス感染パンデミックを体験しながら会食の頻度や時間が大幅に減り、「一人酒」文化が広まるなど主流トレンドが変化している。これは酒類の消費量減少につながり、ウイスキーやワイン・ビールなどの輸入量の減少に直接的な影響を及ぼしている。関税庁の月間輸出入統計資料によると、ウィスキーの輸入量は2022年2月1168トンから同年11月3463トンまで増えた。しかし、その後、輸入量は減少し続け、2023年11月には1688トンまで下がり、今年2月の輸入量も2197トンにとどまった。ワインの輸入量は2年前に比べて半分の水準に減少した。ワインの輸入量は2022年2月に5629トンを記録した後、毎月増加し同年7月に6682トンまで増加したが、以後、減少し続けている。ワインの輸入量は2023年7月に4000トン台（3983トン）を割り込み、今年2月は3167トンまで減少した。輸入ビールも同じだ。ビールの輸入量は2022年3月に2万9016トンを記録したが、減少傾向を見せ、昨年12月に1万3849トンまで落ちた。今年2月の輸入量は1万7448トンと小幅上昇したが、昨年同期（1万9027トン）より10％近く減少した。
　最近、日本酒の人気が高まっているものの、日本酒の輸入量も減少傾向を見せている。日本酒の輸入量は2022年421トンから昨年3月595トンまで増加傾向を見せたが、その後、減少し、2月基準で473トンまで落ちた。輸入量が減ったため、酒類輸入業者の売り上げと営業利益が大幅に減少した。ウィスキーより早く需要減少現象が現れたワインを主に輸入する企業が昨年打撃を受けた。新世界（シンセゲ）L&amp;Bの昨年の営業利益は前年より93.8％減少した7億2236万ウォンで、売り上げは前年より12.5％減少した1806億3571万ウォンだった。アヨンFBCの昨年の営業利益は前年より63.0％減少した30億4613万ウォンだった。売り上げも同期間14.1％減少した。ナラセラーの昨年の営業利益は前年比98.4％減の1億9648万ウォンで、売り上げげも同期間20.4％減となった。ワイン輸入業者とは異なりウイスキー業者らは昨年も営業利益・売り上げが前年より増加した。だが、ウイスキー消費が減少しており、今年の営業利益・売り上げは昨年より減少する可能性が高いと見られる。バランタインを販売しているペルノ・リカールコリアの昨年の営業利益は、前年より30.1％増の513億6079万ウォン、売り上げは同期間15.9％増の1852億6087万ウォンだった。バルヴェニーグレンフィディックなどを輸入するウィリアム・グラント・アンド・サンズ・コリアの昨年の営業利益は110.6％増の386億5986万ウォン、売り上げは同期間69.9％増の842億4876万ウォンだった。</t>
    <phoneticPr fontId="85"/>
  </si>
  <si>
    <t>韓国</t>
    <rPh sb="0" eb="2">
      <t>カンコク</t>
    </rPh>
    <phoneticPr fontId="85"/>
  </si>
  <si>
    <t>https://www.traicy.com/posts/20240413295973/</t>
    <phoneticPr fontId="85"/>
  </si>
  <si>
    <t>マリオット・インターナショナルは、ポーランドで10軒以上のホテルを新たに開業する。
現在、ワルシャワ、ソポト、クラクフ、ポズナン、カトヴィツェ、ヴロツワフ、グディニア、シュチェチンの8都市で、12ブランド24軒のホテルを展開している。ポーランド全土での強い旅行需要に対応する。今後数年間で、ル・メリディアンとエレメント・ホテルズ・バイ・ウェスティンの2つのブランドが新たに展開する。長期滞在需要に対応する「エレメント・バイ・ウェスティン・ヴロツワフ」のほか、ポズナンとヴロツワフにフォーポイント・バイ・シェラトン、ワルシャワにモクシーなどを展開する。</t>
    <phoneticPr fontId="85"/>
  </si>
  <si>
    <t>ドイツの小売業者REWE Groupが、同社初となるビーガン専門のスーパーマーケットを開設した。Supermarktblogの報道によると、この店舗は、ベルリン・フリードリヒスハインのヴァルシャウアー通りにあった、ビーガンに特化したVeganzのスーパーマーケット跡地に位置する。Veganzはこの地で長年にわたりスーパーを運営してきたが、メーカーへの業態変更により、ヴァルシャウアー通りの店舗を2023年12月始めに閉店した。当時、Veganzはヴァルシャウアー通りにある店舗の売却に成功したと発表していたが、売却先は明らかにしていなかった。Supermarktblogの報道により、REWEが購入者であることが明らかになった。今月12日、Vegconomistが開設を報じた。</t>
    <phoneticPr fontId="85"/>
  </si>
  <si>
    <t>ドイツ</t>
    <phoneticPr fontId="85"/>
  </si>
  <si>
    <t>ポーランド</t>
    <phoneticPr fontId="85"/>
  </si>
  <si>
    <t>https://getnews.jp/archives/3522539</t>
    <phoneticPr fontId="85"/>
  </si>
  <si>
    <t xml:space="preserve">AgFunder Newsによると、多くの孵化場は数十億個の卵を孵化させ、孵化するまで21日間待った後、孵化したヒナの性別を判断するために訓練を受けた「ひよこ鑑定士」を雇っているという。雄の鶏は卵を産むことができず、卵産業と食肉産業で使用される鶏の品種が異なるため、市場へ投下されることなく殺処分されている。この非倫理的な行為に対し、いま世界各国が抑止に取り組んでおり、なかでもドイツとフランスは2022年に雄ヒナの殺処分を禁止した。同年に、イタリアは生後1日目の雄ヒナを殺すことを2026年から禁止すると発表している。
カナダは、2018年に非侵襲的な技術で卵が産まれる前に胚を鑑別する技術に84万ドルの資金を提供すると発表。またアメリカでは2016年に鶏卵生産者団体（UEP）が雄ヒナの殺処分撤廃を呼び掛け、2021年に声明を更新している（参考）。
このように近年注目されている雄ヒナの殺処分問題に終止符を打つ解決策を提案しているのが、イスラエルのスタートアップであるeggXYtだ。
卵が孵化してから性別を判定する場合、孵化に必要なコストがかかる点や殺処分を行う必要がある点から、卵が完全に孵化する前に性別の判定を行う方法がある。
現在、市販されているのは、卵の殻を透かして内部の胚の性別を判断する方法や、卵から液体を1滴抽出し、卵の性別を識別するためのバイオマーカーを検査する方法などだ。しかし、これらの方法では孵化するまで数日待つ必要がある。広島大学によると、鶏の卵は産卵後7日目には痛みを感じる機能が発達し始めるという。また、動物擁護団体のHope For Animalsは、産卵後13日目には神経管が機能的な脳に発達し、孵化の数日前には完全な意識を持つとしている。そのため、卵の段階で性別を選別する際に、孵化前のヒナに苦痛を与えないよう、産卵後の早い段階で雄雌を判定する技術が求められている。
</t>
    <phoneticPr fontId="85"/>
  </si>
  <si>
    <t>イスラエル</t>
    <phoneticPr fontId="85"/>
  </si>
  <si>
    <t>野菜苗に適用外農薬使用　ＪＡしまねが自主回収</t>
    <phoneticPr fontId="85"/>
  </si>
  <si>
    <t>　ＪＡしまね（松江市殿町）が１９日、島根、広島両県に出荷したピーマンとナスの苗に適用外農薬の誤使用があったため、自主回収を始めたと発表した。生産農家の誤認と報告漏れが要因。成長後の実への農薬残留はないとみているが、追跡調査を行う。同ＪＡによると、苗の生産農家がピーマンとナスへの使用が想定されていない殺虫用農薬を散布していたことが１６日に判明。３月２５日からの出荷分について、１７日に店頭販売を停止し、自主回収を始めた。出荷先は、ホームセンターのジュンテンドー（計３万４０２０ポット）と広島県内のスーパー・スパーク（計１３６０ポット）で、両社で島根県内１６店、広島県内１９店に卸していた。同ＪＡは今後、生産者に農薬の適正使用についての指導や報告義務の周知などを徹底する。島根県は農薬取締法違反に当たるとみて当該農家への立ち入り検査をし、農薬使用の際にはラベルの確認を徹底するよう指導した。</t>
    <phoneticPr fontId="85"/>
  </si>
  <si>
    <t>https://www.sanin-chuo.co.jp/articles/-/562472</t>
    <phoneticPr fontId="85"/>
  </si>
  <si>
    <t>台湾くら寿司 食事客3人がノロウイルス陽性 全店検査で23店が不合格 - ライブドアニュース</t>
    <phoneticPr fontId="85"/>
  </si>
  <si>
    <t>）回転ずしチェーン、くら寿司の店舗で食事をした客が相次いで食中毒とみられる症状を訴えた問題で、衛生福利部（保健省）食品薬物管理署の呉秀梅署長は17日、体調不良を訴えた3人からノロウイルスの陽性反応が出たと明らかにした。55店を対象に行った立ち入り検査では23店が不合格になったとしている。呉署長は、医療機関などからこれまでに10件の通報があり、体調不良を訴えた食事客は23人になったと説明。また食材に対して行った検査では現在のところノロウイルスは検出されていないとした上で、環境や人体に対する検査を現在も続けているとした。呉署長によると、立ち入り検査で不合格となった店舗のうち、21店に対して期日までの改善を命じたという。くら寿司は2店が営業停止になっている。</t>
    <phoneticPr fontId="85"/>
  </si>
  <si>
    <t>https://news.livedoor.com/article/detail/26248463/</t>
    <phoneticPr fontId="85"/>
  </si>
  <si>
    <t xml:space="preserve">【返金】さいてって さといも 一部残留農薬基準超過(ID:49278) - リコールプラス  </t>
    <phoneticPr fontId="85"/>
  </si>
  <si>
    <t>対象野菜：サトイモ
  商品形態：袋詰め
  販売期間：令和６年４月１日（月）～３日（水）
回収の理由	
食品衛生法違反
回収した農薬散布履歴簿にて、農薬の使用時期違反が認められたため、残留農薬検査を委託。検査の結果、当該商品より農薬成分カズサホス（農薬名：ラグビーMC）が基準値0.03ppmに対して0.17ppm検出。適用内農薬の残留基準値超過が判明
食品衛生法第20条に該当  
回収着手時点における
販売状況	
販売地域：松戸市内
販売先  ：JAとうかつ中央  ファーマーズマーケットさいてって
販売日  ：2024年4月1日～3日
販売数量：3袋</t>
    <phoneticPr fontId="85"/>
  </si>
  <si>
    <t>https://ifas.mhlw.go.jp/faspub/_link.do?i=IO_S020502&amp;p=RCL202400951</t>
    <phoneticPr fontId="85"/>
  </si>
  <si>
    <t xml:space="preserve">中国産大根を国産、オカムラ食品が誤表示｜青森ニュース - 東奥日報 </t>
    <phoneticPr fontId="15"/>
  </si>
  <si>
    <t>農林水産省は19日、オカムラ食品工業（青森市）が製造するダイコンや数の子などを使った漬物「ねぶた音頭」に、原産地などの不適正表示を確認したと発表した。中国産のダイコンを使用していたにもかかわらず「国産」と表示するなど、複数の不適正表示があった。健康被害は確認されていない。同社は商品の販売を停止している。同省は、再発防止策を講じるよう指示した。農林水産・食 青森市</t>
    <phoneticPr fontId="15"/>
  </si>
  <si>
    <t xml:space="preserve">機能性表示食品見直しへ消費者庁が初会合 報告ルール整備など焦点に - goo ニュース </t>
    <phoneticPr fontId="15"/>
  </si>
  <si>
    <t>小林製薬（大阪市）の「紅こうじ」入りサプリメントの健康被害問題を受け、消費者庁は１９日、サプリを届け出ていた機能性表示食品制度の見直しに向けた検討会の初会合を開いた。構成員の意見などから健康被害情報の報告ルールの整備などが焦点となりそうだ。消費者安全調査委員会の委員長も務める中川丈久・神戸大教授が座長に選出された。制度導入時に検討会の委員だった合田幸広・国立医薬品食品衛生研究所名誉所長や神村裕子・日本医師会常任理事らも参加した。
　機能性表示食品は、食品表示法に基づき２０１５年に導入された制度。事業者が食品の安全性と機能性に関する科学的根拠などを届け出れば健康効果を表示できる。合田氏は「機能性表示食品制度は事業者の性善説に基づいて作られた」と指摘。健康被害情報を把握した小林製薬の公表が２カ月ずれ込んだ点を鑑みて「食品でトラブルが起きた時に情報提供があまりにも遅く、国に届け出ないことも多い」と報告体制の不備に言及した。品質管理体制の確保についても意見が相次いだ。機能性表示食品制度のガイドラインでは「適正な品質管理の規範（ＧＭＰ）」の認証を推奨していたが、小林製薬の大阪工場は取得しておらず、神村氏は「ＧＭＰにきちんと入っていれば途中で成分がおかしいということは把握できたはずだ」との私見を述べた。
　消費者庁は検討会の意見を踏まえ、５月末をめどに見直し案をまとめる。厚生労働省も食品の安全確保を定める食品衛生法の観点から新たなルール作りを検討する。武見敬三厚労相は３日の衆院厚労委員会で「新たなルール化が必要だ。食品衛生法において、いかなる施策が必要か検討したい」と述べている。焦点になるのは、サプリの位置づけだ。医薬品では、重大な副作用を製薬企業が把握した場合、国への報告が医薬品医療機器法で義務付けられているが、食品全般を対象とする食品衛生法に義務規定はない。
　与党幹部は「新たに健康食品といった枠組みを作ることが考えられる」と指摘。被害発生時の報告義務や服用に関する制限なども焦点となりそうだが、法的な規制となれば見直しに時間がかかる可能性がある。【阿部絢美、肥沼直寛、宇多川はるか】</t>
    <phoneticPr fontId="15"/>
  </si>
  <si>
    <t>機能性表示食品３５製品１４７件で健康被害</t>
    <phoneticPr fontId="15"/>
  </si>
  <si>
    <t>小林製薬の紅こうじサプリメントの問題を受け、消費者庁は１８日、機能性表示食品の届け出がある事業者に実施した調査で、３５製品、１４７件の健康被害報告があったと発表した。直ちに対応が必要な製品はないとしている。</t>
    <phoneticPr fontId="15"/>
  </si>
  <si>
    <t>【公明党／立憲民主党】GMP認証の義務化求める‐機能性表示食品で提言</t>
    <phoneticPr fontId="15"/>
  </si>
  <si>
    <t>小林製薬の紅麹製品で健康被害が発生した問題を受け、公明党と立憲民主党は自見英子内閣府特命担当大臣（消費者および食品安全担当）、武見敬三厚生労働大臣に対し、機能性表示食品制度の見直しを求めるよう提言した。公明党は9日、古屋範子消費者問題対策本部長と伊佐進一厚生労働部会長の連名で緊急提言を行った。小林製薬による健康被害情報の都道府県等に対する報告が、「1月の医師からの報告から2カ月経過するまで行われなかったことは誠に遺憾であり、今事案を踏まえ、食品による健康被害等の情報の収集体制を見直す必要がある」とした。</t>
    <phoneticPr fontId="15"/>
  </si>
  <si>
    <t xml:space="preserve">雄ヒナ殺処分の抑止へ。卵が孵化する前に性別を判定するeggXYtの遺伝子編集技術(イスラエル) </t>
  </si>
  <si>
    <t xml:space="preserve">台湾くら寿司 食事客3人がノロウイルス陽性 全店検査で23店が不合格 - エキサイト </t>
  </si>
  <si>
    <t xml:space="preserve">欧州食品小売市場、2024年下半期に販売量回復の見通し(EU、英国) ｜ ビジネス短信 </t>
  </si>
  <si>
    <t xml:space="preserve">外資、輸出入や小売業への参入が可能に(エチオピア) ｜ ビジネス短信 </t>
  </si>
  <si>
    <t>パリオリンピック開幕まで100日 日本代表公式ウェア発表 “美食の国”フランスで「肉なし」掲げた目標とは ｜ NHK</t>
  </si>
  <si>
    <t>ニッスイ、海外食品事業を強化。米国とフランスで生産能力を増強│オートメーション新聞WEB</t>
  </si>
  <si>
    <t>味の素冷凍食品、海外工場を集約へ　中国の凍菜事業も - 日本食糧新聞電子版</t>
  </si>
  <si>
    <t xml:space="preserve">【中国】北京日本酒類商談会「Whisky＋」 | イベント情報 - ジェトロ </t>
  </si>
  <si>
    <t xml:space="preserve">韓国・酒類トレンドの変化で「ウイスキー・ワイン」輸入量減 - AFPBB News </t>
  </si>
  <si>
    <t xml:space="preserve">マリオット、ポーランドで10軒以上のホテルを新規開業 - TRAICY（トライシー） </t>
  </si>
  <si>
    <t xml:space="preserve">ドイツ大手小売業者REWEがビーガン専門スーパーを開設予定 | Foovo -フードテックニュースの ... Foovo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</si>
</sst>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2"/>
      <color rgb="FF333333"/>
      <name val="メイリオ"/>
      <family val="3"/>
      <charset val="128"/>
    </font>
    <font>
      <b/>
      <sz val="11"/>
      <color rgb="FF222324"/>
      <name val="ＭＳ Ｐゴシック"/>
      <family val="2"/>
      <charset val="128"/>
    </font>
    <font>
      <b/>
      <sz val="14"/>
      <color rgb="FF0070C0"/>
      <name val="ＭＳ Ｐゴシック"/>
      <family val="3"/>
      <charset val="128"/>
    </font>
    <font>
      <b/>
      <sz val="14"/>
      <color indexed="8"/>
      <name val="ＭＳ Ｐゴシック"/>
      <family val="3"/>
      <charset val="128"/>
    </font>
    <font>
      <b/>
      <sz val="20"/>
      <name val="游ゴシック"/>
      <family val="3"/>
      <charset val="128"/>
    </font>
    <font>
      <sz val="20"/>
      <color rgb="FFFF0000"/>
      <name val="ＭＳ Ｐゴシック"/>
      <family val="3"/>
      <charset val="128"/>
    </font>
    <font>
      <sz val="20"/>
      <color indexed="9"/>
      <name val="ＭＳ Ｐゴシック"/>
      <family val="3"/>
      <charset val="128"/>
    </font>
    <font>
      <sz val="8.8000000000000007"/>
      <color indexed="23"/>
      <name val="ＭＳ Ｐゴシック"/>
      <family val="3"/>
      <charset val="128"/>
    </font>
    <font>
      <sz val="10"/>
      <name val="Arial"/>
      <family val="2"/>
    </font>
    <font>
      <sz val="14"/>
      <color indexed="63"/>
      <name val="Arial"/>
      <family val="2"/>
    </font>
    <font>
      <b/>
      <sz val="11"/>
      <color rgb="FF0070C0"/>
      <name val="ＭＳ Ｐゴシック"/>
      <family val="3"/>
      <charset val="128"/>
    </font>
    <font>
      <sz val="13"/>
      <name val="ＭＳ Ｐゴシック"/>
      <family val="3"/>
      <charset val="128"/>
    </font>
    <font>
      <b/>
      <sz val="14"/>
      <color indexed="12"/>
      <name val="ＭＳ Ｐゴシック"/>
      <family val="3"/>
      <charset val="128"/>
    </font>
    <font>
      <sz val="48"/>
      <color theme="0"/>
      <name val="ＭＳ Ｐゴシック"/>
      <family val="3"/>
      <charset val="128"/>
      <scheme val="minor"/>
    </font>
    <font>
      <sz val="11"/>
      <color theme="0"/>
      <name val="ＭＳ Ｐゴシック"/>
      <family val="3"/>
      <charset val="128"/>
      <scheme val="minor"/>
    </font>
    <font>
      <sz val="28"/>
      <color theme="0"/>
      <name val="ＭＳ Ｐゴシック"/>
      <family val="3"/>
      <charset val="128"/>
      <scheme val="minor"/>
    </font>
    <font>
      <u/>
      <sz val="28"/>
      <color theme="0"/>
      <name val="ＭＳ Ｐゴシック"/>
      <family val="3"/>
      <charset val="128"/>
    </font>
    <font>
      <b/>
      <sz val="20"/>
      <color theme="0"/>
      <name val="メイリオ"/>
      <family val="3"/>
      <charset val="128"/>
    </font>
    <font>
      <sz val="20"/>
      <color theme="0"/>
      <name val="メイリオ"/>
      <family val="3"/>
      <charset val="128"/>
    </font>
    <font>
      <sz val="20"/>
      <color theme="0"/>
      <name val="ＭＳ Ｐゴシック"/>
      <family val="3"/>
      <charset val="128"/>
      <scheme val="minor"/>
    </font>
    <font>
      <sz val="22"/>
      <name val="ＭＳ Ｐゴシック"/>
      <family val="3"/>
      <charset val="128"/>
    </font>
    <font>
      <b/>
      <sz val="14"/>
      <color theme="9" tint="-0.249977111117893"/>
      <name val="ＭＳ Ｐゴシック"/>
      <family val="3"/>
      <charset val="128"/>
    </font>
    <font>
      <sz val="11"/>
      <color theme="9" tint="-0.249977111117893"/>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ＭＳ Ｐゴシック"/>
      <family val="3"/>
      <charset val="128"/>
    </font>
    <font>
      <b/>
      <sz val="14"/>
      <color theme="0"/>
      <name val="ＭＳ Ｐゴシック"/>
      <family val="3"/>
      <charset val="128"/>
    </font>
    <font>
      <sz val="11"/>
      <color theme="0"/>
      <name val="ＭＳ Ｐゴシック"/>
      <family val="3"/>
      <charset val="128"/>
    </font>
    <font>
      <b/>
      <sz val="14"/>
      <color rgb="FFFFFF00"/>
      <name val="ＭＳ Ｐゴシック"/>
      <family val="3"/>
      <charset val="128"/>
    </font>
    <font>
      <b/>
      <u/>
      <sz val="14"/>
      <color rgb="FFFFFF00"/>
      <name val="ＭＳ Ｐゴシック"/>
      <family val="3"/>
      <charset val="128"/>
    </font>
  </fonts>
  <fills count="4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indexed="12"/>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indexed="48"/>
        <bgColor indexed="64"/>
      </patternFill>
    </fill>
    <fill>
      <patternFill patternType="solid">
        <fgColor rgb="FF92D050"/>
        <bgColor indexed="64"/>
      </patternFill>
    </fill>
    <fill>
      <patternFill patternType="solid">
        <fgColor theme="6" tint="-0.249977111117893"/>
        <bgColor indexed="64"/>
      </patternFill>
    </fill>
  </fills>
  <borders count="264">
    <border>
      <left/>
      <right/>
      <top/>
      <bottom/>
      <diagonal/>
    </border>
    <border>
      <left style="medium">
        <color indexed="12"/>
      </left>
      <right style="medium">
        <color indexed="12"/>
      </right>
      <top/>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style="medium">
        <color auto="1"/>
      </right>
      <top/>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12"/>
      </right>
      <top style="thin">
        <color indexed="12"/>
      </top>
      <bottom/>
      <diagonal/>
    </border>
    <border>
      <left/>
      <right style="medium">
        <color theme="3"/>
      </right>
      <top/>
      <bottom/>
      <diagonal/>
    </border>
    <border>
      <left/>
      <right/>
      <top style="thin">
        <color auto="1"/>
      </top>
      <bottom style="medium">
        <color auto="1"/>
      </bottom>
      <diagonal/>
    </border>
    <border>
      <left style="medium">
        <color indexed="12"/>
      </left>
      <right style="medium">
        <color auto="1"/>
      </right>
      <top style="thick">
        <color indexed="12"/>
      </top>
      <bottom/>
      <diagonal/>
    </border>
    <border>
      <left style="medium">
        <color indexed="12"/>
      </left>
      <right style="medium">
        <color auto="1"/>
      </right>
      <top/>
      <bottom style="thick">
        <color indexed="12"/>
      </bottom>
      <diagonal/>
    </border>
    <border>
      <left style="thick">
        <color indexed="12"/>
      </left>
      <right style="medium">
        <color indexed="12"/>
      </right>
      <top style="thick">
        <color indexed="12"/>
      </top>
      <bottom/>
      <diagonal/>
    </border>
    <border>
      <left style="thick">
        <color indexed="12"/>
      </left>
      <right style="medium">
        <color indexed="12"/>
      </right>
      <top/>
      <bottom/>
      <diagonal/>
    </border>
    <border>
      <left style="thick">
        <color indexed="12"/>
      </left>
      <right style="medium">
        <color indexed="12"/>
      </right>
      <top/>
      <bottom style="thick">
        <color indexed="12"/>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style="thin">
        <color auto="1"/>
      </right>
      <top style="thin">
        <color auto="1"/>
      </top>
      <bottom/>
      <diagonal/>
    </border>
    <border>
      <left style="medium">
        <color auto="1"/>
      </left>
      <right/>
      <top style="thin">
        <color indexed="12"/>
      </top>
      <bottom/>
      <diagonal/>
    </border>
    <border>
      <left style="medium">
        <color auto="1"/>
      </left>
      <right style="thick">
        <color indexed="12"/>
      </right>
      <top style="medium">
        <color rgb="FF0070C0"/>
      </top>
      <bottom style="thin">
        <color indexed="12"/>
      </bottom>
      <diagonal/>
    </border>
    <border>
      <left/>
      <right style="thick">
        <color indexed="56"/>
      </right>
      <top/>
      <bottom style="thick">
        <color indexed="56"/>
      </bottom>
      <diagonal/>
    </border>
    <border>
      <left/>
      <right/>
      <top/>
      <bottom style="thick">
        <color indexed="56"/>
      </bottom>
      <diagonal/>
    </border>
    <border>
      <left style="thick">
        <color indexed="56"/>
      </left>
      <right/>
      <top/>
      <bottom style="thick">
        <color indexed="56"/>
      </bottom>
      <diagonal/>
    </border>
    <border>
      <left/>
      <right style="thick">
        <color indexed="56"/>
      </right>
      <top/>
      <bottom/>
      <diagonal/>
    </border>
    <border>
      <left style="thick">
        <color indexed="56"/>
      </left>
      <right/>
      <top/>
      <bottom/>
      <diagonal/>
    </border>
    <border>
      <left/>
      <right style="thick">
        <color indexed="56"/>
      </right>
      <top style="thick">
        <color indexed="56"/>
      </top>
      <bottom/>
      <diagonal/>
    </border>
    <border>
      <left/>
      <right/>
      <top style="thick">
        <color indexed="56"/>
      </top>
      <bottom/>
      <diagonal/>
    </border>
    <border>
      <left style="thick">
        <color indexed="56"/>
      </left>
      <right/>
      <top style="thick">
        <color indexed="56"/>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9" fillId="0" borderId="0">
      <alignment vertical="center"/>
    </xf>
    <xf numFmtId="0" fontId="6" fillId="0" borderId="0"/>
    <xf numFmtId="0" fontId="69" fillId="0" borderId="0">
      <alignment vertical="center"/>
    </xf>
    <xf numFmtId="0" fontId="6" fillId="0" borderId="0"/>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69" fillId="0" borderId="0">
      <alignment vertical="center"/>
    </xf>
    <xf numFmtId="0" fontId="3" fillId="0" borderId="0">
      <alignment vertical="center"/>
    </xf>
    <xf numFmtId="0" fontId="4" fillId="0" borderId="0">
      <alignment vertical="center"/>
    </xf>
    <xf numFmtId="0" fontId="69"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9" fillId="0" borderId="0"/>
    <xf numFmtId="0" fontId="110" fillId="0" borderId="0" applyNumberFormat="0" applyFill="0" applyBorder="0" applyAlignment="0" applyProtection="0"/>
    <xf numFmtId="0" fontId="109" fillId="0" borderId="0"/>
  </cellStyleXfs>
  <cellXfs count="773">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2" fillId="4" borderId="2" xfId="2" applyFont="1" applyFill="1" applyBorder="1" applyAlignment="1">
      <alignment horizontal="center" vertical="center" wrapText="1"/>
    </xf>
    <xf numFmtId="0" fontId="22" fillId="4" borderId="3" xfId="2" applyFont="1" applyFill="1" applyBorder="1" applyAlignment="1">
      <alignment horizontal="center" vertical="center" wrapText="1"/>
    </xf>
    <xf numFmtId="0" fontId="22" fillId="4" borderId="4" xfId="2" applyFont="1" applyFill="1" applyBorder="1" applyAlignment="1">
      <alignment horizontal="center" vertical="center" wrapText="1"/>
    </xf>
    <xf numFmtId="0" fontId="22" fillId="4" borderId="5" xfId="2" applyFont="1" applyFill="1" applyBorder="1" applyAlignment="1">
      <alignment horizontal="center" vertical="center" wrapText="1"/>
    </xf>
    <xf numFmtId="0" fontId="6" fillId="5" borderId="0" xfId="2" applyFill="1">
      <alignment vertical="center"/>
    </xf>
    <xf numFmtId="0" fontId="6" fillId="0" borderId="8" xfId="2" applyBorder="1">
      <alignment vertical="center"/>
    </xf>
    <xf numFmtId="0" fontId="22" fillId="5" borderId="10" xfId="2" applyFont="1" applyFill="1" applyBorder="1" applyAlignment="1">
      <alignment horizontal="center" vertical="center"/>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0" fontId="6" fillId="0" borderId="7" xfId="2" applyBorder="1" applyAlignment="1">
      <alignment horizontal="center" vertical="center" wrapText="1"/>
    </xf>
    <xf numFmtId="0" fontId="22" fillId="5" borderId="11" xfId="2" applyFont="1" applyFill="1" applyBorder="1" applyAlignment="1">
      <alignment horizontal="center" vertical="center"/>
    </xf>
    <xf numFmtId="0" fontId="22" fillId="5" borderId="6" xfId="2" applyFont="1" applyFill="1" applyBorder="1" applyAlignment="1">
      <alignment horizontal="center" vertical="center"/>
    </xf>
    <xf numFmtId="0" fontId="22" fillId="0" borderId="11" xfId="2" applyFont="1" applyBorder="1" applyAlignment="1">
      <alignment horizontal="center" vertical="center"/>
    </xf>
    <xf numFmtId="0" fontId="6" fillId="2" borderId="7" xfId="2" applyFill="1" applyBorder="1" applyAlignment="1">
      <alignment horizontal="center" vertical="center" wrapText="1"/>
    </xf>
    <xf numFmtId="0" fontId="22" fillId="5" borderId="13" xfId="2" applyFont="1" applyFill="1" applyBorder="1" applyAlignment="1">
      <alignment horizontal="center" vertical="center"/>
    </xf>
    <xf numFmtId="177" fontId="16" fillId="5" borderId="14" xfId="2" applyNumberFormat="1" applyFont="1" applyFill="1" applyBorder="1" applyAlignment="1">
      <alignment horizontal="center" vertical="center" wrapText="1"/>
    </xf>
    <xf numFmtId="0" fontId="22" fillId="5" borderId="8" xfId="2" applyFont="1" applyFill="1" applyBorder="1" applyAlignment="1">
      <alignment horizontal="center" vertical="center"/>
    </xf>
    <xf numFmtId="0" fontId="6" fillId="5" borderId="13" xfId="2" applyFill="1" applyBorder="1">
      <alignment vertical="center"/>
    </xf>
    <xf numFmtId="0" fontId="6" fillId="5" borderId="14" xfId="2" applyFill="1" applyBorder="1">
      <alignment vertical="center"/>
    </xf>
    <xf numFmtId="0" fontId="6" fillId="5" borderId="8" xfId="2" applyFill="1" applyBorder="1">
      <alignment vertical="center"/>
    </xf>
    <xf numFmtId="0" fontId="6" fillId="5" borderId="15" xfId="2" applyFill="1" applyBorder="1">
      <alignment vertical="center"/>
    </xf>
    <xf numFmtId="0" fontId="6" fillId="0" borderId="15" xfId="2" applyBorder="1">
      <alignment vertical="center"/>
    </xf>
    <xf numFmtId="0" fontId="6" fillId="5" borderId="17" xfId="2" applyFill="1" applyBorder="1">
      <alignment vertical="center"/>
    </xf>
    <xf numFmtId="0" fontId="6" fillId="5" borderId="18" xfId="2" applyFill="1" applyBorder="1">
      <alignment vertical="center"/>
    </xf>
    <xf numFmtId="0" fontId="6" fillId="5" borderId="19" xfId="2" applyFill="1" applyBorder="1">
      <alignment vertical="center"/>
    </xf>
    <xf numFmtId="0" fontId="6" fillId="0" borderId="20" xfId="2"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17" fillId="3" borderId="24" xfId="2" applyFont="1" applyFill="1" applyBorder="1" applyAlignment="1">
      <alignment horizontal="center" vertical="center" wrapText="1"/>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10" fillId="2" borderId="30" xfId="2" applyFont="1" applyFill="1" applyBorder="1" applyAlignment="1">
      <alignment horizontal="center" vertical="center"/>
    </xf>
    <xf numFmtId="14" fontId="10" fillId="2" borderId="31" xfId="2" applyNumberFormat="1" applyFont="1" applyFill="1" applyBorder="1" applyAlignment="1">
      <alignment horizontal="center" vertical="center"/>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9" borderId="39" xfId="17" applyFont="1" applyFill="1" applyBorder="1" applyAlignment="1">
      <alignment horizontal="left" vertical="center"/>
    </xf>
    <xf numFmtId="0" fontId="33" fillId="9" borderId="40" xfId="17" applyFont="1" applyFill="1" applyBorder="1" applyAlignment="1">
      <alignment horizontal="center" vertical="center"/>
    </xf>
    <xf numFmtId="0" fontId="33" fillId="9" borderId="40" xfId="2" applyFont="1" applyFill="1" applyBorder="1" applyAlignment="1">
      <alignment horizontal="center" vertical="center"/>
    </xf>
    <xf numFmtId="0" fontId="34" fillId="9" borderId="40" xfId="2" applyFont="1" applyFill="1" applyBorder="1" applyAlignment="1">
      <alignment horizontal="center" vertical="center"/>
    </xf>
    <xf numFmtId="0" fontId="34" fillId="9" borderId="41"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9" borderId="42" xfId="2" applyFont="1" applyFill="1" applyBorder="1" applyAlignment="1">
      <alignment horizontal="center" vertical="center"/>
    </xf>
    <xf numFmtId="0" fontId="34" fillId="9" borderId="43" xfId="2" applyFont="1" applyFill="1" applyBorder="1" applyAlignment="1">
      <alignment horizontal="center" vertical="center"/>
    </xf>
    <xf numFmtId="0" fontId="1" fillId="10" borderId="43" xfId="17" applyFill="1" applyBorder="1">
      <alignment vertical="center"/>
    </xf>
    <xf numFmtId="0" fontId="37" fillId="0" borderId="0" xfId="17" applyFont="1" applyAlignment="1">
      <alignment horizontal="center" vertical="center"/>
    </xf>
    <xf numFmtId="0" fontId="8" fillId="0" borderId="42" xfId="1" applyFill="1" applyBorder="1" applyAlignment="1" applyProtection="1">
      <alignment vertical="center"/>
    </xf>
    <xf numFmtId="0" fontId="1" fillId="10" borderId="43" xfId="17" applyFill="1" applyBorder="1" applyAlignment="1">
      <alignment horizontal="center" vertical="center"/>
    </xf>
    <xf numFmtId="0" fontId="8" fillId="10" borderId="0" xfId="1" applyFill="1" applyBorder="1" applyAlignment="1" applyProtection="1">
      <alignment vertical="center" wrapText="1"/>
    </xf>
    <xf numFmtId="0" fontId="6" fillId="10" borderId="43"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49" fillId="11" borderId="49" xfId="17" applyFont="1" applyFill="1" applyBorder="1" applyAlignment="1">
      <alignment horizontal="center" vertical="center"/>
    </xf>
    <xf numFmtId="0" fontId="56" fillId="3" borderId="51" xfId="17" applyFont="1" applyFill="1" applyBorder="1" applyAlignment="1">
      <alignment horizontal="center" vertical="center" wrapText="1"/>
    </xf>
    <xf numFmtId="0" fontId="7" fillId="3" borderId="52" xfId="17" applyFont="1" applyFill="1" applyBorder="1" applyAlignment="1">
      <alignment horizontal="center" vertical="center" wrapText="1"/>
    </xf>
    <xf numFmtId="0" fontId="13" fillId="3" borderId="52" xfId="17" applyFont="1" applyFill="1" applyBorder="1" applyAlignment="1">
      <alignment horizontal="center" vertical="center" wrapText="1"/>
    </xf>
    <xf numFmtId="0" fontId="58" fillId="3" borderId="52" xfId="17" applyFont="1" applyFill="1" applyBorder="1" applyAlignment="1">
      <alignment horizontal="center" vertical="center" wrapText="1"/>
    </xf>
    <xf numFmtId="0" fontId="7" fillId="3" borderId="53" xfId="17" applyFont="1" applyFill="1" applyBorder="1" applyAlignment="1">
      <alignment horizontal="center" vertical="center" wrapText="1"/>
    </xf>
    <xf numFmtId="0" fontId="7" fillId="3" borderId="32" xfId="17" applyFont="1" applyFill="1" applyBorder="1" applyAlignment="1">
      <alignment horizontal="center" vertical="center" wrapText="1"/>
    </xf>
    <xf numFmtId="176" fontId="59" fillId="3" borderId="38" xfId="17" applyNumberFormat="1" applyFont="1" applyFill="1" applyBorder="1" applyAlignment="1">
      <alignment horizontal="center" vertical="center" wrapText="1"/>
    </xf>
    <xf numFmtId="0" fontId="59" fillId="3" borderId="38" xfId="17" applyFont="1" applyFill="1" applyBorder="1" applyAlignment="1">
      <alignment horizontal="left" vertical="center" wrapText="1"/>
    </xf>
    <xf numFmtId="0" fontId="7" fillId="3" borderId="28" xfId="17" applyFont="1" applyFill="1" applyBorder="1" applyAlignment="1">
      <alignment horizontal="center" vertical="center" wrapText="1"/>
    </xf>
    <xf numFmtId="176" fontId="59" fillId="12" borderId="54" xfId="17" applyNumberFormat="1" applyFont="1" applyFill="1" applyBorder="1" applyAlignment="1">
      <alignment horizontal="center" vertical="center" wrapText="1"/>
    </xf>
    <xf numFmtId="0" fontId="59" fillId="12" borderId="54" xfId="17" applyFont="1" applyFill="1" applyBorder="1" applyAlignment="1">
      <alignment horizontal="left" vertical="center" wrapText="1"/>
    </xf>
    <xf numFmtId="0" fontId="63" fillId="13" borderId="55" xfId="17" applyFont="1" applyFill="1" applyBorder="1" applyAlignment="1">
      <alignment horizontal="center" vertical="center" wrapText="1"/>
    </xf>
    <xf numFmtId="176" fontId="61" fillId="13" borderId="55" xfId="17" applyNumberFormat="1" applyFont="1" applyFill="1" applyBorder="1" applyAlignment="1">
      <alignment horizontal="center" vertical="center" wrapText="1"/>
    </xf>
    <xf numFmtId="181" fontId="63" fillId="10" borderId="55" xfId="0" applyNumberFormat="1" applyFont="1" applyFill="1" applyBorder="1" applyAlignment="1">
      <alignment horizontal="center" vertical="center"/>
    </xf>
    <xf numFmtId="0" fontId="63" fillId="13" borderId="56" xfId="17" applyFont="1" applyFill="1" applyBorder="1" applyAlignment="1">
      <alignment horizontal="center" vertical="center" wrapText="1"/>
    </xf>
    <xf numFmtId="182" fontId="65" fillId="13" borderId="57" xfId="17" applyNumberFormat="1" applyFont="1" applyFill="1" applyBorder="1" applyAlignment="1">
      <alignment horizontal="center" vertical="center" wrapText="1"/>
    </xf>
    <xf numFmtId="0" fontId="7" fillId="3" borderId="33" xfId="17" applyFont="1" applyFill="1" applyBorder="1" applyAlignment="1">
      <alignment horizontal="center" vertical="center" wrapText="1"/>
    </xf>
    <xf numFmtId="0" fontId="7" fillId="3" borderId="34" xfId="17" applyFont="1" applyFill="1" applyBorder="1" applyAlignment="1">
      <alignment horizontal="center" vertical="center" wrapText="1"/>
    </xf>
    <xf numFmtId="0" fontId="13" fillId="3" borderId="34" xfId="17" applyFont="1" applyFill="1" applyBorder="1" applyAlignment="1">
      <alignment horizontal="center" vertical="center" wrapText="1"/>
    </xf>
    <xf numFmtId="0" fontId="58"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2" xfId="2" applyBorder="1" applyAlignment="1">
      <alignment vertical="top" wrapText="1"/>
    </xf>
    <xf numFmtId="0" fontId="6" fillId="14" borderId="12" xfId="2" applyFill="1" applyBorder="1" applyAlignment="1">
      <alignment vertical="top" wrapText="1"/>
    </xf>
    <xf numFmtId="0" fontId="22" fillId="0" borderId="0" xfId="2" applyFont="1" applyAlignment="1">
      <alignment vertical="top" wrapText="1"/>
    </xf>
    <xf numFmtId="0" fontId="6" fillId="2" borderId="12" xfId="2" applyFill="1" applyBorder="1" applyAlignment="1">
      <alignment vertical="top" wrapText="1"/>
    </xf>
    <xf numFmtId="0" fontId="6" fillId="2" borderId="59" xfId="2" applyFill="1" applyBorder="1" applyAlignment="1">
      <alignment vertical="top" wrapText="1"/>
    </xf>
    <xf numFmtId="0" fontId="6" fillId="2" borderId="60" xfId="2" applyFill="1" applyBorder="1" applyAlignment="1">
      <alignment vertical="top" wrapText="1"/>
    </xf>
    <xf numFmtId="0" fontId="1" fillId="2" borderId="61" xfId="2" applyFont="1" applyFill="1" applyBorder="1" applyAlignment="1">
      <alignment vertical="top" wrapText="1"/>
    </xf>
    <xf numFmtId="0" fontId="6" fillId="3" borderId="12" xfId="2" applyFill="1" applyBorder="1">
      <alignment vertical="center"/>
    </xf>
    <xf numFmtId="0" fontId="1" fillId="3" borderId="62" xfId="2" applyFont="1" applyFill="1" applyBorder="1" applyAlignment="1">
      <alignment vertical="top" wrapText="1"/>
    </xf>
    <xf numFmtId="0" fontId="6" fillId="15" borderId="12" xfId="2" applyFill="1" applyBorder="1">
      <alignment vertical="center"/>
    </xf>
    <xf numFmtId="0" fontId="0" fillId="0" borderId="64" xfId="0" applyBorder="1">
      <alignment vertical="center"/>
    </xf>
    <xf numFmtId="0" fontId="14" fillId="0" borderId="64" xfId="0" applyFont="1" applyBorder="1">
      <alignment vertical="center"/>
    </xf>
    <xf numFmtId="0" fontId="0" fillId="0" borderId="65" xfId="0" applyBorder="1">
      <alignment vertical="center"/>
    </xf>
    <xf numFmtId="0" fontId="0" fillId="0" borderId="45" xfId="0" applyBorder="1">
      <alignment vertical="center"/>
    </xf>
    <xf numFmtId="0" fontId="6" fillId="19" borderId="0" xfId="2" applyFill="1">
      <alignment vertical="center"/>
    </xf>
    <xf numFmtId="0" fontId="0" fillId="19" borderId="0" xfId="0" applyFill="1">
      <alignment vertical="center"/>
    </xf>
    <xf numFmtId="0" fontId="6" fillId="6" borderId="7" xfId="2" applyFill="1" applyBorder="1" applyAlignment="1">
      <alignment horizontal="center" vertical="center" wrapText="1"/>
    </xf>
    <xf numFmtId="0" fontId="6" fillId="0" borderId="99" xfId="2" applyBorder="1" applyAlignment="1">
      <alignment horizontal="center" vertical="center" wrapText="1"/>
    </xf>
    <xf numFmtId="0" fontId="6" fillId="6" borderId="99" xfId="2" applyFill="1" applyBorder="1" applyAlignment="1">
      <alignment horizontal="center" vertical="center" wrapText="1"/>
    </xf>
    <xf numFmtId="0" fontId="1" fillId="5" borderId="0" xfId="2" applyFont="1" applyFill="1">
      <alignment vertical="center"/>
    </xf>
    <xf numFmtId="0" fontId="0" fillId="0" borderId="64" xfId="0" applyBorder="1" applyAlignment="1">
      <alignment vertical="top"/>
    </xf>
    <xf numFmtId="0" fontId="0" fillId="0" borderId="0" xfId="0" applyAlignment="1">
      <alignment vertical="top"/>
    </xf>
    <xf numFmtId="0" fontId="1" fillId="14" borderId="61" xfId="2" applyFont="1" applyFill="1" applyBorder="1" applyAlignment="1">
      <alignment vertical="top" wrapText="1"/>
    </xf>
    <xf numFmtId="0" fontId="7" fillId="25" borderId="52" xfId="17" applyFont="1" applyFill="1" applyBorder="1" applyAlignment="1">
      <alignment horizontal="center" vertical="center" wrapText="1"/>
    </xf>
    <xf numFmtId="0" fontId="0" fillId="0" borderId="0" xfId="0" applyAlignment="1">
      <alignment horizontal="left" vertical="center"/>
    </xf>
    <xf numFmtId="0" fontId="72" fillId="0" borderId="0" xfId="0" applyFont="1" applyAlignment="1">
      <alignment horizontal="left" vertical="center"/>
    </xf>
    <xf numFmtId="0" fontId="73" fillId="0" borderId="0" xfId="0" applyFont="1" applyAlignment="1">
      <alignment horizontal="center" vertical="center" wrapText="1"/>
    </xf>
    <xf numFmtId="0" fontId="73" fillId="0" borderId="0" xfId="0" applyFont="1" applyAlignment="1">
      <alignment horizontal="left" vertical="center" wrapText="1"/>
    </xf>
    <xf numFmtId="0" fontId="83" fillId="0" borderId="0" xfId="17" applyFont="1">
      <alignment vertical="center"/>
    </xf>
    <xf numFmtId="0" fontId="82" fillId="0" borderId="0" xfId="2" applyFont="1">
      <alignment vertical="center"/>
    </xf>
    <xf numFmtId="0" fontId="84" fillId="20" borderId="115" xfId="0" applyFont="1" applyFill="1" applyBorder="1" applyAlignment="1">
      <alignment horizontal="center" vertical="center" wrapText="1"/>
    </xf>
    <xf numFmtId="14" fontId="6" fillId="0" borderId="0" xfId="2" applyNumberFormat="1">
      <alignment vertical="center"/>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30" fillId="0" borderId="9" xfId="0" applyFont="1" applyBorder="1" applyAlignment="1">
      <alignment horizontal="center" vertical="center" wrapText="1"/>
    </xf>
    <xf numFmtId="0" fontId="88" fillId="21" borderId="29" xfId="2" applyFont="1" applyFill="1" applyBorder="1" applyAlignment="1">
      <alignment horizontal="center" vertical="center" wrapText="1"/>
    </xf>
    <xf numFmtId="0" fontId="91" fillId="0" borderId="0" xfId="2" applyFont="1" applyAlignment="1">
      <alignment horizontal="center" vertical="center"/>
    </xf>
    <xf numFmtId="14" fontId="90" fillId="0" borderId="0" xfId="2" applyNumberFormat="1" applyFont="1" applyAlignment="1">
      <alignment horizontal="center" vertical="center"/>
    </xf>
    <xf numFmtId="0" fontId="22" fillId="21" borderId="2" xfId="2" applyFont="1" applyFill="1" applyBorder="1" applyAlignment="1">
      <alignment horizontal="center" vertical="center" wrapText="1"/>
    </xf>
    <xf numFmtId="0" fontId="23" fillId="19" borderId="7" xfId="2" applyFont="1" applyFill="1" applyBorder="1" applyAlignment="1">
      <alignment horizontal="center" vertical="center" wrapText="1"/>
    </xf>
    <xf numFmtId="0" fontId="8" fillId="0" borderId="0" xfId="1" applyAlignment="1" applyProtection="1">
      <alignment vertical="center" wrapText="1"/>
    </xf>
    <xf numFmtId="0" fontId="22" fillId="27" borderId="2" xfId="2" applyFont="1" applyFill="1" applyBorder="1" applyAlignment="1">
      <alignment horizontal="center" vertical="center" wrapText="1"/>
    </xf>
    <xf numFmtId="0" fontId="6" fillId="0" borderId="63" xfId="0" applyFont="1" applyBorder="1">
      <alignment vertical="center"/>
    </xf>
    <xf numFmtId="0" fontId="6" fillId="0" borderId="40" xfId="0" applyFont="1" applyBorder="1">
      <alignment vertical="center"/>
    </xf>
    <xf numFmtId="0" fontId="6" fillId="0" borderId="64" xfId="0" applyFont="1" applyBorder="1">
      <alignment vertical="center"/>
    </xf>
    <xf numFmtId="0" fontId="6" fillId="0" borderId="0" xfId="0" applyFont="1">
      <alignment vertical="center"/>
    </xf>
    <xf numFmtId="0" fontId="89" fillId="0" borderId="64" xfId="0" applyFont="1" applyBorder="1">
      <alignment vertical="center"/>
    </xf>
    <xf numFmtId="0" fontId="89" fillId="0" borderId="0" xfId="0" applyFont="1">
      <alignment vertical="center"/>
    </xf>
    <xf numFmtId="0" fontId="89" fillId="5" borderId="64" xfId="0" applyFont="1" applyFill="1" applyBorder="1">
      <alignment vertical="center"/>
    </xf>
    <xf numFmtId="0" fontId="89" fillId="5" borderId="0" xfId="0" applyFont="1" applyFill="1">
      <alignment vertical="center"/>
    </xf>
    <xf numFmtId="0" fontId="6" fillId="5" borderId="129" xfId="2" applyFill="1" applyBorder="1">
      <alignment vertical="center"/>
    </xf>
    <xf numFmtId="0" fontId="6" fillId="0" borderId="129" xfId="2" applyBorder="1">
      <alignment vertical="center"/>
    </xf>
    <xf numFmtId="0" fontId="92" fillId="19" borderId="127" xfId="17" applyFont="1" applyFill="1" applyBorder="1" applyAlignment="1">
      <alignment horizontal="center" vertical="center" wrapText="1"/>
    </xf>
    <xf numFmtId="14" fontId="92" fillId="19" borderId="128" xfId="17" applyNumberFormat="1" applyFont="1" applyFill="1" applyBorder="1" applyAlignment="1">
      <alignment horizontal="center" vertical="center"/>
    </xf>
    <xf numFmtId="0" fontId="6" fillId="0" borderId="0" xfId="2" applyAlignment="1">
      <alignment horizontal="left" vertical="top"/>
    </xf>
    <xf numFmtId="0" fontId="6" fillId="28" borderId="134" xfId="2" applyFill="1" applyBorder="1" applyAlignment="1">
      <alignment horizontal="left" vertical="top"/>
    </xf>
    <xf numFmtId="0" fontId="8" fillId="28" borderId="133" xfId="1" applyFill="1" applyBorder="1" applyAlignment="1" applyProtection="1">
      <alignment horizontal="left" vertical="top"/>
    </xf>
    <xf numFmtId="14" fontId="18" fillId="3" borderId="97" xfId="2" applyNumberFormat="1" applyFont="1" applyFill="1" applyBorder="1" applyAlignment="1">
      <alignment horizontal="center" vertical="center" shrinkToFit="1"/>
    </xf>
    <xf numFmtId="14" fontId="26" fillId="3" borderId="97" xfId="1" applyNumberFormat="1" applyFont="1" applyFill="1" applyBorder="1" applyAlignment="1" applyProtection="1">
      <alignment horizontal="center" vertical="center" wrapText="1" shrinkToFit="1"/>
    </xf>
    <xf numFmtId="0" fontId="83" fillId="0" borderId="0" xfId="17" applyFont="1" applyAlignment="1">
      <alignment horizontal="left" vertical="center"/>
    </xf>
    <xf numFmtId="0" fontId="100" fillId="2" borderId="59" xfId="2" applyFont="1" applyFill="1" applyBorder="1" applyAlignment="1">
      <alignment vertical="top" wrapText="1"/>
    </xf>
    <xf numFmtId="0" fontId="90" fillId="21" borderId="37" xfId="2" applyFont="1" applyFill="1" applyBorder="1" applyAlignment="1">
      <alignment horizontal="center" vertical="center"/>
    </xf>
    <xf numFmtId="0" fontId="8" fillId="0" borderId="145" xfId="1" applyFill="1" applyBorder="1" applyAlignment="1" applyProtection="1">
      <alignment vertical="center" wrapText="1"/>
    </xf>
    <xf numFmtId="0" fontId="17" fillId="23" borderId="139" xfId="2" applyFont="1" applyFill="1" applyBorder="1" applyAlignment="1">
      <alignment horizontal="center" vertical="center" wrapText="1"/>
    </xf>
    <xf numFmtId="0" fontId="86" fillId="23" borderId="140" xfId="2" applyFont="1" applyFill="1" applyBorder="1" applyAlignment="1">
      <alignment horizontal="center" vertical="center"/>
    </xf>
    <xf numFmtId="0" fontId="86" fillId="23" borderId="141" xfId="2" applyFont="1" applyFill="1" applyBorder="1" applyAlignment="1">
      <alignment horizontal="center" vertical="center"/>
    </xf>
    <xf numFmtId="0" fontId="101" fillId="19" borderId="7" xfId="0" applyFont="1" applyFill="1" applyBorder="1" applyAlignment="1">
      <alignment horizontal="center" vertical="center" wrapText="1"/>
    </xf>
    <xf numFmtId="177" fontId="102" fillId="19" borderId="7" xfId="2" applyNumberFormat="1" applyFont="1" applyFill="1" applyBorder="1" applyAlignment="1">
      <alignment horizontal="center" vertical="center" shrinkToFit="1"/>
    </xf>
    <xf numFmtId="0" fontId="6" fillId="0" borderId="0" xfId="2" applyAlignment="1">
      <alignment horizontal="left" vertical="center"/>
    </xf>
    <xf numFmtId="0" fontId="103" fillId="5" borderId="64" xfId="0" applyFont="1" applyFill="1" applyBorder="1">
      <alignment vertical="center"/>
    </xf>
    <xf numFmtId="0" fontId="103" fillId="5" borderId="0" xfId="0" applyFont="1" applyFill="1" applyAlignment="1">
      <alignment horizontal="left" vertical="center"/>
    </xf>
    <xf numFmtId="0" fontId="103" fillId="5" borderId="0" xfId="0" applyFont="1" applyFill="1">
      <alignment vertical="center"/>
    </xf>
    <xf numFmtId="176" fontId="103" fillId="5" borderId="0" xfId="0" applyNumberFormat="1" applyFont="1" applyFill="1" applyAlignment="1">
      <alignment horizontal="left" vertical="center"/>
    </xf>
    <xf numFmtId="183" fontId="103" fillId="5" borderId="0" xfId="0" applyNumberFormat="1" applyFont="1" applyFill="1" applyAlignment="1">
      <alignment horizontal="center" vertical="center"/>
    </xf>
    <xf numFmtId="0" fontId="103" fillId="5" borderId="64" xfId="0" applyFont="1" applyFill="1" applyBorder="1" applyAlignment="1">
      <alignment vertical="top"/>
    </xf>
    <xf numFmtId="0" fontId="103" fillId="5" borderId="0" xfId="0" applyFont="1" applyFill="1" applyAlignment="1">
      <alignment vertical="top"/>
    </xf>
    <xf numFmtId="14" fontId="103" fillId="5" borderId="0" xfId="0" applyNumberFormat="1" applyFont="1" applyFill="1" applyAlignment="1">
      <alignment horizontal="left" vertical="center"/>
    </xf>
    <xf numFmtId="14" fontId="103" fillId="0" borderId="0" xfId="0" applyNumberFormat="1" applyFont="1">
      <alignment vertical="center"/>
    </xf>
    <xf numFmtId="0" fontId="104" fillId="0" borderId="0" xfId="0" applyFont="1">
      <alignment vertical="center"/>
    </xf>
    <xf numFmtId="0" fontId="6" fillId="0" borderId="58" xfId="2" applyBorder="1" applyAlignment="1">
      <alignmen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34" fillId="9" borderId="0" xfId="2" applyFont="1" applyFill="1" applyAlignment="1">
      <alignment horizontal="center" vertical="center"/>
    </xf>
    <xf numFmtId="14" fontId="1" fillId="0" borderId="42"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2" xfId="17" applyBorder="1">
      <alignment vertical="center"/>
    </xf>
    <xf numFmtId="0" fontId="6" fillId="10" borderId="0" xfId="2" applyFill="1" applyAlignment="1">
      <alignment vertical="center" wrapText="1"/>
    </xf>
    <xf numFmtId="0" fontId="48" fillId="0" borderId="0" xfId="17" applyFont="1" applyAlignment="1">
      <alignment horizontal="left" vertical="center"/>
    </xf>
    <xf numFmtId="0" fontId="49" fillId="0" borderId="45" xfId="17" applyFont="1" applyBorder="1">
      <alignment vertical="center"/>
    </xf>
    <xf numFmtId="0" fontId="49" fillId="0" borderId="45" xfId="17" applyFont="1" applyBorder="1" applyAlignment="1">
      <alignment horizontal="right" vertical="center"/>
    </xf>
    <xf numFmtId="0" fontId="37" fillId="0" borderId="47" xfId="17" applyFont="1" applyBorder="1" applyAlignment="1">
      <alignment horizontal="center" vertical="center"/>
    </xf>
    <xf numFmtId="0" fontId="37" fillId="0" borderId="15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1" fillId="0" borderId="153" xfId="17" applyFont="1" applyBorder="1" applyAlignment="1">
      <alignment horizontal="center" vertical="center" shrinkToFit="1"/>
    </xf>
    <xf numFmtId="0" fontId="49" fillId="0" borderId="48" xfId="17" applyFont="1" applyBorder="1" applyAlignment="1">
      <alignment vertical="center" shrinkToFit="1"/>
    </xf>
    <xf numFmtId="0" fontId="49" fillId="0" borderId="48" xfId="17" applyFont="1" applyBorder="1" applyAlignment="1">
      <alignment horizontal="center" vertical="center"/>
    </xf>
    <xf numFmtId="0" fontId="12" fillId="0" borderId="125" xfId="2" applyFont="1" applyBorder="1" applyAlignment="1">
      <alignment horizontal="center" vertical="center" wrapText="1"/>
    </xf>
    <xf numFmtId="0" fontId="12" fillId="0" borderId="16" xfId="2" applyFont="1" applyBorder="1" applyAlignment="1">
      <alignment horizontal="center" vertical="center" wrapText="1"/>
    </xf>
    <xf numFmtId="0" fontId="1" fillId="19" borderId="126"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6" fillId="19" borderId="7" xfId="2" applyNumberFormat="1" applyFill="1" applyBorder="1" applyAlignment="1">
      <alignment horizontal="center" vertical="center" shrinkToFit="1"/>
    </xf>
    <xf numFmtId="177" fontId="1" fillId="19" borderId="36" xfId="2" applyNumberFormat="1" applyFont="1" applyFill="1" applyBorder="1" applyAlignment="1">
      <alignment horizontal="center" vertical="center" wrapText="1"/>
    </xf>
    <xf numFmtId="177" fontId="6" fillId="6" borderId="9" xfId="2" applyNumberFormat="1" applyFill="1" applyBorder="1" applyAlignment="1">
      <alignment horizontal="center" vertical="center" shrinkToFit="1"/>
    </xf>
    <xf numFmtId="177" fontId="6" fillId="5" borderId="9" xfId="2" applyNumberFormat="1" applyFill="1" applyBorder="1" applyAlignment="1">
      <alignment horizontal="center" vertical="center" shrinkToFit="1"/>
    </xf>
    <xf numFmtId="177" fontId="6" fillId="0" borderId="9" xfId="2" applyNumberFormat="1" applyBorder="1" applyAlignment="1">
      <alignment horizontal="center" vertical="center" shrinkToFit="1"/>
    </xf>
    <xf numFmtId="177" fontId="6" fillId="0" borderId="7" xfId="2" applyNumberFormat="1" applyBorder="1" applyAlignment="1">
      <alignment horizontal="center" vertical="center" shrinkToFit="1"/>
    </xf>
    <xf numFmtId="177" fontId="6" fillId="5" borderId="7" xfId="2" applyNumberFormat="1" applyFill="1" applyBorder="1" applyAlignment="1">
      <alignment horizontal="center" vertical="center" shrinkToFit="1"/>
    </xf>
    <xf numFmtId="177" fontId="6" fillId="22" borderId="7" xfId="2" applyNumberFormat="1" applyFill="1" applyBorder="1" applyAlignment="1">
      <alignment horizontal="center" vertical="center" shrinkToFit="1"/>
    </xf>
    <xf numFmtId="177" fontId="6" fillId="8" borderId="7" xfId="2" applyNumberFormat="1" applyFill="1" applyBorder="1" applyAlignment="1">
      <alignment horizontal="center" vertical="center" shrinkToFit="1"/>
    </xf>
    <xf numFmtId="177" fontId="10" fillId="0" borderId="7" xfId="2" applyNumberFormat="1" applyFont="1" applyBorder="1" applyAlignment="1">
      <alignment horizontal="center" vertical="center" shrinkToFit="1"/>
    </xf>
    <xf numFmtId="177" fontId="6" fillId="6" borderId="7" xfId="2" applyNumberFormat="1" applyFill="1" applyBorder="1" applyAlignment="1">
      <alignment horizontal="center" vertical="center" shrinkToFit="1"/>
    </xf>
    <xf numFmtId="177" fontId="6" fillId="2" borderId="7" xfId="2" applyNumberFormat="1" applyFill="1" applyBorder="1" applyAlignment="1">
      <alignment horizontal="center" vertical="center" shrinkToFit="1"/>
    </xf>
    <xf numFmtId="0" fontId="1" fillId="0" borderId="7" xfId="0" applyFont="1" applyBorder="1" applyAlignment="1">
      <alignment horizontal="center" vertical="center" wrapText="1"/>
    </xf>
    <xf numFmtId="0" fontId="6" fillId="5" borderId="7" xfId="2" applyFill="1" applyBorder="1" applyAlignment="1">
      <alignment horizontal="center" vertical="center" wrapText="1"/>
    </xf>
    <xf numFmtId="177" fontId="6" fillId="0" borderId="98" xfId="2" applyNumberFormat="1" applyBorder="1" applyAlignment="1">
      <alignment horizontal="center" vertical="center" wrapText="1"/>
    </xf>
    <xf numFmtId="0" fontId="6" fillId="0" borderId="7" xfId="2" applyBorder="1" applyAlignment="1">
      <alignment horizontal="center" vertical="center"/>
    </xf>
    <xf numFmtId="177" fontId="1" fillId="0" borderId="7" xfId="2" applyNumberFormat="1" applyFont="1" applyBorder="1" applyAlignment="1">
      <alignment horizontal="center" vertical="center" shrinkToFit="1"/>
    </xf>
    <xf numFmtId="177" fontId="6" fillId="5" borderId="7" xfId="2" applyNumberFormat="1" applyFill="1" applyBorder="1" applyAlignment="1">
      <alignment horizontal="center" vertical="center" wrapText="1"/>
    </xf>
    <xf numFmtId="177" fontId="6" fillId="0" borderId="7" xfId="2" applyNumberFormat="1" applyBorder="1" applyAlignment="1">
      <alignment horizontal="center" vertical="center" wrapText="1"/>
    </xf>
    <xf numFmtId="177" fontId="6" fillId="6" borderId="7" xfId="2" applyNumberFormat="1" applyFill="1" applyBorder="1" applyAlignment="1">
      <alignment horizontal="center" vertical="center" wrapText="1"/>
    </xf>
    <xf numFmtId="177" fontId="6" fillId="7" borderId="98" xfId="2" applyNumberFormat="1" applyFill="1" applyBorder="1" applyAlignment="1">
      <alignment horizontal="center" vertical="center" wrapText="1"/>
    </xf>
    <xf numFmtId="0" fontId="22" fillId="0" borderId="6" xfId="2" applyFont="1" applyBorder="1" applyAlignment="1">
      <alignment horizontal="center" vertical="center"/>
    </xf>
    <xf numFmtId="177" fontId="6" fillId="7" borderId="7" xfId="2" applyNumberFormat="1" applyFill="1" applyBorder="1" applyAlignment="1">
      <alignment horizontal="center" vertical="center" wrapText="1"/>
    </xf>
    <xf numFmtId="177" fontId="6" fillId="0" borderId="100"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0" fillId="5" borderId="0" xfId="2" applyFont="1" applyFill="1" applyAlignment="1">
      <alignment horizontal="center" vertical="center"/>
    </xf>
    <xf numFmtId="0" fontId="1" fillId="0" borderId="0" xfId="2" applyFont="1">
      <alignment vertical="center"/>
    </xf>
    <xf numFmtId="0" fontId="49" fillId="19" borderId="153" xfId="16" applyFont="1" applyFill="1" applyBorder="1">
      <alignment vertical="center"/>
    </xf>
    <xf numFmtId="0" fontId="49" fillId="19" borderId="154" xfId="16" applyFont="1" applyFill="1" applyBorder="1">
      <alignment vertical="center"/>
    </xf>
    <xf numFmtId="0" fontId="10" fillId="19" borderId="154" xfId="16" applyFont="1" applyFill="1" applyBorder="1">
      <alignment vertical="center"/>
    </xf>
    <xf numFmtId="0" fontId="36" fillId="0" borderId="0" xfId="17" applyFont="1" applyAlignment="1">
      <alignment horizontal="left" vertical="center" indent="2"/>
    </xf>
    <xf numFmtId="0" fontId="105" fillId="0" borderId="0" xfId="17" applyFont="1">
      <alignment vertical="center"/>
    </xf>
    <xf numFmtId="0" fontId="1" fillId="19" borderId="0" xfId="2" applyFont="1" applyFill="1">
      <alignment vertical="center"/>
    </xf>
    <xf numFmtId="0" fontId="23" fillId="19" borderId="36" xfId="2" applyFont="1" applyFill="1" applyBorder="1" applyAlignment="1">
      <alignment horizontal="center" vertical="top" wrapText="1"/>
    </xf>
    <xf numFmtId="0" fontId="22" fillId="19" borderId="10" xfId="2" applyFont="1" applyFill="1" applyBorder="1" applyAlignment="1">
      <alignment horizontal="left" vertical="center"/>
    </xf>
    <xf numFmtId="0" fontId="22" fillId="5" borderId="10" xfId="2" applyFont="1" applyFill="1" applyBorder="1" applyAlignment="1">
      <alignment horizontal="left" vertical="center"/>
    </xf>
    <xf numFmtId="0" fontId="22" fillId="5" borderId="11" xfId="2" applyFont="1" applyFill="1" applyBorder="1" applyAlignment="1">
      <alignment horizontal="left" vertical="center"/>
    </xf>
    <xf numFmtId="177" fontId="12" fillId="30" borderId="98" xfId="2" applyNumberFormat="1" applyFont="1" applyFill="1" applyBorder="1" applyAlignment="1">
      <alignment horizontal="center" vertical="center" wrapText="1"/>
    </xf>
    <xf numFmtId="177" fontId="12" fillId="30" borderId="7" xfId="2" applyNumberFormat="1" applyFont="1" applyFill="1" applyBorder="1" applyAlignment="1">
      <alignment horizontal="center" vertical="center" shrinkToFit="1"/>
    </xf>
    <xf numFmtId="14" fontId="25" fillId="19" borderId="0" xfId="2" applyNumberFormat="1" applyFont="1" applyFill="1" applyAlignment="1">
      <alignment horizontal="left" vertical="center"/>
    </xf>
    <xf numFmtId="0" fontId="25" fillId="19" borderId="0" xfId="19" applyFont="1" applyFill="1">
      <alignment vertical="center"/>
    </xf>
    <xf numFmtId="0" fontId="25" fillId="19" borderId="0" xfId="2" applyFont="1" applyFill="1" applyAlignment="1">
      <alignment horizontal="left" vertical="center"/>
    </xf>
    <xf numFmtId="0" fontId="40" fillId="19" borderId="0" xfId="17" applyFont="1" applyFill="1">
      <alignment vertical="center"/>
    </xf>
    <xf numFmtId="177" fontId="12" fillId="0" borderId="7" xfId="2" applyNumberFormat="1" applyFont="1" applyBorder="1" applyAlignment="1">
      <alignment horizontal="center" vertical="center" wrapText="1"/>
    </xf>
    <xf numFmtId="177" fontId="12" fillId="0" borderId="7" xfId="2" applyNumberFormat="1" applyFont="1" applyBorder="1" applyAlignment="1">
      <alignment horizontal="center" vertical="center" shrinkToFit="1"/>
    </xf>
    <xf numFmtId="177" fontId="12" fillId="7" borderId="7" xfId="2" applyNumberFormat="1" applyFont="1" applyFill="1" applyBorder="1" applyAlignment="1">
      <alignment horizontal="center" vertical="center" shrinkToFit="1"/>
    </xf>
    <xf numFmtId="177" fontId="12" fillId="19" borderId="7" xfId="2" applyNumberFormat="1" applyFont="1" applyFill="1" applyBorder="1" applyAlignment="1">
      <alignment horizontal="center" vertical="center" shrinkToFit="1"/>
    </xf>
    <xf numFmtId="177" fontId="12" fillId="19" borderId="97" xfId="2" applyNumberFormat="1" applyFont="1" applyFill="1" applyBorder="1" applyAlignment="1">
      <alignment horizontal="center" vertical="center" wrapText="1"/>
    </xf>
    <xf numFmtId="0" fontId="12" fillId="0" borderId="155" xfId="2" applyFont="1" applyBorder="1" applyAlignment="1">
      <alignment horizontal="center" vertical="center" wrapText="1"/>
    </xf>
    <xf numFmtId="0" fontId="12" fillId="0" borderId="156" xfId="2" applyFont="1" applyBorder="1" applyAlignment="1">
      <alignment horizontal="center" vertical="center" wrapText="1"/>
    </xf>
    <xf numFmtId="0" fontId="12" fillId="0" borderId="157" xfId="2" applyFont="1" applyBorder="1" applyAlignment="1">
      <alignment horizontal="center" vertical="center" wrapText="1"/>
    </xf>
    <xf numFmtId="0" fontId="12" fillId="0" borderId="155" xfId="2" applyFont="1" applyBorder="1" applyAlignment="1">
      <alignment horizontal="center" vertical="center"/>
    </xf>
    <xf numFmtId="0" fontId="101" fillId="19" borderId="130" xfId="0" applyFont="1" applyFill="1" applyBorder="1" applyAlignment="1">
      <alignment horizontal="center" vertical="center" wrapText="1"/>
    </xf>
    <xf numFmtId="0" fontId="101" fillId="19" borderId="148" xfId="0" applyFont="1" applyFill="1" applyBorder="1" applyAlignment="1">
      <alignment horizontal="center" vertical="center" wrapText="1"/>
    </xf>
    <xf numFmtId="0" fontId="96" fillId="26" borderId="158" xfId="2" applyFont="1" applyFill="1" applyBorder="1" applyAlignment="1">
      <alignment horizontal="center" vertical="center" wrapText="1"/>
    </xf>
    <xf numFmtId="0" fontId="97" fillId="26" borderId="159" xfId="2" applyFont="1" applyFill="1" applyBorder="1" applyAlignment="1">
      <alignment horizontal="center" vertical="center" wrapText="1"/>
    </xf>
    <xf numFmtId="0" fontId="95" fillId="26" borderId="159" xfId="2" applyFont="1" applyFill="1" applyBorder="1" applyAlignment="1">
      <alignment horizontal="center" vertical="center"/>
    </xf>
    <xf numFmtId="0" fontId="95" fillId="26" borderId="160" xfId="2" applyFont="1" applyFill="1" applyBorder="1" applyAlignment="1">
      <alignment horizontal="center" vertical="center"/>
    </xf>
    <xf numFmtId="0" fontId="90" fillId="21" borderId="25" xfId="2" applyFont="1" applyFill="1" applyBorder="1" applyAlignment="1">
      <alignment horizontal="center" vertical="center"/>
    </xf>
    <xf numFmtId="14" fontId="90" fillId="21" borderId="26" xfId="2" applyNumberFormat="1" applyFont="1" applyFill="1" applyBorder="1" applyAlignment="1">
      <alignment horizontal="center" vertical="center"/>
    </xf>
    <xf numFmtId="14" fontId="86" fillId="23" borderId="142" xfId="2" applyNumberFormat="1" applyFont="1" applyFill="1" applyBorder="1" applyAlignment="1">
      <alignment horizontal="center" vertical="center"/>
    </xf>
    <xf numFmtId="0" fontId="12" fillId="0" borderId="0" xfId="2" applyFont="1" applyAlignment="1">
      <alignment horizontal="center" vertical="center"/>
    </xf>
    <xf numFmtId="14" fontId="86"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3" fillId="5" borderId="0" xfId="0" applyFont="1" applyFill="1" applyAlignment="1">
      <alignment horizontal="left" vertical="top"/>
    </xf>
    <xf numFmtId="0" fontId="111" fillId="19" borderId="0" xfId="17" applyFont="1" applyFill="1" applyAlignment="1">
      <alignment horizontal="left" vertical="center"/>
    </xf>
    <xf numFmtId="0" fontId="86" fillId="0" borderId="0" xfId="2" applyFont="1" applyAlignment="1">
      <alignment vertical="top" wrapText="1"/>
    </xf>
    <xf numFmtId="0" fontId="8" fillId="0" borderId="163" xfId="1" applyBorder="1" applyAlignment="1" applyProtection="1">
      <alignment vertical="center" wrapText="1"/>
    </xf>
    <xf numFmtId="180" fontId="49" fillId="11" borderId="164" xfId="17" applyNumberFormat="1" applyFont="1" applyFill="1" applyBorder="1" applyAlignment="1">
      <alignment horizontal="center" vertical="center"/>
    </xf>
    <xf numFmtId="14" fontId="90" fillId="21" borderId="131" xfId="2" applyNumberFormat="1" applyFont="1" applyFill="1" applyBorder="1" applyAlignment="1">
      <alignment vertical="center" shrinkToFit="1"/>
    </xf>
    <xf numFmtId="14" fontId="28" fillId="21" borderId="165" xfId="2" applyNumberFormat="1" applyFont="1" applyFill="1" applyBorder="1" applyAlignment="1">
      <alignment horizontal="center" vertical="center" shrinkToFit="1"/>
    </xf>
    <xf numFmtId="14" fontId="86" fillId="21" borderId="167" xfId="1" applyNumberFormat="1" applyFont="1" applyFill="1" applyBorder="1" applyAlignment="1" applyProtection="1">
      <alignment vertical="center" wrapText="1"/>
    </xf>
    <xf numFmtId="14" fontId="86" fillId="21" borderId="168" xfId="1" applyNumberFormat="1" applyFont="1" applyFill="1" applyBorder="1" applyAlignment="1" applyProtection="1">
      <alignment vertical="center" wrapText="1"/>
    </xf>
    <xf numFmtId="56" fontId="86" fillId="21" borderId="166" xfId="2" applyNumberFormat="1" applyFont="1" applyFill="1" applyBorder="1">
      <alignment vertical="center"/>
    </xf>
    <xf numFmtId="0" fontId="8" fillId="0" borderId="0" xfId="1" applyAlignment="1" applyProtection="1">
      <alignment vertical="center"/>
    </xf>
    <xf numFmtId="0" fontId="70" fillId="0" borderId="0" xfId="0" applyFont="1">
      <alignment vertical="center"/>
    </xf>
    <xf numFmtId="0" fontId="118" fillId="5" borderId="13" xfId="2" applyFont="1" applyFill="1" applyBorder="1">
      <alignment vertical="center"/>
    </xf>
    <xf numFmtId="0" fontId="117" fillId="0" borderId="129" xfId="0" applyFont="1" applyBorder="1">
      <alignment vertical="center"/>
    </xf>
    <xf numFmtId="0" fontId="116" fillId="31" borderId="0" xfId="0" applyFont="1" applyFill="1" applyAlignment="1">
      <alignment horizontal="center" vertical="center" wrapText="1"/>
    </xf>
    <xf numFmtId="177" fontId="12" fillId="19" borderId="169"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5" fillId="19" borderId="0" xfId="2" applyNumberFormat="1" applyFont="1" applyFill="1" applyAlignment="1">
      <alignment horizontal="center" vertical="center"/>
    </xf>
    <xf numFmtId="0" fontId="25" fillId="19" borderId="0" xfId="19" applyFont="1" applyFill="1" applyAlignment="1">
      <alignment horizontal="center" vertical="center"/>
    </xf>
    <xf numFmtId="0" fontId="25" fillId="19" borderId="0" xfId="19" applyFont="1" applyFill="1" applyAlignment="1">
      <alignment horizontal="center" vertical="center" wrapText="1"/>
    </xf>
    <xf numFmtId="0" fontId="105" fillId="0" borderId="0" xfId="17" applyFont="1" applyAlignment="1">
      <alignment horizontal="left" vertical="center"/>
    </xf>
    <xf numFmtId="177" fontId="1" fillId="19" borderId="170" xfId="2" applyNumberFormat="1" applyFont="1" applyFill="1" applyBorder="1" applyAlignment="1">
      <alignment horizontal="center" vertical="center" wrapText="1"/>
    </xf>
    <xf numFmtId="0" fontId="22" fillId="19" borderId="7" xfId="2" applyFont="1" applyFill="1" applyBorder="1" applyAlignment="1">
      <alignment horizontal="left" vertical="center"/>
    </xf>
    <xf numFmtId="0" fontId="22" fillId="0" borderId="7" xfId="2" applyFont="1" applyBorder="1" applyAlignment="1">
      <alignment horizontal="left" vertical="center"/>
    </xf>
    <xf numFmtId="0" fontId="22" fillId="5" borderId="7" xfId="2" applyFont="1" applyFill="1" applyBorder="1" applyAlignment="1">
      <alignment horizontal="left" vertical="center"/>
    </xf>
    <xf numFmtId="0" fontId="22" fillId="19" borderId="16" xfId="2" applyFont="1" applyFill="1" applyBorder="1" applyAlignment="1">
      <alignment horizontal="left" vertical="center"/>
    </xf>
    <xf numFmtId="177" fontId="22" fillId="21" borderId="49" xfId="2" applyNumberFormat="1" applyFont="1" applyFill="1" applyBorder="1" applyAlignment="1">
      <alignment horizontal="center" vertical="center" shrinkToFit="1"/>
    </xf>
    <xf numFmtId="0" fontId="127" fillId="19" borderId="172" xfId="2" applyFont="1" applyFill="1" applyBorder="1" applyAlignment="1">
      <alignment horizontal="center" vertical="center"/>
    </xf>
    <xf numFmtId="177" fontId="127" fillId="19" borderId="172" xfId="2" applyNumberFormat="1" applyFont="1" applyFill="1" applyBorder="1" applyAlignment="1">
      <alignment horizontal="center" vertical="center" shrinkToFit="1"/>
    </xf>
    <xf numFmtId="0" fontId="128" fillId="0" borderId="172" xfId="0" applyFont="1" applyBorder="1" applyAlignment="1">
      <alignment horizontal="center" vertical="center" wrapText="1"/>
    </xf>
    <xf numFmtId="177" fontId="12" fillId="19" borderId="172" xfId="2" applyNumberFormat="1" applyFont="1" applyFill="1" applyBorder="1" applyAlignment="1">
      <alignment horizontal="center" vertical="center" wrapText="1"/>
    </xf>
    <xf numFmtId="177" fontId="22" fillId="19" borderId="171" xfId="2" applyNumberFormat="1" applyFont="1" applyFill="1" applyBorder="1" applyAlignment="1">
      <alignment horizontal="center" vertical="center" shrinkToFit="1"/>
    </xf>
    <xf numFmtId="177" fontId="1" fillId="19" borderId="171" xfId="2" applyNumberFormat="1" applyFont="1" applyFill="1" applyBorder="1" applyAlignment="1">
      <alignment horizontal="center" vertical="center" wrapText="1"/>
    </xf>
    <xf numFmtId="0" fontId="22" fillId="19" borderId="171" xfId="2" applyFont="1" applyFill="1" applyBorder="1" applyAlignment="1">
      <alignment horizontal="center" vertical="center" wrapText="1"/>
    </xf>
    <xf numFmtId="0" fontId="6" fillId="0" borderId="171" xfId="2" applyBorder="1" applyAlignment="1">
      <alignment horizontal="center" vertical="center"/>
    </xf>
    <xf numFmtId="0" fontId="23" fillId="23" borderId="6" xfId="2" applyFont="1" applyFill="1" applyBorder="1" applyAlignment="1">
      <alignment horizontal="center" vertical="top" wrapText="1"/>
    </xf>
    <xf numFmtId="177" fontId="1" fillId="23" borderId="36" xfId="2" applyNumberFormat="1" applyFont="1" applyFill="1" applyBorder="1" applyAlignment="1">
      <alignment horizontal="center" vertical="center" wrapText="1"/>
    </xf>
    <xf numFmtId="0" fontId="23" fillId="23" borderId="6" xfId="2" applyFont="1" applyFill="1" applyBorder="1" applyAlignment="1">
      <alignment horizontal="center" vertical="center" wrapText="1"/>
    </xf>
    <xf numFmtId="0" fontId="106" fillId="26" borderId="159" xfId="2" applyFont="1" applyFill="1" applyBorder="1" applyAlignment="1">
      <alignment horizontal="left" vertical="center" shrinkToFit="1"/>
    </xf>
    <xf numFmtId="0" fontId="84" fillId="0" borderId="115" xfId="0" applyFont="1" applyBorder="1" applyAlignment="1">
      <alignment horizontal="center" vertical="center" wrapText="1"/>
    </xf>
    <xf numFmtId="0" fontId="132" fillId="0" borderId="0" xfId="0" applyFont="1">
      <alignment vertical="center"/>
    </xf>
    <xf numFmtId="0" fontId="8" fillId="0" borderId="175" xfId="1" applyFill="1" applyBorder="1" applyAlignment="1" applyProtection="1">
      <alignment vertical="center" wrapText="1"/>
    </xf>
    <xf numFmtId="0" fontId="6" fillId="0" borderId="101" xfId="2" applyBorder="1">
      <alignment vertical="center"/>
    </xf>
    <xf numFmtId="0" fontId="26" fillId="0" borderId="147" xfId="2" applyFont="1" applyBorder="1" applyAlignment="1">
      <alignment vertical="top" wrapText="1"/>
    </xf>
    <xf numFmtId="0" fontId="8" fillId="0" borderId="177" xfId="1" applyFill="1" applyBorder="1" applyAlignment="1" applyProtection="1">
      <alignment vertical="center" wrapText="1"/>
    </xf>
    <xf numFmtId="0" fontId="6" fillId="0" borderId="102" xfId="2" applyBorder="1">
      <alignment vertical="center"/>
    </xf>
    <xf numFmtId="0" fontId="103" fillId="5" borderId="64" xfId="0" applyFont="1" applyFill="1" applyBorder="1" applyAlignment="1">
      <alignment horizontal="left" vertical="top"/>
    </xf>
    <xf numFmtId="0" fontId="35" fillId="19" borderId="0" xfId="2" applyFont="1" applyFill="1">
      <alignment vertical="center"/>
    </xf>
    <xf numFmtId="0" fontId="36" fillId="19" borderId="0" xfId="17" applyFont="1" applyFill="1">
      <alignment vertical="center"/>
    </xf>
    <xf numFmtId="0" fontId="37" fillId="19" borderId="0" xfId="17" applyFont="1" applyFill="1" applyAlignment="1">
      <alignment vertical="top" wrapText="1"/>
    </xf>
    <xf numFmtId="0" fontId="38" fillId="19" borderId="0" xfId="2" applyFont="1" applyFill="1" applyAlignment="1">
      <alignment horizontal="center" vertical="center"/>
    </xf>
    <xf numFmtId="0" fontId="81" fillId="19" borderId="0" xfId="17" applyFont="1" applyFill="1" applyAlignment="1">
      <alignment horizontal="left" vertical="center"/>
    </xf>
    <xf numFmtId="0" fontId="39" fillId="19" borderId="0" xfId="2" applyFont="1" applyFill="1" applyAlignment="1">
      <alignment vertical="center" wrapText="1"/>
    </xf>
    <xf numFmtId="0" fontId="41" fillId="19" borderId="0" xfId="2" applyFont="1" applyFill="1" applyAlignment="1">
      <alignment vertical="center" wrapText="1"/>
    </xf>
    <xf numFmtId="0" fontId="43" fillId="19" borderId="0" xfId="2" applyFont="1" applyFill="1">
      <alignment vertical="center"/>
    </xf>
    <xf numFmtId="0" fontId="44" fillId="19" borderId="0" xfId="2" applyFont="1" applyFill="1" applyAlignment="1">
      <alignment horizontal="center" vertical="center"/>
    </xf>
    <xf numFmtId="0" fontId="37" fillId="19" borderId="0" xfId="17" applyFont="1" applyFill="1" applyAlignment="1">
      <alignment horizontal="center" vertical="center"/>
    </xf>
    <xf numFmtId="0" fontId="42" fillId="19" borderId="0" xfId="17" applyFont="1" applyFill="1" applyAlignment="1">
      <alignment vertical="top" wrapText="1"/>
    </xf>
    <xf numFmtId="0" fontId="1" fillId="19" borderId="0" xfId="17" applyFill="1" applyAlignment="1">
      <alignment horizontal="center" vertical="center"/>
    </xf>
    <xf numFmtId="0" fontId="45" fillId="19" borderId="0" xfId="2" applyFont="1" applyFill="1" applyAlignment="1">
      <alignment vertical="center" wrapText="1"/>
    </xf>
    <xf numFmtId="0" fontId="41" fillId="19" borderId="0" xfId="2" applyFont="1" applyFill="1">
      <alignment vertical="center"/>
    </xf>
    <xf numFmtId="0" fontId="37" fillId="19" borderId="0" xfId="17" applyFont="1" applyFill="1">
      <alignment vertical="center"/>
    </xf>
    <xf numFmtId="0" fontId="46" fillId="19" borderId="0" xfId="17" applyFont="1" applyFill="1" applyAlignment="1">
      <alignment horizontal="center" vertical="center" wrapText="1"/>
    </xf>
    <xf numFmtId="0" fontId="47" fillId="19" borderId="0" xfId="17" applyFont="1" applyFill="1">
      <alignment vertical="center"/>
    </xf>
    <xf numFmtId="0" fontId="6" fillId="19" borderId="0" xfId="2" applyFill="1" applyAlignment="1">
      <alignment horizontal="center" vertical="center"/>
    </xf>
    <xf numFmtId="0" fontId="45" fillId="19" borderId="0" xfId="17" applyFont="1" applyFill="1" applyAlignment="1">
      <alignment vertical="center" wrapText="1"/>
    </xf>
    <xf numFmtId="0" fontId="50" fillId="19" borderId="0" xfId="17" applyFont="1" applyFill="1" applyAlignment="1">
      <alignment horizontal="center" vertical="center"/>
    </xf>
    <xf numFmtId="0" fontId="8" fillId="19" borderId="0" xfId="1" applyFill="1" applyAlignment="1" applyProtection="1">
      <alignment horizontal="center" vertical="center"/>
    </xf>
    <xf numFmtId="0" fontId="53" fillId="19" borderId="0" xfId="17" applyFont="1" applyFill="1" applyAlignment="1">
      <alignment horizontal="center" vertical="center"/>
    </xf>
    <xf numFmtId="0" fontId="0" fillId="19" borderId="0" xfId="0" applyFill="1" applyAlignment="1">
      <alignment vertical="center" wrapText="1"/>
    </xf>
    <xf numFmtId="0" fontId="1" fillId="19" borderId="123" xfId="17" applyFill="1" applyBorder="1" applyAlignment="1">
      <alignment horizontal="center" vertical="center" wrapText="1"/>
    </xf>
    <xf numFmtId="0" fontId="1" fillId="19" borderId="0" xfId="17" applyFill="1">
      <alignment vertical="center"/>
    </xf>
    <xf numFmtId="0" fontId="1" fillId="19" borderId="124" xfId="17" applyFill="1" applyBorder="1" applyAlignment="1">
      <alignment horizontal="center" vertical="center"/>
    </xf>
    <xf numFmtId="177" fontId="22" fillId="32" borderId="171" xfId="2" applyNumberFormat="1" applyFont="1" applyFill="1" applyBorder="1" applyAlignment="1">
      <alignment horizontal="center" vertical="center" shrinkToFit="1"/>
    </xf>
    <xf numFmtId="0" fontId="138" fillId="0" borderId="0" xfId="0" applyFont="1" applyAlignment="1">
      <alignment vertical="top" wrapText="1"/>
    </xf>
    <xf numFmtId="0" fontId="129" fillId="0" borderId="176" xfId="1" applyFont="1" applyBorder="1" applyAlignment="1" applyProtection="1">
      <alignment vertical="top" wrapText="1"/>
    </xf>
    <xf numFmtId="0" fontId="8" fillId="0" borderId="0" xfId="1" applyFill="1" applyBorder="1" applyAlignment="1" applyProtection="1">
      <alignment vertical="center" wrapText="1"/>
    </xf>
    <xf numFmtId="0" fontId="71" fillId="5" borderId="178" xfId="2" applyFont="1" applyFill="1" applyBorder="1" applyAlignment="1">
      <alignment horizontal="left" vertical="center"/>
    </xf>
    <xf numFmtId="183" fontId="103" fillId="5" borderId="0" xfId="0" applyNumberFormat="1" applyFont="1" applyFill="1" applyAlignment="1">
      <alignment horizontal="left" vertical="center"/>
    </xf>
    <xf numFmtId="0" fontId="129" fillId="0" borderId="144" xfId="1" applyFont="1" applyFill="1" applyBorder="1" applyAlignment="1" applyProtection="1">
      <alignment vertical="top" wrapText="1"/>
    </xf>
    <xf numFmtId="14" fontId="90" fillId="21" borderId="182" xfId="2" applyNumberFormat="1" applyFont="1" applyFill="1" applyBorder="1" applyAlignment="1">
      <alignment horizontal="center" vertical="center"/>
    </xf>
    <xf numFmtId="14" fontId="90" fillId="21" borderId="183" xfId="2" applyNumberFormat="1" applyFont="1" applyFill="1" applyBorder="1" applyAlignment="1">
      <alignment horizontal="center" vertical="center"/>
    </xf>
    <xf numFmtId="14" fontId="90" fillId="21" borderId="184" xfId="2" applyNumberFormat="1" applyFont="1" applyFill="1" applyBorder="1" applyAlignment="1">
      <alignment horizontal="center" vertical="center"/>
    </xf>
    <xf numFmtId="0" fontId="8" fillId="0" borderId="186" xfId="1" applyBorder="1" applyAlignment="1" applyProtection="1">
      <alignment vertical="top" wrapText="1"/>
    </xf>
    <xf numFmtId="0" fontId="31" fillId="23" borderId="185" xfId="2" applyFont="1" applyFill="1" applyBorder="1" applyAlignment="1">
      <alignment horizontal="center" vertical="center" wrapText="1"/>
    </xf>
    <xf numFmtId="0" fontId="31" fillId="21" borderId="143" xfId="2" applyFont="1" applyFill="1" applyBorder="1" applyAlignment="1">
      <alignment horizontal="center" vertical="center" wrapText="1"/>
    </xf>
    <xf numFmtId="0" fontId="112" fillId="19" borderId="187" xfId="0" applyFont="1" applyFill="1" applyBorder="1" applyAlignment="1">
      <alignment horizontal="left" vertical="center"/>
    </xf>
    <xf numFmtId="14" fontId="112" fillId="19" borderId="188" xfId="0" applyNumberFormat="1" applyFont="1" applyFill="1" applyBorder="1" applyAlignment="1">
      <alignment horizontal="center" vertical="center"/>
    </xf>
    <xf numFmtId="14" fontId="112" fillId="19" borderId="189" xfId="0" applyNumberFormat="1" applyFont="1" applyFill="1" applyBorder="1" applyAlignment="1">
      <alignment horizontal="center" vertical="center"/>
    </xf>
    <xf numFmtId="0" fontId="22" fillId="34" borderId="7" xfId="2" applyFont="1" applyFill="1" applyBorder="1" applyAlignment="1">
      <alignment horizontal="left" vertical="center"/>
    </xf>
    <xf numFmtId="177" fontId="10" fillId="34" borderId="9" xfId="2" applyNumberFormat="1" applyFont="1" applyFill="1" applyBorder="1" applyAlignment="1">
      <alignment horizontal="center" vertical="center" wrapText="1"/>
    </xf>
    <xf numFmtId="0" fontId="22" fillId="34" borderId="171" xfId="2" applyFont="1" applyFill="1" applyBorder="1" applyAlignment="1">
      <alignment horizontal="center" vertical="center" wrapText="1"/>
    </xf>
    <xf numFmtId="177" fontId="22" fillId="34" borderId="171" xfId="2" applyNumberFormat="1" applyFont="1" applyFill="1" applyBorder="1" applyAlignment="1">
      <alignment horizontal="center" vertical="center" shrinkToFit="1"/>
    </xf>
    <xf numFmtId="0" fontId="129" fillId="0" borderId="162" xfId="2" applyFont="1" applyBorder="1" applyAlignment="1">
      <alignment horizontal="left" vertical="top" wrapText="1"/>
    </xf>
    <xf numFmtId="0" fontId="142" fillId="35" borderId="0" xfId="0" applyFont="1" applyFill="1" applyAlignment="1">
      <alignment horizontal="center" vertical="center" wrapText="1"/>
    </xf>
    <xf numFmtId="0" fontId="84" fillId="36" borderId="115" xfId="0" applyFont="1" applyFill="1" applyBorder="1" applyAlignment="1">
      <alignment horizontal="center" vertical="center" wrapText="1"/>
    </xf>
    <xf numFmtId="0" fontId="136" fillId="21" borderId="138" xfId="1" applyFont="1" applyFill="1" applyBorder="1" applyAlignment="1" applyProtection="1">
      <alignment horizontal="center" vertical="center" wrapText="1"/>
    </xf>
    <xf numFmtId="0" fontId="0" fillId="37" borderId="0" xfId="0" applyFill="1">
      <alignment vertical="center"/>
    </xf>
    <xf numFmtId="0" fontId="134" fillId="37" borderId="0" xfId="0" applyFont="1" applyFill="1">
      <alignment vertical="center"/>
    </xf>
    <xf numFmtId="0" fontId="133" fillId="37" borderId="0" xfId="0" applyFont="1" applyFill="1">
      <alignment vertical="center"/>
    </xf>
    <xf numFmtId="0" fontId="125" fillId="37" borderId="0" xfId="0" applyFont="1" applyFill="1" applyAlignment="1">
      <alignment vertical="center" wrapText="1"/>
    </xf>
    <xf numFmtId="0" fontId="135" fillId="37" borderId="0" xfId="0" applyFont="1" applyFill="1">
      <alignment vertical="center"/>
    </xf>
    <xf numFmtId="0" fontId="143" fillId="0" borderId="192" xfId="2" applyFont="1" applyBorder="1" applyAlignment="1">
      <alignment horizontal="left" vertical="top" wrapText="1"/>
    </xf>
    <xf numFmtId="180" fontId="49" fillId="11" borderId="193" xfId="17" applyNumberFormat="1" applyFont="1" applyFill="1" applyBorder="1" applyAlignment="1">
      <alignment horizontal="center" vertical="center"/>
    </xf>
    <xf numFmtId="0" fontId="12" fillId="0" borderId="195" xfId="2" applyFont="1" applyBorder="1" applyAlignment="1">
      <alignment horizontal="center" vertical="center" wrapText="1"/>
    </xf>
    <xf numFmtId="177" fontId="89" fillId="34" borderId="7" xfId="2" applyNumberFormat="1" applyFont="1" applyFill="1" applyBorder="1" applyAlignment="1">
      <alignment horizontal="center" vertical="center" shrinkToFit="1"/>
    </xf>
    <xf numFmtId="177" fontId="144" fillId="34" borderId="7" xfId="2" applyNumberFormat="1" applyFont="1" applyFill="1" applyBorder="1" applyAlignment="1">
      <alignment horizontal="center" vertical="center" wrapText="1"/>
    </xf>
    <xf numFmtId="0" fontId="89" fillId="34" borderId="9" xfId="2" applyFont="1" applyFill="1" applyBorder="1" applyAlignment="1">
      <alignment horizontal="center" vertical="center"/>
    </xf>
    <xf numFmtId="177" fontId="89" fillId="34" borderId="9" xfId="2" applyNumberFormat="1" applyFont="1" applyFill="1" applyBorder="1" applyAlignment="1">
      <alignment horizontal="center" vertical="center" shrinkToFit="1"/>
    </xf>
    <xf numFmtId="14" fontId="86" fillId="21" borderId="1" xfId="1" applyNumberFormat="1" applyFont="1" applyFill="1" applyBorder="1" applyAlignment="1" applyProtection="1">
      <alignment horizontal="center" vertical="center" shrinkToFit="1"/>
    </xf>
    <xf numFmtId="0" fontId="112" fillId="19" borderId="198" xfId="0" applyFont="1" applyFill="1" applyBorder="1" applyAlignment="1">
      <alignment horizontal="left" vertical="center"/>
    </xf>
    <xf numFmtId="14" fontId="112" fillId="19" borderId="199" xfId="0" applyNumberFormat="1" applyFont="1" applyFill="1" applyBorder="1" applyAlignment="1">
      <alignment horizontal="center" vertical="center"/>
    </xf>
    <xf numFmtId="14" fontId="112" fillId="19" borderId="200" xfId="0" applyNumberFormat="1" applyFont="1" applyFill="1" applyBorder="1" applyAlignment="1">
      <alignment horizontal="center" vertical="center"/>
    </xf>
    <xf numFmtId="0" fontId="143" fillId="0" borderId="201" xfId="1" applyFont="1" applyFill="1" applyBorder="1" applyAlignment="1" applyProtection="1">
      <alignment vertical="top" wrapText="1"/>
    </xf>
    <xf numFmtId="0" fontId="146" fillId="21" borderId="143" xfId="2" applyFont="1" applyFill="1" applyBorder="1" applyAlignment="1">
      <alignment horizontal="center" vertical="center" wrapText="1"/>
    </xf>
    <xf numFmtId="14" fontId="86" fillId="21" borderId="1" xfId="2" applyNumberFormat="1" applyFont="1" applyFill="1" applyBorder="1" applyAlignment="1">
      <alignment horizontal="center" vertical="center" wrapText="1" shrinkToFit="1"/>
    </xf>
    <xf numFmtId="0" fontId="84" fillId="0" borderId="130" xfId="0" applyFont="1" applyBorder="1" applyAlignment="1">
      <alignment horizontal="center" vertical="center" wrapText="1"/>
    </xf>
    <xf numFmtId="14" fontId="90" fillId="21" borderId="8" xfId="2" applyNumberFormat="1" applyFont="1" applyFill="1" applyBorder="1" applyAlignment="1">
      <alignment vertical="center" shrinkToFit="1"/>
    </xf>
    <xf numFmtId="0" fontId="0" fillId="21" borderId="12" xfId="0" applyFill="1" applyBorder="1" applyAlignment="1">
      <alignment vertical="top" wrapText="1"/>
    </xf>
    <xf numFmtId="0" fontId="113" fillId="21" borderId="183" xfId="2" applyFont="1" applyFill="1" applyBorder="1" applyAlignment="1">
      <alignment horizontal="center" vertical="center" wrapText="1"/>
    </xf>
    <xf numFmtId="0" fontId="113" fillId="21" borderId="183" xfId="2" applyFont="1" applyFill="1" applyBorder="1" applyAlignment="1">
      <alignment horizontal="center" vertical="center"/>
    </xf>
    <xf numFmtId="0" fontId="113" fillId="21" borderId="182" xfId="2" applyFont="1" applyFill="1" applyBorder="1" applyAlignment="1">
      <alignment horizontal="center" vertical="center"/>
    </xf>
    <xf numFmtId="0" fontId="90" fillId="21" borderId="184" xfId="2" applyFont="1" applyFill="1" applyBorder="1" applyAlignment="1">
      <alignment horizontal="center" vertical="center"/>
    </xf>
    <xf numFmtId="0" fontId="141" fillId="0" borderId="0" xfId="2" applyFont="1">
      <alignment vertical="center"/>
    </xf>
    <xf numFmtId="0" fontId="130" fillId="0" borderId="203" xfId="1" applyFont="1" applyFill="1" applyBorder="1" applyAlignment="1" applyProtection="1">
      <alignment horizontal="left" vertical="top" wrapText="1"/>
    </xf>
    <xf numFmtId="0" fontId="6" fillId="0" borderId="0" xfId="2" applyAlignment="1">
      <alignment horizontal="center" vertical="top"/>
    </xf>
    <xf numFmtId="0" fontId="129" fillId="0" borderId="204" xfId="1" applyFont="1" applyBorder="1" applyAlignment="1" applyProtection="1">
      <alignment horizontal="left" vertical="top" wrapText="1"/>
    </xf>
    <xf numFmtId="0" fontId="8" fillId="0" borderId="205" xfId="1" applyFill="1" applyBorder="1" applyAlignment="1" applyProtection="1">
      <alignment vertical="center" wrapText="1"/>
    </xf>
    <xf numFmtId="0" fontId="131" fillId="0" borderId="205" xfId="1" applyFont="1" applyFill="1" applyBorder="1" applyAlignment="1" applyProtection="1">
      <alignment horizontal="left" vertical="top" wrapText="1"/>
    </xf>
    <xf numFmtId="0" fontId="31" fillId="31" borderId="206" xfId="1" applyFont="1" applyFill="1" applyBorder="1" applyAlignment="1" applyProtection="1">
      <alignment horizontal="center" vertical="center" wrapText="1" shrinkToFit="1"/>
    </xf>
    <xf numFmtId="0" fontId="87" fillId="0" borderId="207" xfId="2" applyFont="1" applyBorder="1" applyAlignment="1">
      <alignment vertical="center" shrinkToFit="1"/>
    </xf>
    <xf numFmtId="0" fontId="31" fillId="31" borderId="208" xfId="1" applyFont="1" applyFill="1" applyBorder="1" applyAlignment="1" applyProtection="1">
      <alignment horizontal="center" vertical="center" wrapText="1" shrinkToFit="1"/>
    </xf>
    <xf numFmtId="0" fontId="87" fillId="0" borderId="202" xfId="2" applyFont="1" applyBorder="1" applyAlignment="1">
      <alignment vertical="center" shrinkToFit="1"/>
    </xf>
    <xf numFmtId="0" fontId="22" fillId="0" borderId="171" xfId="2" applyFont="1" applyBorder="1" applyAlignment="1">
      <alignment horizontal="center" vertical="center"/>
    </xf>
    <xf numFmtId="14" fontId="86" fillId="21" borderId="167" xfId="1" applyNumberFormat="1" applyFont="1" applyFill="1" applyBorder="1" applyAlignment="1" applyProtection="1">
      <alignment horizontal="center" vertical="center" wrapText="1"/>
    </xf>
    <xf numFmtId="0" fontId="20" fillId="0" borderId="202" xfId="1" applyFont="1" applyFill="1" applyBorder="1" applyAlignment="1" applyProtection="1">
      <alignment vertical="top" wrapText="1"/>
    </xf>
    <xf numFmtId="0" fontId="17" fillId="35" borderId="177" xfId="1" applyFont="1" applyFill="1" applyBorder="1" applyAlignment="1" applyProtection="1">
      <alignment horizontal="center" vertical="center" wrapText="1"/>
    </xf>
    <xf numFmtId="0" fontId="137" fillId="35" borderId="0" xfId="0" applyFont="1" applyFill="1" applyAlignment="1">
      <alignment horizontal="center" vertical="center" wrapText="1"/>
    </xf>
    <xf numFmtId="0" fontId="0" fillId="39" borderId="208" xfId="0" applyFill="1" applyBorder="1">
      <alignment vertical="center"/>
    </xf>
    <xf numFmtId="0" fontId="0" fillId="39" borderId="213" xfId="0" applyFill="1" applyBorder="1">
      <alignment vertical="center"/>
    </xf>
    <xf numFmtId="0" fontId="90" fillId="21" borderId="38" xfId="2" applyFont="1" applyFill="1" applyBorder="1" applyAlignment="1">
      <alignment horizontal="center" vertical="center"/>
    </xf>
    <xf numFmtId="0" fontId="12" fillId="0" borderId="216" xfId="2" applyFont="1" applyBorder="1" applyAlignment="1">
      <alignment horizontal="center" vertical="center" wrapText="1"/>
    </xf>
    <xf numFmtId="0" fontId="23" fillId="19" borderId="0" xfId="2" applyFont="1" applyFill="1" applyAlignment="1">
      <alignment horizontal="center" vertical="top" wrapText="1"/>
    </xf>
    <xf numFmtId="0" fontId="22" fillId="19" borderId="36" xfId="2" applyFont="1" applyFill="1" applyBorder="1" applyAlignment="1">
      <alignment horizontal="center" vertical="center" wrapText="1"/>
    </xf>
    <xf numFmtId="0" fontId="23" fillId="19" borderId="49" xfId="2" applyFont="1" applyFill="1" applyBorder="1" applyAlignment="1">
      <alignment horizontal="center" vertical="center" wrapText="1"/>
    </xf>
    <xf numFmtId="0" fontId="22" fillId="19" borderId="217" xfId="2" applyFont="1" applyFill="1" applyBorder="1" applyAlignment="1">
      <alignment horizontal="left" vertical="center"/>
    </xf>
    <xf numFmtId="0" fontId="22" fillId="19" borderId="7" xfId="2" applyFont="1" applyFill="1" applyBorder="1" applyAlignment="1">
      <alignment horizontal="center" vertical="center" wrapText="1"/>
    </xf>
    <xf numFmtId="0" fontId="23" fillId="19" borderId="170" xfId="2" applyFont="1" applyFill="1" applyBorder="1" applyAlignment="1">
      <alignment horizontal="center" vertical="top" wrapText="1"/>
    </xf>
    <xf numFmtId="177" fontId="1" fillId="19" borderId="49" xfId="2" applyNumberFormat="1" applyFont="1" applyFill="1" applyBorder="1" applyAlignment="1">
      <alignment horizontal="center" vertical="center" wrapText="1"/>
    </xf>
    <xf numFmtId="0" fontId="84" fillId="0" borderId="171" xfId="0" applyFont="1" applyBorder="1" applyAlignment="1">
      <alignment horizontal="center" vertical="center" wrapText="1"/>
    </xf>
    <xf numFmtId="177" fontId="36" fillId="19" borderId="171" xfId="2" applyNumberFormat="1" applyFont="1" applyFill="1" applyBorder="1" applyAlignment="1">
      <alignment horizontal="center" vertical="center" wrapText="1"/>
    </xf>
    <xf numFmtId="0" fontId="22" fillId="19" borderId="170" xfId="2" applyFont="1" applyFill="1" applyBorder="1" applyAlignment="1">
      <alignment horizontal="center" vertical="center" wrapText="1"/>
    </xf>
    <xf numFmtId="177" fontId="22" fillId="19" borderId="49" xfId="2" applyNumberFormat="1" applyFont="1" applyFill="1" applyBorder="1" applyAlignment="1">
      <alignment horizontal="center" vertical="center" shrinkToFit="1"/>
    </xf>
    <xf numFmtId="0" fontId="88" fillId="0" borderId="0" xfId="2" applyFont="1" applyAlignment="1">
      <alignment vertical="top" wrapText="1"/>
    </xf>
    <xf numFmtId="0" fontId="8" fillId="0" borderId="219" xfId="1" applyBorder="1" applyAlignment="1" applyProtection="1">
      <alignment vertical="center" wrapText="1"/>
    </xf>
    <xf numFmtId="0" fontId="112" fillId="19" borderId="220" xfId="0" applyFont="1" applyFill="1" applyBorder="1" applyAlignment="1">
      <alignment horizontal="left" vertical="center"/>
    </xf>
    <xf numFmtId="0" fontId="112" fillId="19" borderId="221" xfId="0" applyFont="1" applyFill="1" applyBorder="1" applyAlignment="1">
      <alignment horizontal="left" vertical="center"/>
    </xf>
    <xf numFmtId="14" fontId="112" fillId="19" borderId="221" xfId="0" applyNumberFormat="1" applyFont="1" applyFill="1" applyBorder="1" applyAlignment="1">
      <alignment horizontal="center" vertical="center"/>
    </xf>
    <xf numFmtId="14" fontId="112" fillId="19" borderId="222" xfId="0" applyNumberFormat="1" applyFont="1" applyFill="1" applyBorder="1" applyAlignment="1">
      <alignment horizontal="center" vertical="center"/>
    </xf>
    <xf numFmtId="0" fontId="1" fillId="19" borderId="127" xfId="17" applyFill="1" applyBorder="1" applyAlignment="1">
      <alignment horizontal="center" vertical="center" wrapText="1"/>
    </xf>
    <xf numFmtId="0" fontId="12" fillId="5" borderId="216" xfId="2" applyFont="1" applyFill="1" applyBorder="1" applyAlignment="1">
      <alignment horizontal="center" vertical="center" wrapText="1"/>
    </xf>
    <xf numFmtId="0" fontId="129" fillId="0" borderId="218" xfId="1" applyFont="1" applyFill="1" applyBorder="1" applyAlignment="1" applyProtection="1">
      <alignment horizontal="left" vertical="top" wrapText="1"/>
    </xf>
    <xf numFmtId="0" fontId="8" fillId="0" borderId="223" xfId="1" applyBorder="1" applyAlignment="1" applyProtection="1">
      <alignment vertical="center"/>
    </xf>
    <xf numFmtId="0" fontId="0" fillId="0" borderId="0" xfId="0" applyAlignment="1">
      <alignment horizontal="center" vertical="center"/>
    </xf>
    <xf numFmtId="0" fontId="17" fillId="23" borderId="185" xfId="2" applyFont="1" applyFill="1" applyBorder="1" applyAlignment="1">
      <alignment horizontal="center" vertical="center" wrapText="1"/>
    </xf>
    <xf numFmtId="0" fontId="8" fillId="0" borderId="224" xfId="1" applyBorder="1" applyAlignment="1" applyProtection="1">
      <alignment horizontal="left" vertical="top" wrapText="1"/>
    </xf>
    <xf numFmtId="0" fontId="20" fillId="0" borderId="101" xfId="1" applyFont="1" applyFill="1" applyBorder="1" applyAlignment="1" applyProtection="1">
      <alignment vertical="top" wrapText="1"/>
    </xf>
    <xf numFmtId="0" fontId="6" fillId="0" borderId="225" xfId="2" applyBorder="1">
      <alignment vertical="center"/>
    </xf>
    <xf numFmtId="0" fontId="8" fillId="0" borderId="90" xfId="1" applyFill="1" applyBorder="1" applyAlignment="1" applyProtection="1">
      <alignment vertical="top" wrapText="1"/>
    </xf>
    <xf numFmtId="0" fontId="112" fillId="19" borderId="188" xfId="0" applyFont="1" applyFill="1" applyBorder="1" applyAlignment="1">
      <alignment horizontal="left" vertical="center"/>
    </xf>
    <xf numFmtId="0" fontId="112" fillId="19" borderId="199" xfId="0" applyFont="1" applyFill="1" applyBorder="1" applyAlignment="1">
      <alignment horizontal="left" vertical="center"/>
    </xf>
    <xf numFmtId="0" fontId="8" fillId="0" borderId="219" xfId="1" applyFill="1" applyBorder="1" applyAlignment="1" applyProtection="1">
      <alignment horizontal="left" vertical="center" wrapText="1"/>
    </xf>
    <xf numFmtId="0" fontId="0" fillId="38" borderId="0" xfId="0" applyFill="1">
      <alignment vertical="center"/>
    </xf>
    <xf numFmtId="0" fontId="129" fillId="0" borderId="192" xfId="2" applyFont="1" applyBorder="1" applyAlignment="1">
      <alignment horizontal="left" vertical="top" wrapText="1"/>
    </xf>
    <xf numFmtId="14" fontId="92" fillId="19" borderId="128" xfId="17" applyNumberFormat="1" applyFont="1" applyFill="1" applyBorder="1" applyAlignment="1">
      <alignment horizontal="center" vertical="center" wrapText="1"/>
    </xf>
    <xf numFmtId="0" fontId="36" fillId="19" borderId="127" xfId="17" applyFont="1" applyFill="1" applyBorder="1" applyAlignment="1">
      <alignment horizontal="center" vertical="center" wrapText="1"/>
    </xf>
    <xf numFmtId="0" fontId="93" fillId="19" borderId="0" xfId="0" applyFont="1" applyFill="1" applyAlignment="1">
      <alignment horizontal="center" vertical="center" wrapText="1"/>
    </xf>
    <xf numFmtId="0" fontId="8" fillId="0" borderId="186" xfId="1" applyBorder="1" applyAlignment="1" applyProtection="1">
      <alignment vertical="center" wrapText="1"/>
    </xf>
    <xf numFmtId="0" fontId="86" fillId="21" borderId="146" xfId="1" applyFont="1" applyFill="1" applyBorder="1" applyAlignment="1" applyProtection="1">
      <alignment horizontal="center" vertical="center" wrapText="1"/>
    </xf>
    <xf numFmtId="0" fontId="8" fillId="0" borderId="0" xfId="1" applyFill="1" applyAlignment="1" applyProtection="1">
      <alignment vertical="center"/>
    </xf>
    <xf numFmtId="14" fontId="12" fillId="19" borderId="128" xfId="17" applyNumberFormat="1" applyFont="1" applyFill="1" applyBorder="1" applyAlignment="1">
      <alignment horizontal="center" vertical="center"/>
    </xf>
    <xf numFmtId="14" fontId="18" fillId="21" borderId="1" xfId="2" applyNumberFormat="1" applyFont="1" applyFill="1" applyBorder="1" applyAlignment="1">
      <alignment horizontal="center" vertical="center" wrapText="1" shrinkToFit="1"/>
    </xf>
    <xf numFmtId="14" fontId="90" fillId="21" borderId="1" xfId="2" applyNumberFormat="1" applyFont="1" applyFill="1" applyBorder="1" applyAlignment="1">
      <alignment horizontal="center" vertical="center" wrapText="1" shrinkToFit="1"/>
    </xf>
    <xf numFmtId="0" fontId="148" fillId="19" borderId="0" xfId="0" applyFont="1" applyFill="1" applyAlignment="1">
      <alignment horizontal="center" vertical="center" wrapText="1"/>
    </xf>
    <xf numFmtId="0" fontId="70" fillId="19" borderId="0" xfId="0" applyFont="1" applyFill="1" applyAlignment="1">
      <alignment horizontal="center" vertical="center" wrapText="1"/>
    </xf>
    <xf numFmtId="0" fontId="40" fillId="0" borderId="0" xfId="17" applyFont="1" applyAlignment="1">
      <alignment vertical="center" wrapText="1"/>
    </xf>
    <xf numFmtId="0" fontId="45" fillId="5" borderId="0" xfId="17" applyFont="1" applyFill="1" applyAlignment="1">
      <alignment vertical="center" wrapText="1"/>
    </xf>
    <xf numFmtId="0" fontId="26" fillId="21" borderId="0" xfId="2" applyFont="1" applyFill="1" applyAlignment="1">
      <alignment horizontal="center" vertical="center"/>
    </xf>
    <xf numFmtId="0" fontId="6" fillId="0" borderId="0" xfId="4"/>
    <xf numFmtId="0" fontId="6" fillId="19" borderId="231" xfId="2" applyFill="1" applyBorder="1" applyAlignment="1">
      <alignment horizontal="center" vertical="center" wrapText="1"/>
    </xf>
    <xf numFmtId="0" fontId="6" fillId="19" borderId="232" xfId="2" applyFill="1" applyBorder="1" applyAlignment="1">
      <alignment horizontal="center" vertical="center"/>
    </xf>
    <xf numFmtId="0" fontId="6" fillId="19" borderId="232" xfId="2" applyFill="1" applyBorder="1" applyAlignment="1">
      <alignment horizontal="center" vertical="center" wrapText="1"/>
    </xf>
    <xf numFmtId="0" fontId="6" fillId="19" borderId="233" xfId="2" applyFill="1" applyBorder="1" applyAlignment="1">
      <alignment horizontal="center" vertical="center"/>
    </xf>
    <xf numFmtId="0" fontId="0" fillId="23" borderId="234" xfId="0" applyFill="1" applyBorder="1" applyAlignment="1">
      <alignment horizontal="left" vertical="center"/>
    </xf>
    <xf numFmtId="0" fontId="0" fillId="23" borderId="235" xfId="0" applyFill="1" applyBorder="1" applyAlignment="1">
      <alignment horizontal="left" vertical="center"/>
    </xf>
    <xf numFmtId="0" fontId="70" fillId="29" borderId="235" xfId="0" applyFont="1" applyFill="1" applyBorder="1" applyAlignment="1">
      <alignment horizontal="left" vertical="center"/>
    </xf>
    <xf numFmtId="0" fontId="70" fillId="29" borderId="236" xfId="0" applyFont="1" applyFill="1" applyBorder="1" applyAlignment="1">
      <alignment horizontal="center" vertical="center"/>
    </xf>
    <xf numFmtId="0" fontId="143" fillId="0" borderId="237" xfId="1" applyFont="1" applyFill="1" applyBorder="1" applyAlignment="1" applyProtection="1">
      <alignment vertical="top" wrapText="1"/>
    </xf>
    <xf numFmtId="0" fontId="158" fillId="0" borderId="0" xfId="2" applyFont="1">
      <alignment vertical="center"/>
    </xf>
    <xf numFmtId="0" fontId="160" fillId="37" borderId="0" xfId="0" applyFont="1" applyFill="1">
      <alignment vertical="center"/>
    </xf>
    <xf numFmtId="0" fontId="161" fillId="37" borderId="0" xfId="0" applyFont="1" applyFill="1">
      <alignment vertical="center"/>
    </xf>
    <xf numFmtId="0" fontId="162" fillId="37" borderId="0" xfId="0" applyFont="1" applyFill="1">
      <alignment vertical="center"/>
    </xf>
    <xf numFmtId="0" fontId="8" fillId="37" borderId="0" xfId="1" applyFill="1" applyAlignment="1" applyProtection="1">
      <alignment vertical="center"/>
    </xf>
    <xf numFmtId="0" fontId="163" fillId="37" borderId="0" xfId="1" applyFont="1" applyFill="1" applyAlignment="1" applyProtection="1">
      <alignment vertical="center"/>
    </xf>
    <xf numFmtId="0" fontId="166" fillId="37" borderId="0" xfId="0" applyFont="1" applyFill="1">
      <alignment vertical="center"/>
    </xf>
    <xf numFmtId="0" fontId="164" fillId="37" borderId="0" xfId="0" applyFont="1" applyFill="1">
      <alignment vertical="center"/>
    </xf>
    <xf numFmtId="14" fontId="36" fillId="19" borderId="128" xfId="17" applyNumberFormat="1" applyFont="1" applyFill="1" applyBorder="1" applyAlignment="1">
      <alignment horizontal="center" vertical="center"/>
    </xf>
    <xf numFmtId="14" fontId="147" fillId="19" borderId="128" xfId="0" applyNumberFormat="1" applyFont="1" applyFill="1" applyBorder="1" applyAlignment="1">
      <alignment horizontal="center" vertical="center" wrapText="1"/>
    </xf>
    <xf numFmtId="14" fontId="147" fillId="19" borderId="128" xfId="0" applyNumberFormat="1" applyFont="1" applyFill="1" applyBorder="1" applyAlignment="1">
      <alignment horizontal="center" vertical="center"/>
    </xf>
    <xf numFmtId="14" fontId="22" fillId="19" borderId="128" xfId="17" applyNumberFormat="1" applyFont="1" applyFill="1" applyBorder="1" applyAlignment="1">
      <alignment horizontal="center" vertical="center"/>
    </xf>
    <xf numFmtId="0" fontId="112" fillId="21" borderId="221" xfId="0" applyFont="1" applyFill="1" applyBorder="1" applyAlignment="1">
      <alignment horizontal="left" vertical="center"/>
    </xf>
    <xf numFmtId="0" fontId="112" fillId="29" borderId="221" xfId="0" applyFont="1" applyFill="1" applyBorder="1" applyAlignment="1">
      <alignment horizontal="left" vertical="center"/>
    </xf>
    <xf numFmtId="0" fontId="112" fillId="42" borderId="221" xfId="0" applyFont="1" applyFill="1" applyBorder="1" applyAlignment="1">
      <alignment horizontal="left" vertical="center"/>
    </xf>
    <xf numFmtId="14" fontId="92" fillId="21" borderId="128" xfId="17" applyNumberFormat="1" applyFont="1" applyFill="1" applyBorder="1" applyAlignment="1">
      <alignment horizontal="center" vertical="center"/>
    </xf>
    <xf numFmtId="0" fontId="92" fillId="21" borderId="127" xfId="17" applyFont="1" applyFill="1" applyBorder="1" applyAlignment="1">
      <alignment horizontal="center" vertical="center" wrapText="1"/>
    </xf>
    <xf numFmtId="0" fontId="99" fillId="21" borderId="127" xfId="17" applyFont="1" applyFill="1" applyBorder="1" applyAlignment="1">
      <alignment horizontal="center" vertical="center" wrapText="1"/>
    </xf>
    <xf numFmtId="0" fontId="136" fillId="21" borderId="238" xfId="1" applyFont="1" applyFill="1" applyBorder="1" applyAlignment="1" applyProtection="1">
      <alignment horizontal="center" vertical="center" wrapText="1"/>
    </xf>
    <xf numFmtId="0" fontId="156" fillId="0" borderId="0" xfId="2" applyFont="1">
      <alignment vertical="center"/>
    </xf>
    <xf numFmtId="0" fontId="154" fillId="0" borderId="0" xfId="2" applyFont="1">
      <alignment vertical="center"/>
    </xf>
    <xf numFmtId="184" fontId="0" fillId="40" borderId="247" xfId="0" applyNumberFormat="1" applyFill="1" applyBorder="1" applyAlignment="1">
      <alignment horizontal="center" vertical="center"/>
    </xf>
    <xf numFmtId="184" fontId="0" fillId="40" borderId="248" xfId="0" applyNumberFormat="1" applyFill="1" applyBorder="1" applyAlignment="1">
      <alignment horizontal="center" vertical="center"/>
    </xf>
    <xf numFmtId="184" fontId="0" fillId="40" borderId="249" xfId="0" applyNumberFormat="1" applyFill="1" applyBorder="1" applyAlignment="1">
      <alignment horizontal="center" vertical="center"/>
    </xf>
    <xf numFmtId="0" fontId="8" fillId="0" borderId="219" xfId="1" applyBorder="1" applyAlignment="1" applyProtection="1">
      <alignment vertical="center"/>
    </xf>
    <xf numFmtId="14" fontId="99" fillId="21" borderId="128" xfId="17" applyNumberFormat="1" applyFont="1" applyFill="1" applyBorder="1" applyAlignment="1">
      <alignment horizontal="center" vertical="center" wrapText="1"/>
    </xf>
    <xf numFmtId="0" fontId="98" fillId="21" borderId="0" xfId="0" applyFont="1" applyFill="1" applyAlignment="1">
      <alignment horizontal="center" vertical="center" wrapText="1"/>
    </xf>
    <xf numFmtId="14" fontId="12" fillId="21" borderId="128" xfId="17" applyNumberFormat="1" applyFont="1" applyFill="1" applyBorder="1" applyAlignment="1">
      <alignment horizontal="center" vertical="center" wrapText="1"/>
    </xf>
    <xf numFmtId="56" fontId="92" fillId="21" borderId="127" xfId="17" applyNumberFormat="1" applyFont="1" applyFill="1" applyBorder="1" applyAlignment="1">
      <alignment horizontal="center" vertical="center" wrapText="1"/>
    </xf>
    <xf numFmtId="14" fontId="92" fillId="21" borderId="128" xfId="17" applyNumberFormat="1" applyFont="1" applyFill="1" applyBorder="1" applyAlignment="1">
      <alignment horizontal="center" vertical="center" wrapText="1"/>
    </xf>
    <xf numFmtId="0" fontId="112" fillId="43" borderId="187" xfId="0" applyFont="1" applyFill="1" applyBorder="1" applyAlignment="1">
      <alignment horizontal="left" vertical="center"/>
    </xf>
    <xf numFmtId="0" fontId="112" fillId="43" borderId="188" xfId="0" applyFont="1" applyFill="1" applyBorder="1" applyAlignment="1">
      <alignment horizontal="left" vertical="center"/>
    </xf>
    <xf numFmtId="14" fontId="112" fillId="43" borderId="188" xfId="0" applyNumberFormat="1" applyFont="1" applyFill="1" applyBorder="1" applyAlignment="1">
      <alignment horizontal="center" vertical="center"/>
    </xf>
    <xf numFmtId="14" fontId="112" fillId="43" borderId="189" xfId="0" applyNumberFormat="1" applyFont="1" applyFill="1" applyBorder="1" applyAlignment="1">
      <alignment horizontal="center" vertical="center"/>
    </xf>
    <xf numFmtId="0" fontId="112" fillId="43" borderId="198" xfId="0" applyFont="1" applyFill="1" applyBorder="1" applyAlignment="1">
      <alignment horizontal="left" vertical="center"/>
    </xf>
    <xf numFmtId="0" fontId="112" fillId="43" borderId="199" xfId="0" applyFont="1" applyFill="1" applyBorder="1" applyAlignment="1">
      <alignment horizontal="left" vertical="center"/>
    </xf>
    <xf numFmtId="14" fontId="112" fillId="43" borderId="199" xfId="0" applyNumberFormat="1" applyFont="1" applyFill="1" applyBorder="1" applyAlignment="1">
      <alignment horizontal="center" vertical="center"/>
    </xf>
    <xf numFmtId="14" fontId="112" fillId="43" borderId="200" xfId="0" applyNumberFormat="1" applyFont="1" applyFill="1" applyBorder="1" applyAlignment="1">
      <alignment horizontal="center" vertical="center"/>
    </xf>
    <xf numFmtId="0" fontId="112" fillId="43" borderId="220" xfId="0" applyFont="1" applyFill="1" applyBorder="1" applyAlignment="1">
      <alignment horizontal="left" vertical="center"/>
    </xf>
    <xf numFmtId="0" fontId="112" fillId="43" borderId="221" xfId="0" applyFont="1" applyFill="1" applyBorder="1" applyAlignment="1">
      <alignment horizontal="left" vertical="center"/>
    </xf>
    <xf numFmtId="14" fontId="112" fillId="43" borderId="221" xfId="0" applyNumberFormat="1" applyFont="1" applyFill="1" applyBorder="1" applyAlignment="1">
      <alignment horizontal="center" vertical="center"/>
    </xf>
    <xf numFmtId="14" fontId="112" fillId="43" borderId="222" xfId="0" applyNumberFormat="1" applyFont="1" applyFill="1" applyBorder="1" applyAlignment="1">
      <alignment horizontal="center" vertical="center"/>
    </xf>
    <xf numFmtId="0" fontId="112" fillId="40" borderId="221" xfId="0" applyFont="1" applyFill="1" applyBorder="1" applyAlignment="1">
      <alignment horizontal="left" vertical="center"/>
    </xf>
    <xf numFmtId="0" fontId="112" fillId="40" borderId="188" xfId="0" applyFont="1" applyFill="1" applyBorder="1" applyAlignment="1">
      <alignment horizontal="left" vertical="center"/>
    </xf>
    <xf numFmtId="0" fontId="112" fillId="44" borderId="221" xfId="0" applyFont="1" applyFill="1" applyBorder="1" applyAlignment="1">
      <alignment horizontal="left" vertical="center"/>
    </xf>
    <xf numFmtId="0" fontId="0" fillId="0" borderId="247" xfId="0" applyBorder="1" applyAlignment="1">
      <alignment horizontal="center" vertical="center"/>
    </xf>
    <xf numFmtId="0" fontId="0" fillId="0" borderId="248" xfId="0" applyBorder="1" applyAlignment="1">
      <alignment horizontal="center" vertical="center"/>
    </xf>
    <xf numFmtId="0" fontId="0" fillId="0" borderId="249" xfId="0" applyBorder="1" applyAlignment="1">
      <alignment horizontal="center" vertical="center"/>
    </xf>
    <xf numFmtId="0" fontId="6" fillId="19" borderId="250" xfId="2" applyFill="1" applyBorder="1" applyAlignment="1">
      <alignment horizontal="center" vertical="center" wrapText="1"/>
    </xf>
    <xf numFmtId="0" fontId="6" fillId="19" borderId="251" xfId="2" applyFill="1" applyBorder="1" applyAlignment="1">
      <alignment horizontal="center" vertical="center"/>
    </xf>
    <xf numFmtId="0" fontId="6" fillId="19" borderId="251" xfId="2" applyFill="1" applyBorder="1" applyAlignment="1">
      <alignment horizontal="center" vertical="center" wrapText="1"/>
    </xf>
    <xf numFmtId="0" fontId="6" fillId="19" borderId="252" xfId="2" applyFill="1" applyBorder="1" applyAlignment="1">
      <alignment horizontal="center" vertical="center"/>
    </xf>
    <xf numFmtId="0" fontId="6" fillId="19" borderId="253" xfId="2" applyFill="1" applyBorder="1" applyAlignment="1">
      <alignment horizontal="center" vertical="center" wrapText="1"/>
    </xf>
    <xf numFmtId="0" fontId="6" fillId="19" borderId="254" xfId="2" applyFill="1" applyBorder="1" applyAlignment="1">
      <alignment horizontal="center" vertical="center"/>
    </xf>
    <xf numFmtId="0" fontId="6" fillId="19" borderId="254" xfId="2" applyFill="1" applyBorder="1" applyAlignment="1">
      <alignment horizontal="center" vertical="center" wrapText="1"/>
    </xf>
    <xf numFmtId="0" fontId="6" fillId="19" borderId="255" xfId="2" applyFill="1" applyBorder="1" applyAlignment="1">
      <alignment horizontal="center" vertical="center"/>
    </xf>
    <xf numFmtId="0" fontId="173" fillId="0" borderId="0" xfId="2" applyFont="1">
      <alignment vertical="center"/>
    </xf>
    <xf numFmtId="0" fontId="7" fillId="46" borderId="0" xfId="4" applyFont="1" applyFill="1" applyAlignment="1">
      <alignment vertical="top"/>
    </xf>
    <xf numFmtId="0" fontId="7" fillId="46" borderId="0" xfId="2" applyFont="1" applyFill="1" applyAlignment="1">
      <alignment vertical="top"/>
    </xf>
    <xf numFmtId="0" fontId="159" fillId="46" borderId="0" xfId="2" applyFont="1" applyFill="1" applyAlignment="1">
      <alignment vertical="top"/>
    </xf>
    <xf numFmtId="0" fontId="33" fillId="46" borderId="0" xfId="2" applyFont="1" applyFill="1" applyAlignment="1">
      <alignment vertical="top"/>
    </xf>
    <xf numFmtId="0" fontId="174" fillId="47" borderId="0" xfId="4" applyFont="1" applyFill="1"/>
    <xf numFmtId="0" fontId="175" fillId="47" borderId="0" xfId="4" applyFont="1" applyFill="1"/>
    <xf numFmtId="0" fontId="73" fillId="0" borderId="0" xfId="0" applyFont="1" applyAlignment="1">
      <alignment horizontal="left" vertical="center" wrapText="1"/>
    </xf>
    <xf numFmtId="0" fontId="77" fillId="0" borderId="0" xfId="0" applyFont="1" applyAlignment="1">
      <alignment horizontal="left" vertical="center" wrapText="1"/>
    </xf>
    <xf numFmtId="0" fontId="76" fillId="0" borderId="0" xfId="0" applyFont="1" applyAlignment="1">
      <alignment horizontal="left" vertical="center" wrapText="1"/>
    </xf>
    <xf numFmtId="0" fontId="77" fillId="0" borderId="0" xfId="0" applyFont="1" applyAlignment="1">
      <alignment horizontal="left" vertical="top" wrapText="1"/>
    </xf>
    <xf numFmtId="0" fontId="73" fillId="0" borderId="0" xfId="0" applyFont="1" applyAlignment="1">
      <alignment horizontal="left" vertical="top" wrapText="1"/>
    </xf>
    <xf numFmtId="0" fontId="74" fillId="0" borderId="0" xfId="0" applyFont="1" applyAlignment="1">
      <alignment horizontal="left" vertical="center" wrapText="1"/>
    </xf>
    <xf numFmtId="0" fontId="6" fillId="0" borderId="64" xfId="0" applyFont="1" applyBorder="1" applyAlignment="1">
      <alignment horizontal="left" vertical="center"/>
    </xf>
    <xf numFmtId="0" fontId="6" fillId="0" borderId="0" xfId="0" applyFont="1" applyAlignment="1">
      <alignment horizontal="left" vertical="center"/>
    </xf>
    <xf numFmtId="0" fontId="6" fillId="0" borderId="66" xfId="0" applyFont="1" applyBorder="1" applyAlignment="1">
      <alignment horizontal="left" vertical="center"/>
    </xf>
    <xf numFmtId="0" fontId="103" fillId="5" borderId="0" xfId="0" applyFont="1" applyFill="1" applyAlignment="1">
      <alignment horizontal="left" vertical="center" wrapText="1"/>
    </xf>
    <xf numFmtId="0" fontId="103" fillId="5" borderId="66" xfId="0" applyFont="1" applyFill="1" applyBorder="1" applyAlignment="1">
      <alignment horizontal="left" vertical="center" wrapText="1"/>
    </xf>
    <xf numFmtId="0" fontId="103" fillId="5" borderId="0" xfId="0" applyFont="1" applyFill="1" applyAlignment="1">
      <alignment horizontal="left" vertical="center"/>
    </xf>
    <xf numFmtId="0" fontId="103" fillId="5" borderId="0" xfId="0" applyFont="1" applyFill="1" applyAlignment="1">
      <alignment horizontal="left" vertical="top" wrapText="1"/>
    </xf>
    <xf numFmtId="0" fontId="8" fillId="0" borderId="0" xfId="1" applyAlignment="1" applyProtection="1">
      <alignment horizontal="center" vertical="center" wrapText="1"/>
    </xf>
    <xf numFmtId="0" fontId="49" fillId="19" borderId="44" xfId="17" applyFont="1" applyFill="1" applyBorder="1" applyAlignment="1">
      <alignment horizontal="center" vertical="center"/>
    </xf>
    <xf numFmtId="0" fontId="49" fillId="19" borderId="45" xfId="17" applyFont="1" applyFill="1" applyBorder="1" applyAlignment="1">
      <alignment horizontal="center" vertical="center"/>
    </xf>
    <xf numFmtId="0" fontId="49" fillId="0" borderId="45" xfId="17" applyFont="1" applyBorder="1" applyAlignment="1">
      <alignment horizontal="center" vertical="center"/>
    </xf>
    <xf numFmtId="0" fontId="49" fillId="0" borderId="46" xfId="17" applyFont="1" applyBorder="1" applyAlignment="1">
      <alignment horizontal="center" vertical="center"/>
    </xf>
    <xf numFmtId="0" fontId="1" fillId="0" borderId="71" xfId="17" applyBorder="1" applyAlignment="1">
      <alignment horizontal="center" vertical="center"/>
    </xf>
    <xf numFmtId="0" fontId="1" fillId="0" borderId="72" xfId="17" applyBorder="1" applyAlignment="1">
      <alignment horizontal="center" vertical="center"/>
    </xf>
    <xf numFmtId="0" fontId="1" fillId="0" borderId="73" xfId="17" applyBorder="1" applyAlignment="1">
      <alignment horizontal="center" vertical="center"/>
    </xf>
    <xf numFmtId="0" fontId="37" fillId="0" borderId="74" xfId="17" applyFont="1" applyBorder="1" applyAlignment="1">
      <alignment horizontal="center" vertical="center" wrapText="1"/>
    </xf>
    <xf numFmtId="0" fontId="37" fillId="0" borderId="40" xfId="17" applyFont="1" applyBorder="1" applyAlignment="1">
      <alignment horizontal="center" vertical="center" wrapText="1"/>
    </xf>
    <xf numFmtId="0" fontId="33" fillId="17" borderId="0" xfId="17" applyFont="1" applyFill="1" applyAlignment="1">
      <alignment horizontal="center" vertical="center"/>
    </xf>
    <xf numFmtId="179" fontId="150" fillId="0" borderId="75" xfId="17" applyNumberFormat="1" applyFont="1" applyBorder="1" applyAlignment="1">
      <alignment horizontal="center" vertical="center" shrinkToFit="1"/>
    </xf>
    <xf numFmtId="179" fontId="150" fillId="0" borderId="76" xfId="17" applyNumberFormat="1" applyFont="1" applyBorder="1" applyAlignment="1">
      <alignment horizontal="center" vertical="center" shrinkToFit="1"/>
    </xf>
    <xf numFmtId="0" fontId="47" fillId="0" borderId="77" xfId="17" applyFont="1" applyBorder="1" applyAlignment="1">
      <alignment horizontal="center" vertical="center"/>
    </xf>
    <xf numFmtId="0" fontId="47" fillId="0" borderId="78" xfId="17" applyFont="1" applyBorder="1" applyAlignment="1">
      <alignment horizontal="center" vertical="center"/>
    </xf>
    <xf numFmtId="0" fontId="10" fillId="6" borderId="196" xfId="17" applyFont="1" applyFill="1" applyBorder="1" applyAlignment="1">
      <alignment horizontal="center" vertical="center" wrapText="1"/>
    </xf>
    <xf numFmtId="0" fontId="10" fillId="6" borderId="194" xfId="17" applyFont="1" applyFill="1" applyBorder="1" applyAlignment="1">
      <alignment horizontal="center" vertical="center" wrapText="1"/>
    </xf>
    <xf numFmtId="0" fontId="10" fillId="6" borderId="197" xfId="17" applyFont="1" applyFill="1" applyBorder="1" applyAlignment="1">
      <alignment horizontal="center" vertical="center" wrapText="1"/>
    </xf>
    <xf numFmtId="0" fontId="36" fillId="19" borderId="149" xfId="17" applyFont="1" applyFill="1" applyBorder="1" applyAlignment="1">
      <alignment horizontal="left" vertical="top" wrapText="1"/>
    </xf>
    <xf numFmtId="0" fontId="36" fillId="19" borderId="150" xfId="17" applyFont="1" applyFill="1" applyBorder="1" applyAlignment="1">
      <alignment horizontal="left" vertical="top" wrapText="1"/>
    </xf>
    <xf numFmtId="0" fontId="36" fillId="19" borderId="151" xfId="17" applyFont="1" applyFill="1" applyBorder="1" applyAlignment="1">
      <alignment horizontal="left" vertical="top" wrapText="1"/>
    </xf>
    <xf numFmtId="0" fontId="36" fillId="21" borderId="149" xfId="17" applyFont="1" applyFill="1" applyBorder="1" applyAlignment="1">
      <alignment horizontal="left" vertical="top" wrapText="1"/>
    </xf>
    <xf numFmtId="0" fontId="36" fillId="21" borderId="150" xfId="17" applyFont="1" applyFill="1" applyBorder="1" applyAlignment="1">
      <alignment horizontal="left" vertical="top" wrapText="1"/>
    </xf>
    <xf numFmtId="0" fontId="36" fillId="21" borderId="151" xfId="17" applyFont="1" applyFill="1" applyBorder="1" applyAlignment="1">
      <alignment horizontal="left" vertical="top" wrapText="1"/>
    </xf>
    <xf numFmtId="0" fontId="36" fillId="19" borderId="79" xfId="18" applyFont="1" applyFill="1" applyBorder="1" applyAlignment="1">
      <alignment horizontal="center" vertical="center"/>
    </xf>
    <xf numFmtId="0" fontId="36" fillId="19" borderId="80" xfId="18" applyFont="1" applyFill="1" applyBorder="1" applyAlignment="1">
      <alignment horizontal="center" vertical="center"/>
    </xf>
    <xf numFmtId="0" fontId="11" fillId="0" borderId="116" xfId="17" applyFont="1" applyBorder="1" applyAlignment="1">
      <alignment horizontal="center" vertical="center" wrapText="1"/>
    </xf>
    <xf numFmtId="0" fontId="11" fillId="0" borderId="117" xfId="17" applyFont="1" applyBorder="1" applyAlignment="1">
      <alignment horizontal="center" vertical="center" wrapText="1"/>
    </xf>
    <xf numFmtId="0" fontId="11" fillId="0" borderId="118" xfId="17" applyFont="1" applyBorder="1" applyAlignment="1">
      <alignment horizontal="center" vertical="center" wrapText="1"/>
    </xf>
    <xf numFmtId="0" fontId="54" fillId="19" borderId="120" xfId="17" applyFont="1" applyFill="1" applyBorder="1" applyAlignment="1">
      <alignment horizontal="center" vertical="center"/>
    </xf>
    <xf numFmtId="0" fontId="54" fillId="19" borderId="121" xfId="17" applyFont="1" applyFill="1" applyBorder="1" applyAlignment="1">
      <alignment horizontal="center" vertical="center"/>
    </xf>
    <xf numFmtId="0" fontId="54" fillId="19" borderId="122" xfId="17" applyFont="1" applyFill="1" applyBorder="1" applyAlignment="1">
      <alignment horizontal="center" vertical="center"/>
    </xf>
    <xf numFmtId="0" fontId="36" fillId="21" borderId="212" xfId="17" applyFont="1" applyFill="1" applyBorder="1" applyAlignment="1">
      <alignment horizontal="left" vertical="top" wrapText="1"/>
    </xf>
    <xf numFmtId="0" fontId="36" fillId="21" borderId="210" xfId="17" applyFont="1" applyFill="1" applyBorder="1" applyAlignment="1">
      <alignment horizontal="left" vertical="top" wrapText="1"/>
    </xf>
    <xf numFmtId="0" fontId="36" fillId="21" borderId="211" xfId="17" applyFont="1" applyFill="1" applyBorder="1" applyAlignment="1">
      <alignment horizontal="left" vertical="top" wrapText="1"/>
    </xf>
    <xf numFmtId="0" fontId="108" fillId="19" borderId="209" xfId="17" applyFont="1" applyFill="1" applyBorder="1" applyAlignment="1">
      <alignment horizontal="left" vertical="top" wrapText="1"/>
    </xf>
    <xf numFmtId="0" fontId="108" fillId="19" borderId="210" xfId="17" applyFont="1" applyFill="1" applyBorder="1" applyAlignment="1">
      <alignment horizontal="left" vertical="top" wrapText="1"/>
    </xf>
    <xf numFmtId="0" fontId="108" fillId="19" borderId="211" xfId="17" applyFont="1" applyFill="1" applyBorder="1" applyAlignment="1">
      <alignment horizontal="left" vertical="top" wrapText="1"/>
    </xf>
    <xf numFmtId="0" fontId="12" fillId="21" borderId="149" xfId="17" applyFont="1" applyFill="1" applyBorder="1" applyAlignment="1">
      <alignment horizontal="left" vertical="top" wrapText="1"/>
    </xf>
    <xf numFmtId="0" fontId="12" fillId="21" borderId="150" xfId="17" applyFont="1" applyFill="1" applyBorder="1" applyAlignment="1">
      <alignment horizontal="left" vertical="top" wrapText="1"/>
    </xf>
    <xf numFmtId="0" fontId="12" fillId="21" borderId="151" xfId="17" applyFont="1" applyFill="1" applyBorder="1" applyAlignment="1">
      <alignment horizontal="left" vertical="top" wrapText="1"/>
    </xf>
    <xf numFmtId="0" fontId="12" fillId="19" borderId="149" xfId="17" applyFont="1" applyFill="1" applyBorder="1" applyAlignment="1">
      <alignment horizontal="left" vertical="top" wrapText="1"/>
    </xf>
    <xf numFmtId="0" fontId="12" fillId="19" borderId="150" xfId="17" applyFont="1" applyFill="1" applyBorder="1" applyAlignment="1">
      <alignment horizontal="left" vertical="top" wrapText="1"/>
    </xf>
    <xf numFmtId="0" fontId="12" fillId="19" borderId="151" xfId="17" applyFont="1" applyFill="1" applyBorder="1" applyAlignment="1">
      <alignment horizontal="left" vertical="top" wrapText="1"/>
    </xf>
    <xf numFmtId="0" fontId="36" fillId="19" borderId="173" xfId="17" applyFont="1" applyFill="1" applyBorder="1" applyAlignment="1">
      <alignment horizontal="left" vertical="top" wrapText="1"/>
    </xf>
    <xf numFmtId="0" fontId="36" fillId="19" borderId="127" xfId="17" applyFont="1" applyFill="1" applyBorder="1" applyAlignment="1">
      <alignment horizontal="left" vertical="top" wrapText="1"/>
    </xf>
    <xf numFmtId="0" fontId="92" fillId="21" borderId="149" xfId="17" applyFont="1" applyFill="1" applyBorder="1" applyAlignment="1">
      <alignment horizontal="left" vertical="top" wrapText="1"/>
    </xf>
    <xf numFmtId="0" fontId="92" fillId="21" borderId="150" xfId="17" applyFont="1" applyFill="1" applyBorder="1" applyAlignment="1">
      <alignment horizontal="left" vertical="top" wrapText="1"/>
    </xf>
    <xf numFmtId="0" fontId="92" fillId="21" borderId="151" xfId="17" applyFont="1" applyFill="1" applyBorder="1" applyAlignment="1">
      <alignment horizontal="left" vertical="top" wrapText="1"/>
    </xf>
    <xf numFmtId="0" fontId="12" fillId="19" borderId="149" xfId="2" applyFont="1" applyFill="1" applyBorder="1" applyAlignment="1">
      <alignment horizontal="left" vertical="top" wrapText="1"/>
    </xf>
    <xf numFmtId="0" fontId="12" fillId="19" borderId="150" xfId="2" applyFont="1" applyFill="1" applyBorder="1" applyAlignment="1">
      <alignment horizontal="left" vertical="top" wrapText="1"/>
    </xf>
    <xf numFmtId="0" fontId="12" fillId="19" borderId="151" xfId="2" applyFont="1" applyFill="1" applyBorder="1" applyAlignment="1">
      <alignment horizontal="left" vertical="top" wrapText="1"/>
    </xf>
    <xf numFmtId="0" fontId="12" fillId="21" borderId="149" xfId="2" applyFont="1" applyFill="1" applyBorder="1" applyAlignment="1">
      <alignment horizontal="left" vertical="top" wrapText="1"/>
    </xf>
    <xf numFmtId="0" fontId="12" fillId="21" borderId="150" xfId="2" applyFont="1" applyFill="1" applyBorder="1" applyAlignment="1">
      <alignment horizontal="left" vertical="top" wrapText="1"/>
    </xf>
    <xf numFmtId="0" fontId="12" fillId="21" borderId="151" xfId="2" applyFont="1" applyFill="1" applyBorder="1" applyAlignment="1">
      <alignment horizontal="left" vertical="top" wrapText="1"/>
    </xf>
    <xf numFmtId="0" fontId="59" fillId="12" borderId="54" xfId="17" applyFont="1" applyFill="1" applyBorder="1" applyAlignment="1">
      <alignment horizontal="right" vertical="center" wrapText="1"/>
    </xf>
    <xf numFmtId="0" fontId="60" fillId="12" borderId="54" xfId="0" applyFont="1" applyFill="1" applyBorder="1" applyAlignment="1">
      <alignment horizontal="right" vertical="center"/>
    </xf>
    <xf numFmtId="0" fontId="0" fillId="12" borderId="54" xfId="0" applyFill="1" applyBorder="1" applyAlignment="1">
      <alignment horizontal="right" vertical="center"/>
    </xf>
    <xf numFmtId="180" fontId="59" fillId="12" borderId="54" xfId="17" applyNumberFormat="1" applyFont="1" applyFill="1" applyBorder="1" applyAlignment="1">
      <alignment horizontal="center" vertical="center" wrapText="1"/>
    </xf>
    <xf numFmtId="180" fontId="0" fillId="12" borderId="54" xfId="0" applyNumberFormat="1" applyFill="1" applyBorder="1" applyAlignment="1">
      <alignment horizontal="center" vertical="center" wrapText="1"/>
    </xf>
    <xf numFmtId="0" fontId="61" fillId="13" borderId="55" xfId="17" applyFont="1" applyFill="1" applyBorder="1" applyAlignment="1">
      <alignment horizontal="center" vertical="center" wrapText="1"/>
    </xf>
    <xf numFmtId="0" fontId="62" fillId="13" borderId="55" xfId="0" applyFont="1" applyFill="1" applyBorder="1" applyAlignment="1">
      <alignment horizontal="center" vertical="center"/>
    </xf>
    <xf numFmtId="0" fontId="61" fillId="10" borderId="55" xfId="0" applyFont="1" applyFill="1" applyBorder="1" applyAlignment="1">
      <alignment horizontal="center" vertical="center"/>
    </xf>
    <xf numFmtId="0" fontId="64" fillId="10" borderId="55" xfId="0" applyFont="1" applyFill="1" applyBorder="1" applyAlignment="1">
      <alignment horizontal="center" vertical="center"/>
    </xf>
    <xf numFmtId="0" fontId="66" fillId="18" borderId="103" xfId="16" applyFont="1" applyFill="1" applyBorder="1" applyAlignment="1">
      <alignment horizontal="center" vertical="center"/>
    </xf>
    <xf numFmtId="0" fontId="66" fillId="18" borderId="108" xfId="16" applyFont="1" applyFill="1" applyBorder="1" applyAlignment="1">
      <alignment horizontal="center" vertical="center"/>
    </xf>
    <xf numFmtId="0" fontId="66" fillId="18" borderId="110" xfId="16" applyFont="1" applyFill="1" applyBorder="1" applyAlignment="1">
      <alignment horizontal="center" vertical="center"/>
    </xf>
    <xf numFmtId="0" fontId="67" fillId="2" borderId="104" xfId="16" applyFont="1" applyFill="1" applyBorder="1" applyAlignment="1">
      <alignment vertical="center" wrapText="1"/>
    </xf>
    <xf numFmtId="0" fontId="67" fillId="2" borderId="105" xfId="16" applyFont="1" applyFill="1" applyBorder="1" applyAlignment="1">
      <alignment vertical="center" wrapText="1"/>
    </xf>
    <xf numFmtId="0" fontId="67" fillId="2" borderId="106" xfId="16" applyFont="1" applyFill="1" applyBorder="1" applyAlignment="1">
      <alignment vertical="center" wrapText="1"/>
    </xf>
    <xf numFmtId="0" fontId="67" fillId="2" borderId="95" xfId="16" applyFont="1" applyFill="1" applyBorder="1" applyAlignment="1">
      <alignment vertical="center" wrapText="1"/>
    </xf>
    <xf numFmtId="0" fontId="67" fillId="2" borderId="0" xfId="16" applyFont="1" applyFill="1" applyAlignment="1">
      <alignment vertical="center" wrapText="1"/>
    </xf>
    <xf numFmtId="0" fontId="67" fillId="2" borderId="96" xfId="16" applyFont="1" applyFill="1" applyBorder="1" applyAlignment="1">
      <alignment vertical="center" wrapText="1"/>
    </xf>
    <xf numFmtId="0" fontId="67" fillId="2" borderId="111" xfId="16" applyFont="1" applyFill="1" applyBorder="1" applyAlignment="1">
      <alignment vertical="center" wrapText="1"/>
    </xf>
    <xf numFmtId="0" fontId="67" fillId="2" borderId="112" xfId="16" applyFont="1" applyFill="1" applyBorder="1" applyAlignment="1">
      <alignment vertical="center" wrapText="1"/>
    </xf>
    <xf numFmtId="0" fontId="67" fillId="2" borderId="113" xfId="16" applyFont="1" applyFill="1" applyBorder="1" applyAlignment="1">
      <alignment vertical="center" wrapText="1"/>
    </xf>
    <xf numFmtId="0" fontId="67" fillId="2" borderId="104" xfId="16" applyFont="1" applyFill="1" applyBorder="1" applyAlignment="1">
      <alignment horizontal="left" vertical="center" wrapText="1"/>
    </xf>
    <xf numFmtId="0" fontId="67" fillId="2" borderId="105" xfId="16" applyFont="1" applyFill="1" applyBorder="1" applyAlignment="1">
      <alignment horizontal="left" vertical="center" wrapText="1"/>
    </xf>
    <xf numFmtId="0" fontId="67" fillId="2" borderId="107" xfId="16" applyFont="1" applyFill="1" applyBorder="1" applyAlignment="1">
      <alignment horizontal="left" vertical="center" wrapText="1"/>
    </xf>
    <xf numFmtId="0" fontId="67" fillId="2" borderId="95"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109" xfId="16" applyFont="1" applyFill="1" applyBorder="1" applyAlignment="1">
      <alignment horizontal="left" vertical="center" wrapText="1"/>
    </xf>
    <xf numFmtId="0" fontId="67" fillId="2" borderId="111" xfId="16" applyFont="1" applyFill="1" applyBorder="1" applyAlignment="1">
      <alignment horizontal="left" vertical="center" wrapText="1"/>
    </xf>
    <xf numFmtId="0" fontId="67" fillId="2" borderId="112" xfId="16" applyFont="1" applyFill="1" applyBorder="1" applyAlignment="1">
      <alignment horizontal="left" vertical="center" wrapText="1"/>
    </xf>
    <xf numFmtId="0" fontId="67" fillId="2" borderId="114" xfId="16" applyFont="1" applyFill="1" applyBorder="1" applyAlignment="1">
      <alignment horizontal="left" vertical="center" wrapText="1"/>
    </xf>
    <xf numFmtId="0" fontId="7" fillId="5" borderId="34" xfId="17" applyFont="1" applyFill="1" applyBorder="1" applyAlignment="1">
      <alignment horizontal="center" vertical="center" wrapText="1"/>
    </xf>
    <xf numFmtId="0" fontId="59" fillId="25" borderId="68" xfId="17" applyFont="1" applyFill="1" applyBorder="1" applyAlignment="1">
      <alignment horizontal="center" vertical="center" wrapText="1"/>
    </xf>
    <xf numFmtId="0" fontId="57" fillId="16" borderId="68" xfId="17" applyFont="1" applyFill="1" applyBorder="1" applyAlignment="1">
      <alignment horizontal="center" vertical="center" wrapText="1"/>
    </xf>
    <xf numFmtId="0" fontId="0" fillId="16" borderId="68" xfId="0" applyFill="1" applyBorder="1" applyAlignment="1">
      <alignment horizontal="center" vertical="center" wrapText="1"/>
    </xf>
    <xf numFmtId="180" fontId="59" fillId="3" borderId="69" xfId="17" applyNumberFormat="1" applyFont="1" applyFill="1" applyBorder="1" applyAlignment="1">
      <alignment horizontal="center" vertical="center" wrapText="1"/>
    </xf>
    <xf numFmtId="180" fontId="59" fillId="3" borderId="70" xfId="17" applyNumberFormat="1" applyFont="1" applyFill="1" applyBorder="1" applyAlignment="1">
      <alignment horizontal="center" vertical="center" wrapText="1"/>
    </xf>
    <xf numFmtId="0" fontId="67" fillId="3" borderId="69" xfId="17" applyFont="1" applyFill="1" applyBorder="1" applyAlignment="1">
      <alignment horizontal="center" vertical="center" wrapText="1"/>
    </xf>
    <xf numFmtId="0" fontId="67" fillId="3" borderId="174" xfId="17" applyFont="1" applyFill="1" applyBorder="1" applyAlignment="1">
      <alignment horizontal="center" vertical="center" wrapText="1"/>
    </xf>
    <xf numFmtId="0" fontId="67" fillId="3" borderId="70" xfId="17" applyFont="1" applyFill="1" applyBorder="1" applyAlignment="1">
      <alignment horizontal="center" vertical="center" wrapText="1"/>
    </xf>
    <xf numFmtId="0" fontId="42" fillId="19" borderId="0" xfId="17" applyFont="1" applyFill="1" applyAlignment="1">
      <alignment horizontal="left" vertical="center"/>
    </xf>
    <xf numFmtId="0" fontId="94" fillId="19" borderId="149" xfId="2" applyFont="1" applyFill="1" applyBorder="1" applyAlignment="1">
      <alignment horizontal="left" vertical="top" wrapText="1"/>
    </xf>
    <xf numFmtId="0" fontId="94" fillId="19" borderId="150" xfId="2" applyFont="1" applyFill="1" applyBorder="1" applyAlignment="1">
      <alignment horizontal="left" vertical="top" wrapText="1"/>
    </xf>
    <xf numFmtId="0" fontId="94" fillId="19" borderId="151" xfId="2" applyFont="1" applyFill="1" applyBorder="1" applyAlignment="1">
      <alignment horizontal="left" vertical="top" wrapText="1"/>
    </xf>
    <xf numFmtId="0" fontId="95" fillId="47" borderId="256" xfId="4" applyFont="1" applyFill="1" applyBorder="1" applyAlignment="1">
      <alignment horizontal="left" vertical="center" wrapText="1" indent="1"/>
    </xf>
    <xf numFmtId="0" fontId="95" fillId="47" borderId="257" xfId="4" applyFont="1" applyFill="1" applyBorder="1" applyAlignment="1">
      <alignment horizontal="left" vertical="center" wrapText="1" indent="1"/>
    </xf>
    <xf numFmtId="0" fontId="95" fillId="47" borderId="258" xfId="4" applyFont="1" applyFill="1" applyBorder="1" applyAlignment="1">
      <alignment horizontal="left" vertical="center" wrapText="1" indent="1"/>
    </xf>
    <xf numFmtId="0" fontId="95" fillId="47" borderId="259" xfId="4" applyFont="1" applyFill="1" applyBorder="1" applyAlignment="1">
      <alignment horizontal="left" vertical="center" wrapText="1" indent="1"/>
    </xf>
    <xf numFmtId="0" fontId="95" fillId="47" borderId="0" xfId="4" applyFont="1" applyFill="1" applyAlignment="1">
      <alignment horizontal="left" vertical="center" wrapText="1" indent="1"/>
    </xf>
    <xf numFmtId="0" fontId="95" fillId="47" borderId="260" xfId="4" applyFont="1" applyFill="1" applyBorder="1" applyAlignment="1">
      <alignment horizontal="left" vertical="center" wrapText="1" indent="1"/>
    </xf>
    <xf numFmtId="0" fontId="95" fillId="47" borderId="261" xfId="4" applyFont="1" applyFill="1" applyBorder="1" applyAlignment="1">
      <alignment horizontal="left" vertical="center" wrapText="1" indent="1"/>
    </xf>
    <xf numFmtId="0" fontId="95" fillId="47" borderId="262" xfId="4" applyFont="1" applyFill="1" applyBorder="1" applyAlignment="1">
      <alignment horizontal="left" vertical="center" wrapText="1" indent="1"/>
    </xf>
    <xf numFmtId="0" fontId="95" fillId="47" borderId="263" xfId="4" applyFont="1" applyFill="1" applyBorder="1" applyAlignment="1">
      <alignment horizontal="left" vertical="center" wrapText="1" indent="1"/>
    </xf>
    <xf numFmtId="0" fontId="22" fillId="0" borderId="246" xfId="4" applyFont="1" applyBorder="1" applyAlignment="1">
      <alignment horizontal="left" vertical="center" wrapText="1"/>
    </xf>
    <xf numFmtId="0" fontId="22" fillId="0" borderId="245" xfId="2" applyFont="1" applyBorder="1" applyAlignment="1">
      <alignment horizontal="left" vertical="center" wrapText="1"/>
    </xf>
    <xf numFmtId="0" fontId="22" fillId="0" borderId="244" xfId="2" applyFont="1" applyBorder="1" applyAlignment="1">
      <alignment horizontal="left" vertical="center" wrapText="1"/>
    </xf>
    <xf numFmtId="0" fontId="22" fillId="0" borderId="243" xfId="2" applyFont="1" applyBorder="1" applyAlignment="1">
      <alignment horizontal="left" vertical="center" wrapText="1"/>
    </xf>
    <xf numFmtId="0" fontId="22" fillId="0" borderId="0" xfId="2" applyFont="1" applyAlignment="1">
      <alignment horizontal="left" vertical="center" wrapText="1"/>
    </xf>
    <xf numFmtId="0" fontId="22" fillId="0" borderId="242" xfId="2" applyFont="1" applyBorder="1" applyAlignment="1">
      <alignment horizontal="left" vertical="center" wrapText="1"/>
    </xf>
    <xf numFmtId="0" fontId="22" fillId="0" borderId="241" xfId="2" applyFont="1" applyBorder="1" applyAlignment="1">
      <alignment horizontal="left" vertical="center" wrapText="1"/>
    </xf>
    <xf numFmtId="0" fontId="22" fillId="0" borderId="240" xfId="2" applyFont="1" applyBorder="1" applyAlignment="1">
      <alignment horizontal="left" vertical="center" wrapText="1"/>
    </xf>
    <xf numFmtId="0" fontId="22" fillId="0" borderId="239" xfId="2" applyFont="1" applyBorder="1" applyAlignment="1">
      <alignment horizontal="left" vertical="center" wrapText="1"/>
    </xf>
    <xf numFmtId="0" fontId="153" fillId="41" borderId="0" xfId="2" applyFont="1" applyFill="1" applyAlignment="1">
      <alignment horizontal="center" vertical="center"/>
    </xf>
    <xf numFmtId="0" fontId="6" fillId="0" borderId="0" xfId="2">
      <alignment vertical="center"/>
    </xf>
    <xf numFmtId="0" fontId="86" fillId="19" borderId="0" xfId="2" applyFont="1" applyFill="1" applyAlignment="1">
      <alignment horizontal="center" vertical="center"/>
    </xf>
    <xf numFmtId="0" fontId="20" fillId="19" borderId="0" xfId="2" applyFont="1" applyFill="1" applyAlignment="1">
      <alignment horizontal="center" vertical="center"/>
    </xf>
    <xf numFmtId="0" fontId="155" fillId="0" borderId="0" xfId="2" applyFont="1">
      <alignment vertical="center"/>
    </xf>
    <xf numFmtId="0" fontId="168" fillId="19" borderId="0" xfId="2" applyFont="1" applyFill="1" applyAlignment="1">
      <alignment horizontal="center" vertical="center"/>
    </xf>
    <xf numFmtId="0" fontId="169" fillId="19" borderId="0" xfId="2" applyFont="1" applyFill="1" applyAlignment="1">
      <alignment horizontal="center" vertical="center"/>
    </xf>
    <xf numFmtId="0" fontId="170" fillId="46" borderId="0" xfId="2" applyFont="1" applyFill="1" applyAlignment="1">
      <alignment vertical="top" wrapText="1"/>
    </xf>
    <xf numFmtId="0" fontId="171" fillId="46" borderId="0" xfId="2" applyFont="1" applyFill="1" applyAlignment="1">
      <alignment vertical="top" wrapText="1"/>
    </xf>
    <xf numFmtId="0" fontId="6" fillId="46" borderId="0" xfId="2" applyFill="1" applyAlignment="1">
      <alignment vertical="top" wrapText="1"/>
    </xf>
    <xf numFmtId="0" fontId="50" fillId="45" borderId="0" xfId="2" applyFont="1" applyFill="1" applyAlignment="1">
      <alignment horizontal="left" vertical="center" wrapText="1" indent="1"/>
    </xf>
    <xf numFmtId="0" fontId="172" fillId="0" borderId="0" xfId="2" applyFont="1" applyAlignment="1">
      <alignment horizontal="left" vertical="center" wrapText="1" indent="1"/>
    </xf>
    <xf numFmtId="14" fontId="86" fillId="21" borderId="165" xfId="2" applyNumberFormat="1" applyFont="1" applyFill="1" applyBorder="1" applyAlignment="1">
      <alignment horizontal="center" vertical="center" wrapText="1" shrinkToFit="1"/>
    </xf>
    <xf numFmtId="14" fontId="86" fillId="21" borderId="1" xfId="2" applyNumberFormat="1" applyFont="1" applyFill="1" applyBorder="1" applyAlignment="1">
      <alignment horizontal="center" vertical="center" shrinkToFit="1"/>
    </xf>
    <xf numFmtId="14" fontId="86" fillId="21" borderId="131" xfId="2" applyNumberFormat="1" applyFont="1" applyFill="1" applyBorder="1" applyAlignment="1">
      <alignment horizontal="center" vertical="center" shrinkToFit="1"/>
    </xf>
    <xf numFmtId="14" fontId="86" fillId="21" borderId="1" xfId="2" applyNumberFormat="1" applyFont="1" applyFill="1" applyBorder="1" applyAlignment="1">
      <alignment horizontal="center" vertical="center" wrapText="1" shrinkToFit="1"/>
    </xf>
    <xf numFmtId="14" fontId="86" fillId="21" borderId="131" xfId="2" applyNumberFormat="1" applyFont="1" applyFill="1" applyBorder="1" applyAlignment="1">
      <alignment horizontal="center" vertical="center" wrapText="1" shrinkToFit="1"/>
    </xf>
    <xf numFmtId="14" fontId="86" fillId="21" borderId="228" xfId="2" applyNumberFormat="1" applyFont="1" applyFill="1" applyBorder="1" applyAlignment="1">
      <alignment horizontal="center" vertical="center" shrinkToFit="1"/>
    </xf>
    <xf numFmtId="14" fontId="86" fillId="21" borderId="229" xfId="2" applyNumberFormat="1" applyFont="1" applyFill="1" applyBorder="1" applyAlignment="1">
      <alignment horizontal="center" vertical="center" shrinkToFit="1"/>
    </xf>
    <xf numFmtId="14" fontId="86" fillId="21" borderId="230" xfId="2" applyNumberFormat="1" applyFont="1" applyFill="1" applyBorder="1" applyAlignment="1">
      <alignment horizontal="center" vertical="center" shrinkToFit="1"/>
    </xf>
    <xf numFmtId="14" fontId="86" fillId="21" borderId="228" xfId="2" applyNumberFormat="1" applyFont="1" applyFill="1" applyBorder="1" applyAlignment="1">
      <alignment horizontal="center" vertical="center" wrapText="1" shrinkToFit="1"/>
    </xf>
    <xf numFmtId="14" fontId="86" fillId="21" borderId="229" xfId="2" applyNumberFormat="1" applyFont="1" applyFill="1" applyBorder="1" applyAlignment="1">
      <alignment horizontal="center" vertical="center" wrapText="1" shrinkToFit="1"/>
    </xf>
    <xf numFmtId="14" fontId="86" fillId="21" borderId="230" xfId="2" applyNumberFormat="1" applyFont="1" applyFill="1" applyBorder="1" applyAlignment="1">
      <alignment horizontal="center" vertical="center" wrapText="1" shrinkToFit="1"/>
    </xf>
    <xf numFmtId="56" fontId="86" fillId="21" borderId="165" xfId="2" applyNumberFormat="1" applyFont="1" applyFill="1" applyBorder="1" applyAlignment="1">
      <alignment horizontal="center" vertical="center" wrapText="1"/>
    </xf>
    <xf numFmtId="56" fontId="86" fillId="21" borderId="1" xfId="2" applyNumberFormat="1" applyFont="1" applyFill="1" applyBorder="1" applyAlignment="1">
      <alignment horizontal="center" vertical="center" wrapText="1"/>
    </xf>
    <xf numFmtId="56" fontId="86" fillId="21" borderId="131" xfId="2" applyNumberFormat="1" applyFont="1" applyFill="1" applyBorder="1" applyAlignment="1">
      <alignment horizontal="center" vertical="center" wrapText="1"/>
    </xf>
    <xf numFmtId="14" fontId="86" fillId="21" borderId="165" xfId="2" applyNumberFormat="1" applyFont="1" applyFill="1" applyBorder="1" applyAlignment="1">
      <alignment horizontal="center" vertical="center" shrinkToFit="1"/>
    </xf>
    <xf numFmtId="14" fontId="86" fillId="21" borderId="226" xfId="1" applyNumberFormat="1" applyFont="1" applyFill="1" applyBorder="1" applyAlignment="1" applyProtection="1">
      <alignment horizontal="center" vertical="center" wrapText="1"/>
    </xf>
    <xf numFmtId="14" fontId="86" fillId="21" borderId="161" xfId="1" applyNumberFormat="1" applyFont="1" applyFill="1" applyBorder="1" applyAlignment="1" applyProtection="1">
      <alignment horizontal="center" vertical="center" wrapText="1"/>
    </xf>
    <xf numFmtId="14" fontId="86" fillId="21" borderId="227" xfId="1" applyNumberFormat="1" applyFont="1" applyFill="1" applyBorder="1" applyAlignment="1" applyProtection="1">
      <alignment horizontal="center" vertical="center" wrapText="1"/>
    </xf>
    <xf numFmtId="14" fontId="34" fillId="21" borderId="165" xfId="1" applyNumberFormat="1" applyFont="1" applyFill="1" applyBorder="1" applyAlignment="1" applyProtection="1">
      <alignment horizontal="center" vertical="center" shrinkToFit="1"/>
    </xf>
    <xf numFmtId="14" fontId="34" fillId="21" borderId="1" xfId="1" applyNumberFormat="1" applyFont="1" applyFill="1" applyBorder="1" applyAlignment="1" applyProtection="1">
      <alignment horizontal="center" vertical="center" shrinkToFit="1"/>
    </xf>
    <xf numFmtId="14" fontId="34" fillId="21" borderId="131" xfId="1" applyNumberFormat="1" applyFont="1" applyFill="1" applyBorder="1" applyAlignment="1" applyProtection="1">
      <alignment horizontal="center" vertical="center" shrinkToFit="1"/>
    </xf>
    <xf numFmtId="56" fontId="86" fillId="21" borderId="165" xfId="2" applyNumberFormat="1" applyFont="1" applyFill="1" applyBorder="1" applyAlignment="1">
      <alignment horizontal="center" vertical="center" shrinkToFit="1"/>
    </xf>
    <xf numFmtId="56" fontId="86" fillId="21" borderId="1" xfId="2" applyNumberFormat="1" applyFont="1" applyFill="1" applyBorder="1" applyAlignment="1">
      <alignment horizontal="center" vertical="center" shrinkToFit="1"/>
    </xf>
    <xf numFmtId="56" fontId="86" fillId="21" borderId="131" xfId="2" applyNumberFormat="1" applyFont="1" applyFill="1" applyBorder="1" applyAlignment="1">
      <alignment horizontal="center" vertical="center" shrinkToFit="1"/>
    </xf>
    <xf numFmtId="0" fontId="0" fillId="23" borderId="214" xfId="0" applyFill="1" applyBorder="1" applyAlignment="1">
      <alignment horizontal="center" vertical="center"/>
    </xf>
    <xf numFmtId="0" fontId="0" fillId="23" borderId="101" xfId="0" applyFill="1" applyBorder="1" applyAlignment="1">
      <alignment horizontal="center" vertical="center"/>
    </xf>
    <xf numFmtId="0" fontId="70" fillId="29" borderId="101" xfId="0" applyFont="1" applyFill="1" applyBorder="1" applyAlignment="1">
      <alignment horizontal="center" vertical="center"/>
    </xf>
    <xf numFmtId="0" fontId="70" fillId="29" borderId="215" xfId="0" applyFont="1" applyFill="1" applyBorder="1" applyAlignment="1">
      <alignment horizontal="center" vertical="center"/>
    </xf>
    <xf numFmtId="0" fontId="6" fillId="0" borderId="0" xfId="2" applyAlignment="1">
      <alignment horizontal="center" vertical="center" wrapText="1"/>
    </xf>
    <xf numFmtId="0" fontId="80" fillId="33" borderId="0" xfId="2" applyFont="1" applyFill="1" applyAlignment="1">
      <alignment horizontal="left" vertical="center" wrapText="1"/>
    </xf>
    <xf numFmtId="0" fontId="80" fillId="33" borderId="0" xfId="2" applyFont="1" applyFill="1" applyAlignment="1">
      <alignment horizontal="left" vertical="center"/>
    </xf>
    <xf numFmtId="0" fontId="1" fillId="15" borderId="62" xfId="2" applyFont="1" applyFill="1" applyBorder="1" applyAlignment="1">
      <alignment vertical="top" wrapText="1"/>
    </xf>
    <xf numFmtId="0" fontId="6" fillId="0" borderId="58" xfId="2" applyBorder="1" applyAlignment="1">
      <alignment vertical="top" wrapText="1"/>
    </xf>
    <xf numFmtId="0" fontId="68" fillId="0" borderId="0" xfId="1" applyFont="1" applyAlignment="1" applyProtection="1">
      <alignment vertical="center"/>
    </xf>
    <xf numFmtId="0" fontId="6" fillId="24" borderId="50" xfId="2" applyFill="1" applyBorder="1" applyAlignment="1">
      <alignment horizontal="left" vertical="top" wrapText="1"/>
    </xf>
    <xf numFmtId="0" fontId="6" fillId="24" borderId="119" xfId="2" applyFill="1" applyBorder="1" applyAlignment="1">
      <alignment horizontal="left" vertical="top" wrapText="1"/>
    </xf>
    <xf numFmtId="0" fontId="6" fillId="24" borderId="133" xfId="2" applyFill="1" applyBorder="1" applyAlignment="1">
      <alignment horizontal="left" vertical="top" wrapText="1"/>
    </xf>
    <xf numFmtId="0" fontId="1" fillId="28" borderId="50" xfId="2" applyFont="1" applyFill="1" applyBorder="1" applyAlignment="1">
      <alignment horizontal="left" vertical="top" wrapText="1"/>
    </xf>
    <xf numFmtId="0" fontId="1" fillId="28" borderId="61" xfId="2" applyFont="1" applyFill="1" applyBorder="1" applyAlignment="1">
      <alignment horizontal="left" vertical="top" wrapText="1"/>
    </xf>
    <xf numFmtId="0" fontId="8" fillId="28" borderId="119" xfId="1" applyFill="1" applyBorder="1" applyAlignment="1" applyProtection="1">
      <alignment horizontal="left" vertical="top"/>
    </xf>
    <xf numFmtId="0" fontId="6" fillId="28" borderId="132" xfId="2" applyFill="1" applyBorder="1" applyAlignment="1">
      <alignment horizontal="left" vertical="top"/>
    </xf>
    <xf numFmtId="0" fontId="6" fillId="2" borderId="67" xfId="2" applyFill="1" applyBorder="1" applyAlignment="1">
      <alignment vertical="top" wrapText="1"/>
    </xf>
    <xf numFmtId="0" fontId="14" fillId="2" borderId="58" xfId="0" applyFont="1" applyFill="1" applyBorder="1" applyAlignment="1">
      <alignment vertical="top" wrapText="1"/>
    </xf>
    <xf numFmtId="0" fontId="1" fillId="2" borderId="67" xfId="2" applyFont="1" applyFill="1" applyBorder="1" applyAlignment="1">
      <alignment horizontal="left" vertical="top" wrapText="1"/>
    </xf>
    <xf numFmtId="0" fontId="1" fillId="2" borderId="58" xfId="2" applyFont="1" applyFill="1" applyBorder="1" applyAlignment="1">
      <alignment horizontal="left" vertical="top" wrapText="1"/>
    </xf>
    <xf numFmtId="0" fontId="13" fillId="5" borderId="179" xfId="2" applyFont="1" applyFill="1" applyBorder="1" applyAlignment="1">
      <alignment horizontal="center" vertical="center" wrapText="1"/>
    </xf>
    <xf numFmtId="0" fontId="13" fillId="5" borderId="180" xfId="2" applyFont="1" applyFill="1" applyBorder="1" applyAlignment="1">
      <alignment horizontal="center" vertical="center" wrapText="1"/>
    </xf>
    <xf numFmtId="0" fontId="13" fillId="5" borderId="181" xfId="2" applyFont="1" applyFill="1" applyBorder="1" applyAlignment="1">
      <alignment horizontal="center" vertical="center" wrapText="1"/>
    </xf>
    <xf numFmtId="0" fontId="6" fillId="5" borderId="81" xfId="2" applyFill="1" applyBorder="1">
      <alignment vertical="center"/>
    </xf>
    <xf numFmtId="0" fontId="6" fillId="5" borderId="23" xfId="2" applyFill="1" applyBorder="1">
      <alignment vertical="center"/>
    </xf>
    <xf numFmtId="0" fontId="6" fillId="5" borderId="82" xfId="2" applyFill="1" applyBorder="1">
      <alignment vertical="center"/>
    </xf>
    <xf numFmtId="0" fontId="6" fillId="5" borderId="83" xfId="2" applyFill="1" applyBorder="1">
      <alignment vertical="center"/>
    </xf>
    <xf numFmtId="0" fontId="6" fillId="5" borderId="84" xfId="2" applyFill="1" applyBorder="1">
      <alignment vertical="center"/>
    </xf>
    <xf numFmtId="0" fontId="6" fillId="5" borderId="85" xfId="2" applyFill="1" applyBorder="1">
      <alignment vertical="center"/>
    </xf>
    <xf numFmtId="0" fontId="21" fillId="5" borderId="86" xfId="2" applyFont="1" applyFill="1" applyBorder="1" applyAlignment="1">
      <alignment horizontal="center" vertical="top" wrapText="1"/>
    </xf>
    <xf numFmtId="0" fontId="21" fillId="5" borderId="78" xfId="2" applyFont="1" applyFill="1" applyBorder="1" applyAlignment="1">
      <alignment horizontal="center" vertical="top" wrapText="1"/>
    </xf>
    <xf numFmtId="0" fontId="21" fillId="5" borderId="87" xfId="2" applyFont="1" applyFill="1" applyBorder="1" applyAlignment="1">
      <alignment horizontal="center" vertical="top" wrapText="1"/>
    </xf>
    <xf numFmtId="0" fontId="21" fillId="5" borderId="88" xfId="2" applyFont="1" applyFill="1" applyBorder="1" applyAlignment="1">
      <alignment horizontal="center" vertical="top" wrapText="1"/>
    </xf>
    <xf numFmtId="0" fontId="21" fillId="5" borderId="89" xfId="2" applyFont="1" applyFill="1" applyBorder="1" applyAlignment="1">
      <alignment horizontal="center" vertical="top" wrapText="1"/>
    </xf>
    <xf numFmtId="0" fontId="1" fillId="5" borderId="13" xfId="2" applyFont="1" applyFill="1" applyBorder="1" applyAlignment="1">
      <alignment vertical="top" wrapText="1"/>
    </xf>
    <xf numFmtId="0" fontId="6" fillId="5" borderId="0" xfId="2" applyFill="1" applyAlignment="1">
      <alignment vertical="top" wrapText="1"/>
    </xf>
    <xf numFmtId="0" fontId="6" fillId="5" borderId="14" xfId="2" applyFill="1" applyBorder="1" applyAlignment="1">
      <alignment vertical="top" wrapText="1"/>
    </xf>
    <xf numFmtId="0" fontId="115" fillId="5" borderId="16" xfId="2" applyFont="1" applyFill="1" applyBorder="1" applyAlignment="1">
      <alignment horizontal="center" vertical="center" shrinkToFit="1"/>
    </xf>
    <xf numFmtId="0" fontId="115" fillId="5" borderId="3" xfId="2" applyFont="1" applyFill="1" applyBorder="1" applyAlignment="1">
      <alignment horizontal="center" vertical="center" shrinkToFit="1"/>
    </xf>
    <xf numFmtId="0" fontId="25" fillId="19" borderId="0" xfId="19" applyFont="1" applyFill="1" applyAlignment="1">
      <alignment vertical="center" wrapText="1"/>
    </xf>
    <xf numFmtId="0" fontId="27" fillId="21" borderId="93" xfId="2" applyFont="1" applyFill="1" applyBorder="1" applyAlignment="1">
      <alignment horizontal="center" vertical="center" shrinkToFit="1"/>
    </xf>
    <xf numFmtId="0" fontId="17" fillId="21" borderId="27" xfId="2" applyFont="1" applyFill="1" applyBorder="1" applyAlignment="1">
      <alignment horizontal="center" vertical="center" shrinkToFit="1"/>
    </xf>
    <xf numFmtId="0" fontId="17" fillId="21" borderId="94" xfId="2" applyFont="1" applyFill="1" applyBorder="1" applyAlignment="1">
      <alignment horizontal="center" vertical="center" shrinkToFit="1"/>
    </xf>
    <xf numFmtId="0" fontId="114" fillId="19" borderId="93" xfId="2" applyFont="1" applyFill="1" applyBorder="1" applyAlignment="1">
      <alignment horizontal="center" vertical="center" wrapText="1" shrinkToFit="1"/>
    </xf>
    <xf numFmtId="0" fontId="31" fillId="19" borderId="27" xfId="2" applyFont="1" applyFill="1" applyBorder="1" applyAlignment="1">
      <alignment horizontal="center" vertical="center" shrinkToFit="1"/>
    </xf>
    <xf numFmtId="0" fontId="31" fillId="19" borderId="94" xfId="2" applyFont="1" applyFill="1" applyBorder="1" applyAlignment="1">
      <alignment horizontal="center" vertical="center" shrinkToFit="1"/>
    </xf>
    <xf numFmtId="0" fontId="129" fillId="19" borderId="90" xfId="1" applyFont="1" applyFill="1" applyBorder="1" applyAlignment="1" applyProtection="1">
      <alignment vertical="top" wrapText="1"/>
    </xf>
    <xf numFmtId="0" fontId="20" fillId="19" borderId="91" xfId="2" applyFont="1" applyFill="1" applyBorder="1" applyAlignment="1">
      <alignment vertical="top" wrapText="1"/>
    </xf>
    <xf numFmtId="0" fontId="20" fillId="19" borderId="92" xfId="2" applyFont="1" applyFill="1" applyBorder="1" applyAlignment="1">
      <alignment vertical="top" wrapText="1"/>
    </xf>
    <xf numFmtId="0" fontId="114" fillId="29" borderId="93" xfId="2" applyFont="1" applyFill="1" applyBorder="1" applyAlignment="1">
      <alignment horizontal="center" vertical="center" wrapText="1" shrinkToFit="1"/>
    </xf>
    <xf numFmtId="0" fontId="17" fillId="29" borderId="27" xfId="2" applyFont="1" applyFill="1" applyBorder="1" applyAlignment="1">
      <alignment horizontal="center" vertical="center" shrinkToFit="1"/>
    </xf>
    <xf numFmtId="0" fontId="17" fillId="29" borderId="94" xfId="2" applyFont="1" applyFill="1" applyBorder="1" applyAlignment="1">
      <alignment horizontal="center" vertical="center" shrinkToFit="1"/>
    </xf>
    <xf numFmtId="0" fontId="131" fillId="29" borderId="190" xfId="1" applyFont="1" applyFill="1" applyBorder="1" applyAlignment="1" applyProtection="1">
      <alignment horizontal="left" vertical="top" wrapText="1"/>
    </xf>
    <xf numFmtId="0" fontId="131" fillId="29" borderId="101" xfId="1" applyFont="1" applyFill="1" applyBorder="1" applyAlignment="1" applyProtection="1">
      <alignment horizontal="left" vertical="top" wrapText="1"/>
    </xf>
    <xf numFmtId="0" fontId="131" fillId="29" borderId="191" xfId="1" applyFont="1" applyFill="1" applyBorder="1" applyAlignment="1" applyProtection="1">
      <alignment horizontal="left" vertical="top" wrapText="1"/>
    </xf>
    <xf numFmtId="0" fontId="17" fillId="19" borderId="135" xfId="1" applyFont="1" applyFill="1" applyBorder="1" applyAlignment="1" applyProtection="1">
      <alignment horizontal="center" vertical="center" wrapText="1" shrinkToFit="1"/>
    </xf>
    <xf numFmtId="0" fontId="27" fillId="19" borderId="136" xfId="2" applyFont="1" applyFill="1" applyBorder="1" applyAlignment="1">
      <alignment horizontal="center" vertical="center" wrapText="1" shrinkToFit="1"/>
    </xf>
    <xf numFmtId="0" fontId="27" fillId="19" borderId="137" xfId="2" applyFont="1" applyFill="1" applyBorder="1" applyAlignment="1">
      <alignment horizontal="center" vertical="center" wrapText="1" shrinkToFit="1"/>
    </xf>
    <xf numFmtId="0" fontId="131" fillId="19" borderId="51" xfId="2" applyFont="1" applyFill="1" applyBorder="1" applyAlignment="1">
      <alignment horizontal="left" vertical="top" wrapText="1" shrinkToFit="1"/>
    </xf>
    <xf numFmtId="0" fontId="19" fillId="19" borderId="52" xfId="2" applyFont="1" applyFill="1" applyBorder="1" applyAlignment="1">
      <alignment horizontal="left" vertical="top" wrapText="1" shrinkToFit="1"/>
    </xf>
    <xf numFmtId="0" fontId="19" fillId="19" borderId="53"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52" xfId="2" applyFont="1" applyBorder="1">
      <alignment vertical="center"/>
    </xf>
    <xf numFmtId="0" fontId="10" fillId="0" borderId="52" xfId="2" applyFont="1" applyBorder="1">
      <alignment vertical="center"/>
    </xf>
    <xf numFmtId="0" fontId="27" fillId="29" borderId="135" xfId="2" applyFont="1" applyFill="1" applyBorder="1" applyAlignment="1">
      <alignment horizontal="center" vertical="center" wrapText="1" shrinkToFit="1"/>
    </xf>
    <xf numFmtId="0" fontId="27" fillId="29" borderId="136" xfId="2" applyFont="1" applyFill="1" applyBorder="1" applyAlignment="1">
      <alignment horizontal="center" vertical="center" wrapText="1" shrinkToFit="1"/>
    </xf>
    <xf numFmtId="0" fontId="27" fillId="29" borderId="137" xfId="2" applyFont="1" applyFill="1" applyBorder="1" applyAlignment="1">
      <alignment horizontal="center" vertical="center" wrapText="1" shrinkToFit="1"/>
    </xf>
    <xf numFmtId="0" fontId="145" fillId="29" borderId="51" xfId="2" applyFont="1" applyFill="1" applyBorder="1" applyAlignment="1">
      <alignment horizontal="left" vertical="top" wrapText="1" shrinkToFit="1"/>
    </xf>
    <xf numFmtId="0" fontId="145" fillId="29" borderId="52" xfId="2" applyFont="1" applyFill="1" applyBorder="1" applyAlignment="1">
      <alignment horizontal="left" vertical="top" wrapText="1" shrinkToFit="1"/>
    </xf>
    <xf numFmtId="0" fontId="145" fillId="29" borderId="53" xfId="2" applyFont="1" applyFill="1" applyBorder="1" applyAlignment="1">
      <alignment horizontal="left" vertical="top" wrapText="1" shrinkToFit="1"/>
    </xf>
    <xf numFmtId="0" fontId="151" fillId="29" borderId="27" xfId="1" applyFont="1" applyFill="1" applyBorder="1" applyAlignment="1" applyProtection="1">
      <alignment horizontal="center" vertical="center" wrapText="1"/>
    </xf>
    <xf numFmtId="0" fontId="129" fillId="29" borderId="34" xfId="1" applyFont="1" applyFill="1" applyBorder="1" applyAlignment="1" applyProtection="1">
      <alignment horizontal="left" vertical="top"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xf numFmtId="0" fontId="31" fillId="21" borderId="185" xfId="2" applyFont="1" applyFill="1" applyBorder="1" applyAlignment="1">
      <alignment horizontal="center" vertical="center"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B5A3"/>
      <color rgb="FF3399FF"/>
      <color rgb="FF00CC00"/>
      <color rgb="FFCC00FF"/>
      <color rgb="FFFF99FF"/>
      <color rgb="FFD4FDC3"/>
      <color rgb="FFFAFEC2"/>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strRef>
              <c:f>'15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'15　感染症統計'!$B$7:$M$7</c:f>
              <c:numCache>
                <c:formatCode>General</c:formatCode>
                <c:ptCount val="12"/>
                <c:pt idx="0">
                  <c:v>102</c:v>
                </c:pt>
                <c:pt idx="1">
                  <c:v>102</c:v>
                </c:pt>
                <c:pt idx="2">
                  <c:v>113</c:v>
                </c:pt>
                <c:pt idx="3">
                  <c:v>46</c:v>
                </c:pt>
              </c:numCache>
            </c:numRef>
          </c:val>
          <c:smooth val="0"/>
          <c:extLst>
            <c:ext xmlns:c16="http://schemas.microsoft.com/office/drawing/2014/chart" uri="{C3380CC4-5D6E-409C-BE32-E72D297353CC}">
              <c16:uniqueId val="{00000008-9549-4A62-BF04-398DC0EE804A}"/>
            </c:ext>
          </c:extLst>
        </c:ser>
        <c:ser>
          <c:idx val="6"/>
          <c:order val="1"/>
          <c:tx>
            <c:strRef>
              <c:f>'15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'15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'15　感染症統計'!$A$9</c:f>
              <c:strCache>
                <c:ptCount val="1"/>
                <c:pt idx="0">
                  <c:v>2022年</c:v>
                </c:pt>
              </c:strCache>
            </c:strRef>
          </c:tx>
          <c:spPr>
            <a:ln w="28575" cap="rnd">
              <a:solidFill>
                <a:schemeClr val="accent1"/>
              </a:solidFill>
              <a:round/>
            </a:ln>
            <a:effectLst/>
          </c:spPr>
          <c:marker>
            <c:symbol val="none"/>
          </c:marker>
          <c:val>
            <c:numRef>
              <c:f>'15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'15　感染症統計'!$A$10</c:f>
              <c:strCache>
                <c:ptCount val="1"/>
                <c:pt idx="0">
                  <c:v>2021年</c:v>
                </c:pt>
              </c:strCache>
            </c:strRef>
          </c:tx>
          <c:spPr>
            <a:ln w="28575" cap="rnd">
              <a:solidFill>
                <a:schemeClr val="accent2"/>
              </a:solidFill>
              <a:round/>
            </a:ln>
            <a:effectLst/>
          </c:spPr>
          <c:marker>
            <c:symbol val="none"/>
          </c:marker>
          <c:val>
            <c:numRef>
              <c:f>'15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'15　感染症統計'!$A$11</c:f>
              <c:strCache>
                <c:ptCount val="1"/>
                <c:pt idx="0">
                  <c:v>2020年</c:v>
                </c:pt>
              </c:strCache>
            </c:strRef>
          </c:tx>
          <c:spPr>
            <a:ln w="28575" cap="rnd">
              <a:solidFill>
                <a:schemeClr val="accent3"/>
              </a:solidFill>
              <a:round/>
            </a:ln>
            <a:effectLst/>
          </c:spPr>
          <c:marker>
            <c:symbol val="none"/>
          </c:marker>
          <c:val>
            <c:numRef>
              <c:f>'15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'15　感染症統計'!$A$12</c:f>
              <c:strCache>
                <c:ptCount val="1"/>
                <c:pt idx="0">
                  <c:v>2019年</c:v>
                </c:pt>
              </c:strCache>
            </c:strRef>
          </c:tx>
          <c:spPr>
            <a:ln w="28575" cap="rnd">
              <a:solidFill>
                <a:schemeClr val="accent4"/>
              </a:solidFill>
              <a:round/>
            </a:ln>
            <a:effectLst/>
          </c:spPr>
          <c:marker>
            <c:symbol val="none"/>
          </c:marker>
          <c:val>
            <c:numRef>
              <c:f>'15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'15　感染症統計'!$A$13</c:f>
              <c:strCache>
                <c:ptCount val="1"/>
                <c:pt idx="0">
                  <c:v>2018年</c:v>
                </c:pt>
              </c:strCache>
            </c:strRef>
          </c:tx>
          <c:spPr>
            <a:ln w="28575" cap="rnd">
              <a:solidFill>
                <a:schemeClr val="accent5"/>
              </a:solidFill>
              <a:round/>
            </a:ln>
            <a:effectLst/>
          </c:spPr>
          <c:marker>
            <c:symbol val="none"/>
          </c:marker>
          <c:val>
            <c:numRef>
              <c:f>'15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'15　感染症統計'!$P$7</c:f>
              <c:strCache>
                <c:ptCount val="1"/>
                <c:pt idx="0">
                  <c:v>2024年</c:v>
                </c:pt>
              </c:strCache>
            </c:strRef>
          </c:tx>
          <c:spPr>
            <a:ln w="63500" cap="rnd">
              <a:solidFill>
                <a:srgbClr val="FF0000"/>
              </a:solidFill>
              <a:round/>
            </a:ln>
            <a:effectLst/>
          </c:spPr>
          <c:marker>
            <c:symbol val="none"/>
          </c:marker>
          <c:val>
            <c:numRef>
              <c:f>'15　感染症統計'!$Q$7:$AB$7</c:f>
              <c:numCache>
                <c:formatCode>General</c:formatCode>
                <c:ptCount val="12"/>
                <c:pt idx="0" formatCode="#,##0_ ">
                  <c:v>4</c:v>
                </c:pt>
                <c:pt idx="1">
                  <c:v>4</c:v>
                </c:pt>
                <c:pt idx="2">
                  <c:v>4</c:v>
                </c:pt>
                <c:pt idx="3">
                  <c:v>2</c:v>
                </c:pt>
              </c:numCache>
            </c:numRef>
          </c:val>
          <c:smooth val="0"/>
          <c:extLst>
            <c:ext xmlns:c16="http://schemas.microsoft.com/office/drawing/2014/chart" uri="{C3380CC4-5D6E-409C-BE32-E72D297353CC}">
              <c16:uniqueId val="{00000000-691A-4A61-BF12-3A5977548A2F}"/>
            </c:ext>
          </c:extLst>
        </c:ser>
        <c:ser>
          <c:idx val="0"/>
          <c:order val="1"/>
          <c:tx>
            <c:strRef>
              <c:f>'15　感染症統計'!$P$8</c:f>
              <c:strCache>
                <c:ptCount val="1"/>
                <c:pt idx="0">
                  <c:v>2023年</c:v>
                </c:pt>
              </c:strCache>
            </c:strRef>
          </c:tx>
          <c:spPr>
            <a:ln w="28575" cap="rnd">
              <a:solidFill>
                <a:schemeClr val="accent1"/>
              </a:solidFill>
              <a:round/>
            </a:ln>
            <a:effectLst/>
          </c:spPr>
          <c:marker>
            <c:symbol val="none"/>
          </c:marker>
          <c:val>
            <c:numRef>
              <c:f>'15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'15　感染症統計'!$P$9</c:f>
              <c:strCache>
                <c:ptCount val="1"/>
                <c:pt idx="0">
                  <c:v>2022年</c:v>
                </c:pt>
              </c:strCache>
            </c:strRef>
          </c:tx>
          <c:spPr>
            <a:ln w="28575" cap="rnd">
              <a:solidFill>
                <a:schemeClr val="accent2"/>
              </a:solidFill>
              <a:round/>
            </a:ln>
            <a:effectLst/>
          </c:spPr>
          <c:marker>
            <c:symbol val="none"/>
          </c:marker>
          <c:val>
            <c:numRef>
              <c:f>'15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'15　感染症統計'!$P$10</c:f>
              <c:strCache>
                <c:ptCount val="1"/>
                <c:pt idx="0">
                  <c:v>2021年</c:v>
                </c:pt>
              </c:strCache>
            </c:strRef>
          </c:tx>
          <c:spPr>
            <a:ln w="28575" cap="rnd">
              <a:solidFill>
                <a:schemeClr val="accent3"/>
              </a:solidFill>
              <a:round/>
            </a:ln>
            <a:effectLst/>
          </c:spPr>
          <c:marker>
            <c:symbol val="none"/>
          </c:marker>
          <c:val>
            <c:numRef>
              <c:f>'15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'15　感染症統計'!$P$11</c:f>
              <c:strCache>
                <c:ptCount val="1"/>
                <c:pt idx="0">
                  <c:v>2020年</c:v>
                </c:pt>
              </c:strCache>
            </c:strRef>
          </c:tx>
          <c:spPr>
            <a:ln w="28575" cap="rnd">
              <a:solidFill>
                <a:schemeClr val="accent4"/>
              </a:solidFill>
              <a:round/>
            </a:ln>
            <a:effectLst/>
          </c:spPr>
          <c:marker>
            <c:symbol val="none"/>
          </c:marker>
          <c:val>
            <c:numRef>
              <c:f>'15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'15　感染症統計'!$P$12</c:f>
              <c:strCache>
                <c:ptCount val="1"/>
                <c:pt idx="0">
                  <c:v>2019年</c:v>
                </c:pt>
              </c:strCache>
            </c:strRef>
          </c:tx>
          <c:spPr>
            <a:ln w="28575" cap="rnd">
              <a:solidFill>
                <a:schemeClr val="accent5"/>
              </a:solidFill>
              <a:round/>
            </a:ln>
            <a:effectLst/>
          </c:spPr>
          <c:marker>
            <c:symbol val="none"/>
          </c:marker>
          <c:val>
            <c:numRef>
              <c:f>'15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'15　感染症統計'!$P$13</c:f>
              <c:strCache>
                <c:ptCount val="1"/>
                <c:pt idx="0">
                  <c:v>2018年</c:v>
                </c:pt>
              </c:strCache>
            </c:strRef>
          </c:tx>
          <c:spPr>
            <a:ln w="28575" cap="rnd">
              <a:solidFill>
                <a:schemeClr val="accent6"/>
              </a:solidFill>
              <a:round/>
            </a:ln>
            <a:effectLst/>
          </c:spPr>
          <c:marker>
            <c:symbol val="none"/>
          </c:marker>
          <c:val>
            <c:numRef>
              <c:f>'15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165652</xdr:colOff>
      <xdr:row>57</xdr:row>
      <xdr:rowOff>254000</xdr:rowOff>
    </xdr:from>
    <xdr:to>
      <xdr:col>9</xdr:col>
      <xdr:colOff>88348</xdr:colOff>
      <xdr:row>61</xdr:row>
      <xdr:rowOff>331304</xdr:rowOff>
    </xdr:to>
    <xdr:sp macro="" textlink="">
      <xdr:nvSpPr>
        <xdr:cNvPr id="10" name="右中かっこ 9">
          <a:extLst>
            <a:ext uri="{FF2B5EF4-FFF2-40B4-BE49-F238E27FC236}">
              <a16:creationId xmlns:a16="http://schemas.microsoft.com/office/drawing/2014/main" id="{8EDE9C55-513B-0FE6-6E64-1FD204DEBBDE}"/>
            </a:ext>
          </a:extLst>
        </xdr:cNvPr>
        <xdr:cNvSpPr/>
      </xdr:nvSpPr>
      <xdr:spPr>
        <a:xfrm>
          <a:off x="1987826" y="12446000"/>
          <a:ext cx="530087" cy="1755913"/>
        </a:xfrm>
        <a:prstGeom prst="rightBrace">
          <a:avLst/>
        </a:prstGeom>
      </xdr:spPr>
      <xdr:style>
        <a:lnRef idx="3">
          <a:schemeClr val="accent3"/>
        </a:lnRef>
        <a:fillRef idx="0">
          <a:schemeClr val="accent3"/>
        </a:fillRef>
        <a:effectRef idx="2">
          <a:schemeClr val="accent3"/>
        </a:effectRef>
        <a:fontRef idx="minor">
          <a:schemeClr val="tx1"/>
        </a:fontRef>
      </xdr:style>
      <xdr:txBody>
        <a:bodyPr rtlCol="0" anchor="ctr"/>
        <a:lstStyle/>
        <a:p>
          <a:pPr algn="l"/>
          <a:endParaRPr kumimoji="1" lang="ja-JP" altLang="en-US" sz="1100"/>
        </a:p>
      </xdr:txBody>
    </xdr:sp>
    <xdr:clientData/>
  </xdr:twoCellAnchor>
  <xdr:twoCellAnchor editAs="oneCell">
    <xdr:from>
      <xdr:col>32</xdr:col>
      <xdr:colOff>0</xdr:colOff>
      <xdr:row>42</xdr:row>
      <xdr:rowOff>0</xdr:rowOff>
    </xdr:from>
    <xdr:to>
      <xdr:col>44</xdr:col>
      <xdr:colOff>457200</xdr:colOff>
      <xdr:row>67</xdr:row>
      <xdr:rowOff>88514</xdr:rowOff>
    </xdr:to>
    <xdr:pic>
      <xdr:nvPicPr>
        <xdr:cNvPr id="5" name="図 4">
          <a:extLst>
            <a:ext uri="{FF2B5EF4-FFF2-40B4-BE49-F238E27FC236}">
              <a16:creationId xmlns:a16="http://schemas.microsoft.com/office/drawing/2014/main" id="{740B8E0C-2DD0-1F1E-7A60-2366FF8A7C8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7526000" y="9619129"/>
          <a:ext cx="7772400" cy="6363809"/>
        </a:xfrm>
        <a:prstGeom prst="rect">
          <a:avLst/>
        </a:prstGeom>
      </xdr:spPr>
    </xdr:pic>
    <xdr:clientData/>
  </xdr:twoCellAnchor>
  <xdr:twoCellAnchor editAs="oneCell">
    <xdr:from>
      <xdr:col>3</xdr:col>
      <xdr:colOff>179293</xdr:colOff>
      <xdr:row>4</xdr:row>
      <xdr:rowOff>26894</xdr:rowOff>
    </xdr:from>
    <xdr:to>
      <xdr:col>25</xdr:col>
      <xdr:colOff>26894</xdr:colOff>
      <xdr:row>56</xdr:row>
      <xdr:rowOff>315482</xdr:rowOff>
    </xdr:to>
    <xdr:pic>
      <xdr:nvPicPr>
        <xdr:cNvPr id="4" name="図 3">
          <a:extLst>
            <a:ext uri="{FF2B5EF4-FFF2-40B4-BE49-F238E27FC236}">
              <a16:creationId xmlns:a16="http://schemas.microsoft.com/office/drawing/2014/main" id="{900AA844-9376-2639-A8C4-D29B429ED5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Lst>
        </a:blip>
        <a:stretch>
          <a:fillRect/>
        </a:stretch>
      </xdr:blipFill>
      <xdr:spPr>
        <a:xfrm>
          <a:off x="1398493" y="2590800"/>
          <a:ext cx="11887201" cy="97373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14941</xdr:colOff>
      <xdr:row>4</xdr:row>
      <xdr:rowOff>1</xdr:rowOff>
    </xdr:from>
    <xdr:to>
      <xdr:col>13</xdr:col>
      <xdr:colOff>156882</xdr:colOff>
      <xdr:row>17</xdr:row>
      <xdr:rowOff>485589</xdr:rowOff>
    </xdr:to>
    <xdr:pic>
      <xdr:nvPicPr>
        <xdr:cNvPr id="35" name="図 34" descr="感染性胃腸炎患者報告数　直近5シーズン">
          <a:extLst>
            <a:ext uri="{FF2B5EF4-FFF2-40B4-BE49-F238E27FC236}">
              <a16:creationId xmlns:a16="http://schemas.microsoft.com/office/drawing/2014/main" id="{CD3A6252-2FEF-8184-479E-CDAA69901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42117" y="1001060"/>
          <a:ext cx="7343589" cy="2771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14855" y="2019727"/>
          <a:ext cx="7018769" cy="1081895"/>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3.86</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6142" y="1130970"/>
          <a:ext cx="2591553" cy="587448"/>
        </a:xfrm>
        <a:prstGeom prst="borderCallout2">
          <a:avLst>
            <a:gd name="adj1" fmla="val 101279"/>
            <a:gd name="adj2" fmla="val 51060"/>
            <a:gd name="adj3" fmla="val 210486"/>
            <a:gd name="adj4" fmla="val 51057"/>
            <a:gd name="adj5" fmla="val 309002"/>
            <a:gd name="adj6" fmla="val -2875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en-US" altLang="ja-JP" sz="1400" b="1" i="0" u="none" strike="noStrike" baseline="0">
              <a:solidFill>
                <a:srgbClr val="FF0000"/>
              </a:solidFill>
              <a:latin typeface="ＭＳ Ｐゴシック"/>
              <a:ea typeface="ＭＳ Ｐゴシック"/>
            </a:rPr>
            <a:t>4</a:t>
          </a:r>
          <a:r>
            <a:rPr lang="ja-JP" altLang="en-US" sz="1400" b="1" i="0" u="none" strike="noStrike" baseline="0">
              <a:solidFill>
                <a:srgbClr val="FF0000"/>
              </a:solidFill>
              <a:latin typeface="ＭＳ Ｐゴシック"/>
              <a:ea typeface="ＭＳ Ｐゴシック"/>
            </a:rPr>
            <a:t>月ですが、</a:t>
          </a:r>
          <a:r>
            <a:rPr lang="ja-JP" altLang="en-US" sz="1600" b="1" i="0" u="none" strike="noStrike" baseline="0">
              <a:solidFill>
                <a:srgbClr val="FF0000"/>
              </a:solidFill>
              <a:latin typeface="ＭＳ Ｐゴシック"/>
              <a:ea typeface="ＭＳ Ｐゴシック"/>
            </a:rPr>
            <a:t>全国で８件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10</xdr:col>
      <xdr:colOff>559287</xdr:colOff>
      <xdr:row>14</xdr:row>
      <xdr:rowOff>119981</xdr:rowOff>
    </xdr:from>
    <xdr:to>
      <xdr:col>10</xdr:col>
      <xdr:colOff>882105</xdr:colOff>
      <xdr:row>16</xdr:row>
      <xdr:rowOff>92788</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911405" y="2824334"/>
          <a:ext cx="322818" cy="30151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22415</xdr:colOff>
      <xdr:row>2</xdr:row>
      <xdr:rowOff>2</xdr:rowOff>
    </xdr:from>
    <xdr:to>
      <xdr:col>3</xdr:col>
      <xdr:colOff>194238</xdr:colOff>
      <xdr:row>15</xdr:row>
      <xdr:rowOff>151400</xdr:rowOff>
    </xdr:to>
    <xdr:pic>
      <xdr:nvPicPr>
        <xdr:cNvPr id="36" name="図 35">
          <a:extLst>
            <a:ext uri="{FF2B5EF4-FFF2-40B4-BE49-F238E27FC236}">
              <a16:creationId xmlns:a16="http://schemas.microsoft.com/office/drawing/2014/main" id="{F54746C3-176D-585F-5FB0-07857ED398E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2415" y="552826"/>
          <a:ext cx="1658470" cy="2467280"/>
        </a:xfrm>
        <a:prstGeom prst="rect">
          <a:avLst/>
        </a:prstGeom>
      </xdr:spPr>
    </xdr:pic>
    <xdr:clientData/>
  </xdr:twoCellAnchor>
  <xdr:twoCellAnchor editAs="oneCell">
    <xdr:from>
      <xdr:col>4</xdr:col>
      <xdr:colOff>806824</xdr:colOff>
      <xdr:row>2</xdr:row>
      <xdr:rowOff>0</xdr:rowOff>
    </xdr:from>
    <xdr:to>
      <xdr:col>6</xdr:col>
      <xdr:colOff>775460</xdr:colOff>
      <xdr:row>16</xdr:row>
      <xdr:rowOff>43816</xdr:rowOff>
    </xdr:to>
    <xdr:pic>
      <xdr:nvPicPr>
        <xdr:cNvPr id="45" name="図 44">
          <a:extLst>
            <a:ext uri="{FF2B5EF4-FFF2-40B4-BE49-F238E27FC236}">
              <a16:creationId xmlns:a16="http://schemas.microsoft.com/office/drawing/2014/main" id="{C5EBB9DA-1245-0E61-4F4B-B8F1F6239DB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764118" y="552824"/>
          <a:ext cx="1761577" cy="25240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18</xdr:row>
      <xdr:rowOff>11530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24CC99E-3566-431A-B90A-DD5E853D725B}"/>
            </a:ext>
          </a:extLst>
        </xdr:cNvPr>
        <xdr:cNvSpPr>
          <a:spLocks noChangeAspect="1" noChangeArrowheads="1"/>
        </xdr:cNvSpPr>
      </xdr:nvSpPr>
      <xdr:spPr bwMode="auto">
        <a:xfrm>
          <a:off x="4991100" y="3497580"/>
          <a:ext cx="304800" cy="293470"/>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76201</xdr:rowOff>
    </xdr:to>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BAEF703-F6EF-436C-A60C-3BF5F311E5C6}"/>
            </a:ext>
          </a:extLst>
        </xdr:cNvPr>
        <xdr:cNvSpPr>
          <a:spLocks noChangeAspect="1" noChangeArrowheads="1"/>
        </xdr:cNvSpPr>
      </xdr:nvSpPr>
      <xdr:spPr bwMode="auto">
        <a:xfrm>
          <a:off x="9791700" y="2651760"/>
          <a:ext cx="304800" cy="297181"/>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76201</xdr:rowOff>
    </xdr:to>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014264AB-753F-401E-B920-85B1E34B83A3}"/>
            </a:ext>
          </a:extLst>
        </xdr:cNvPr>
        <xdr:cNvSpPr>
          <a:spLocks noChangeAspect="1" noChangeArrowheads="1"/>
        </xdr:cNvSpPr>
      </xdr:nvSpPr>
      <xdr:spPr bwMode="auto">
        <a:xfrm>
          <a:off x="9791700" y="2651760"/>
          <a:ext cx="304800" cy="297181"/>
        </a:xfrm>
        <a:prstGeom prst="rect">
          <a:avLst/>
        </a:prstGeom>
        <a:noFill/>
        <a:ln w="9525">
          <a:noFill/>
          <a:miter lim="800000"/>
          <a:headEnd/>
          <a:tailEnd/>
        </a:ln>
      </xdr:spPr>
    </xdr:sp>
    <xdr:clientData/>
  </xdr:twoCellAnchor>
  <xdr:twoCellAnchor>
    <xdr:from>
      <xdr:col>5</xdr:col>
      <xdr:colOff>295275</xdr:colOff>
      <xdr:row>7</xdr:row>
      <xdr:rowOff>38100</xdr:rowOff>
    </xdr:from>
    <xdr:to>
      <xdr:col>6</xdr:col>
      <xdr:colOff>523875</xdr:colOff>
      <xdr:row>10</xdr:row>
      <xdr:rowOff>114300</xdr:rowOff>
    </xdr:to>
    <xdr:sp macro="" textlink="">
      <xdr:nvSpPr>
        <xdr:cNvPr id="5" name="右矢印 4">
          <a:extLst>
            <a:ext uri="{FF2B5EF4-FFF2-40B4-BE49-F238E27FC236}">
              <a16:creationId xmlns:a16="http://schemas.microsoft.com/office/drawing/2014/main" id="{C3CAF886-5FB5-482F-A36B-89289A20E06C}"/>
            </a:ext>
          </a:extLst>
        </xdr:cNvPr>
        <xdr:cNvSpPr/>
      </xdr:nvSpPr>
      <xdr:spPr>
        <a:xfrm>
          <a:off x="3099435" y="1661160"/>
          <a:ext cx="845820" cy="693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0</xdr:colOff>
      <xdr:row>5</xdr:row>
      <xdr:rowOff>0</xdr:rowOff>
    </xdr:from>
    <xdr:to>
      <xdr:col>5</xdr:col>
      <xdr:colOff>252087</xdr:colOff>
      <xdr:row>13</xdr:row>
      <xdr:rowOff>201930</xdr:rowOff>
    </xdr:to>
    <xdr:pic>
      <xdr:nvPicPr>
        <xdr:cNvPr id="6" name="図 5">
          <a:extLst>
            <a:ext uri="{FF2B5EF4-FFF2-40B4-BE49-F238E27FC236}">
              <a16:creationId xmlns:a16="http://schemas.microsoft.com/office/drawing/2014/main" id="{630E28DB-3136-4B63-B190-525BAFE48CD1}"/>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35280" y="1196340"/>
          <a:ext cx="2720967" cy="1878330"/>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14</xdr:row>
      <xdr:rowOff>0</xdr:rowOff>
    </xdr:from>
    <xdr:to>
      <xdr:col>2</xdr:col>
      <xdr:colOff>4701541</xdr:colOff>
      <xdr:row>32</xdr:row>
      <xdr:rowOff>141133</xdr:rowOff>
    </xdr:to>
    <xdr:pic>
      <xdr:nvPicPr>
        <xdr:cNvPr id="3" name="図 2">
          <a:extLst>
            <a:ext uri="{FF2B5EF4-FFF2-40B4-BE49-F238E27FC236}">
              <a16:creationId xmlns:a16="http://schemas.microsoft.com/office/drawing/2014/main" id="{EBB608CF-4E0F-BF8A-C70E-FFF481B4CA6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10741" y="6576060"/>
          <a:ext cx="4701540" cy="32881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86820" y="2676525"/>
          <a:ext cx="3474760" cy="44443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520"/>
          <a:ext cx="2369374" cy="80674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6209" y="3120957"/>
          <a:ext cx="1764435" cy="709309"/>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18</xdr:col>
      <xdr:colOff>18887</xdr:colOff>
      <xdr:row>24</xdr:row>
      <xdr:rowOff>24319</xdr:rowOff>
    </xdr:from>
    <xdr:to>
      <xdr:col>18</xdr:col>
      <xdr:colOff>246529</xdr:colOff>
      <xdr:row>43</xdr:row>
      <xdr:rowOff>134471</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677299" y="4095790"/>
          <a:ext cx="227642" cy="332997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24</xdr:row>
      <xdr:rowOff>54133</xdr:rowOff>
    </xdr:from>
    <xdr:to>
      <xdr:col>4</xdr:col>
      <xdr:colOff>453957</xdr:colOff>
      <xdr:row>43</xdr:row>
      <xdr:rowOff>81063</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67824" y="4115431"/>
          <a:ext cx="447878" cy="3342441"/>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ifas.mhlw.go.jp/faspub/_link.do?i=IO_S020502&amp;p=RCL202400951" TargetMode="External"/><Relationship Id="rId2" Type="http://schemas.openxmlformats.org/officeDocument/2006/relationships/hyperlink" Target="https://news.livedoor.com/article/detail/26248463/" TargetMode="External"/><Relationship Id="rId1" Type="http://schemas.openxmlformats.org/officeDocument/2006/relationships/hyperlink" Target="https://www.sanin-chuo.co.jp/articles/-/562472"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onotaro.com/g/04288658/" TargetMode="External"/><Relationship Id="rId2" Type="http://schemas.openxmlformats.org/officeDocument/2006/relationships/hyperlink" Target="https://axel.as-1.co.jp/asone/g/NCF02000085/?utm_source=google&amp;utm_medium=cpc&amp;gad_source=1&amp;gclid=Cj0KCQjw5cOwBhCiARIsAJ5njuZuKhuoO-H4Q38fxvcZ1gYfGqgHZ93tz0GnZl_WmRCpM3U1horzELcaAg-YEALw_wcB" TargetMode="External"/><Relationship Id="rId1" Type="http://schemas.openxmlformats.org/officeDocument/2006/relationships/hyperlink" Target="https://www.amazon.co.jp/%E3%82%A2%E3%82%BA%E3%83%AF%E3%83%B3-%E3%82%BB%E3%83%83%E3%83%97%E3%83%A1%E3%82%A4%E3%83%88-%E7%B0%A1%E6%98%93%E5%9F%B9%E5%9C%B0-%E5%A4%A7%E8%85%B8%E8%8F%8C%EF%BD%A5%E5%A4%A7%E8%85%B8%E8%8F%8C%E7%BE%A4-6-8776-01/dp/B01KIZMXOC"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373news.com/_news/storyid/193507/" TargetMode="External"/><Relationship Id="rId3" Type="http://schemas.openxmlformats.org/officeDocument/2006/relationships/hyperlink" Target="https://www.excite.co.jp/news/article/Jpcna_CNA_20240417_202404170008/" TargetMode="External"/><Relationship Id="rId7" Type="http://schemas.openxmlformats.org/officeDocument/2006/relationships/hyperlink" Target="https://topics.smt.docomo.ne.jp/article/shimotsuke/region/shimotsuke-20240420083442" TargetMode="External"/><Relationship Id="rId2" Type="http://schemas.openxmlformats.org/officeDocument/2006/relationships/hyperlink" Target="https://news.yahoo.co.jp/articles/2b0b4c979045c358641ccc677f326a025198bab8" TargetMode="External"/><Relationship Id="rId1" Type="http://schemas.openxmlformats.org/officeDocument/2006/relationships/hyperlink" Target="https://www.tv-wakayama.co.jp/news/detail.php?id=78975" TargetMode="External"/><Relationship Id="rId6" Type="http://schemas.openxmlformats.org/officeDocument/2006/relationships/hyperlink" Target="https://www3.nhk.or.jp/tohoku-news/20240420/6000027279.html" TargetMode="External"/><Relationship Id="rId11" Type="http://schemas.openxmlformats.org/officeDocument/2006/relationships/printerSettings" Target="../printerSettings/printerSettings5.bin"/><Relationship Id="rId5" Type="http://schemas.openxmlformats.org/officeDocument/2006/relationships/hyperlink" Target="https://www.okinawatimes.co.jp/articles/-/1346140" TargetMode="External"/><Relationship Id="rId10" Type="http://schemas.openxmlformats.org/officeDocument/2006/relationships/hyperlink" Target="https://sp.m.jiji.com/article/show/3216942" TargetMode="External"/><Relationship Id="rId4" Type="http://schemas.openxmlformats.org/officeDocument/2006/relationships/hyperlink" Target="https://topics.smt.docomo.ne.jp/article/trendnewscaster/trend/trendnewscaster-49536" TargetMode="External"/><Relationship Id="rId9" Type="http://schemas.openxmlformats.org/officeDocument/2006/relationships/hyperlink" Target="https://news.goo.ne.jp/article/fct/region/fct-2024041601854341.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fpbb.com/articles/-/3515102" TargetMode="External"/><Relationship Id="rId3" Type="http://schemas.openxmlformats.org/officeDocument/2006/relationships/hyperlink" Target="https://www.jetro.go.jp/biznews/2024/04/505b54319eec8a56.html" TargetMode="External"/><Relationship Id="rId7" Type="http://schemas.openxmlformats.org/officeDocument/2006/relationships/hyperlink" Target="https://www.jetro.go.jp/events/afb/7be8d4e92ecc6ae0.html" TargetMode="External"/><Relationship Id="rId2" Type="http://schemas.openxmlformats.org/officeDocument/2006/relationships/hyperlink" Target="https://www.jetro.go.jp/biznews/2024/04/f6539f15d6c0d888.html" TargetMode="External"/><Relationship Id="rId1" Type="http://schemas.openxmlformats.org/officeDocument/2006/relationships/hyperlink" Target="https://foodtech-japan.com/2024/04/13/rewe/" TargetMode="External"/><Relationship Id="rId6" Type="http://schemas.openxmlformats.org/officeDocument/2006/relationships/hyperlink" Target="https://news.nissyoku.co.jp/news/yamamoto20240405111044415" TargetMode="External"/><Relationship Id="rId11" Type="http://schemas.openxmlformats.org/officeDocument/2006/relationships/printerSettings" Target="../printerSettings/printerSettings6.bin"/><Relationship Id="rId5" Type="http://schemas.openxmlformats.org/officeDocument/2006/relationships/hyperlink" Target="https://www.automation-news.jp/2024/04/81101/" TargetMode="External"/><Relationship Id="rId10" Type="http://schemas.openxmlformats.org/officeDocument/2006/relationships/hyperlink" Target="https://getnews.jp/archives/3522539" TargetMode="External"/><Relationship Id="rId4" Type="http://schemas.openxmlformats.org/officeDocument/2006/relationships/hyperlink" Target="https://www3.nhk.or.jp/news/html/20240417/k10014424231000.html" TargetMode="External"/><Relationship Id="rId9" Type="http://schemas.openxmlformats.org/officeDocument/2006/relationships/hyperlink" Target="https://www.traicy.com/posts/20240413295973/"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B15" sqref="B15"/>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1" t="s">
        <v>206</v>
      </c>
      <c r="B1" s="132"/>
      <c r="C1" s="132" t="s">
        <v>158</v>
      </c>
      <c r="D1" s="132"/>
      <c r="E1" s="132"/>
      <c r="F1" s="132"/>
      <c r="G1" s="132"/>
      <c r="H1" s="132"/>
      <c r="I1" s="99"/>
    </row>
    <row r="2" spans="1:9">
      <c r="A2" s="133" t="s">
        <v>113</v>
      </c>
      <c r="B2" s="134"/>
      <c r="C2" s="134"/>
      <c r="D2" s="134"/>
      <c r="E2" s="134"/>
      <c r="F2" s="134"/>
      <c r="G2" s="134"/>
      <c r="H2" s="134"/>
      <c r="I2" s="99"/>
    </row>
    <row r="3" spans="1:9" ht="15.75" customHeight="1">
      <c r="A3" s="537" t="s">
        <v>26</v>
      </c>
      <c r="B3" s="538"/>
      <c r="C3" s="538"/>
      <c r="D3" s="538"/>
      <c r="E3" s="538"/>
      <c r="F3" s="538"/>
      <c r="G3" s="538"/>
      <c r="H3" s="539"/>
      <c r="I3" s="99"/>
    </row>
    <row r="4" spans="1:9">
      <c r="A4" s="133" t="s">
        <v>178</v>
      </c>
      <c r="B4" s="134"/>
      <c r="C4" s="134"/>
      <c r="D4" s="134"/>
      <c r="E4" s="134"/>
      <c r="F4" s="134"/>
      <c r="G4" s="134"/>
      <c r="H4" s="134"/>
      <c r="I4" s="99"/>
    </row>
    <row r="5" spans="1:9">
      <c r="A5" s="133" t="s">
        <v>114</v>
      </c>
      <c r="B5" s="134"/>
      <c r="C5" s="134"/>
      <c r="D5" s="134"/>
      <c r="E5" s="134"/>
      <c r="F5" s="134"/>
      <c r="G5" s="134"/>
      <c r="H5" s="134"/>
      <c r="I5" s="99"/>
    </row>
    <row r="6" spans="1:9">
      <c r="A6" s="135" t="s">
        <v>113</v>
      </c>
      <c r="B6" s="136"/>
      <c r="C6" s="136"/>
      <c r="D6" s="136"/>
      <c r="E6" s="136"/>
      <c r="F6" s="136"/>
      <c r="G6" s="136"/>
      <c r="H6" s="136"/>
      <c r="I6" s="99"/>
    </row>
    <row r="7" spans="1:9">
      <c r="A7" s="135"/>
      <c r="B7" s="136"/>
      <c r="C7" s="136"/>
      <c r="D7" s="136"/>
      <c r="E7" s="136"/>
      <c r="F7" s="136"/>
      <c r="G7" s="136"/>
      <c r="H7" s="136"/>
      <c r="I7" s="99"/>
    </row>
    <row r="8" spans="1:9">
      <c r="A8" s="135" t="s">
        <v>115</v>
      </c>
      <c r="B8" s="136"/>
      <c r="C8" s="136"/>
      <c r="D8" s="136"/>
      <c r="E8" s="136"/>
      <c r="F8" s="136"/>
      <c r="G8" s="136"/>
      <c r="H8" s="136"/>
      <c r="I8" s="99"/>
    </row>
    <row r="9" spans="1:9">
      <c r="A9" s="137" t="s">
        <v>116</v>
      </c>
      <c r="B9" s="138"/>
      <c r="C9" s="138"/>
      <c r="D9" s="138"/>
      <c r="E9" s="138"/>
      <c r="F9" s="138"/>
      <c r="G9" s="138"/>
      <c r="H9" s="138"/>
      <c r="I9" s="99"/>
    </row>
    <row r="10" spans="1:9" ht="15" customHeight="1">
      <c r="A10" s="316" t="s">
        <v>167</v>
      </c>
      <c r="B10" s="159" t="str">
        <f>+'15　食中毒記事等 '!A2</f>
        <v>ノロウイルス　１０１人集団食中毒</v>
      </c>
      <c r="C10" s="159"/>
      <c r="D10" s="161"/>
      <c r="E10" s="159"/>
      <c r="F10" s="162"/>
      <c r="G10" s="160"/>
      <c r="H10" s="160"/>
      <c r="I10" s="99"/>
    </row>
    <row r="11" spans="1:9" ht="15" customHeight="1">
      <c r="A11" s="316" t="s">
        <v>168</v>
      </c>
      <c r="B11" s="159" t="str">
        <f>+'15　ノロウイルス関連情報 '!H72</f>
        <v>管理レベル「3」　</v>
      </c>
      <c r="C11" s="159"/>
      <c r="D11" s="159" t="s">
        <v>169</v>
      </c>
      <c r="E11" s="159"/>
      <c r="F11" s="161">
        <f>+'15　ノロウイルス関連情報 '!G73</f>
        <v>3.86</v>
      </c>
      <c r="G11" s="159" t="str">
        <f>+'15　ノロウイルス関連情報 '!H73</f>
        <v>　：先週より</v>
      </c>
      <c r="H11" s="348">
        <f>+'15　ノロウイルス関連情報 '!I73</f>
        <v>0.21999999999999975</v>
      </c>
      <c r="I11" s="99"/>
    </row>
    <row r="12" spans="1:9" s="110" customFormat="1" ht="15" customHeight="1">
      <c r="A12" s="163" t="s">
        <v>117</v>
      </c>
      <c r="B12" s="543" t="str">
        <f>+'15　残留農薬　等 '!A5</f>
        <v>台湾くら寿司 食事客3人がノロウイルス陽性 全店検査で23店が不合格 - ライブドアニュース</v>
      </c>
      <c r="C12" s="543"/>
      <c r="D12" s="543"/>
      <c r="E12" s="543"/>
      <c r="F12" s="543"/>
      <c r="G12" s="543"/>
      <c r="H12" s="164"/>
      <c r="I12" s="109"/>
    </row>
    <row r="13" spans="1:9" ht="15" customHeight="1">
      <c r="A13" s="158" t="s">
        <v>118</v>
      </c>
      <c r="B13" s="543" t="str">
        <f>+'15　食品表示'!A2</f>
        <v xml:space="preserve">中国産大根を国産、オカムラ食品が誤表示｜青森ニュース - 東奥日報 </v>
      </c>
      <c r="C13" s="543"/>
      <c r="D13" s="543"/>
      <c r="E13" s="543"/>
      <c r="F13" s="543"/>
      <c r="G13" s="543"/>
      <c r="H13" s="160"/>
      <c r="I13" s="99"/>
    </row>
    <row r="14" spans="1:9" ht="15" customHeight="1">
      <c r="A14" s="158" t="s">
        <v>119</v>
      </c>
      <c r="B14" s="160" t="str">
        <f>+'15　海外情報'!A2</f>
        <v xml:space="preserve">雄ヒナ殺処分の抑止へ。卵が孵化する前に性別を判定するeggXYtの遺伝子編集技術(イスラエル) </v>
      </c>
      <c r="D14" s="160"/>
      <c r="E14" s="160"/>
      <c r="F14" s="160"/>
      <c r="G14" s="160"/>
      <c r="H14" s="160"/>
      <c r="I14" s="99"/>
    </row>
    <row r="15" spans="1:9" ht="15" customHeight="1">
      <c r="A15" s="165" t="s">
        <v>120</v>
      </c>
      <c r="B15" s="166" t="str">
        <f>+'15　海外情報'!A8</f>
        <v xml:space="preserve">欧州食品小売市場、2024年下半期に販売量回復の見通し(EU、英国) ｜ ビジネス短信 </v>
      </c>
      <c r="C15" s="540" t="s">
        <v>172</v>
      </c>
      <c r="D15" s="540"/>
      <c r="E15" s="540"/>
      <c r="F15" s="540"/>
      <c r="G15" s="540"/>
      <c r="H15" s="541"/>
      <c r="I15" s="99"/>
    </row>
    <row r="16" spans="1:9" ht="15" customHeight="1">
      <c r="A16" s="158" t="s">
        <v>121</v>
      </c>
      <c r="B16" s="159" t="str">
        <f>+'15　感染症統計'!A22</f>
        <v>※2024年 第15週（4/8～4/14） 現在</v>
      </c>
      <c r="C16" s="160"/>
      <c r="D16" s="159" t="s">
        <v>19</v>
      </c>
      <c r="E16" s="160"/>
      <c r="F16" s="160"/>
      <c r="G16" s="160"/>
      <c r="H16" s="160"/>
      <c r="I16" s="99"/>
    </row>
    <row r="17" spans="1:16" ht="15" customHeight="1">
      <c r="A17" s="158" t="s">
        <v>122</v>
      </c>
      <c r="B17" s="542" t="str">
        <f>+'15　感染症統計'!A22</f>
        <v>※2024年 第15週（4/8～4/14） 現在</v>
      </c>
      <c r="C17" s="542"/>
      <c r="D17" s="542"/>
      <c r="E17" s="542"/>
      <c r="F17" s="542"/>
      <c r="G17" s="542"/>
      <c r="H17" s="160"/>
      <c r="I17" s="99"/>
    </row>
    <row r="18" spans="1:16" ht="15" customHeight="1">
      <c r="A18" s="158" t="s">
        <v>156</v>
      </c>
      <c r="B18" s="269" t="str">
        <f>+'15  衛生訓話'!A2</f>
        <v>今週のお題(作業は決められた時間内に決められた温度内で行う)</v>
      </c>
      <c r="C18" s="160"/>
      <c r="D18" s="160"/>
      <c r="E18" s="160"/>
      <c r="F18" s="167"/>
      <c r="G18" s="160"/>
      <c r="H18" s="160"/>
      <c r="I18" s="99"/>
    </row>
    <row r="19" spans="1:16" ht="15" customHeight="1">
      <c r="A19" s="158" t="s">
        <v>174</v>
      </c>
      <c r="B19" s="269" t="s">
        <v>217</v>
      </c>
      <c r="C19" s="160"/>
      <c r="D19" s="160"/>
      <c r="E19" s="160"/>
      <c r="F19" s="160" t="s">
        <v>19</v>
      </c>
      <c r="G19" s="160"/>
      <c r="H19" s="160"/>
      <c r="I19" s="99"/>
      <c r="P19" t="s">
        <v>163</v>
      </c>
    </row>
    <row r="20" spans="1:16" ht="15" customHeight="1">
      <c r="A20" s="158" t="s">
        <v>19</v>
      </c>
      <c r="C20" s="160"/>
      <c r="D20" s="160"/>
      <c r="E20" s="160"/>
      <c r="F20" s="160"/>
      <c r="G20" s="160"/>
      <c r="H20" s="160"/>
      <c r="I20" s="99"/>
      <c r="L20" t="s">
        <v>172</v>
      </c>
    </row>
    <row r="21" spans="1:16">
      <c r="A21" s="137" t="s">
        <v>116</v>
      </c>
      <c r="B21" s="138"/>
      <c r="C21" s="138"/>
      <c r="D21" s="138"/>
      <c r="E21" s="138"/>
      <c r="F21" s="138"/>
      <c r="G21" s="138"/>
      <c r="H21" s="138"/>
      <c r="I21" s="99"/>
    </row>
    <row r="22" spans="1:16">
      <c r="A22" s="135" t="s">
        <v>19</v>
      </c>
      <c r="B22" s="136"/>
      <c r="C22" s="136"/>
      <c r="D22" s="136"/>
      <c r="E22" s="136"/>
      <c r="F22" s="136"/>
      <c r="G22" s="136"/>
      <c r="H22" s="136"/>
      <c r="I22" s="99"/>
    </row>
    <row r="23" spans="1:16">
      <c r="A23" s="100" t="s">
        <v>123</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165</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126</v>
      </c>
    </row>
    <row r="39" spans="1:9" ht="40.5" customHeight="1">
      <c r="A39" s="544" t="s">
        <v>127</v>
      </c>
      <c r="B39" s="544"/>
      <c r="C39" s="544"/>
      <c r="D39" s="544"/>
      <c r="E39" s="544"/>
      <c r="F39" s="544"/>
      <c r="G39" s="544"/>
    </row>
    <row r="40" spans="1:9" ht="30.75" customHeight="1">
      <c r="A40" s="536" t="s">
        <v>128</v>
      </c>
      <c r="B40" s="536"/>
      <c r="C40" s="536"/>
      <c r="D40" s="536"/>
      <c r="E40" s="536"/>
      <c r="F40" s="536"/>
      <c r="G40" s="536"/>
    </row>
    <row r="41" spans="1:9" ht="15">
      <c r="A41" s="115"/>
    </row>
    <row r="42" spans="1:9" ht="69.75" customHeight="1">
      <c r="A42" s="531" t="s">
        <v>136</v>
      </c>
      <c r="B42" s="531"/>
      <c r="C42" s="531"/>
      <c r="D42" s="531"/>
      <c r="E42" s="531"/>
      <c r="F42" s="531"/>
      <c r="G42" s="531"/>
    </row>
    <row r="43" spans="1:9" ht="35.25" customHeight="1">
      <c r="A43" s="536" t="s">
        <v>129</v>
      </c>
      <c r="B43" s="536"/>
      <c r="C43" s="536"/>
      <c r="D43" s="536"/>
      <c r="E43" s="536"/>
      <c r="F43" s="536"/>
      <c r="G43" s="536"/>
    </row>
    <row r="44" spans="1:9" ht="59.25" customHeight="1">
      <c r="A44" s="531" t="s">
        <v>130</v>
      </c>
      <c r="B44" s="531"/>
      <c r="C44" s="531"/>
      <c r="D44" s="531"/>
      <c r="E44" s="531"/>
      <c r="F44" s="531"/>
      <c r="G44" s="531"/>
    </row>
    <row r="45" spans="1:9" ht="15">
      <c r="A45" s="116"/>
    </row>
    <row r="46" spans="1:9" ht="27.75" customHeight="1">
      <c r="A46" s="533" t="s">
        <v>131</v>
      </c>
      <c r="B46" s="533"/>
      <c r="C46" s="533"/>
      <c r="D46" s="533"/>
      <c r="E46" s="533"/>
      <c r="F46" s="533"/>
      <c r="G46" s="533"/>
    </row>
    <row r="47" spans="1:9" ht="53.25" customHeight="1">
      <c r="A47" s="532" t="s">
        <v>137</v>
      </c>
      <c r="B47" s="531"/>
      <c r="C47" s="531"/>
      <c r="D47" s="531"/>
      <c r="E47" s="531"/>
      <c r="F47" s="531"/>
      <c r="G47" s="531"/>
    </row>
    <row r="48" spans="1:9" ht="15">
      <c r="A48" s="116"/>
    </row>
    <row r="49" spans="1:7" ht="32.25" customHeight="1">
      <c r="A49" s="533" t="s">
        <v>132</v>
      </c>
      <c r="B49" s="533"/>
      <c r="C49" s="533"/>
      <c r="D49" s="533"/>
      <c r="E49" s="533"/>
      <c r="F49" s="533"/>
      <c r="G49" s="533"/>
    </row>
    <row r="50" spans="1:7" ht="15">
      <c r="A50" s="115"/>
    </row>
    <row r="51" spans="1:7" ht="87" customHeight="1">
      <c r="A51" s="532" t="s">
        <v>138</v>
      </c>
      <c r="B51" s="531"/>
      <c r="C51" s="531"/>
      <c r="D51" s="531"/>
      <c r="E51" s="531"/>
      <c r="F51" s="531"/>
      <c r="G51" s="531"/>
    </row>
    <row r="52" spans="1:7" ht="15">
      <c r="A52" s="116"/>
    </row>
    <row r="53" spans="1:7" ht="32.25" customHeight="1">
      <c r="A53" s="533" t="s">
        <v>133</v>
      </c>
      <c r="B53" s="533"/>
      <c r="C53" s="533"/>
      <c r="D53" s="533"/>
      <c r="E53" s="533"/>
      <c r="F53" s="533"/>
      <c r="G53" s="533"/>
    </row>
    <row r="54" spans="1:7" ht="29.25" customHeight="1">
      <c r="A54" s="531" t="s">
        <v>134</v>
      </c>
      <c r="B54" s="531"/>
      <c r="C54" s="531"/>
      <c r="D54" s="531"/>
      <c r="E54" s="531"/>
      <c r="F54" s="531"/>
      <c r="G54" s="531"/>
    </row>
    <row r="55" spans="1:7" ht="15">
      <c r="A55" s="116"/>
    </row>
    <row r="56" spans="1:7" s="110" customFormat="1" ht="110.25" customHeight="1">
      <c r="A56" s="534" t="s">
        <v>139</v>
      </c>
      <c r="B56" s="535"/>
      <c r="C56" s="535"/>
      <c r="D56" s="535"/>
      <c r="E56" s="535"/>
      <c r="F56" s="535"/>
      <c r="G56" s="535"/>
    </row>
    <row r="57" spans="1:7" ht="34.5" customHeight="1">
      <c r="A57" s="536" t="s">
        <v>135</v>
      </c>
      <c r="B57" s="536"/>
      <c r="C57" s="536"/>
      <c r="D57" s="536"/>
      <c r="E57" s="536"/>
      <c r="F57" s="536"/>
      <c r="G57" s="536"/>
    </row>
    <row r="58" spans="1:7" ht="114" customHeight="1">
      <c r="A58" s="532" t="s">
        <v>140</v>
      </c>
      <c r="B58" s="531"/>
      <c r="C58" s="531"/>
      <c r="D58" s="531"/>
      <c r="E58" s="531"/>
      <c r="F58" s="531"/>
      <c r="G58" s="531"/>
    </row>
    <row r="59" spans="1:7" ht="109.5" customHeight="1">
      <c r="A59" s="531"/>
      <c r="B59" s="531"/>
      <c r="C59" s="531"/>
      <c r="D59" s="531"/>
      <c r="E59" s="531"/>
      <c r="F59" s="531"/>
      <c r="G59" s="531"/>
    </row>
    <row r="60" spans="1:7" ht="15">
      <c r="A60" s="116"/>
    </row>
    <row r="61" spans="1:7" s="113" customFormat="1" ht="57.75" customHeight="1">
      <c r="A61" s="531"/>
      <c r="B61" s="531"/>
      <c r="C61" s="531"/>
      <c r="D61" s="531"/>
      <c r="E61" s="531"/>
      <c r="F61" s="531"/>
      <c r="G61" s="531"/>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7"/>
  <sheetViews>
    <sheetView view="pageBreakPreview" topLeftCell="B1" zoomScale="98" zoomScaleNormal="100" zoomScaleSheetLayoutView="98" workbookViewId="0">
      <selection activeCell="G11" sqref="G11"/>
    </sheetView>
  </sheetViews>
  <sheetFormatPr defaultColWidth="9" defaultRowHeight="13.2"/>
  <cols>
    <col min="1" max="1" width="21.33203125" style="40" customWidth="1"/>
    <col min="2" max="2" width="19.77734375" style="40" customWidth="1"/>
    <col min="3" max="3" width="82.88671875" style="245"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58" t="s">
        <v>250</v>
      </c>
      <c r="B1" s="259" t="s">
        <v>150</v>
      </c>
      <c r="C1" s="308" t="s">
        <v>356</v>
      </c>
      <c r="D1" s="260" t="s">
        <v>23</v>
      </c>
      <c r="E1" s="261" t="s">
        <v>24</v>
      </c>
    </row>
    <row r="2" spans="1:5" s="103" customFormat="1" ht="24" customHeight="1">
      <c r="A2" s="425" t="s">
        <v>219</v>
      </c>
      <c r="B2" s="426" t="s">
        <v>338</v>
      </c>
      <c r="C2" s="481" t="s">
        <v>354</v>
      </c>
      <c r="D2" s="427">
        <v>45401</v>
      </c>
      <c r="E2" s="428">
        <v>45401</v>
      </c>
    </row>
    <row r="3" spans="1:5" s="103" customFormat="1" ht="24" customHeight="1">
      <c r="A3" s="425" t="s">
        <v>219</v>
      </c>
      <c r="B3" s="426" t="s">
        <v>339</v>
      </c>
      <c r="C3" s="481" t="s">
        <v>340</v>
      </c>
      <c r="D3" s="427">
        <v>45400</v>
      </c>
      <c r="E3" s="428">
        <v>45401</v>
      </c>
    </row>
    <row r="4" spans="1:5" s="103" customFormat="1" ht="24" customHeight="1">
      <c r="A4" s="425" t="s">
        <v>221</v>
      </c>
      <c r="B4" s="426" t="s">
        <v>341</v>
      </c>
      <c r="C4" s="481" t="s">
        <v>355</v>
      </c>
      <c r="D4" s="427">
        <v>45399</v>
      </c>
      <c r="E4" s="428">
        <v>45401</v>
      </c>
    </row>
    <row r="5" spans="1:5" s="103" customFormat="1" ht="24" customHeight="1">
      <c r="A5" s="425" t="s">
        <v>219</v>
      </c>
      <c r="B5" s="426" t="s">
        <v>342</v>
      </c>
      <c r="C5" s="512" t="s">
        <v>343</v>
      </c>
      <c r="D5" s="427">
        <v>45400</v>
      </c>
      <c r="E5" s="428">
        <v>45401</v>
      </c>
    </row>
    <row r="6" spans="1:5" s="103" customFormat="1" ht="24" customHeight="1">
      <c r="A6" s="425" t="s">
        <v>222</v>
      </c>
      <c r="B6" s="426" t="s">
        <v>224</v>
      </c>
      <c r="C6" s="481" t="s">
        <v>344</v>
      </c>
      <c r="D6" s="427">
        <v>45400</v>
      </c>
      <c r="E6" s="428">
        <v>45400</v>
      </c>
    </row>
    <row r="7" spans="1:5" s="103" customFormat="1" ht="24" customHeight="1">
      <c r="A7" s="425" t="s">
        <v>219</v>
      </c>
      <c r="B7" s="426" t="s">
        <v>345</v>
      </c>
      <c r="C7" s="480" t="s">
        <v>346</v>
      </c>
      <c r="D7" s="427">
        <v>45399</v>
      </c>
      <c r="E7" s="428">
        <v>45400</v>
      </c>
    </row>
    <row r="8" spans="1:5" s="103" customFormat="1" ht="24" customHeight="1">
      <c r="A8" s="425" t="s">
        <v>219</v>
      </c>
      <c r="B8" s="426" t="s">
        <v>347</v>
      </c>
      <c r="C8" s="480" t="s">
        <v>348</v>
      </c>
      <c r="D8" s="427">
        <v>45399</v>
      </c>
      <c r="E8" s="428">
        <v>45400</v>
      </c>
    </row>
    <row r="9" spans="1:5" s="103" customFormat="1" ht="24" customHeight="1">
      <c r="A9" s="425" t="s">
        <v>219</v>
      </c>
      <c r="B9" s="426" t="s">
        <v>223</v>
      </c>
      <c r="C9" s="510" t="s">
        <v>349</v>
      </c>
      <c r="D9" s="427">
        <v>45399</v>
      </c>
      <c r="E9" s="428">
        <v>45400</v>
      </c>
    </row>
    <row r="10" spans="1:5" s="103" customFormat="1" ht="24" customHeight="1">
      <c r="A10" s="498" t="s">
        <v>222</v>
      </c>
      <c r="B10" s="499" t="s">
        <v>350</v>
      </c>
      <c r="C10" s="499" t="s">
        <v>351</v>
      </c>
      <c r="D10" s="500">
        <v>45399</v>
      </c>
      <c r="E10" s="501">
        <v>45400</v>
      </c>
    </row>
    <row r="11" spans="1:5" s="103" customFormat="1" ht="24" customHeight="1">
      <c r="A11" s="425" t="s">
        <v>299</v>
      </c>
      <c r="B11" s="426" t="s">
        <v>352</v>
      </c>
      <c r="C11" s="512" t="s">
        <v>353</v>
      </c>
      <c r="D11" s="427">
        <v>45399</v>
      </c>
      <c r="E11" s="428">
        <v>45400</v>
      </c>
    </row>
    <row r="12" spans="1:5" s="103" customFormat="1" ht="24" customHeight="1">
      <c r="A12" s="502" t="s">
        <v>219</v>
      </c>
      <c r="B12" s="503" t="s">
        <v>318</v>
      </c>
      <c r="C12" s="503" t="s">
        <v>319</v>
      </c>
      <c r="D12" s="504">
        <v>45399</v>
      </c>
      <c r="E12" s="505">
        <v>45400</v>
      </c>
    </row>
    <row r="13" spans="1:5" s="103" customFormat="1" ht="24" customHeight="1">
      <c r="A13" s="425" t="s">
        <v>219</v>
      </c>
      <c r="B13" s="426" t="s">
        <v>320</v>
      </c>
      <c r="C13" s="481" t="s">
        <v>321</v>
      </c>
      <c r="D13" s="427">
        <v>45398</v>
      </c>
      <c r="E13" s="428">
        <v>45399</v>
      </c>
    </row>
    <row r="14" spans="1:5" s="103" customFormat="1" ht="24" customHeight="1">
      <c r="A14" s="425" t="s">
        <v>222</v>
      </c>
      <c r="B14" s="426" t="s">
        <v>322</v>
      </c>
      <c r="C14" s="480" t="s">
        <v>323</v>
      </c>
      <c r="D14" s="427">
        <v>45398</v>
      </c>
      <c r="E14" s="428">
        <v>45399</v>
      </c>
    </row>
    <row r="15" spans="1:5" s="103" customFormat="1" ht="24" customHeight="1">
      <c r="A15" s="425" t="s">
        <v>219</v>
      </c>
      <c r="B15" s="426" t="s">
        <v>324</v>
      </c>
      <c r="C15" s="480" t="s">
        <v>325</v>
      </c>
      <c r="D15" s="427">
        <v>45398</v>
      </c>
      <c r="E15" s="428">
        <v>45399</v>
      </c>
    </row>
    <row r="16" spans="1:5" s="103" customFormat="1" ht="24" customHeight="1">
      <c r="A16" s="425" t="s">
        <v>219</v>
      </c>
      <c r="B16" s="426" t="s">
        <v>326</v>
      </c>
      <c r="C16" s="481" t="s">
        <v>327</v>
      </c>
      <c r="D16" s="427">
        <v>45398</v>
      </c>
      <c r="E16" s="428">
        <v>45399</v>
      </c>
    </row>
    <row r="17" spans="1:5" s="103" customFormat="1" ht="24" customHeight="1">
      <c r="A17" s="425" t="s">
        <v>219</v>
      </c>
      <c r="B17" s="426" t="s">
        <v>328</v>
      </c>
      <c r="C17" s="481" t="s">
        <v>329</v>
      </c>
      <c r="D17" s="427">
        <v>45398</v>
      </c>
      <c r="E17" s="428">
        <v>45399</v>
      </c>
    </row>
    <row r="18" spans="1:5" s="103" customFormat="1" ht="24" customHeight="1">
      <c r="A18" s="425" t="s">
        <v>219</v>
      </c>
      <c r="B18" s="426" t="s">
        <v>330</v>
      </c>
      <c r="C18" s="482" t="s">
        <v>331</v>
      </c>
      <c r="D18" s="427">
        <v>45398</v>
      </c>
      <c r="E18" s="428">
        <v>45399</v>
      </c>
    </row>
    <row r="19" spans="1:5" s="103" customFormat="1" ht="24" customHeight="1">
      <c r="A19" s="425" t="s">
        <v>221</v>
      </c>
      <c r="B19" s="426" t="s">
        <v>332</v>
      </c>
      <c r="C19" s="481" t="s">
        <v>333</v>
      </c>
      <c r="D19" s="427">
        <v>45398</v>
      </c>
      <c r="E19" s="428">
        <v>45399</v>
      </c>
    </row>
    <row r="20" spans="1:5" s="103" customFormat="1" ht="24" customHeight="1">
      <c r="A20" s="425" t="s">
        <v>219</v>
      </c>
      <c r="B20" s="426" t="s">
        <v>334</v>
      </c>
      <c r="C20" s="481" t="s">
        <v>335</v>
      </c>
      <c r="D20" s="427">
        <v>45398</v>
      </c>
      <c r="E20" s="428">
        <v>45399</v>
      </c>
    </row>
    <row r="21" spans="1:5" s="103" customFormat="1" ht="24" customHeight="1">
      <c r="A21" s="425" t="s">
        <v>219</v>
      </c>
      <c r="B21" s="426" t="s">
        <v>336</v>
      </c>
      <c r="C21" s="481" t="s">
        <v>337</v>
      </c>
      <c r="D21" s="427">
        <v>45398</v>
      </c>
      <c r="E21" s="428">
        <v>45399</v>
      </c>
    </row>
    <row r="22" spans="1:5" s="103" customFormat="1" ht="24" customHeight="1">
      <c r="A22" s="425" t="s">
        <v>219</v>
      </c>
      <c r="B22" s="426" t="s">
        <v>302</v>
      </c>
      <c r="C22" s="481" t="s">
        <v>303</v>
      </c>
      <c r="D22" s="427">
        <v>45397</v>
      </c>
      <c r="E22" s="428">
        <v>45398</v>
      </c>
    </row>
    <row r="23" spans="1:5" s="103" customFormat="1" ht="24" customHeight="1">
      <c r="A23" s="425" t="s">
        <v>219</v>
      </c>
      <c r="B23" s="426" t="s">
        <v>225</v>
      </c>
      <c r="C23" s="510" t="s">
        <v>304</v>
      </c>
      <c r="D23" s="427">
        <v>45397</v>
      </c>
      <c r="E23" s="428">
        <v>45398</v>
      </c>
    </row>
    <row r="24" spans="1:5" s="103" customFormat="1" ht="24" customHeight="1">
      <c r="A24" s="356" t="s">
        <v>219</v>
      </c>
      <c r="B24" s="439" t="s">
        <v>225</v>
      </c>
      <c r="C24" s="511" t="s">
        <v>305</v>
      </c>
      <c r="D24" s="357">
        <v>45397</v>
      </c>
      <c r="E24" s="358">
        <v>45398</v>
      </c>
    </row>
    <row r="25" spans="1:5" s="103" customFormat="1" ht="24" customHeight="1">
      <c r="A25" s="380" t="s">
        <v>219</v>
      </c>
      <c r="B25" s="440" t="s">
        <v>306</v>
      </c>
      <c r="C25" s="440" t="s">
        <v>307</v>
      </c>
      <c r="D25" s="381">
        <v>45397</v>
      </c>
      <c r="E25" s="382">
        <v>45398</v>
      </c>
    </row>
    <row r="26" spans="1:5" s="103" customFormat="1" ht="24" customHeight="1">
      <c r="A26" s="502" t="s">
        <v>219</v>
      </c>
      <c r="B26" s="503" t="s">
        <v>308</v>
      </c>
      <c r="C26" s="503" t="s">
        <v>309</v>
      </c>
      <c r="D26" s="504">
        <v>45397</v>
      </c>
      <c r="E26" s="505">
        <v>45398</v>
      </c>
    </row>
    <row r="27" spans="1:5" s="103" customFormat="1" ht="24" customHeight="1">
      <c r="A27" s="425" t="s">
        <v>219</v>
      </c>
      <c r="B27" s="426" t="s">
        <v>223</v>
      </c>
      <c r="C27" s="426" t="s">
        <v>310</v>
      </c>
      <c r="D27" s="427">
        <v>45397</v>
      </c>
      <c r="E27" s="428">
        <v>45398</v>
      </c>
    </row>
    <row r="28" spans="1:5" s="103" customFormat="1" ht="24" customHeight="1">
      <c r="A28" s="425" t="s">
        <v>219</v>
      </c>
      <c r="B28" s="426" t="s">
        <v>311</v>
      </c>
      <c r="C28" s="480" t="s">
        <v>312</v>
      </c>
      <c r="D28" s="427">
        <v>45397</v>
      </c>
      <c r="E28" s="428">
        <v>45398</v>
      </c>
    </row>
    <row r="29" spans="1:5" s="103" customFormat="1" ht="24" customHeight="1">
      <c r="A29" s="425" t="s">
        <v>219</v>
      </c>
      <c r="B29" s="426" t="s">
        <v>313</v>
      </c>
      <c r="C29" s="480" t="s">
        <v>314</v>
      </c>
      <c r="D29" s="427">
        <v>45397</v>
      </c>
      <c r="E29" s="428">
        <v>45398</v>
      </c>
    </row>
    <row r="30" spans="1:5" s="103" customFormat="1" ht="24" customHeight="1">
      <c r="A30" s="425" t="s">
        <v>221</v>
      </c>
      <c r="B30" s="426" t="s">
        <v>315</v>
      </c>
      <c r="C30" s="512" t="s">
        <v>316</v>
      </c>
      <c r="D30" s="427">
        <v>45397</v>
      </c>
      <c r="E30" s="428">
        <v>45397</v>
      </c>
    </row>
    <row r="31" spans="1:5" s="103" customFormat="1" ht="24" customHeight="1">
      <c r="A31" s="425" t="s">
        <v>219</v>
      </c>
      <c r="B31" s="426" t="s">
        <v>289</v>
      </c>
      <c r="C31" s="480" t="s">
        <v>317</v>
      </c>
      <c r="D31" s="427">
        <v>45397</v>
      </c>
      <c r="E31" s="428">
        <v>45397</v>
      </c>
    </row>
    <row r="32" spans="1:5" s="103" customFormat="1" ht="24" customHeight="1">
      <c r="A32" s="425" t="s">
        <v>219</v>
      </c>
      <c r="B32" s="426" t="s">
        <v>283</v>
      </c>
      <c r="C32" s="481" t="s">
        <v>284</v>
      </c>
      <c r="D32" s="427">
        <v>45396</v>
      </c>
      <c r="E32" s="428">
        <v>45397</v>
      </c>
    </row>
    <row r="33" spans="1:11" s="103" customFormat="1" ht="24" customHeight="1">
      <c r="A33" s="425" t="s">
        <v>219</v>
      </c>
      <c r="B33" s="426" t="s">
        <v>285</v>
      </c>
      <c r="C33" s="481" t="s">
        <v>286</v>
      </c>
      <c r="D33" s="427">
        <v>45395</v>
      </c>
      <c r="E33" s="428">
        <v>45397</v>
      </c>
    </row>
    <row r="34" spans="1:11" s="103" customFormat="1" ht="24" customHeight="1">
      <c r="A34" s="506" t="s">
        <v>219</v>
      </c>
      <c r="B34" s="507" t="s">
        <v>287</v>
      </c>
      <c r="C34" s="507" t="s">
        <v>288</v>
      </c>
      <c r="D34" s="508">
        <v>45395</v>
      </c>
      <c r="E34" s="509">
        <v>45397</v>
      </c>
    </row>
    <row r="35" spans="1:11" s="103" customFormat="1" ht="24" customHeight="1">
      <c r="A35" s="425" t="s">
        <v>219</v>
      </c>
      <c r="B35" s="426" t="s">
        <v>289</v>
      </c>
      <c r="C35" s="480" t="s">
        <v>290</v>
      </c>
      <c r="D35" s="427">
        <v>45394</v>
      </c>
      <c r="E35" s="428">
        <v>45397</v>
      </c>
    </row>
    <row r="36" spans="1:11" s="103" customFormat="1" ht="24" customHeight="1">
      <c r="A36" s="425" t="s">
        <v>219</v>
      </c>
      <c r="B36" s="426" t="s">
        <v>291</v>
      </c>
      <c r="C36" s="482" t="s">
        <v>292</v>
      </c>
      <c r="D36" s="427">
        <v>45394</v>
      </c>
      <c r="E36" s="428">
        <v>45397</v>
      </c>
    </row>
    <row r="37" spans="1:11" s="103" customFormat="1" ht="24" customHeight="1">
      <c r="A37" s="506" t="s">
        <v>219</v>
      </c>
      <c r="B37" s="507" t="s">
        <v>293</v>
      </c>
      <c r="C37" s="507" t="s">
        <v>294</v>
      </c>
      <c r="D37" s="508">
        <v>45394</v>
      </c>
      <c r="E37" s="509">
        <v>45397</v>
      </c>
    </row>
    <row r="38" spans="1:11" s="103" customFormat="1" ht="24" customHeight="1">
      <c r="A38" s="425" t="s">
        <v>219</v>
      </c>
      <c r="B38" s="426" t="s">
        <v>220</v>
      </c>
      <c r="C38" s="481" t="s">
        <v>295</v>
      </c>
      <c r="D38" s="427">
        <v>45394</v>
      </c>
      <c r="E38" s="428">
        <v>45397</v>
      </c>
    </row>
    <row r="39" spans="1:11" s="103" customFormat="1" ht="24" customHeight="1">
      <c r="A39" s="425" t="s">
        <v>219</v>
      </c>
      <c r="B39" s="426" t="s">
        <v>225</v>
      </c>
      <c r="C39" s="510" t="s">
        <v>296</v>
      </c>
      <c r="D39" s="427">
        <v>45394</v>
      </c>
      <c r="E39" s="428">
        <v>45397</v>
      </c>
    </row>
    <row r="40" spans="1:11" s="103" customFormat="1" ht="24" customHeight="1">
      <c r="A40" s="425" t="s">
        <v>219</v>
      </c>
      <c r="B40" s="426" t="s">
        <v>297</v>
      </c>
      <c r="C40" s="481" t="s">
        <v>298</v>
      </c>
      <c r="D40" s="427">
        <v>45394</v>
      </c>
      <c r="E40" s="428">
        <v>45397</v>
      </c>
    </row>
    <row r="41" spans="1:11" s="103" customFormat="1" ht="24" customHeight="1">
      <c r="A41" s="506" t="s">
        <v>299</v>
      </c>
      <c r="B41" s="507" t="s">
        <v>300</v>
      </c>
      <c r="C41" s="507" t="s">
        <v>301</v>
      </c>
      <c r="D41" s="508">
        <v>45394</v>
      </c>
      <c r="E41" s="509">
        <v>45397</v>
      </c>
    </row>
    <row r="42" spans="1:11" s="103" customFormat="1" ht="24" customHeight="1">
      <c r="A42" s="425"/>
      <c r="B42" s="426"/>
      <c r="C42" s="426"/>
      <c r="D42" s="427"/>
      <c r="E42" s="428"/>
    </row>
    <row r="43" spans="1:11" ht="20.25" customHeight="1">
      <c r="A43" s="285"/>
      <c r="B43" s="286"/>
      <c r="C43" s="243"/>
      <c r="D43" s="287"/>
      <c r="E43" s="287"/>
      <c r="J43" s="120"/>
      <c r="K43" s="120"/>
    </row>
    <row r="44" spans="1:11" ht="20.25" customHeight="1">
      <c r="A44" s="37"/>
      <c r="B44" s="38"/>
      <c r="C44" s="243" t="s">
        <v>159</v>
      </c>
      <c r="D44" s="39"/>
      <c r="E44" s="39"/>
      <c r="J44" s="120"/>
      <c r="K44" s="120"/>
    </row>
    <row r="45" spans="1:11" ht="20.25" customHeight="1">
      <c r="A45" s="285"/>
      <c r="B45" s="286"/>
      <c r="C45" s="243"/>
      <c r="D45" s="287"/>
      <c r="E45" s="287"/>
      <c r="J45" s="120"/>
      <c r="K45" s="120"/>
    </row>
    <row r="46" spans="1:11">
      <c r="A46" s="244" t="s">
        <v>141</v>
      </c>
      <c r="B46" s="244"/>
      <c r="C46" s="244"/>
      <c r="D46" s="288"/>
      <c r="E46" s="288"/>
    </row>
    <row r="47" spans="1:11">
      <c r="A47" s="736" t="s">
        <v>25</v>
      </c>
      <c r="B47" s="736"/>
      <c r="C47" s="736"/>
      <c r="D47" s="289"/>
      <c r="E47" s="289"/>
    </row>
  </sheetData>
  <autoFilter ref="A1:E41" xr:uid="{00000000-0001-0000-0800-000000000000}"/>
  <mergeCells count="1">
    <mergeCell ref="A47:C47"/>
  </mergeCells>
  <phoneticPr fontId="29"/>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4" zoomScaleNormal="94" zoomScaleSheetLayoutView="100" workbookViewId="0">
      <selection activeCell="A15" sqref="A15:N15"/>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37" t="s">
        <v>251</v>
      </c>
      <c r="B1" s="738"/>
      <c r="C1" s="738"/>
      <c r="D1" s="738"/>
      <c r="E1" s="738"/>
      <c r="F1" s="738"/>
      <c r="G1" s="738"/>
      <c r="H1" s="738"/>
      <c r="I1" s="738"/>
      <c r="J1" s="738"/>
      <c r="K1" s="738"/>
      <c r="L1" s="738"/>
      <c r="M1" s="738"/>
      <c r="N1" s="739"/>
    </row>
    <row r="2" spans="1:16" ht="40.200000000000003" customHeight="1">
      <c r="A2" s="740" t="s">
        <v>449</v>
      </c>
      <c r="B2" s="741"/>
      <c r="C2" s="741"/>
      <c r="D2" s="741"/>
      <c r="E2" s="741"/>
      <c r="F2" s="741"/>
      <c r="G2" s="741"/>
      <c r="H2" s="741"/>
      <c r="I2" s="741"/>
      <c r="J2" s="741"/>
      <c r="K2" s="741"/>
      <c r="L2" s="741"/>
      <c r="M2" s="741"/>
      <c r="N2" s="742"/>
    </row>
    <row r="3" spans="1:16" ht="79.2" customHeight="1" thickBot="1">
      <c r="A3" s="743" t="s">
        <v>450</v>
      </c>
      <c r="B3" s="744"/>
      <c r="C3" s="744"/>
      <c r="D3" s="744"/>
      <c r="E3" s="744"/>
      <c r="F3" s="744"/>
      <c r="G3" s="744"/>
      <c r="H3" s="744"/>
      <c r="I3" s="744"/>
      <c r="J3" s="744"/>
      <c r="K3" s="744"/>
      <c r="L3" s="744"/>
      <c r="M3" s="744"/>
      <c r="N3" s="745"/>
      <c r="P3" s="279"/>
    </row>
    <row r="4" spans="1:16" ht="47.4" customHeight="1">
      <c r="A4" s="746" t="s">
        <v>451</v>
      </c>
      <c r="B4" s="747"/>
      <c r="C4" s="747"/>
      <c r="D4" s="747"/>
      <c r="E4" s="747"/>
      <c r="F4" s="747"/>
      <c r="G4" s="747"/>
      <c r="H4" s="747"/>
      <c r="I4" s="747"/>
      <c r="J4" s="747"/>
      <c r="K4" s="747"/>
      <c r="L4" s="747"/>
      <c r="M4" s="747"/>
      <c r="N4" s="748"/>
    </row>
    <row r="5" spans="1:16" ht="303.60000000000002" customHeight="1" thickBot="1">
      <c r="A5" s="749" t="s">
        <v>452</v>
      </c>
      <c r="B5" s="750"/>
      <c r="C5" s="750"/>
      <c r="D5" s="750"/>
      <c r="E5" s="750"/>
      <c r="F5" s="750"/>
      <c r="G5" s="750"/>
      <c r="H5" s="750"/>
      <c r="I5" s="750"/>
      <c r="J5" s="750"/>
      <c r="K5" s="750"/>
      <c r="L5" s="750"/>
      <c r="M5" s="750"/>
      <c r="N5" s="751"/>
    </row>
    <row r="6" spans="1:16" ht="49.2" customHeight="1" thickBot="1">
      <c r="A6" s="752" t="s">
        <v>453</v>
      </c>
      <c r="B6" s="753"/>
      <c r="C6" s="753"/>
      <c r="D6" s="753"/>
      <c r="E6" s="753"/>
      <c r="F6" s="753"/>
      <c r="G6" s="753"/>
      <c r="H6" s="753"/>
      <c r="I6" s="753"/>
      <c r="J6" s="753"/>
      <c r="K6" s="753"/>
      <c r="L6" s="753"/>
      <c r="M6" s="753"/>
      <c r="N6" s="754"/>
    </row>
    <row r="7" spans="1:16" ht="55.8" customHeight="1" thickBot="1">
      <c r="A7" s="755" t="s">
        <v>454</v>
      </c>
      <c r="B7" s="756"/>
      <c r="C7" s="756"/>
      <c r="D7" s="756"/>
      <c r="E7" s="756"/>
      <c r="F7" s="756"/>
      <c r="G7" s="756"/>
      <c r="H7" s="756"/>
      <c r="I7" s="756"/>
      <c r="J7" s="756"/>
      <c r="K7" s="756"/>
      <c r="L7" s="756"/>
      <c r="M7" s="756"/>
      <c r="N7" s="757"/>
      <c r="O7" s="42"/>
    </row>
    <row r="8" spans="1:16" ht="49.2" customHeight="1" thickBot="1">
      <c r="A8" s="762" t="s">
        <v>455</v>
      </c>
      <c r="B8" s="763"/>
      <c r="C8" s="763"/>
      <c r="D8" s="763"/>
      <c r="E8" s="763"/>
      <c r="F8" s="763"/>
      <c r="G8" s="763"/>
      <c r="H8" s="763"/>
      <c r="I8" s="763"/>
      <c r="J8" s="763"/>
      <c r="K8" s="763"/>
      <c r="L8" s="763"/>
      <c r="M8" s="763"/>
      <c r="N8" s="764"/>
      <c r="O8" s="45"/>
    </row>
    <row r="9" spans="1:16" ht="99.6" customHeight="1" thickBot="1">
      <c r="A9" s="765" t="s">
        <v>456</v>
      </c>
      <c r="B9" s="766"/>
      <c r="C9" s="766"/>
      <c r="D9" s="766"/>
      <c r="E9" s="766"/>
      <c r="F9" s="766"/>
      <c r="G9" s="766"/>
      <c r="H9" s="766"/>
      <c r="I9" s="766"/>
      <c r="J9" s="766"/>
      <c r="K9" s="766"/>
      <c r="L9" s="766"/>
      <c r="M9" s="766"/>
      <c r="N9" s="767"/>
      <c r="O9" s="45"/>
    </row>
    <row r="10" spans="1:16" ht="42.6" hidden="1" customHeight="1">
      <c r="A10" s="740"/>
      <c r="B10" s="741"/>
      <c r="C10" s="741"/>
      <c r="D10" s="741"/>
      <c r="E10" s="741"/>
      <c r="F10" s="741"/>
      <c r="G10" s="741"/>
      <c r="H10" s="741"/>
      <c r="I10" s="741"/>
      <c r="J10" s="741"/>
      <c r="K10" s="741"/>
      <c r="L10" s="741"/>
      <c r="M10" s="741"/>
      <c r="N10" s="742"/>
    </row>
    <row r="11" spans="1:16" ht="190.2" hidden="1" customHeight="1" thickBot="1">
      <c r="A11" s="743"/>
      <c r="B11" s="744"/>
      <c r="C11" s="744"/>
      <c r="D11" s="744"/>
      <c r="E11" s="744"/>
      <c r="F11" s="744"/>
      <c r="G11" s="744"/>
      <c r="H11" s="744"/>
      <c r="I11" s="744"/>
      <c r="J11" s="744"/>
      <c r="K11" s="744"/>
      <c r="L11" s="744"/>
      <c r="M11" s="744"/>
      <c r="N11" s="745"/>
      <c r="P11" s="279"/>
    </row>
    <row r="12" spans="1:16" ht="39.6" hidden="1" customHeight="1">
      <c r="A12" s="768"/>
      <c r="B12" s="768"/>
      <c r="C12" s="768"/>
      <c r="D12" s="768"/>
      <c r="E12" s="768"/>
      <c r="F12" s="768"/>
      <c r="G12" s="768"/>
      <c r="H12" s="768"/>
      <c r="I12" s="768"/>
      <c r="J12" s="768"/>
      <c r="K12" s="768"/>
      <c r="L12" s="768"/>
      <c r="M12" s="768"/>
      <c r="N12" s="768"/>
      <c r="O12" s="1"/>
      <c r="P12" s="449"/>
    </row>
    <row r="13" spans="1:16" ht="182.4" hidden="1" customHeight="1" thickBot="1">
      <c r="A13" s="769"/>
      <c r="B13" s="769"/>
      <c r="C13" s="769"/>
      <c r="D13" s="769"/>
      <c r="E13" s="769"/>
      <c r="F13" s="769"/>
      <c r="G13" s="769"/>
      <c r="H13" s="769"/>
      <c r="I13" s="769"/>
      <c r="J13" s="769"/>
      <c r="K13" s="769"/>
      <c r="L13" s="769"/>
      <c r="M13" s="769"/>
      <c r="N13" s="769"/>
      <c r="O13" s="1"/>
      <c r="P13" s="449"/>
    </row>
    <row r="14" spans="1:16" ht="38.4" customHeight="1">
      <c r="A14" s="760"/>
      <c r="B14" s="761"/>
      <c r="C14" s="761"/>
      <c r="D14" s="761"/>
      <c r="E14" s="761"/>
      <c r="F14" s="761"/>
      <c r="G14" s="761"/>
      <c r="H14" s="761"/>
      <c r="I14" s="761"/>
      <c r="J14" s="761"/>
      <c r="K14" s="761"/>
      <c r="L14" s="761"/>
      <c r="M14" s="761"/>
      <c r="N14" s="761"/>
    </row>
    <row r="15" spans="1:16" ht="42" customHeight="1">
      <c r="A15" s="758" t="s">
        <v>25</v>
      </c>
      <c r="B15" s="759"/>
      <c r="C15" s="759"/>
      <c r="D15" s="759"/>
      <c r="E15" s="759"/>
      <c r="F15" s="759"/>
      <c r="G15" s="759"/>
      <c r="H15" s="759"/>
      <c r="I15" s="759"/>
      <c r="J15" s="759"/>
      <c r="K15" s="759"/>
      <c r="L15" s="759"/>
      <c r="M15" s="759"/>
      <c r="N15" s="759"/>
    </row>
    <row r="16" spans="1:16" ht="45.6"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5"/>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2"/>
  <sheetViews>
    <sheetView view="pageBreakPreview" zoomScale="93" zoomScaleNormal="75" zoomScaleSheetLayoutView="93" workbookViewId="0">
      <selection activeCell="A12" sqref="A12"/>
    </sheetView>
  </sheetViews>
  <sheetFormatPr defaultColWidth="9" defaultRowHeight="14.4"/>
  <cols>
    <col min="1" max="1" width="220.44140625" style="5" customWidth="1"/>
    <col min="2" max="2" width="33.109375" style="3" hidden="1" customWidth="1"/>
    <col min="3" max="3" width="23.109375" style="4" hidden="1" customWidth="1"/>
    <col min="4" max="16384" width="9" style="1"/>
  </cols>
  <sheetData>
    <row r="1" spans="1:3" s="40" customFormat="1" ht="46.2" customHeight="1" thickBot="1">
      <c r="A1" s="124" t="s">
        <v>252</v>
      </c>
      <c r="B1" s="43" t="s">
        <v>0</v>
      </c>
      <c r="C1" s="44" t="s">
        <v>2</v>
      </c>
    </row>
    <row r="2" spans="1:3" ht="46.8" customHeight="1">
      <c r="A2" s="283" t="s">
        <v>440</v>
      </c>
      <c r="B2" s="2"/>
      <c r="C2" s="770"/>
    </row>
    <row r="3" spans="1:3" ht="117.6" customHeight="1">
      <c r="A3" s="396" t="s">
        <v>441</v>
      </c>
      <c r="B3" s="46"/>
      <c r="C3" s="771"/>
    </row>
    <row r="4" spans="1:3" ht="34.799999999999997" customHeight="1" thickBot="1">
      <c r="A4" s="397" t="s">
        <v>442</v>
      </c>
      <c r="B4" s="1"/>
      <c r="C4" s="1"/>
    </row>
    <row r="5" spans="1:3" ht="46.8" customHeight="1">
      <c r="A5" s="283" t="s">
        <v>443</v>
      </c>
      <c r="B5" s="2"/>
      <c r="C5" s="770"/>
    </row>
    <row r="6" spans="1:3" ht="100.2" customHeight="1">
      <c r="A6" s="396" t="s">
        <v>444</v>
      </c>
      <c r="B6" s="46"/>
      <c r="C6" s="771"/>
    </row>
    <row r="7" spans="1:3" ht="34.799999999999997" customHeight="1" thickBot="1">
      <c r="A7" s="397" t="s">
        <v>445</v>
      </c>
      <c r="B7" s="1"/>
      <c r="C7" s="1"/>
    </row>
    <row r="8" spans="1:3" ht="41.4" hidden="1" customHeight="1">
      <c r="A8" s="364"/>
      <c r="B8" s="2"/>
      <c r="C8" s="770"/>
    </row>
    <row r="9" spans="1:3" ht="75.599999999999994" hidden="1" customHeight="1">
      <c r="A9" s="344"/>
      <c r="B9" s="46"/>
      <c r="C9" s="771"/>
    </row>
    <row r="10" spans="1:3" ht="38.4" hidden="1" customHeight="1">
      <c r="A10" s="279"/>
      <c r="B10" s="1"/>
      <c r="C10" s="1"/>
    </row>
    <row r="11" spans="1:3" ht="43.2" customHeight="1">
      <c r="A11" s="407" t="s">
        <v>446</v>
      </c>
      <c r="B11" s="146"/>
      <c r="C11" s="770"/>
    </row>
    <row r="12" spans="1:3" ht="338.4" customHeight="1" thickBot="1">
      <c r="A12" s="398" t="s">
        <v>447</v>
      </c>
      <c r="B12" s="147"/>
      <c r="C12" s="771"/>
    </row>
    <row r="13" spans="1:3" ht="36" customHeight="1">
      <c r="A13" s="311" t="s">
        <v>448</v>
      </c>
      <c r="B13" s="1"/>
      <c r="C13" s="1"/>
    </row>
    <row r="14" spans="1:3" s="312" customFormat="1" ht="42.6" hidden="1" customHeight="1">
      <c r="A14" s="399"/>
      <c r="B14" s="400"/>
      <c r="C14" s="400"/>
    </row>
    <row r="15" spans="1:3" ht="105.6" hidden="1" customHeight="1" thickBot="1">
      <c r="A15" s="345"/>
      <c r="B15" s="313"/>
      <c r="C15" s="313"/>
    </row>
    <row r="16" spans="1:3" s="315" customFormat="1" ht="34.200000000000003" hidden="1" customHeight="1">
      <c r="A16" s="314"/>
    </row>
    <row r="17" spans="1:3" s="312" customFormat="1" ht="42.6" hidden="1" customHeight="1">
      <c r="A17" s="401"/>
      <c r="B17" s="402"/>
      <c r="C17" s="402"/>
    </row>
    <row r="18" spans="1:3" ht="205.8" hidden="1" customHeight="1" thickBot="1">
      <c r="A18" s="345"/>
      <c r="B18" s="313"/>
      <c r="C18" s="313"/>
    </row>
    <row r="19" spans="1:3" s="315" customFormat="1" ht="46.8" hidden="1" customHeight="1">
      <c r="A19" s="406"/>
    </row>
    <row r="20" spans="1:3" ht="90.6" hidden="1" customHeight="1">
      <c r="A20" s="405"/>
      <c r="B20" s="1"/>
      <c r="C20" s="1"/>
    </row>
    <row r="21" spans="1:3" ht="29.4" hidden="1" customHeight="1">
      <c r="A21" s="346"/>
      <c r="B21" s="1"/>
      <c r="C21" s="1"/>
    </row>
    <row r="22" spans="1:3" s="315" customFormat="1" ht="46.8" hidden="1" customHeight="1">
      <c r="A22" s="406"/>
    </row>
    <row r="23" spans="1:3" s="407" customFormat="1" ht="46.8" hidden="1" customHeight="1">
      <c r="B23" s="407" t="s">
        <v>204</v>
      </c>
      <c r="C23" s="407" t="s">
        <v>204</v>
      </c>
    </row>
    <row r="24" spans="1:3" ht="247.2" hidden="1" customHeight="1">
      <c r="A24" s="436"/>
      <c r="B24" s="1"/>
      <c r="C24" s="1"/>
    </row>
    <row r="25" spans="1:3" ht="38.4" hidden="1" customHeight="1" thickBot="1">
      <c r="A25" s="438"/>
      <c r="B25" s="437"/>
      <c r="C25" s="437"/>
    </row>
    <row r="26" spans="1:3" ht="38.4" hidden="1" customHeight="1">
      <c r="A26" s="407"/>
      <c r="B26" s="1"/>
      <c r="C26" s="1"/>
    </row>
    <row r="27" spans="1:3" ht="225.6" hidden="1" customHeight="1" thickBot="1">
      <c r="A27" s="398"/>
      <c r="B27" s="1"/>
      <c r="C27" s="1"/>
    </row>
    <row r="28" spans="1:3" ht="38.4" hidden="1" customHeight="1">
      <c r="A28" s="311"/>
      <c r="B28" s="1"/>
      <c r="C28" s="1"/>
    </row>
    <row r="29" spans="1:3" ht="38.4" customHeight="1">
      <c r="A29" s="346"/>
      <c r="B29" s="1"/>
      <c r="C29" s="1"/>
    </row>
    <row r="30" spans="1:3" ht="39" customHeight="1">
      <c r="A30" s="1" t="s">
        <v>181</v>
      </c>
      <c r="B30" s="1"/>
      <c r="C30" s="1"/>
    </row>
    <row r="31" spans="1:3" ht="32.25" customHeight="1">
      <c r="A31" s="1" t="s">
        <v>182</v>
      </c>
      <c r="B31" s="1"/>
      <c r="C31" s="1"/>
    </row>
    <row r="32" spans="1:3" ht="36.75" customHeight="1"/>
    <row r="33" spans="1:1" ht="33" customHeight="1"/>
    <row r="34" spans="1:1" ht="36.75" customHeight="1"/>
    <row r="35" spans="1:1" ht="36.75" customHeight="1"/>
    <row r="36" spans="1:1" ht="25.5" customHeight="1"/>
    <row r="37" spans="1:1" ht="32.25" customHeight="1"/>
    <row r="38" spans="1:1" ht="30.75" customHeight="1"/>
    <row r="39" spans="1:1" ht="42.75" customHeight="1">
      <c r="A39" s="423"/>
    </row>
    <row r="40" spans="1:1" ht="43.5" customHeight="1"/>
    <row r="41" spans="1:1" ht="27.75" customHeight="1"/>
    <row r="42" spans="1:1" ht="30.75" customHeight="1"/>
    <row r="43" spans="1:1" ht="29.25" customHeight="1"/>
    <row r="44" spans="1:1" ht="27" customHeight="1"/>
    <row r="45" spans="1:1" ht="27" customHeight="1"/>
    <row r="46" spans="1:1" ht="27" customHeight="1"/>
    <row r="47" spans="1:1" ht="27" customHeight="1"/>
    <row r="48" spans="1:1" ht="27" customHeight="1"/>
    <row r="49" ht="27" customHeight="1"/>
    <row r="50" ht="27" customHeight="1"/>
    <row r="51" ht="27" customHeight="1"/>
    <row r="52" ht="27" customHeight="1"/>
  </sheetData>
  <mergeCells count="4">
    <mergeCell ref="C5:C6"/>
    <mergeCell ref="C8:C9"/>
    <mergeCell ref="C11:C12"/>
    <mergeCell ref="C2:C3"/>
  </mergeCells>
  <phoneticPr fontId="85"/>
  <hyperlinks>
    <hyperlink ref="A4" r:id="rId1" xr:uid="{46FE1B82-6783-4AF7-8EF4-BBEE5D3D06FA}"/>
    <hyperlink ref="A7" r:id="rId2" xr:uid="{24FF8399-8A25-4DC7-9E7D-4EAF3FBD4644}"/>
    <hyperlink ref="A13" r:id="rId3" xr:uid="{AE87EC68-D3A4-40E0-83B3-EBCF5019F203}"/>
  </hyperlinks>
  <pageMargins left="0" right="0" top="0.19685039370078741" bottom="0.39370078740157483" header="0" footer="0.19685039370078741"/>
  <pageSetup paperSize="9" scale="51"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B65"/>
  <sheetViews>
    <sheetView view="pageBreakPreview" topLeftCell="B16" zoomScale="85" zoomScaleNormal="100" zoomScaleSheetLayoutView="85" workbookViewId="0">
      <selection activeCell="AA54" sqref="AA54"/>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s>
  <sheetData>
    <row r="1" spans="1:28" ht="34.200000000000003" customHeight="1">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row>
    <row r="2" spans="1:28" ht="81" customHeight="1">
      <c r="B2" s="367"/>
      <c r="C2" s="367"/>
      <c r="D2" s="469" t="s">
        <v>209</v>
      </c>
      <c r="E2" s="470"/>
      <c r="F2" s="470"/>
      <c r="G2" s="470"/>
      <c r="H2" s="470"/>
      <c r="I2" s="470"/>
      <c r="J2" s="470"/>
      <c r="K2" s="470"/>
      <c r="L2" s="470"/>
      <c r="M2" s="470"/>
      <c r="N2" s="470"/>
      <c r="O2" s="470"/>
      <c r="P2" s="470"/>
      <c r="Q2" s="470"/>
      <c r="R2" s="470"/>
      <c r="S2" s="470"/>
      <c r="T2" s="470"/>
      <c r="U2" s="470"/>
      <c r="V2" s="470"/>
      <c r="W2" s="470"/>
      <c r="X2" s="470"/>
      <c r="Y2" s="367"/>
      <c r="Z2" s="367"/>
      <c r="AA2" s="367"/>
      <c r="AB2" s="367"/>
    </row>
    <row r="3" spans="1:28" ht="81" customHeight="1">
      <c r="B3" s="367"/>
      <c r="C3" s="367"/>
      <c r="D3" s="469" t="s">
        <v>210</v>
      </c>
      <c r="E3" s="470"/>
      <c r="F3" s="470"/>
      <c r="G3" s="470"/>
      <c r="H3" s="470"/>
      <c r="I3" s="470"/>
      <c r="J3" s="470"/>
      <c r="K3" s="470"/>
      <c r="L3" s="470"/>
      <c r="M3" s="470"/>
      <c r="N3" s="470"/>
      <c r="O3" s="470"/>
      <c r="P3" s="470"/>
      <c r="Q3" s="470"/>
      <c r="R3" s="470"/>
      <c r="S3" s="470"/>
      <c r="T3" s="470"/>
      <c r="U3" s="470"/>
      <c r="V3" s="470"/>
      <c r="W3" s="470"/>
      <c r="X3" s="470"/>
      <c r="Y3" s="367"/>
      <c r="Z3" s="367"/>
      <c r="AA3" s="367"/>
      <c r="AB3" s="367"/>
    </row>
    <row r="4" spans="1:28" ht="5.4" customHeight="1">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row>
    <row r="5" spans="1:28" ht="5.4" customHeight="1">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row>
    <row r="6" spans="1:28" ht="5.4" customHeight="1">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row>
    <row r="7" spans="1:28" ht="5.4" customHeight="1">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row>
    <row r="8" spans="1:28" ht="5.4" customHeight="1">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row>
    <row r="9" spans="1:28">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row>
    <row r="10" spans="1:28" ht="55.2" customHeight="1">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row>
    <row r="11" spans="1:28">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row>
    <row r="12" spans="1:28">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row>
    <row r="13" spans="1:28">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row>
    <row r="14" spans="1:28" ht="24.6" customHeight="1">
      <c r="A14" s="368"/>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row>
    <row r="15" spans="1:28" ht="24.6" customHeight="1">
      <c r="A15" s="369"/>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row>
    <row r="16" spans="1:28" ht="7.2" customHeight="1">
      <c r="A16" s="370"/>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row>
    <row r="17" spans="1:28" ht="24.6" customHeight="1">
      <c r="A17" s="371"/>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row>
    <row r="18" spans="1:28" ht="13.2" customHeight="1">
      <c r="A18" s="370"/>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row>
    <row r="19" spans="1:28" ht="13.2" customHeight="1">
      <c r="A19" s="370"/>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row>
    <row r="20" spans="1:28" ht="13.2" customHeight="1">
      <c r="A20" s="370"/>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row>
    <row r="21" spans="1:28" ht="13.2" customHeight="1">
      <c r="A21" s="370"/>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row>
    <row r="22" spans="1:28">
      <c r="A22" s="367"/>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row>
    <row r="23" spans="1:28" ht="21" customHeight="1">
      <c r="A23" s="367"/>
      <c r="B23" s="367"/>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row>
    <row r="24" spans="1:28" ht="13.2" customHeight="1">
      <c r="A24" s="367"/>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row>
    <row r="25" spans="1:28" ht="13.2" customHeight="1">
      <c r="A25" s="367"/>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row>
    <row r="26" spans="1:28">
      <c r="A26" s="367"/>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row>
    <row r="27" spans="1:28">
      <c r="A27" s="104"/>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row>
    <row r="28" spans="1:28">
      <c r="A28" s="104"/>
      <c r="B28" s="367"/>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row>
    <row r="29" spans="1:28">
      <c r="A29" s="104"/>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row>
    <row r="30" spans="1:28">
      <c r="A30" s="104"/>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row>
    <row r="31" spans="1:28">
      <c r="A31" s="104"/>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row>
    <row r="32" spans="1:28">
      <c r="A32" s="104"/>
      <c r="B32" s="367"/>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row>
    <row r="33" spans="1:28">
      <c r="A33" s="104"/>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row>
    <row r="34" spans="1:28">
      <c r="A34" s="104"/>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row>
    <row r="35" spans="1:28">
      <c r="A35" s="104"/>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row>
    <row r="36" spans="1:28">
      <c r="A36" s="104"/>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row>
    <row r="37" spans="1:28">
      <c r="A37" s="104"/>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row>
    <row r="38" spans="1:28">
      <c r="A38" s="104"/>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row>
    <row r="39" spans="1:28">
      <c r="A39" s="104"/>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row>
    <row r="40" spans="1:28">
      <c r="A40" s="104"/>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row>
    <row r="41" spans="1:28">
      <c r="A41" s="104"/>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row>
    <row r="42" spans="1:28">
      <c r="A42" s="104"/>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row>
    <row r="43" spans="1:28">
      <c r="A43" s="104"/>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row>
    <row r="44" spans="1:28">
      <c r="A44" s="104"/>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row>
    <row r="45" spans="1:28">
      <c r="A45" s="104"/>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row>
    <row r="46" spans="1:28">
      <c r="A46" s="104"/>
      <c r="B46" s="367"/>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row>
    <row r="47" spans="1:28">
      <c r="A47" s="104"/>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row>
    <row r="48" spans="1:28">
      <c r="A48" s="104"/>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row>
    <row r="49" spans="1:28" ht="14.4" customHeight="1">
      <c r="A49" s="104"/>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row>
    <row r="50" spans="1:28">
      <c r="A50" s="104"/>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row>
    <row r="51" spans="1:28">
      <c r="A51" s="104"/>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row>
    <row r="52" spans="1:28">
      <c r="A52" s="104"/>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row>
    <row r="53" spans="1:28">
      <c r="A53" s="104"/>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row>
    <row r="54" spans="1:28">
      <c r="A54" s="104"/>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row>
    <row r="55" spans="1:28">
      <c r="A55" s="104"/>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row>
    <row r="56" spans="1:28">
      <c r="A56" s="442"/>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row>
    <row r="57" spans="1:28" ht="33">
      <c r="A57" s="442"/>
      <c r="B57" s="367"/>
      <c r="C57" s="471"/>
      <c r="D57" s="471"/>
      <c r="E57" s="471"/>
      <c r="F57" s="471"/>
      <c r="G57" s="471"/>
      <c r="H57" s="471"/>
      <c r="I57" s="367"/>
      <c r="J57" s="367"/>
      <c r="K57" s="367"/>
      <c r="L57" s="367"/>
      <c r="M57" s="367"/>
      <c r="N57" s="367"/>
      <c r="O57" s="367"/>
      <c r="P57" s="367"/>
      <c r="Q57" s="367"/>
      <c r="R57" s="367"/>
      <c r="S57" s="367"/>
      <c r="T57" s="367"/>
      <c r="U57" s="367"/>
      <c r="V57" s="367"/>
      <c r="W57" s="367"/>
      <c r="X57" s="367"/>
      <c r="Y57" s="367"/>
      <c r="Z57" s="367"/>
      <c r="AA57" s="367"/>
      <c r="AB57" s="367"/>
    </row>
    <row r="58" spans="1:28" ht="33">
      <c r="A58" s="442"/>
      <c r="B58" s="367"/>
      <c r="C58" s="471"/>
      <c r="D58" s="471"/>
      <c r="E58" s="471"/>
      <c r="F58" s="471"/>
      <c r="G58" s="471" t="s">
        <v>212</v>
      </c>
      <c r="H58" s="471"/>
      <c r="I58" s="471"/>
      <c r="J58" s="471"/>
      <c r="K58" s="473" t="s">
        <v>211</v>
      </c>
      <c r="L58" s="472"/>
      <c r="M58" s="472"/>
      <c r="N58" s="472"/>
      <c r="O58" s="367"/>
      <c r="P58" s="367"/>
      <c r="Q58" s="367"/>
      <c r="R58" s="367"/>
      <c r="S58" s="367"/>
      <c r="T58" s="367"/>
      <c r="U58" s="367"/>
      <c r="V58" s="367"/>
      <c r="W58" s="367"/>
      <c r="X58" s="367"/>
      <c r="Y58" s="367"/>
      <c r="Z58" s="367"/>
      <c r="AA58" s="367"/>
      <c r="AB58" s="367"/>
    </row>
    <row r="59" spans="1:28" ht="33">
      <c r="A59" s="442"/>
      <c r="B59" s="367"/>
      <c r="C59" s="471"/>
      <c r="D59" s="471"/>
      <c r="E59" s="471"/>
      <c r="F59" s="471"/>
      <c r="G59" s="367"/>
      <c r="H59" s="367"/>
      <c r="I59" s="471"/>
      <c r="J59" s="471"/>
      <c r="K59" s="471"/>
      <c r="L59" s="471"/>
      <c r="M59" s="367"/>
      <c r="N59" s="367"/>
      <c r="O59" s="367"/>
      <c r="P59" s="367"/>
      <c r="Q59" s="367"/>
      <c r="R59" s="367"/>
      <c r="S59" s="367"/>
      <c r="T59" s="367"/>
      <c r="U59" s="367"/>
      <c r="V59" s="367"/>
      <c r="W59" s="367"/>
      <c r="X59" s="367"/>
      <c r="Y59" s="367"/>
      <c r="Z59" s="367"/>
      <c r="AA59" s="367"/>
      <c r="AB59" s="470"/>
    </row>
    <row r="60" spans="1:28" ht="33">
      <c r="A60" s="442"/>
      <c r="B60" s="367"/>
      <c r="C60" s="471"/>
      <c r="D60" s="471"/>
      <c r="E60" s="471"/>
      <c r="F60" s="471"/>
      <c r="G60" s="471"/>
      <c r="H60" s="471"/>
      <c r="I60" s="471"/>
      <c r="J60" s="471"/>
      <c r="K60" s="473" t="s">
        <v>213</v>
      </c>
      <c r="L60" s="473"/>
      <c r="M60" s="473"/>
      <c r="N60" s="473"/>
      <c r="O60" s="475" t="s">
        <v>215</v>
      </c>
      <c r="P60" s="367"/>
      <c r="Q60" s="474"/>
      <c r="R60" s="474"/>
      <c r="S60" s="474"/>
      <c r="T60" s="470"/>
      <c r="U60" s="470"/>
      <c r="V60" s="470"/>
      <c r="W60" s="470"/>
      <c r="X60" s="367"/>
      <c r="Y60" s="367"/>
      <c r="Z60" s="367"/>
      <c r="AA60" s="367"/>
      <c r="AB60" s="470"/>
    </row>
    <row r="61" spans="1:28" ht="33">
      <c r="A61" s="442"/>
      <c r="B61" s="367"/>
      <c r="C61" s="471"/>
      <c r="D61" s="471"/>
      <c r="E61" s="471"/>
      <c r="F61" s="471"/>
      <c r="G61" s="471"/>
      <c r="H61" s="471"/>
      <c r="I61" s="471"/>
      <c r="J61" s="471"/>
      <c r="K61" s="471"/>
      <c r="L61" s="471"/>
      <c r="M61" s="471"/>
      <c r="N61" s="471"/>
      <c r="O61" s="475" t="s">
        <v>216</v>
      </c>
      <c r="P61" s="367"/>
      <c r="Q61" s="474"/>
      <c r="R61" s="474"/>
      <c r="S61" s="474"/>
      <c r="T61" s="470"/>
      <c r="U61" s="470"/>
      <c r="V61" s="470"/>
      <c r="W61" s="470"/>
      <c r="X61" s="367"/>
      <c r="Y61" s="367"/>
      <c r="Z61" s="367"/>
      <c r="AA61" s="367"/>
      <c r="AB61" s="367"/>
    </row>
    <row r="62" spans="1:28" ht="33">
      <c r="A62" s="442"/>
      <c r="B62" s="367"/>
      <c r="C62" s="471"/>
      <c r="D62" s="471"/>
      <c r="E62" s="471"/>
      <c r="F62" s="471"/>
      <c r="G62" s="471"/>
      <c r="H62" s="471"/>
      <c r="I62" s="471"/>
      <c r="J62" s="471"/>
      <c r="K62" s="473" t="s">
        <v>214</v>
      </c>
      <c r="L62" s="471"/>
      <c r="M62" s="367"/>
      <c r="N62" s="367"/>
      <c r="O62" s="367"/>
      <c r="P62" s="367"/>
      <c r="Q62" s="367"/>
      <c r="R62" s="367"/>
      <c r="S62" s="367"/>
      <c r="T62" s="367"/>
      <c r="U62" s="367"/>
      <c r="V62" s="367"/>
      <c r="W62" s="367"/>
      <c r="X62" s="367"/>
      <c r="Y62" s="367"/>
      <c r="Z62" s="367"/>
      <c r="AA62" s="367"/>
      <c r="AB62" s="367"/>
    </row>
    <row r="63" spans="1:28" ht="33">
      <c r="A63" s="442"/>
      <c r="B63" s="367"/>
      <c r="C63" s="471"/>
      <c r="D63" s="471"/>
      <c r="E63" s="471"/>
      <c r="F63" s="471"/>
      <c r="G63" s="471"/>
      <c r="H63" s="471"/>
      <c r="I63" s="471"/>
      <c r="J63" s="471"/>
      <c r="K63" s="471"/>
      <c r="L63" s="471"/>
      <c r="M63" s="367"/>
      <c r="N63" s="367"/>
      <c r="O63" s="367"/>
      <c r="P63" s="367"/>
      <c r="Q63" s="367"/>
      <c r="R63" s="367"/>
      <c r="S63" s="367"/>
      <c r="T63" s="367"/>
      <c r="U63" s="367"/>
      <c r="V63" s="367"/>
      <c r="W63" s="367"/>
      <c r="X63" s="367"/>
      <c r="Y63" s="367"/>
      <c r="Z63" s="367"/>
      <c r="AA63" s="367"/>
      <c r="AB63" s="367"/>
    </row>
    <row r="64" spans="1:28" ht="33">
      <c r="A64" s="442"/>
      <c r="B64" s="367"/>
      <c r="C64" s="471"/>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row>
    <row r="65" spans="1:28">
      <c r="A65" s="442"/>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row>
  </sheetData>
  <sheetProtection formatCells="0" formatColumns="0" formatRows="0" insertColumns="0" insertRows="0" insertHyperlinks="0" deleteColumns="0" deleteRows="0" sort="0" autoFilter="0" pivotTables="0"/>
  <phoneticPr fontId="85"/>
  <hyperlinks>
    <hyperlink ref="K60:N60" r:id="rId1" display="アマゾン" xr:uid="{4EB58525-8AF7-43E1-9F20-D699714C172F}"/>
    <hyperlink ref="K58:N58" r:id="rId2" display="アズワン　" xr:uid="{4E785327-AB42-4F63-8A9E-4E0948D4336D}"/>
    <hyperlink ref="K62" r:id="rId3" xr:uid="{567C2D69-B8E6-42AD-AC24-020D9825C849}"/>
  </hyperlinks>
  <pageMargins left="0.7" right="0.7" top="0.75" bottom="0.75" header="0.3" footer="0.3"/>
  <pageSetup paperSize="9" scale="32"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102" zoomScaleNormal="102" zoomScaleSheetLayoutView="100" workbookViewId="0">
      <selection activeCell="N18" sqref="N18"/>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162</v>
      </c>
      <c r="B1" s="48"/>
      <c r="C1" s="48"/>
      <c r="D1" s="49"/>
      <c r="E1" s="49"/>
      <c r="F1" s="50"/>
      <c r="G1" s="51"/>
      <c r="H1" s="317"/>
      <c r="I1" s="318" t="s">
        <v>35</v>
      </c>
      <c r="J1" s="319"/>
      <c r="K1" s="320"/>
      <c r="L1" s="321"/>
      <c r="M1" s="322"/>
    </row>
    <row r="2" spans="1:16" ht="17.399999999999999">
      <c r="A2" s="54"/>
      <c r="B2" s="171"/>
      <c r="C2" s="171"/>
      <c r="D2" s="171"/>
      <c r="E2" s="171"/>
      <c r="F2" s="171"/>
      <c r="G2" s="55"/>
      <c r="H2" s="323"/>
      <c r="I2" s="638" t="s">
        <v>170</v>
      </c>
      <c r="J2" s="638"/>
      <c r="K2" s="638"/>
      <c r="L2" s="638"/>
      <c r="M2" s="638"/>
      <c r="N2" s="148"/>
      <c r="P2" s="117"/>
    </row>
    <row r="3" spans="1:16" ht="17.399999999999999">
      <c r="A3" s="172" t="s">
        <v>26</v>
      </c>
      <c r="B3" s="173"/>
      <c r="D3" s="174"/>
      <c r="E3" s="174"/>
      <c r="F3" s="174"/>
      <c r="G3" s="56"/>
      <c r="H3" s="104"/>
      <c r="I3" s="326"/>
      <c r="J3" s="327"/>
      <c r="K3" s="328"/>
      <c r="L3" s="320"/>
      <c r="M3" s="329"/>
    </row>
    <row r="4" spans="1:16" ht="17.399999999999999">
      <c r="A4" s="58"/>
      <c r="B4" s="173"/>
      <c r="C4" s="87"/>
      <c r="D4" s="174"/>
      <c r="E4" s="174"/>
      <c r="F4" s="175"/>
      <c r="G4" s="59"/>
      <c r="H4" s="330"/>
      <c r="I4" s="330"/>
      <c r="J4" s="319"/>
      <c r="K4" s="328"/>
      <c r="L4" s="320"/>
      <c r="M4" s="329"/>
      <c r="N4" s="234"/>
    </row>
    <row r="5" spans="1:16">
      <c r="A5" s="176"/>
      <c r="D5" s="174"/>
      <c r="E5" s="60"/>
      <c r="F5" s="177"/>
      <c r="G5" s="61"/>
      <c r="H5"/>
      <c r="I5" s="331"/>
      <c r="J5" s="319"/>
      <c r="K5" s="328"/>
      <c r="L5" s="328"/>
      <c r="M5" s="329"/>
    </row>
    <row r="6" spans="1:16" ht="17.399999999999999">
      <c r="A6" s="176"/>
      <c r="D6" s="174"/>
      <c r="E6" s="177"/>
      <c r="F6" s="177"/>
      <c r="G6" s="61"/>
      <c r="H6" s="323"/>
      <c r="I6" s="332"/>
      <c r="J6" s="319"/>
      <c r="K6" s="328"/>
      <c r="L6" s="328"/>
      <c r="M6" s="329"/>
    </row>
    <row r="7" spans="1:16">
      <c r="A7" s="176"/>
      <c r="D7" s="174"/>
      <c r="E7" s="177"/>
      <c r="F7" s="177"/>
      <c r="G7" s="61"/>
      <c r="H7" s="333"/>
      <c r="I7" s="331"/>
      <c r="J7" s="319"/>
      <c r="K7" s="328"/>
      <c r="L7" s="328"/>
      <c r="M7" s="329"/>
    </row>
    <row r="8" spans="1:16">
      <c r="A8" s="176"/>
      <c r="D8" s="174"/>
      <c r="E8" s="177"/>
      <c r="F8" s="177"/>
      <c r="G8" s="61"/>
      <c r="H8" s="324"/>
      <c r="I8" s="334"/>
      <c r="J8" s="334"/>
      <c r="K8" s="334"/>
      <c r="L8" s="328"/>
      <c r="M8" s="335"/>
    </row>
    <row r="9" spans="1:16">
      <c r="A9" s="176"/>
      <c r="D9" s="174"/>
      <c r="E9" s="177"/>
      <c r="F9" s="177"/>
      <c r="G9" s="61"/>
      <c r="H9" s="334"/>
      <c r="I9" s="334"/>
      <c r="J9" s="334"/>
      <c r="K9" s="334"/>
      <c r="L9" s="328"/>
      <c r="M9" s="335"/>
      <c r="N9" s="63"/>
    </row>
    <row r="10" spans="1:16">
      <c r="A10" s="176"/>
      <c r="D10" s="174"/>
      <c r="E10" s="177"/>
      <c r="F10" s="177"/>
      <c r="G10" s="61"/>
      <c r="H10" s="334"/>
      <c r="I10" s="334"/>
      <c r="J10" s="334"/>
      <c r="K10" s="334"/>
      <c r="L10" s="328"/>
      <c r="M10" s="335"/>
      <c r="N10" s="63" t="s">
        <v>36</v>
      </c>
    </row>
    <row r="11" spans="1:16">
      <c r="A11" s="176"/>
      <c r="D11" s="174"/>
      <c r="E11" s="177"/>
      <c r="F11" s="177"/>
      <c r="G11" s="61"/>
      <c r="H11" s="334"/>
      <c r="I11" s="334"/>
      <c r="J11" s="334"/>
      <c r="K11" s="334"/>
      <c r="L11" s="328"/>
      <c r="M11" s="335"/>
    </row>
    <row r="12" spans="1:16">
      <c r="A12" s="176"/>
      <c r="D12" s="174"/>
      <c r="E12" s="177"/>
      <c r="F12" s="177"/>
      <c r="G12" s="61"/>
      <c r="H12" s="334"/>
      <c r="I12" s="334"/>
      <c r="J12" s="334"/>
      <c r="K12" s="334"/>
      <c r="L12" s="328"/>
      <c r="M12" s="335"/>
      <c r="N12" s="63" t="s">
        <v>37</v>
      </c>
      <c r="O12" s="268"/>
    </row>
    <row r="13" spans="1:16">
      <c r="A13" s="176"/>
      <c r="D13" s="174"/>
      <c r="E13" s="177"/>
      <c r="F13" s="177"/>
      <c r="G13" s="61"/>
      <c r="H13" s="334"/>
      <c r="I13" s="334"/>
      <c r="J13" s="334"/>
      <c r="K13" s="334"/>
      <c r="L13" s="328"/>
      <c r="M13" s="335"/>
    </row>
    <row r="14" spans="1:16">
      <c r="A14" s="176"/>
      <c r="D14" s="174"/>
      <c r="E14" s="177"/>
      <c r="F14" s="177"/>
      <c r="G14" s="61"/>
      <c r="H14" s="334"/>
      <c r="I14" s="334"/>
      <c r="J14" s="334"/>
      <c r="K14" s="334"/>
      <c r="L14" s="328"/>
      <c r="M14" s="335"/>
      <c r="N14" s="290" t="s">
        <v>38</v>
      </c>
    </row>
    <row r="15" spans="1:16">
      <c r="A15" s="176"/>
      <c r="D15" s="174"/>
      <c r="E15" s="174" t="s">
        <v>19</v>
      </c>
      <c r="F15" s="175"/>
      <c r="G15" s="56"/>
      <c r="H15" s="333"/>
      <c r="I15" s="331"/>
      <c r="J15" s="324"/>
      <c r="K15" s="328"/>
      <c r="L15" s="328"/>
      <c r="M15" s="335"/>
    </row>
    <row r="16" spans="1:16">
      <c r="A16" s="176"/>
      <c r="D16" s="174"/>
      <c r="E16" s="174"/>
      <c r="F16" s="175"/>
      <c r="G16" s="56"/>
      <c r="H16" s="319"/>
      <c r="I16" s="331"/>
      <c r="J16" s="319"/>
      <c r="K16" s="328"/>
      <c r="L16" s="328"/>
      <c r="M16" s="335"/>
      <c r="N16" s="235" t="s">
        <v>160</v>
      </c>
    </row>
    <row r="17" spans="1:19" ht="20.25" customHeight="1" thickBot="1">
      <c r="A17" s="545" t="s">
        <v>281</v>
      </c>
      <c r="B17" s="546"/>
      <c r="C17" s="546"/>
      <c r="D17" s="179"/>
      <c r="E17" s="180"/>
      <c r="F17" s="547" t="s">
        <v>282</v>
      </c>
      <c r="G17" s="548"/>
      <c r="H17" s="333"/>
      <c r="I17" s="331"/>
      <c r="J17" s="324"/>
      <c r="K17" s="328"/>
      <c r="L17" s="325"/>
      <c r="M17" s="329"/>
      <c r="N17" s="178" t="s">
        <v>124</v>
      </c>
    </row>
    <row r="18" spans="1:19" ht="39" customHeight="1" thickTop="1">
      <c r="A18" s="549" t="s">
        <v>39</v>
      </c>
      <c r="B18" s="550"/>
      <c r="C18" s="551"/>
      <c r="D18" s="181" t="s">
        <v>40</v>
      </c>
      <c r="E18" s="182"/>
      <c r="F18" s="552" t="s">
        <v>41</v>
      </c>
      <c r="G18" s="553"/>
      <c r="H18" s="319"/>
      <c r="I18" s="331"/>
      <c r="J18" s="319"/>
      <c r="K18" s="328"/>
      <c r="L18" s="328"/>
      <c r="M18" s="329"/>
      <c r="Q18" s="52" t="s">
        <v>26</v>
      </c>
      <c r="S18" s="52" t="s">
        <v>19</v>
      </c>
    </row>
    <row r="19" spans="1:19" ht="30" customHeight="1">
      <c r="A19" s="554" t="s">
        <v>202</v>
      </c>
      <c r="B19" s="554"/>
      <c r="C19" s="554"/>
      <c r="D19" s="554"/>
      <c r="E19" s="554"/>
      <c r="F19" s="554"/>
      <c r="G19" s="554"/>
      <c r="H19" s="336"/>
      <c r="I19" s="337" t="s">
        <v>42</v>
      </c>
      <c r="J19" s="337"/>
      <c r="K19" s="337"/>
      <c r="L19" s="325"/>
      <c r="M19" s="329"/>
    </row>
    <row r="20" spans="1:19" ht="17.399999999999999">
      <c r="E20" s="183" t="s">
        <v>43</v>
      </c>
      <c r="F20" s="184" t="s">
        <v>44</v>
      </c>
      <c r="H20" s="270" t="s">
        <v>144</v>
      </c>
      <c r="I20" s="331"/>
      <c r="J20" s="319" t="s">
        <v>19</v>
      </c>
      <c r="K20" s="338" t="s">
        <v>19</v>
      </c>
      <c r="L20" s="328"/>
      <c r="M20" s="329"/>
    </row>
    <row r="21" spans="1:19" ht="16.8" thickBot="1">
      <c r="A21" s="185"/>
      <c r="B21" s="555">
        <v>45403</v>
      </c>
      <c r="C21" s="556"/>
      <c r="D21" s="186" t="s">
        <v>45</v>
      </c>
      <c r="E21" s="557" t="s">
        <v>46</v>
      </c>
      <c r="F21" s="558"/>
      <c r="G21" s="57" t="s">
        <v>47</v>
      </c>
      <c r="H21" s="568" t="s">
        <v>247</v>
      </c>
      <c r="I21" s="569"/>
      <c r="J21" s="569"/>
      <c r="K21" s="569"/>
      <c r="L21" s="569"/>
      <c r="M21" s="339">
        <v>7</v>
      </c>
      <c r="N21" s="341"/>
    </row>
    <row r="22" spans="1:19" ht="36" customHeight="1" thickTop="1" thickBot="1">
      <c r="A22" s="187" t="s">
        <v>48</v>
      </c>
      <c r="B22" s="570" t="s">
        <v>49</v>
      </c>
      <c r="C22" s="571"/>
      <c r="D22" s="572"/>
      <c r="E22" s="65" t="s">
        <v>218</v>
      </c>
      <c r="F22" s="65" t="s">
        <v>246</v>
      </c>
      <c r="G22" s="188" t="s">
        <v>50</v>
      </c>
      <c r="H22" s="573" t="s">
        <v>171</v>
      </c>
      <c r="I22" s="574"/>
      <c r="J22" s="574"/>
      <c r="K22" s="574"/>
      <c r="L22" s="575"/>
      <c r="M22" s="340" t="s">
        <v>51</v>
      </c>
      <c r="N22" s="342" t="s">
        <v>52</v>
      </c>
      <c r="R22" s="52" t="s">
        <v>26</v>
      </c>
    </row>
    <row r="23" spans="1:19" ht="85.2" customHeight="1" thickBot="1">
      <c r="A23" s="374" t="s">
        <v>53</v>
      </c>
      <c r="B23" s="559" t="str">
        <f>IF(G23&gt;5,"☆☆☆☆",IF(AND(G23&gt;=2.39,G23&lt;5),"☆☆☆",IF(AND(G23&gt;=1.39,G23&lt;2.4),"☆☆",IF(AND(G23&gt;0,G23&lt;1.4),"☆",IF(AND(G23&gt;=-1.39,G23&lt;0),"★",IF(AND(G23&gt;=-2.39,G23&lt;-1.4),"★★",IF(AND(G23&gt;=-3.39,G23&lt;-2.4),"★★★")))))))</f>
        <v>☆</v>
      </c>
      <c r="C23" s="560"/>
      <c r="D23" s="561"/>
      <c r="E23" s="309">
        <v>2.94</v>
      </c>
      <c r="F23" s="119">
        <v>3.15</v>
      </c>
      <c r="G23" s="273">
        <f t="shared" ref="G23:G70" si="0">F23-E23</f>
        <v>0.20999999999999996</v>
      </c>
      <c r="H23" s="576" t="s">
        <v>268</v>
      </c>
      <c r="I23" s="577"/>
      <c r="J23" s="577"/>
      <c r="K23" s="577"/>
      <c r="L23" s="578"/>
      <c r="M23" s="485" t="s">
        <v>269</v>
      </c>
      <c r="N23" s="493">
        <v>45398</v>
      </c>
      <c r="O23" s="246" t="s">
        <v>155</v>
      </c>
    </row>
    <row r="24" spans="1:19" ht="76.2" customHeight="1" thickBot="1">
      <c r="A24" s="189" t="s">
        <v>54</v>
      </c>
      <c r="B24" s="559" t="str">
        <f t="shared" ref="B24" si="1">IF(G24&gt;5,"☆☆☆☆",IF(AND(G24&gt;=2.39,G24&lt;5),"☆☆☆",IF(AND(G24&gt;=1.39,G24&lt;2.4),"☆☆",IF(AND(G24&gt;0,G24&lt;1.4),"☆",IF(AND(G24&gt;=-1.39,G24&lt;0),"★",IF(AND(G24&gt;=-2.39,G24&lt;-1.4),"★★",IF(AND(G24&gt;=-3.39,G24&lt;-2.4),"★★★")))))))</f>
        <v>☆☆</v>
      </c>
      <c r="C24" s="560"/>
      <c r="D24" s="561"/>
      <c r="E24" s="309">
        <v>1.32</v>
      </c>
      <c r="F24" s="119">
        <v>3.49</v>
      </c>
      <c r="G24" s="373">
        <f t="shared" si="0"/>
        <v>2.17</v>
      </c>
      <c r="H24" s="579"/>
      <c r="I24" s="580"/>
      <c r="J24" s="580"/>
      <c r="K24" s="580"/>
      <c r="L24" s="581"/>
      <c r="M24" s="141"/>
      <c r="N24" s="142"/>
      <c r="O24" s="246" t="s">
        <v>54</v>
      </c>
      <c r="Q24" s="52" t="s">
        <v>26</v>
      </c>
    </row>
    <row r="25" spans="1:19" ht="81" customHeight="1" thickBot="1">
      <c r="A25" s="252" t="s">
        <v>55</v>
      </c>
      <c r="B25" s="559" t="str">
        <f t="shared" ref="B25:B70" si="2">IF(G25&gt;5,"☆☆☆☆",IF(AND(G25&gt;=2.39,G25&lt;5),"☆☆☆",IF(AND(G25&gt;=1.39,G25&lt;2.4),"☆☆",IF(AND(G25&gt;0,G25&lt;1.4),"☆",IF(AND(G25&gt;=-1.39,G25&lt;0),"★",IF(AND(G25&gt;=-2.39,G25&lt;-1.4),"★★",IF(AND(G25&gt;=-3.39,G25&lt;-2.4),"★★★")))))))</f>
        <v>☆</v>
      </c>
      <c r="C25" s="560"/>
      <c r="D25" s="561"/>
      <c r="E25" s="119">
        <v>4.3</v>
      </c>
      <c r="F25" s="119">
        <v>4.9800000000000004</v>
      </c>
      <c r="G25" s="373">
        <f t="shared" si="0"/>
        <v>0.6800000000000006</v>
      </c>
      <c r="H25" s="565" t="s">
        <v>253</v>
      </c>
      <c r="I25" s="566"/>
      <c r="J25" s="566"/>
      <c r="K25" s="566"/>
      <c r="L25" s="567"/>
      <c r="M25" s="485" t="s">
        <v>254</v>
      </c>
      <c r="N25" s="483">
        <v>45401</v>
      </c>
      <c r="O25" s="246" t="s">
        <v>55</v>
      </c>
    </row>
    <row r="26" spans="1:19" ht="83.25" customHeight="1" thickBot="1">
      <c r="A26" s="252" t="s">
        <v>56</v>
      </c>
      <c r="B26" s="559" t="str">
        <f t="shared" si="2"/>
        <v>☆</v>
      </c>
      <c r="C26" s="560"/>
      <c r="D26" s="561"/>
      <c r="E26" s="119">
        <v>3.4</v>
      </c>
      <c r="F26" s="119">
        <v>4.38</v>
      </c>
      <c r="G26" s="373">
        <f t="shared" si="0"/>
        <v>0.98</v>
      </c>
      <c r="H26" s="562" t="s">
        <v>240</v>
      </c>
      <c r="I26" s="563"/>
      <c r="J26" s="563"/>
      <c r="K26" s="563"/>
      <c r="L26" s="564"/>
      <c r="M26" s="141" t="s">
        <v>241</v>
      </c>
      <c r="N26" s="142">
        <v>45390</v>
      </c>
      <c r="O26" s="246" t="s">
        <v>56</v>
      </c>
    </row>
    <row r="27" spans="1:19" ht="78.599999999999994" customHeight="1" thickBot="1">
      <c r="A27" s="252" t="s">
        <v>57</v>
      </c>
      <c r="B27" s="559" t="str">
        <f t="shared" si="2"/>
        <v>☆</v>
      </c>
      <c r="C27" s="560"/>
      <c r="D27" s="561"/>
      <c r="E27" s="309">
        <v>2.2599999999999998</v>
      </c>
      <c r="F27" s="309">
        <v>2.35</v>
      </c>
      <c r="G27" s="373">
        <f t="shared" si="0"/>
        <v>9.0000000000000302E-2</v>
      </c>
      <c r="H27" s="562"/>
      <c r="I27" s="563"/>
      <c r="J27" s="563"/>
      <c r="K27" s="563"/>
      <c r="L27" s="564"/>
      <c r="M27" s="141"/>
      <c r="N27" s="142"/>
      <c r="O27" s="246" t="s">
        <v>57</v>
      </c>
    </row>
    <row r="28" spans="1:19" ht="87" customHeight="1" thickBot="1">
      <c r="A28" s="252" t="s">
        <v>58</v>
      </c>
      <c r="B28" s="559" t="str">
        <f t="shared" si="2"/>
        <v>★</v>
      </c>
      <c r="C28" s="560"/>
      <c r="D28" s="561"/>
      <c r="E28" s="309">
        <v>2.96</v>
      </c>
      <c r="F28" s="309">
        <v>2.4300000000000002</v>
      </c>
      <c r="G28" s="373">
        <f t="shared" si="0"/>
        <v>-0.5299999999999998</v>
      </c>
      <c r="H28" s="562"/>
      <c r="I28" s="563"/>
      <c r="J28" s="563"/>
      <c r="K28" s="563"/>
      <c r="L28" s="564"/>
      <c r="M28" s="141"/>
      <c r="N28" s="142"/>
      <c r="O28" s="246" t="s">
        <v>58</v>
      </c>
    </row>
    <row r="29" spans="1:19" ht="81" customHeight="1" thickBot="1">
      <c r="A29" s="252" t="s">
        <v>59</v>
      </c>
      <c r="B29" s="559" t="str">
        <f t="shared" si="2"/>
        <v>★</v>
      </c>
      <c r="C29" s="560"/>
      <c r="D29" s="561"/>
      <c r="E29" s="119">
        <v>3.02</v>
      </c>
      <c r="F29" s="309">
        <v>2.37</v>
      </c>
      <c r="G29" s="373">
        <f t="shared" si="0"/>
        <v>-0.64999999999999991</v>
      </c>
      <c r="H29" s="562"/>
      <c r="I29" s="563"/>
      <c r="J29" s="563"/>
      <c r="K29" s="563"/>
      <c r="L29" s="564"/>
      <c r="M29" s="141"/>
      <c r="N29" s="142"/>
      <c r="O29" s="246" t="s">
        <v>59</v>
      </c>
    </row>
    <row r="30" spans="1:19" ht="73.5" customHeight="1" thickBot="1">
      <c r="A30" s="252" t="s">
        <v>60</v>
      </c>
      <c r="B30" s="559" t="str">
        <f t="shared" si="2"/>
        <v>★</v>
      </c>
      <c r="C30" s="560"/>
      <c r="D30" s="561"/>
      <c r="E30" s="309">
        <v>2.79</v>
      </c>
      <c r="F30" s="309">
        <v>2.59</v>
      </c>
      <c r="G30" s="373">
        <f t="shared" si="0"/>
        <v>-0.20000000000000018</v>
      </c>
      <c r="H30" s="562"/>
      <c r="I30" s="563"/>
      <c r="J30" s="563"/>
      <c r="K30" s="563"/>
      <c r="L30" s="564"/>
      <c r="M30" s="453"/>
      <c r="N30" s="142"/>
      <c r="O30" s="246" t="s">
        <v>60</v>
      </c>
    </row>
    <row r="31" spans="1:19" ht="75.75" customHeight="1" thickBot="1">
      <c r="A31" s="252" t="s">
        <v>61</v>
      </c>
      <c r="B31" s="559" t="str">
        <f t="shared" si="2"/>
        <v>☆</v>
      </c>
      <c r="C31" s="560"/>
      <c r="D31" s="561"/>
      <c r="E31" s="309">
        <v>1.73</v>
      </c>
      <c r="F31" s="309">
        <v>2.21</v>
      </c>
      <c r="G31" s="373">
        <f t="shared" si="0"/>
        <v>0.48</v>
      </c>
      <c r="H31" s="562" t="s">
        <v>237</v>
      </c>
      <c r="I31" s="563"/>
      <c r="J31" s="563"/>
      <c r="K31" s="563"/>
      <c r="L31" s="564"/>
      <c r="M31" s="141" t="s">
        <v>238</v>
      </c>
      <c r="N31" s="142">
        <v>45392</v>
      </c>
      <c r="O31" s="246" t="s">
        <v>61</v>
      </c>
    </row>
    <row r="32" spans="1:19" ht="75" customHeight="1" thickBot="1">
      <c r="A32" s="253" t="s">
        <v>62</v>
      </c>
      <c r="B32" s="559" t="str">
        <f t="shared" si="2"/>
        <v>★</v>
      </c>
      <c r="C32" s="560"/>
      <c r="D32" s="561"/>
      <c r="E32" s="119">
        <v>4.25</v>
      </c>
      <c r="F32" s="119">
        <v>3.4</v>
      </c>
      <c r="G32" s="373">
        <f t="shared" si="0"/>
        <v>-0.85000000000000009</v>
      </c>
      <c r="H32" s="562"/>
      <c r="I32" s="563"/>
      <c r="J32" s="563"/>
      <c r="K32" s="563"/>
      <c r="L32" s="564"/>
      <c r="M32" s="141"/>
      <c r="N32" s="444"/>
      <c r="O32" s="246" t="s">
        <v>62</v>
      </c>
    </row>
    <row r="33" spans="1:16" ht="74.400000000000006" customHeight="1" thickBot="1">
      <c r="A33" s="254" t="s">
        <v>63</v>
      </c>
      <c r="B33" s="559" t="str">
        <f t="shared" si="2"/>
        <v>☆</v>
      </c>
      <c r="C33" s="560"/>
      <c r="D33" s="561"/>
      <c r="E33" s="119">
        <v>4.0199999999999996</v>
      </c>
      <c r="F33" s="119">
        <v>4.3600000000000003</v>
      </c>
      <c r="G33" s="373">
        <f t="shared" si="0"/>
        <v>0.34000000000000075</v>
      </c>
      <c r="H33" s="562" t="s">
        <v>228</v>
      </c>
      <c r="I33" s="563"/>
      <c r="J33" s="563"/>
      <c r="K33" s="563"/>
      <c r="L33" s="564"/>
      <c r="M33" s="141" t="s">
        <v>229</v>
      </c>
      <c r="N33" s="142">
        <v>45394</v>
      </c>
      <c r="O33" s="246" t="s">
        <v>63</v>
      </c>
    </row>
    <row r="34" spans="1:16" ht="93" customHeight="1" thickBot="1">
      <c r="A34" s="189" t="s">
        <v>64</v>
      </c>
      <c r="B34" s="559" t="str">
        <f t="shared" si="2"/>
        <v>★</v>
      </c>
      <c r="C34" s="560"/>
      <c r="D34" s="561"/>
      <c r="E34" s="119">
        <v>3.74</v>
      </c>
      <c r="F34" s="119">
        <v>3.68</v>
      </c>
      <c r="G34" s="373">
        <f t="shared" si="0"/>
        <v>-6.0000000000000053E-2</v>
      </c>
      <c r="H34" s="582" t="s">
        <v>270</v>
      </c>
      <c r="I34" s="583"/>
      <c r="J34" s="583"/>
      <c r="K34" s="583"/>
      <c r="L34" s="584"/>
      <c r="M34" s="494" t="s">
        <v>271</v>
      </c>
      <c r="N34" s="495">
        <v>45398</v>
      </c>
      <c r="O34" s="246" t="s">
        <v>64</v>
      </c>
    </row>
    <row r="35" spans="1:16" ht="78.599999999999994" customHeight="1" thickBot="1">
      <c r="A35" s="411" t="s">
        <v>65</v>
      </c>
      <c r="B35" s="559" t="str">
        <f t="shared" si="2"/>
        <v>☆</v>
      </c>
      <c r="C35" s="560"/>
      <c r="D35" s="561"/>
      <c r="E35" s="119">
        <v>3.84</v>
      </c>
      <c r="F35" s="119">
        <v>3.92</v>
      </c>
      <c r="G35" s="373">
        <f t="shared" si="0"/>
        <v>8.0000000000000071E-2</v>
      </c>
      <c r="H35" s="585"/>
      <c r="I35" s="586"/>
      <c r="J35" s="586"/>
      <c r="K35" s="586"/>
      <c r="L35" s="587"/>
      <c r="M35" s="445"/>
      <c r="N35" s="450"/>
      <c r="O35" s="246" t="s">
        <v>65</v>
      </c>
    </row>
    <row r="36" spans="1:16" ht="92.4" customHeight="1" thickBot="1">
      <c r="A36" s="255" t="s">
        <v>66</v>
      </c>
      <c r="B36" s="559" t="s">
        <v>280</v>
      </c>
      <c r="C36" s="560"/>
      <c r="D36" s="561"/>
      <c r="E36" s="309">
        <v>2.81</v>
      </c>
      <c r="F36" s="309">
        <v>2.81</v>
      </c>
      <c r="G36" s="373">
        <f t="shared" si="0"/>
        <v>0</v>
      </c>
      <c r="H36" s="562"/>
      <c r="I36" s="563"/>
      <c r="J36" s="563"/>
      <c r="K36" s="563"/>
      <c r="L36" s="564"/>
      <c r="M36" s="445"/>
      <c r="N36" s="476"/>
      <c r="O36" s="246" t="s">
        <v>66</v>
      </c>
    </row>
    <row r="37" spans="1:16" ht="87.75" customHeight="1" thickBot="1">
      <c r="A37" s="252" t="s">
        <v>67</v>
      </c>
      <c r="B37" s="559" t="str">
        <f t="shared" si="2"/>
        <v>☆</v>
      </c>
      <c r="C37" s="560"/>
      <c r="D37" s="561"/>
      <c r="E37" s="309">
        <v>2.82</v>
      </c>
      <c r="F37" s="119">
        <v>4.09</v>
      </c>
      <c r="G37" s="373">
        <f t="shared" si="0"/>
        <v>1.27</v>
      </c>
      <c r="H37" s="562" t="s">
        <v>233</v>
      </c>
      <c r="I37" s="563"/>
      <c r="J37" s="563"/>
      <c r="K37" s="563"/>
      <c r="L37" s="564"/>
      <c r="M37" s="141" t="s">
        <v>234</v>
      </c>
      <c r="N37" s="142">
        <v>45391</v>
      </c>
      <c r="O37" s="246" t="s">
        <v>67</v>
      </c>
    </row>
    <row r="38" spans="1:16" ht="75.75" customHeight="1" thickBot="1">
      <c r="A38" s="252" t="s">
        <v>68</v>
      </c>
      <c r="B38" s="559" t="str">
        <f t="shared" si="2"/>
        <v>☆</v>
      </c>
      <c r="C38" s="560"/>
      <c r="D38" s="561"/>
      <c r="E38" s="365">
        <v>9.2899999999999991</v>
      </c>
      <c r="F38" s="365">
        <v>10.36</v>
      </c>
      <c r="G38" s="373">
        <f t="shared" si="0"/>
        <v>1.0700000000000003</v>
      </c>
      <c r="H38" s="562"/>
      <c r="I38" s="563"/>
      <c r="J38" s="563"/>
      <c r="K38" s="563"/>
      <c r="L38" s="564"/>
      <c r="M38" s="141"/>
      <c r="N38" s="142"/>
      <c r="O38" s="246" t="s">
        <v>68</v>
      </c>
    </row>
    <row r="39" spans="1:16" ht="78.599999999999994" customHeight="1" thickBot="1">
      <c r="A39" s="252" t="s">
        <v>69</v>
      </c>
      <c r="B39" s="559" t="str">
        <f t="shared" si="2"/>
        <v>★</v>
      </c>
      <c r="C39" s="560"/>
      <c r="D39" s="561"/>
      <c r="E39" s="365">
        <v>6.24</v>
      </c>
      <c r="F39" s="365">
        <v>6.17</v>
      </c>
      <c r="G39" s="373">
        <f t="shared" si="0"/>
        <v>-7.0000000000000284E-2</v>
      </c>
      <c r="H39" s="562"/>
      <c r="I39" s="563"/>
      <c r="J39" s="563"/>
      <c r="K39" s="563"/>
      <c r="L39" s="564"/>
      <c r="M39" s="445"/>
      <c r="N39" s="476"/>
      <c r="O39" s="246" t="s">
        <v>69</v>
      </c>
    </row>
    <row r="40" spans="1:16" ht="78.75" customHeight="1" thickBot="1">
      <c r="A40" s="252" t="s">
        <v>70</v>
      </c>
      <c r="B40" s="559" t="str">
        <f t="shared" si="2"/>
        <v>☆</v>
      </c>
      <c r="C40" s="560"/>
      <c r="D40" s="561"/>
      <c r="E40" s="119">
        <v>4.4000000000000004</v>
      </c>
      <c r="F40" s="119">
        <v>5.76</v>
      </c>
      <c r="G40" s="373">
        <f t="shared" si="0"/>
        <v>1.3599999999999994</v>
      </c>
      <c r="H40" s="562" t="s">
        <v>231</v>
      </c>
      <c r="I40" s="563"/>
      <c r="J40" s="563"/>
      <c r="K40" s="563"/>
      <c r="L40" s="564"/>
      <c r="M40" s="141" t="s">
        <v>232</v>
      </c>
      <c r="N40" s="142">
        <v>45393</v>
      </c>
      <c r="O40" s="246" t="s">
        <v>70</v>
      </c>
    </row>
    <row r="41" spans="1:16" ht="66" customHeight="1" thickBot="1">
      <c r="A41" s="252" t="s">
        <v>71</v>
      </c>
      <c r="B41" s="559" t="str">
        <f t="shared" si="2"/>
        <v>★</v>
      </c>
      <c r="C41" s="560"/>
      <c r="D41" s="561"/>
      <c r="E41" s="309">
        <v>2.54</v>
      </c>
      <c r="F41" s="309">
        <v>2.5</v>
      </c>
      <c r="G41" s="373">
        <f t="shared" si="0"/>
        <v>-4.0000000000000036E-2</v>
      </c>
      <c r="H41" s="319"/>
      <c r="I41" s="326"/>
      <c r="J41" s="326"/>
      <c r="K41" s="328"/>
      <c r="L41" s="328"/>
      <c r="M41" s="141"/>
      <c r="N41" s="142"/>
      <c r="O41" s="246" t="s">
        <v>71</v>
      </c>
    </row>
    <row r="42" spans="1:16" ht="77.25" customHeight="1" thickBot="1">
      <c r="A42" s="252" t="s">
        <v>72</v>
      </c>
      <c r="B42" s="559" t="str">
        <f t="shared" si="2"/>
        <v>☆</v>
      </c>
      <c r="C42" s="560"/>
      <c r="D42" s="561"/>
      <c r="E42" s="309">
        <v>2.2599999999999998</v>
      </c>
      <c r="F42" s="119">
        <v>3.26</v>
      </c>
      <c r="G42" s="373">
        <f t="shared" si="0"/>
        <v>1</v>
      </c>
      <c r="H42" s="562" t="s">
        <v>235</v>
      </c>
      <c r="I42" s="563"/>
      <c r="J42" s="563"/>
      <c r="K42" s="563"/>
      <c r="L42" s="564"/>
      <c r="M42" s="445" t="s">
        <v>236</v>
      </c>
      <c r="N42" s="142">
        <v>45392</v>
      </c>
      <c r="O42" s="246" t="s">
        <v>72</v>
      </c>
      <c r="P42" s="52" t="s">
        <v>144</v>
      </c>
    </row>
    <row r="43" spans="1:16" ht="93" customHeight="1" thickBot="1">
      <c r="A43" s="252" t="s">
        <v>73</v>
      </c>
      <c r="B43" s="559" t="str">
        <f t="shared" si="2"/>
        <v>★</v>
      </c>
      <c r="C43" s="560"/>
      <c r="D43" s="561"/>
      <c r="E43" s="309">
        <v>2.5499999999999998</v>
      </c>
      <c r="F43" s="309">
        <v>2.36</v>
      </c>
      <c r="G43" s="373">
        <f t="shared" si="0"/>
        <v>-0.18999999999999995</v>
      </c>
      <c r="H43" s="562" t="s">
        <v>226</v>
      </c>
      <c r="I43" s="563"/>
      <c r="J43" s="563"/>
      <c r="K43" s="563"/>
      <c r="L43" s="564"/>
      <c r="M43" s="454" t="s">
        <v>227</v>
      </c>
      <c r="N43" s="142">
        <v>45394</v>
      </c>
      <c r="O43" s="246" t="s">
        <v>73</v>
      </c>
    </row>
    <row r="44" spans="1:16" ht="77.25" customHeight="1" thickBot="1">
      <c r="A44" s="430" t="s">
        <v>74</v>
      </c>
      <c r="B44" s="559" t="str">
        <f t="shared" si="2"/>
        <v>☆</v>
      </c>
      <c r="C44" s="560"/>
      <c r="D44" s="561"/>
      <c r="E44" s="309">
        <v>2.46</v>
      </c>
      <c r="F44" s="309">
        <v>2.81</v>
      </c>
      <c r="G44" s="373">
        <f t="shared" si="0"/>
        <v>0.35000000000000009</v>
      </c>
      <c r="H44" s="588"/>
      <c r="I44" s="589"/>
      <c r="J44" s="589"/>
      <c r="K44" s="589"/>
      <c r="L44" s="589"/>
      <c r="M44" s="477"/>
      <c r="N44" s="478"/>
      <c r="O44" s="52"/>
    </row>
    <row r="45" spans="1:16" ht="81.75" customHeight="1" thickBot="1">
      <c r="A45" s="252" t="s">
        <v>75</v>
      </c>
      <c r="B45" s="559" t="str">
        <f t="shared" si="2"/>
        <v>☆</v>
      </c>
      <c r="C45" s="560"/>
      <c r="D45" s="561"/>
      <c r="E45" s="309">
        <v>2.39</v>
      </c>
      <c r="F45" s="309">
        <v>2.73</v>
      </c>
      <c r="G45" s="373">
        <f t="shared" si="0"/>
        <v>0.33999999999999986</v>
      </c>
      <c r="H45" s="590" t="s">
        <v>274</v>
      </c>
      <c r="I45" s="591"/>
      <c r="J45" s="591"/>
      <c r="K45" s="591"/>
      <c r="L45" s="592"/>
      <c r="M45" s="484" t="s">
        <v>275</v>
      </c>
      <c r="N45" s="497">
        <v>45397</v>
      </c>
      <c r="O45" s="246" t="s">
        <v>75</v>
      </c>
    </row>
    <row r="46" spans="1:16" ht="81" customHeight="1" thickBot="1">
      <c r="A46" s="252" t="s">
        <v>76</v>
      </c>
      <c r="B46" s="559" t="str">
        <f t="shared" si="2"/>
        <v>☆☆</v>
      </c>
      <c r="C46" s="560"/>
      <c r="D46" s="561"/>
      <c r="E46" s="119">
        <v>3.76</v>
      </c>
      <c r="F46" s="119">
        <v>5.73</v>
      </c>
      <c r="G46" s="373">
        <f t="shared" si="0"/>
        <v>1.9700000000000006</v>
      </c>
      <c r="H46" s="562"/>
      <c r="I46" s="563"/>
      <c r="J46" s="563"/>
      <c r="K46" s="563"/>
      <c r="L46" s="564"/>
      <c r="M46" s="141"/>
      <c r="N46" s="142"/>
      <c r="O46" s="246" t="s">
        <v>76</v>
      </c>
    </row>
    <row r="47" spans="1:16" ht="88.2" customHeight="1" thickBot="1">
      <c r="A47" s="252" t="s">
        <v>77</v>
      </c>
      <c r="B47" s="559" t="str">
        <f t="shared" si="2"/>
        <v>★</v>
      </c>
      <c r="C47" s="560"/>
      <c r="D47" s="561"/>
      <c r="E47" s="119">
        <v>3.25</v>
      </c>
      <c r="F47" s="119">
        <v>3.22</v>
      </c>
      <c r="G47" s="373">
        <f t="shared" si="0"/>
        <v>-2.9999999999999805E-2</v>
      </c>
      <c r="H47" s="565" t="s">
        <v>257</v>
      </c>
      <c r="I47" s="566"/>
      <c r="J47" s="566"/>
      <c r="K47" s="566"/>
      <c r="L47" s="567"/>
      <c r="M47" s="484" t="s">
        <v>230</v>
      </c>
      <c r="N47" s="483">
        <v>45401</v>
      </c>
      <c r="O47" s="246" t="s">
        <v>77</v>
      </c>
    </row>
    <row r="48" spans="1:16" ht="78.75" customHeight="1" thickBot="1">
      <c r="A48" s="252" t="s">
        <v>78</v>
      </c>
      <c r="B48" s="559" t="str">
        <f t="shared" si="2"/>
        <v>★</v>
      </c>
      <c r="C48" s="560"/>
      <c r="D48" s="561"/>
      <c r="E48" s="119">
        <v>4.51</v>
      </c>
      <c r="F48" s="119">
        <v>4.34</v>
      </c>
      <c r="G48" s="373">
        <f t="shared" si="0"/>
        <v>-0.16999999999999993</v>
      </c>
      <c r="H48" s="596" t="s">
        <v>262</v>
      </c>
      <c r="I48" s="597"/>
      <c r="J48" s="597"/>
      <c r="K48" s="597"/>
      <c r="L48" s="598"/>
      <c r="M48" s="484" t="s">
        <v>263</v>
      </c>
      <c r="N48" s="483">
        <v>45399</v>
      </c>
      <c r="O48" s="246" t="s">
        <v>78</v>
      </c>
    </row>
    <row r="49" spans="1:15" ht="74.25" customHeight="1" thickBot="1">
      <c r="A49" s="252" t="s">
        <v>79</v>
      </c>
      <c r="B49" s="559" t="str">
        <f t="shared" si="2"/>
        <v>☆</v>
      </c>
      <c r="C49" s="560"/>
      <c r="D49" s="561"/>
      <c r="E49" s="119">
        <v>4.1100000000000003</v>
      </c>
      <c r="F49" s="119">
        <v>4.63</v>
      </c>
      <c r="G49" s="373">
        <f t="shared" si="0"/>
        <v>0.51999999999999957</v>
      </c>
      <c r="H49" s="562"/>
      <c r="I49" s="563"/>
      <c r="J49" s="563"/>
      <c r="K49" s="563"/>
      <c r="L49" s="564"/>
      <c r="M49" s="141"/>
      <c r="N49" s="142"/>
      <c r="O49" s="246" t="s">
        <v>79</v>
      </c>
    </row>
    <row r="50" spans="1:15" ht="73.2" customHeight="1" thickBot="1">
      <c r="A50" s="252" t="s">
        <v>80</v>
      </c>
      <c r="B50" s="559" t="str">
        <f t="shared" si="2"/>
        <v>☆</v>
      </c>
      <c r="C50" s="560"/>
      <c r="D50" s="561"/>
      <c r="E50" s="119">
        <v>5.1100000000000003</v>
      </c>
      <c r="F50" s="119">
        <v>5.46</v>
      </c>
      <c r="G50" s="373">
        <f t="shared" si="0"/>
        <v>0.34999999999999964</v>
      </c>
      <c r="H50" s="593"/>
      <c r="I50" s="594"/>
      <c r="J50" s="594"/>
      <c r="K50" s="594"/>
      <c r="L50" s="595"/>
      <c r="M50" s="141"/>
      <c r="N50" s="479"/>
      <c r="O50" s="246" t="s">
        <v>80</v>
      </c>
    </row>
    <row r="51" spans="1:15" ht="73.5" customHeight="1" thickBot="1">
      <c r="A51" s="252" t="s">
        <v>81</v>
      </c>
      <c r="B51" s="559" t="str">
        <f t="shared" si="2"/>
        <v>☆</v>
      </c>
      <c r="C51" s="560"/>
      <c r="D51" s="561"/>
      <c r="E51" s="119">
        <v>3.76</v>
      </c>
      <c r="F51" s="119">
        <v>3.88</v>
      </c>
      <c r="G51" s="373">
        <f t="shared" si="0"/>
        <v>0.12000000000000011</v>
      </c>
      <c r="H51" s="562"/>
      <c r="I51" s="563"/>
      <c r="J51" s="563"/>
      <c r="K51" s="563"/>
      <c r="L51" s="564"/>
      <c r="M51" s="141"/>
      <c r="N51" s="142"/>
      <c r="O51" s="246" t="s">
        <v>81</v>
      </c>
    </row>
    <row r="52" spans="1:15" ht="91.8" customHeight="1" thickBot="1">
      <c r="A52" s="252" t="s">
        <v>82</v>
      </c>
      <c r="B52" s="559" t="str">
        <f t="shared" si="2"/>
        <v>☆</v>
      </c>
      <c r="C52" s="560"/>
      <c r="D52" s="561"/>
      <c r="E52" s="119">
        <v>3.57</v>
      </c>
      <c r="F52" s="119">
        <v>4.57</v>
      </c>
      <c r="G52" s="373">
        <f t="shared" si="0"/>
        <v>1.0000000000000004</v>
      </c>
      <c r="H52" s="565" t="s">
        <v>256</v>
      </c>
      <c r="I52" s="566"/>
      <c r="J52" s="566"/>
      <c r="K52" s="566"/>
      <c r="L52" s="567"/>
      <c r="M52" s="484" t="s">
        <v>255</v>
      </c>
      <c r="N52" s="483">
        <v>45401</v>
      </c>
      <c r="O52" s="246" t="s">
        <v>82</v>
      </c>
    </row>
    <row r="53" spans="1:15" ht="77.25" customHeight="1" thickBot="1">
      <c r="A53" s="252" t="s">
        <v>83</v>
      </c>
      <c r="B53" s="559" t="str">
        <f t="shared" si="2"/>
        <v>★</v>
      </c>
      <c r="C53" s="560"/>
      <c r="D53" s="561"/>
      <c r="E53" s="119">
        <v>5.63</v>
      </c>
      <c r="F53" s="119">
        <v>5.42</v>
      </c>
      <c r="G53" s="373">
        <f t="shared" si="0"/>
        <v>-0.20999999999999996</v>
      </c>
      <c r="H53" s="562"/>
      <c r="I53" s="563"/>
      <c r="J53" s="563"/>
      <c r="K53" s="563"/>
      <c r="L53" s="564"/>
      <c r="M53" s="141"/>
      <c r="N53" s="142"/>
      <c r="O53" s="246" t="s">
        <v>83</v>
      </c>
    </row>
    <row r="54" spans="1:15" ht="78" customHeight="1" thickBot="1">
      <c r="A54" s="252" t="s">
        <v>84</v>
      </c>
      <c r="B54" s="559" t="str">
        <f t="shared" si="2"/>
        <v>★</v>
      </c>
      <c r="C54" s="560"/>
      <c r="D54" s="561"/>
      <c r="E54" s="119">
        <v>5.26</v>
      </c>
      <c r="F54" s="119">
        <v>4.04</v>
      </c>
      <c r="G54" s="373">
        <f t="shared" si="0"/>
        <v>-1.2199999999999998</v>
      </c>
      <c r="H54" s="562"/>
      <c r="I54" s="563"/>
      <c r="J54" s="563"/>
      <c r="K54" s="563"/>
      <c r="L54" s="564"/>
      <c r="M54" s="141"/>
      <c r="N54" s="142"/>
      <c r="O54" s="246" t="s">
        <v>84</v>
      </c>
    </row>
    <row r="55" spans="1:15" ht="69" customHeight="1" thickBot="1">
      <c r="A55" s="252" t="s">
        <v>85</v>
      </c>
      <c r="B55" s="559" t="str">
        <f t="shared" si="2"/>
        <v>★</v>
      </c>
      <c r="C55" s="560"/>
      <c r="D55" s="561"/>
      <c r="E55" s="119">
        <v>3.41</v>
      </c>
      <c r="F55" s="119">
        <v>3.35</v>
      </c>
      <c r="G55" s="373">
        <f t="shared" si="0"/>
        <v>-6.0000000000000053E-2</v>
      </c>
      <c r="H55" s="562"/>
      <c r="I55" s="563"/>
      <c r="J55" s="563"/>
      <c r="K55" s="563"/>
      <c r="L55" s="564"/>
      <c r="M55" s="141"/>
      <c r="N55" s="142"/>
      <c r="O55" s="246" t="s">
        <v>85</v>
      </c>
    </row>
    <row r="56" spans="1:15" ht="69" customHeight="1" thickBot="1">
      <c r="A56" s="252" t="s">
        <v>86</v>
      </c>
      <c r="B56" s="559" t="str">
        <f t="shared" si="2"/>
        <v>★</v>
      </c>
      <c r="C56" s="560"/>
      <c r="D56" s="561"/>
      <c r="E56" s="119">
        <v>4.34</v>
      </c>
      <c r="F56" s="119">
        <v>4.3099999999999996</v>
      </c>
      <c r="G56" s="373">
        <f t="shared" si="0"/>
        <v>-3.0000000000000249E-2</v>
      </c>
      <c r="H56" s="562"/>
      <c r="I56" s="563"/>
      <c r="J56" s="563"/>
      <c r="K56" s="563"/>
      <c r="L56" s="564"/>
      <c r="M56" s="141"/>
      <c r="N56" s="142"/>
      <c r="O56" s="246" t="s">
        <v>86</v>
      </c>
    </row>
    <row r="57" spans="1:15" ht="63.75" customHeight="1" thickBot="1">
      <c r="A57" s="252" t="s">
        <v>87</v>
      </c>
      <c r="B57" s="559" t="str">
        <f t="shared" si="2"/>
        <v>☆</v>
      </c>
      <c r="C57" s="560"/>
      <c r="D57" s="561"/>
      <c r="E57" s="119">
        <v>3.53</v>
      </c>
      <c r="F57" s="119">
        <v>4.3</v>
      </c>
      <c r="G57" s="373">
        <f t="shared" si="0"/>
        <v>0.77</v>
      </c>
      <c r="H57" s="593"/>
      <c r="I57" s="594"/>
      <c r="J57" s="594"/>
      <c r="K57" s="594"/>
      <c r="L57" s="595"/>
      <c r="M57" s="141"/>
      <c r="N57" s="142"/>
      <c r="O57" s="246" t="s">
        <v>87</v>
      </c>
    </row>
    <row r="58" spans="1:15" ht="69.75" customHeight="1" thickBot="1">
      <c r="A58" s="252" t="s">
        <v>88</v>
      </c>
      <c r="B58" s="559" t="str">
        <f t="shared" si="2"/>
        <v>☆</v>
      </c>
      <c r="C58" s="560"/>
      <c r="D58" s="561"/>
      <c r="E58" s="309">
        <v>2.87</v>
      </c>
      <c r="F58" s="119">
        <v>3.04</v>
      </c>
      <c r="G58" s="373">
        <f t="shared" si="0"/>
        <v>0.16999999999999993</v>
      </c>
      <c r="H58" s="562"/>
      <c r="I58" s="563"/>
      <c r="J58" s="563"/>
      <c r="K58" s="563"/>
      <c r="L58" s="564"/>
      <c r="M58" s="141"/>
      <c r="N58" s="142"/>
      <c r="O58" s="246" t="s">
        <v>88</v>
      </c>
    </row>
    <row r="59" spans="1:15" ht="76.2" customHeight="1" thickBot="1">
      <c r="A59" s="252" t="s">
        <v>89</v>
      </c>
      <c r="B59" s="559" t="str">
        <f t="shared" si="2"/>
        <v>★</v>
      </c>
      <c r="C59" s="560"/>
      <c r="D59" s="561"/>
      <c r="E59" s="119">
        <v>5.5</v>
      </c>
      <c r="F59" s="119">
        <v>4.21</v>
      </c>
      <c r="G59" s="373">
        <f t="shared" si="0"/>
        <v>-1.29</v>
      </c>
      <c r="H59" s="562"/>
      <c r="I59" s="563"/>
      <c r="J59" s="563"/>
      <c r="K59" s="563"/>
      <c r="L59" s="564"/>
      <c r="M59" s="141"/>
      <c r="N59" s="142"/>
      <c r="O59" s="246" t="s">
        <v>89</v>
      </c>
    </row>
    <row r="60" spans="1:15" ht="73.8" customHeight="1" thickBot="1">
      <c r="A60" s="252" t="s">
        <v>90</v>
      </c>
      <c r="B60" s="559" t="str">
        <f t="shared" si="2"/>
        <v>★</v>
      </c>
      <c r="C60" s="560"/>
      <c r="D60" s="561"/>
      <c r="E60" s="365">
        <v>6.57</v>
      </c>
      <c r="F60" s="365">
        <v>6.3</v>
      </c>
      <c r="G60" s="373">
        <f t="shared" si="0"/>
        <v>-0.27000000000000046</v>
      </c>
      <c r="H60" s="562"/>
      <c r="I60" s="563"/>
      <c r="J60" s="563"/>
      <c r="K60" s="563"/>
      <c r="L60" s="564"/>
      <c r="M60" s="141"/>
      <c r="N60" s="142"/>
      <c r="O60" s="246" t="s">
        <v>90</v>
      </c>
    </row>
    <row r="61" spans="1:15" ht="81" customHeight="1" thickBot="1">
      <c r="A61" s="252" t="s">
        <v>91</v>
      </c>
      <c r="B61" s="559" t="str">
        <f t="shared" si="2"/>
        <v>★</v>
      </c>
      <c r="C61" s="560"/>
      <c r="D61" s="561"/>
      <c r="E61" s="309">
        <v>2.52</v>
      </c>
      <c r="F61" s="309">
        <v>2.2400000000000002</v>
      </c>
      <c r="G61" s="373">
        <f t="shared" si="0"/>
        <v>-0.2799999999999998</v>
      </c>
      <c r="H61" s="562"/>
      <c r="I61" s="563"/>
      <c r="J61" s="563"/>
      <c r="K61" s="563"/>
      <c r="L61" s="564"/>
      <c r="M61" s="141"/>
      <c r="N61" s="142"/>
      <c r="O61" s="246" t="s">
        <v>91</v>
      </c>
    </row>
    <row r="62" spans="1:15" ht="75.599999999999994" customHeight="1" thickBot="1">
      <c r="A62" s="252" t="s">
        <v>92</v>
      </c>
      <c r="B62" s="559" t="str">
        <f t="shared" si="2"/>
        <v>☆</v>
      </c>
      <c r="C62" s="560"/>
      <c r="D62" s="561"/>
      <c r="E62" s="119">
        <v>3.88</v>
      </c>
      <c r="F62" s="119">
        <v>4.1399999999999997</v>
      </c>
      <c r="G62" s="373">
        <f t="shared" si="0"/>
        <v>0.25999999999999979</v>
      </c>
      <c r="H62" s="565" t="s">
        <v>272</v>
      </c>
      <c r="I62" s="566"/>
      <c r="J62" s="566"/>
      <c r="K62" s="566"/>
      <c r="L62" s="567"/>
      <c r="M62" s="496" t="s">
        <v>273</v>
      </c>
      <c r="N62" s="483">
        <v>45397</v>
      </c>
      <c r="O62" s="246" t="s">
        <v>92</v>
      </c>
    </row>
    <row r="63" spans="1:15" ht="87" customHeight="1" thickBot="1">
      <c r="A63" s="252" t="s">
        <v>93</v>
      </c>
      <c r="B63" s="559" t="str">
        <f t="shared" si="2"/>
        <v>★</v>
      </c>
      <c r="C63" s="560"/>
      <c r="D63" s="561"/>
      <c r="E63" s="309">
        <v>2.4300000000000002</v>
      </c>
      <c r="F63" s="309">
        <v>1.57</v>
      </c>
      <c r="G63" s="373">
        <f t="shared" si="0"/>
        <v>-0.8600000000000001</v>
      </c>
      <c r="H63" s="562"/>
      <c r="I63" s="563"/>
      <c r="J63" s="563"/>
      <c r="K63" s="563"/>
      <c r="L63" s="564"/>
      <c r="M63" s="454"/>
      <c r="N63" s="142"/>
      <c r="O63" s="246" t="s">
        <v>93</v>
      </c>
    </row>
    <row r="64" spans="1:15" ht="73.2" customHeight="1" thickBot="1">
      <c r="A64" s="252" t="s">
        <v>94</v>
      </c>
      <c r="B64" s="559" t="str">
        <f t="shared" si="2"/>
        <v>★</v>
      </c>
      <c r="C64" s="560"/>
      <c r="D64" s="561"/>
      <c r="E64" s="309">
        <v>2.58</v>
      </c>
      <c r="F64" s="309">
        <v>2.4300000000000002</v>
      </c>
      <c r="G64" s="373">
        <f t="shared" si="0"/>
        <v>-0.14999999999999991</v>
      </c>
      <c r="H64" s="639"/>
      <c r="I64" s="640"/>
      <c r="J64" s="640"/>
      <c r="K64" s="640"/>
      <c r="L64" s="641"/>
      <c r="M64" s="141"/>
      <c r="N64" s="142"/>
      <c r="O64" s="246" t="s">
        <v>94</v>
      </c>
    </row>
    <row r="65" spans="1:18" ht="80.25" customHeight="1" thickBot="1">
      <c r="A65" s="252" t="s">
        <v>95</v>
      </c>
      <c r="B65" s="559" t="str">
        <f t="shared" si="2"/>
        <v>☆</v>
      </c>
      <c r="C65" s="560"/>
      <c r="D65" s="561"/>
      <c r="E65" s="119">
        <v>4.5</v>
      </c>
      <c r="F65" s="119">
        <v>4.9400000000000004</v>
      </c>
      <c r="G65" s="373">
        <f t="shared" si="0"/>
        <v>0.44000000000000039</v>
      </c>
      <c r="H65" s="593"/>
      <c r="I65" s="594"/>
      <c r="J65" s="594"/>
      <c r="K65" s="594"/>
      <c r="L65" s="595"/>
      <c r="M65" s="446"/>
      <c r="N65" s="142"/>
      <c r="O65" s="246" t="s">
        <v>95</v>
      </c>
    </row>
    <row r="66" spans="1:18" ht="88.5" customHeight="1" thickBot="1">
      <c r="A66" s="252" t="s">
        <v>96</v>
      </c>
      <c r="B66" s="559" t="str">
        <f t="shared" si="2"/>
        <v>☆</v>
      </c>
      <c r="C66" s="560"/>
      <c r="D66" s="561"/>
      <c r="E66" s="365">
        <v>7.25</v>
      </c>
      <c r="F66" s="365">
        <v>7.53</v>
      </c>
      <c r="G66" s="373">
        <f t="shared" si="0"/>
        <v>0.28000000000000025</v>
      </c>
      <c r="H66" s="593"/>
      <c r="I66" s="594"/>
      <c r="J66" s="594"/>
      <c r="K66" s="594"/>
      <c r="L66" s="595"/>
      <c r="M66" s="141"/>
      <c r="N66" s="142"/>
      <c r="O66" s="246" t="s">
        <v>96</v>
      </c>
    </row>
    <row r="67" spans="1:18" ht="78.75" customHeight="1" thickBot="1">
      <c r="A67" s="252" t="s">
        <v>97</v>
      </c>
      <c r="B67" s="559" t="str">
        <f t="shared" si="2"/>
        <v>★</v>
      </c>
      <c r="C67" s="560"/>
      <c r="D67" s="561"/>
      <c r="E67" s="119">
        <v>4.58</v>
      </c>
      <c r="F67" s="119">
        <v>4.08</v>
      </c>
      <c r="G67" s="373">
        <f t="shared" si="0"/>
        <v>-0.5</v>
      </c>
      <c r="H67" s="562"/>
      <c r="I67" s="563"/>
      <c r="J67" s="563"/>
      <c r="K67" s="563"/>
      <c r="L67" s="564"/>
      <c r="M67" s="141"/>
      <c r="N67" s="142"/>
      <c r="O67" s="246" t="s">
        <v>97</v>
      </c>
    </row>
    <row r="68" spans="1:18" ht="73.8" customHeight="1" thickBot="1">
      <c r="A68" s="255" t="s">
        <v>98</v>
      </c>
      <c r="B68" s="559" t="str">
        <f t="shared" si="2"/>
        <v>☆</v>
      </c>
      <c r="C68" s="560"/>
      <c r="D68" s="561"/>
      <c r="E68" s="119">
        <v>4.74</v>
      </c>
      <c r="F68" s="119">
        <v>5.49</v>
      </c>
      <c r="G68" s="373">
        <f t="shared" si="0"/>
        <v>0.75</v>
      </c>
      <c r="H68" s="562"/>
      <c r="I68" s="563"/>
      <c r="J68" s="563"/>
      <c r="K68" s="563"/>
      <c r="L68" s="564"/>
      <c r="M68" s="429"/>
      <c r="N68" s="142"/>
      <c r="O68" s="246" t="s">
        <v>98</v>
      </c>
    </row>
    <row r="69" spans="1:18" ht="72.75" customHeight="1" thickBot="1">
      <c r="A69" s="253" t="s">
        <v>99</v>
      </c>
      <c r="B69" s="559" t="str">
        <f t="shared" si="2"/>
        <v>★</v>
      </c>
      <c r="C69" s="560"/>
      <c r="D69" s="561"/>
      <c r="E69" s="386">
        <v>2.2000000000000002</v>
      </c>
      <c r="F69" s="386">
        <v>2</v>
      </c>
      <c r="G69" s="373">
        <f t="shared" si="0"/>
        <v>-0.20000000000000018</v>
      </c>
      <c r="H69" s="593"/>
      <c r="I69" s="594"/>
      <c r="J69" s="594"/>
      <c r="K69" s="594"/>
      <c r="L69" s="595"/>
      <c r="M69" s="141"/>
      <c r="N69" s="142"/>
      <c r="O69" s="246" t="s">
        <v>99</v>
      </c>
    </row>
    <row r="70" spans="1:18" ht="58.5" customHeight="1" thickBot="1">
      <c r="A70" s="190" t="s">
        <v>100</v>
      </c>
      <c r="B70" s="559" t="str">
        <f t="shared" si="2"/>
        <v>☆</v>
      </c>
      <c r="C70" s="560"/>
      <c r="D70" s="561"/>
      <c r="E70" s="119">
        <v>3.64</v>
      </c>
      <c r="F70" s="119">
        <v>3.86</v>
      </c>
      <c r="G70" s="373">
        <f t="shared" si="0"/>
        <v>0.21999999999999975</v>
      </c>
      <c r="H70" s="562"/>
      <c r="I70" s="563"/>
      <c r="J70" s="563"/>
      <c r="K70" s="563"/>
      <c r="L70" s="564"/>
      <c r="M70" s="191"/>
      <c r="N70" s="142"/>
      <c r="O70" s="246"/>
    </row>
    <row r="71" spans="1:18" ht="42.75" customHeight="1" thickBot="1">
      <c r="A71" s="192"/>
      <c r="B71" s="192"/>
      <c r="C71" s="192"/>
      <c r="D71" s="192"/>
      <c r="E71" s="629"/>
      <c r="F71" s="629"/>
      <c r="G71" s="629"/>
      <c r="H71" s="629"/>
      <c r="I71" s="629"/>
      <c r="J71" s="629"/>
      <c r="K71" s="629"/>
      <c r="L71" s="629"/>
      <c r="M71" s="455">
        <f>COUNTIF(E24:E70,"&gt;=10")</f>
        <v>0</v>
      </c>
      <c r="N71" s="53">
        <f>COUNTIF(F24:F70,"&gt;=10")</f>
        <v>1</v>
      </c>
      <c r="O71" s="53" t="s">
        <v>26</v>
      </c>
    </row>
    <row r="72" spans="1:18" ht="36.75" customHeight="1" thickBot="1">
      <c r="A72" s="66" t="s">
        <v>19</v>
      </c>
      <c r="B72" s="67"/>
      <c r="C72" s="112"/>
      <c r="D72" s="112"/>
      <c r="E72" s="630" t="s">
        <v>18</v>
      </c>
      <c r="F72" s="630"/>
      <c r="G72" s="630"/>
      <c r="H72" s="631" t="s">
        <v>185</v>
      </c>
      <c r="I72" s="632"/>
      <c r="J72" s="67"/>
      <c r="K72" s="68"/>
      <c r="L72" s="68"/>
      <c r="M72" s="69"/>
      <c r="N72" s="70"/>
    </row>
    <row r="73" spans="1:18" ht="36.75" customHeight="1" thickBot="1">
      <c r="A73" s="71"/>
      <c r="B73" s="193"/>
      <c r="C73" s="635" t="s">
        <v>164</v>
      </c>
      <c r="D73" s="636"/>
      <c r="E73" s="636"/>
      <c r="F73" s="637"/>
      <c r="G73" s="72">
        <f>+F70</f>
        <v>3.86</v>
      </c>
      <c r="H73" s="73" t="s">
        <v>101</v>
      </c>
      <c r="I73" s="633">
        <f>+G70</f>
        <v>0.21999999999999975</v>
      </c>
      <c r="J73" s="634"/>
      <c r="K73" s="194"/>
      <c r="L73" s="194"/>
      <c r="M73" s="195"/>
      <c r="N73" s="74"/>
    </row>
    <row r="74" spans="1:18" ht="36.75" customHeight="1" thickBot="1">
      <c r="A74" s="71"/>
      <c r="B74" s="193"/>
      <c r="C74" s="599" t="s">
        <v>102</v>
      </c>
      <c r="D74" s="600"/>
      <c r="E74" s="600"/>
      <c r="F74" s="601"/>
      <c r="G74" s="75">
        <f>+F35</f>
        <v>3.92</v>
      </c>
      <c r="H74" s="76" t="s">
        <v>101</v>
      </c>
      <c r="I74" s="602">
        <f>+G35</f>
        <v>8.0000000000000071E-2</v>
      </c>
      <c r="J74" s="603"/>
      <c r="K74" s="194"/>
      <c r="L74" s="194"/>
      <c r="M74" s="195"/>
      <c r="N74" s="74"/>
      <c r="R74" s="231" t="s">
        <v>19</v>
      </c>
    </row>
    <row r="75" spans="1:18" ht="36.75" customHeight="1" thickBot="1">
      <c r="A75" s="71"/>
      <c r="B75" s="193"/>
      <c r="C75" s="604" t="s">
        <v>103</v>
      </c>
      <c r="D75" s="605"/>
      <c r="E75" s="605"/>
      <c r="F75" s="77" t="str">
        <f>VLOOKUP(G75,F:P,10,0)</f>
        <v>富山県</v>
      </c>
      <c r="G75" s="78">
        <f>MAX(F23:F70)</f>
        <v>10.36</v>
      </c>
      <c r="H75" s="606" t="s">
        <v>104</v>
      </c>
      <c r="I75" s="607"/>
      <c r="J75" s="607"/>
      <c r="K75" s="79">
        <f>+N71</f>
        <v>1</v>
      </c>
      <c r="L75" s="80" t="s">
        <v>105</v>
      </c>
      <c r="M75" s="81">
        <f>N71-M71</f>
        <v>1</v>
      </c>
      <c r="N75" s="74"/>
      <c r="R75" s="232"/>
    </row>
    <row r="76" spans="1:18" ht="36.75" customHeight="1" thickBot="1">
      <c r="A76" s="82"/>
      <c r="B76" s="83"/>
      <c r="C76" s="83"/>
      <c r="D76" s="83"/>
      <c r="E76" s="83"/>
      <c r="F76" s="83"/>
      <c r="G76" s="83"/>
      <c r="H76" s="83"/>
      <c r="I76" s="83"/>
      <c r="J76" s="83"/>
      <c r="K76" s="84"/>
      <c r="L76" s="84"/>
      <c r="M76" s="85"/>
      <c r="N76" s="86"/>
      <c r="R76" s="232"/>
    </row>
    <row r="77" spans="1:18" ht="30.75" customHeight="1">
      <c r="A77" s="108"/>
      <c r="B77" s="108"/>
      <c r="C77" s="108"/>
      <c r="D77" s="108"/>
      <c r="E77" s="108"/>
      <c r="F77" s="108"/>
      <c r="G77" s="108"/>
      <c r="H77" s="108"/>
      <c r="I77" s="108"/>
      <c r="J77" s="108"/>
      <c r="K77" s="196"/>
      <c r="L77" s="196"/>
      <c r="M77" s="197"/>
      <c r="N77" s="198"/>
      <c r="R77" s="233"/>
    </row>
    <row r="78" spans="1:18" ht="30.75" customHeight="1" thickBot="1">
      <c r="A78" s="199"/>
      <c r="B78" s="199"/>
      <c r="C78" s="199"/>
      <c r="D78" s="199"/>
      <c r="E78" s="199"/>
      <c r="F78" s="199"/>
      <c r="G78" s="199"/>
      <c r="H78" s="199"/>
      <c r="I78" s="199"/>
      <c r="J78" s="199"/>
      <c r="K78" s="200"/>
      <c r="L78" s="200"/>
      <c r="M78" s="456"/>
      <c r="N78" s="199"/>
    </row>
    <row r="79" spans="1:18" ht="24.75" customHeight="1" thickTop="1">
      <c r="A79" s="608">
        <v>3</v>
      </c>
      <c r="B79" s="611" t="s">
        <v>183</v>
      </c>
      <c r="C79" s="612"/>
      <c r="D79" s="612"/>
      <c r="E79" s="612"/>
      <c r="F79" s="613"/>
      <c r="G79" s="620" t="s">
        <v>184</v>
      </c>
      <c r="H79" s="621"/>
      <c r="I79" s="621"/>
      <c r="J79" s="621"/>
      <c r="K79" s="621"/>
      <c r="L79" s="621"/>
      <c r="M79" s="621"/>
      <c r="N79" s="622"/>
    </row>
    <row r="80" spans="1:18" ht="24.75" customHeight="1">
      <c r="A80" s="609"/>
      <c r="B80" s="614"/>
      <c r="C80" s="615"/>
      <c r="D80" s="615"/>
      <c r="E80" s="615"/>
      <c r="F80" s="616"/>
      <c r="G80" s="623"/>
      <c r="H80" s="624"/>
      <c r="I80" s="624"/>
      <c r="J80" s="624"/>
      <c r="K80" s="624"/>
      <c r="L80" s="624"/>
      <c r="M80" s="624"/>
      <c r="N80" s="625"/>
      <c r="O80" s="201" t="s">
        <v>26</v>
      </c>
      <c r="P80" s="201"/>
    </row>
    <row r="81" spans="1:16" ht="24.75" customHeight="1">
      <c r="A81" s="609"/>
      <c r="B81" s="614"/>
      <c r="C81" s="615"/>
      <c r="D81" s="615"/>
      <c r="E81" s="615"/>
      <c r="F81" s="616"/>
      <c r="G81" s="623"/>
      <c r="H81" s="624"/>
      <c r="I81" s="624"/>
      <c r="J81" s="624"/>
      <c r="K81" s="624"/>
      <c r="L81" s="624"/>
      <c r="M81" s="624"/>
      <c r="N81" s="625"/>
      <c r="O81" s="201" t="s">
        <v>19</v>
      </c>
      <c r="P81" s="201" t="s">
        <v>106</v>
      </c>
    </row>
    <row r="82" spans="1:16" ht="24.75" customHeight="1">
      <c r="A82" s="609"/>
      <c r="B82" s="614"/>
      <c r="C82" s="615"/>
      <c r="D82" s="615"/>
      <c r="E82" s="615"/>
      <c r="F82" s="616"/>
      <c r="G82" s="623"/>
      <c r="H82" s="624"/>
      <c r="I82" s="624"/>
      <c r="J82" s="624"/>
      <c r="K82" s="624"/>
      <c r="L82" s="624"/>
      <c r="M82" s="624"/>
      <c r="N82" s="625"/>
      <c r="O82" s="202"/>
      <c r="P82" s="201"/>
    </row>
    <row r="83" spans="1:16" ht="46.2" customHeight="1" thickBot="1">
      <c r="A83" s="610"/>
      <c r="B83" s="617"/>
      <c r="C83" s="618"/>
      <c r="D83" s="618"/>
      <c r="E83" s="618"/>
      <c r="F83" s="619"/>
      <c r="G83" s="626"/>
      <c r="H83" s="627"/>
      <c r="I83" s="627"/>
      <c r="J83" s="627"/>
      <c r="K83" s="627"/>
      <c r="L83" s="627"/>
      <c r="M83" s="627"/>
      <c r="N83" s="62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5"/>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3308C-AA72-4739-9D2F-1CF7700FBFB2}">
  <dimension ref="A1:P30"/>
  <sheetViews>
    <sheetView view="pageBreakPreview" zoomScale="95" zoomScaleNormal="75" zoomScaleSheetLayoutView="95" workbookViewId="0">
      <selection activeCell="Q21" sqref="Q21"/>
    </sheetView>
  </sheetViews>
  <sheetFormatPr defaultColWidth="9" defaultRowHeight="13.2"/>
  <cols>
    <col min="1" max="1" width="4.88671875" style="458" customWidth="1"/>
    <col min="2" max="7" width="9" style="458"/>
    <col min="8" max="10" width="13.88671875" style="458" customWidth="1"/>
    <col min="11" max="11" width="11" style="458" customWidth="1"/>
    <col min="12" max="12" width="9" style="458"/>
    <col min="13" max="13" width="4.21875" style="458" customWidth="1"/>
    <col min="14" max="16384" width="9" style="458"/>
  </cols>
  <sheetData>
    <row r="1" spans="1:16" ht="23.4">
      <c r="A1" s="660" t="s">
        <v>208</v>
      </c>
      <c r="B1" s="660"/>
      <c r="C1" s="660"/>
      <c r="D1" s="660"/>
      <c r="E1" s="660"/>
      <c r="F1" s="660"/>
      <c r="G1" s="660"/>
      <c r="H1" s="660"/>
      <c r="I1" s="660"/>
      <c r="J1" s="661"/>
      <c r="K1" s="661"/>
      <c r="L1" s="661"/>
      <c r="M1" s="661"/>
    </row>
    <row r="2" spans="1:16" ht="19.2">
      <c r="A2" s="662" t="s">
        <v>371</v>
      </c>
      <c r="B2" s="662"/>
      <c r="C2" s="662"/>
      <c r="D2" s="662"/>
      <c r="E2" s="662"/>
      <c r="F2" s="662"/>
      <c r="G2" s="662"/>
      <c r="H2" s="662"/>
      <c r="I2" s="662"/>
      <c r="J2" s="663"/>
      <c r="K2" s="663"/>
      <c r="L2" s="663"/>
      <c r="M2" s="663"/>
      <c r="N2" s="488"/>
    </row>
    <row r="3" spans="1:16" ht="19.2">
      <c r="A3" s="662" t="s">
        <v>372</v>
      </c>
      <c r="B3" s="662"/>
      <c r="C3" s="662"/>
      <c r="D3" s="662"/>
      <c r="E3" s="662"/>
      <c r="F3" s="662"/>
      <c r="G3" s="662"/>
      <c r="H3" s="662"/>
      <c r="I3" s="662"/>
      <c r="J3" s="663"/>
      <c r="K3" s="663"/>
      <c r="L3" s="663"/>
      <c r="M3" s="663"/>
      <c r="N3" s="664"/>
    </row>
    <row r="4" spans="1:16" ht="16.2">
      <c r="A4" s="665" t="s">
        <v>373</v>
      </c>
      <c r="B4" s="665"/>
      <c r="C4" s="665"/>
      <c r="D4" s="665"/>
      <c r="E4" s="665"/>
      <c r="F4" s="665"/>
      <c r="G4" s="665"/>
      <c r="H4" s="665"/>
      <c r="I4" s="665"/>
      <c r="J4" s="666"/>
      <c r="K4" s="666"/>
      <c r="L4" s="666"/>
      <c r="M4" s="666"/>
      <c r="N4" s="664"/>
    </row>
    <row r="5" spans="1:16" ht="16.2">
      <c r="A5" s="525"/>
      <c r="B5" s="526"/>
      <c r="C5" s="526"/>
      <c r="D5" s="526"/>
      <c r="E5" s="526"/>
      <c r="F5" s="526"/>
      <c r="G5" s="526"/>
      <c r="H5" s="526"/>
      <c r="I5" s="526"/>
      <c r="J5" s="526"/>
      <c r="K5" s="526"/>
      <c r="L5" s="526"/>
      <c r="M5" s="526"/>
      <c r="N5" s="664"/>
    </row>
    <row r="6" spans="1:16" ht="17.399999999999999">
      <c r="A6" s="526"/>
      <c r="B6" s="667" t="s">
        <v>26</v>
      </c>
      <c r="C6" s="668"/>
      <c r="D6" s="668"/>
      <c r="E6" s="668"/>
      <c r="F6" s="526"/>
      <c r="G6" s="526"/>
      <c r="H6" s="670" t="s">
        <v>374</v>
      </c>
      <c r="I6" s="671"/>
      <c r="J6" s="671"/>
      <c r="K6" s="671"/>
      <c r="L6" s="671"/>
      <c r="M6" s="526"/>
      <c r="N6" s="664"/>
      <c r="O6" s="487"/>
    </row>
    <row r="7" spans="1:16" ht="16.2">
      <c r="A7" s="526"/>
      <c r="B7" s="668"/>
      <c r="C7" s="668"/>
      <c r="D7" s="668"/>
      <c r="E7" s="668"/>
      <c r="F7" s="526"/>
      <c r="G7" s="526"/>
      <c r="H7" s="671"/>
      <c r="I7" s="671"/>
      <c r="J7" s="671"/>
      <c r="K7" s="671"/>
      <c r="L7" s="671"/>
      <c r="M7" s="526"/>
      <c r="N7" s="664"/>
      <c r="O7" s="458" t="s">
        <v>19</v>
      </c>
    </row>
    <row r="8" spans="1:16" ht="16.2">
      <c r="A8" s="526"/>
      <c r="B8" s="668"/>
      <c r="C8" s="668"/>
      <c r="D8" s="668"/>
      <c r="E8" s="668"/>
      <c r="F8" s="526"/>
      <c r="G8" s="526"/>
      <c r="H8" s="671"/>
      <c r="I8" s="671"/>
      <c r="J8" s="671"/>
      <c r="K8" s="671"/>
      <c r="L8" s="671"/>
      <c r="M8" s="526"/>
    </row>
    <row r="9" spans="1:16" ht="16.2">
      <c r="A9" s="526"/>
      <c r="B9" s="668"/>
      <c r="C9" s="668"/>
      <c r="D9" s="668"/>
      <c r="E9" s="668"/>
      <c r="F9" s="526"/>
      <c r="G9" s="526"/>
      <c r="H9" s="671"/>
      <c r="I9" s="671"/>
      <c r="J9" s="671"/>
      <c r="K9" s="671"/>
      <c r="L9" s="671"/>
      <c r="M9" s="526"/>
    </row>
    <row r="10" spans="1:16" ht="16.2">
      <c r="A10" s="526"/>
      <c r="B10" s="668"/>
      <c r="C10" s="668"/>
      <c r="D10" s="668"/>
      <c r="E10" s="668"/>
      <c r="F10" s="526"/>
      <c r="G10" s="526"/>
      <c r="H10" s="671"/>
      <c r="I10" s="671"/>
      <c r="J10" s="671"/>
      <c r="K10" s="671"/>
      <c r="L10" s="671"/>
      <c r="M10" s="526"/>
    </row>
    <row r="11" spans="1:16" ht="16.2">
      <c r="A11" s="526"/>
      <c r="B11" s="668"/>
      <c r="C11" s="668"/>
      <c r="D11" s="668"/>
      <c r="E11" s="668"/>
      <c r="F11" s="527"/>
      <c r="G11" s="527"/>
      <c r="H11" s="671"/>
      <c r="I11" s="671"/>
      <c r="J11" s="671"/>
      <c r="K11" s="671"/>
      <c r="L11" s="671"/>
      <c r="M11" s="526"/>
    </row>
    <row r="12" spans="1:16" ht="16.2">
      <c r="A12" s="526"/>
      <c r="B12" s="668"/>
      <c r="C12" s="668"/>
      <c r="D12" s="668"/>
      <c r="E12" s="668"/>
      <c r="F12" s="528"/>
      <c r="G12" s="528"/>
      <c r="H12" s="671"/>
      <c r="I12" s="671"/>
      <c r="J12" s="671"/>
      <c r="K12" s="671"/>
      <c r="L12" s="671"/>
      <c r="M12" s="526"/>
    </row>
    <row r="13" spans="1:16" ht="17.399999999999999">
      <c r="A13" s="526"/>
      <c r="B13" s="669"/>
      <c r="C13" s="669"/>
      <c r="D13" s="669"/>
      <c r="E13" s="669"/>
      <c r="F13" s="528"/>
      <c r="G13" s="528"/>
      <c r="H13" s="671"/>
      <c r="I13" s="671"/>
      <c r="J13" s="671"/>
      <c r="K13" s="671"/>
      <c r="L13" s="671"/>
      <c r="M13" s="526"/>
      <c r="P13" s="487"/>
    </row>
    <row r="14" spans="1:16" ht="16.2">
      <c r="A14" s="526"/>
      <c r="B14" s="669"/>
      <c r="C14" s="669"/>
      <c r="D14" s="669"/>
      <c r="E14" s="669"/>
      <c r="F14" s="527"/>
      <c r="G14" s="527"/>
      <c r="H14" s="671"/>
      <c r="I14" s="671"/>
      <c r="J14" s="671"/>
      <c r="K14" s="671"/>
      <c r="L14" s="671"/>
      <c r="M14" s="526"/>
      <c r="P14" s="524" t="s">
        <v>19</v>
      </c>
    </row>
    <row r="15" spans="1:16" ht="16.2">
      <c r="A15" s="526"/>
      <c r="B15" s="526"/>
      <c r="C15" s="526"/>
      <c r="D15" s="526"/>
      <c r="E15" s="526"/>
      <c r="F15" s="526"/>
      <c r="G15" s="526"/>
      <c r="H15" s="526" t="s">
        <v>19</v>
      </c>
      <c r="I15" s="526"/>
      <c r="J15" s="526"/>
      <c r="K15" s="526"/>
      <c r="L15" s="526"/>
      <c r="M15" s="526"/>
    </row>
    <row r="16" spans="1:16" ht="16.8" thickBot="1">
      <c r="A16" s="529"/>
      <c r="B16" s="530"/>
      <c r="C16" s="530"/>
      <c r="D16" s="530"/>
      <c r="E16" s="530"/>
      <c r="F16" s="530"/>
      <c r="G16" s="530"/>
      <c r="H16" s="530"/>
      <c r="I16" s="530"/>
      <c r="J16" s="530"/>
      <c r="K16" s="530"/>
      <c r="L16" s="530"/>
      <c r="M16" s="530"/>
    </row>
    <row r="17" spans="1:14" ht="5.4" customHeight="1" thickTop="1">
      <c r="A17" s="530"/>
      <c r="B17" s="642" t="s">
        <v>375</v>
      </c>
      <c r="C17" s="643"/>
      <c r="D17" s="643"/>
      <c r="E17" s="643"/>
      <c r="F17" s="643"/>
      <c r="G17" s="643"/>
      <c r="H17" s="643"/>
      <c r="I17" s="643"/>
      <c r="J17" s="643"/>
      <c r="K17" s="643"/>
      <c r="L17" s="644"/>
      <c r="M17" s="530"/>
    </row>
    <row r="18" spans="1:14" ht="17.25" customHeight="1">
      <c r="A18" s="530"/>
      <c r="B18" s="645"/>
      <c r="C18" s="646"/>
      <c r="D18" s="646"/>
      <c r="E18" s="646"/>
      <c r="F18" s="646"/>
      <c r="G18" s="646"/>
      <c r="H18" s="646"/>
      <c r="I18" s="646"/>
      <c r="J18" s="646"/>
      <c r="K18" s="646"/>
      <c r="L18" s="647"/>
      <c r="M18" s="530"/>
    </row>
    <row r="19" spans="1:14" ht="17.25" customHeight="1">
      <c r="A19" s="530"/>
      <c r="B19" s="645"/>
      <c r="C19" s="646"/>
      <c r="D19" s="646"/>
      <c r="E19" s="646"/>
      <c r="F19" s="646"/>
      <c r="G19" s="646"/>
      <c r="H19" s="646"/>
      <c r="I19" s="646"/>
      <c r="J19" s="646"/>
      <c r="K19" s="646"/>
      <c r="L19" s="647"/>
      <c r="M19" s="530"/>
    </row>
    <row r="20" spans="1:14" ht="17.25" customHeight="1">
      <c r="A20" s="530"/>
      <c r="B20" s="645"/>
      <c r="C20" s="646"/>
      <c r="D20" s="646"/>
      <c r="E20" s="646"/>
      <c r="F20" s="646"/>
      <c r="G20" s="646"/>
      <c r="H20" s="646"/>
      <c r="I20" s="646"/>
      <c r="J20" s="646"/>
      <c r="K20" s="646"/>
      <c r="L20" s="647"/>
      <c r="M20" s="530"/>
    </row>
    <row r="21" spans="1:14" ht="17.25" customHeight="1">
      <c r="A21" s="530"/>
      <c r="B21" s="645"/>
      <c r="C21" s="646"/>
      <c r="D21" s="646"/>
      <c r="E21" s="646"/>
      <c r="F21" s="646"/>
      <c r="G21" s="646"/>
      <c r="H21" s="646"/>
      <c r="I21" s="646"/>
      <c r="J21" s="646"/>
      <c r="K21" s="646"/>
      <c r="L21" s="647"/>
      <c r="M21" s="530"/>
    </row>
    <row r="22" spans="1:14" ht="25.8" customHeight="1" thickBot="1">
      <c r="A22" s="530"/>
      <c r="B22" s="648"/>
      <c r="C22" s="649"/>
      <c r="D22" s="649"/>
      <c r="E22" s="649"/>
      <c r="F22" s="649"/>
      <c r="G22" s="649"/>
      <c r="H22" s="649"/>
      <c r="I22" s="649"/>
      <c r="J22" s="649"/>
      <c r="K22" s="649"/>
      <c r="L22" s="650"/>
      <c r="M22" s="530"/>
    </row>
    <row r="23" spans="1:14" ht="13.8" thickTop="1">
      <c r="A23" s="530"/>
      <c r="B23" s="530"/>
      <c r="C23" s="530"/>
      <c r="D23" s="530"/>
      <c r="E23" s="530"/>
      <c r="F23" s="530"/>
      <c r="G23" s="530"/>
      <c r="H23" s="530"/>
      <c r="I23" s="530"/>
      <c r="J23" s="530"/>
      <c r="K23" s="530"/>
      <c r="L23" s="530"/>
      <c r="M23" s="530"/>
    </row>
    <row r="24" spans="1:14" ht="13.8" thickBot="1">
      <c r="A24" s="530"/>
      <c r="B24" s="530"/>
      <c r="C24" s="530"/>
      <c r="D24" s="530"/>
      <c r="E24" s="530"/>
      <c r="F24" s="530"/>
      <c r="G24" s="530"/>
      <c r="H24" s="530"/>
      <c r="I24" s="530"/>
      <c r="J24" s="530"/>
      <c r="K24" s="530"/>
      <c r="L24" s="530"/>
      <c r="M24" s="530"/>
    </row>
    <row r="25" spans="1:14" ht="13.8" thickTop="1">
      <c r="A25" s="651"/>
      <c r="B25" s="652"/>
      <c r="C25" s="652"/>
      <c r="D25" s="652"/>
      <c r="E25" s="652"/>
      <c r="F25" s="652"/>
      <c r="G25" s="652"/>
      <c r="H25" s="652"/>
      <c r="I25" s="652"/>
      <c r="J25" s="652"/>
      <c r="K25" s="652"/>
      <c r="L25" s="652"/>
      <c r="M25" s="652"/>
      <c r="N25" s="653"/>
    </row>
    <row r="26" spans="1:14">
      <c r="A26" s="654"/>
      <c r="B26" s="655"/>
      <c r="C26" s="655"/>
      <c r="D26" s="655"/>
      <c r="E26" s="655"/>
      <c r="F26" s="655"/>
      <c r="G26" s="655"/>
      <c r="H26" s="655"/>
      <c r="I26" s="655"/>
      <c r="J26" s="655"/>
      <c r="K26" s="655"/>
      <c r="L26" s="655"/>
      <c r="M26" s="655"/>
      <c r="N26" s="656"/>
    </row>
    <row r="27" spans="1:14">
      <c r="A27" s="654"/>
      <c r="B27" s="655"/>
      <c r="C27" s="655"/>
      <c r="D27" s="655"/>
      <c r="E27" s="655"/>
      <c r="F27" s="655"/>
      <c r="G27" s="655"/>
      <c r="H27" s="655"/>
      <c r="I27" s="655"/>
      <c r="J27" s="655"/>
      <c r="K27" s="655"/>
      <c r="L27" s="655"/>
      <c r="M27" s="655"/>
      <c r="N27" s="656"/>
    </row>
    <row r="28" spans="1:14">
      <c r="A28" s="654"/>
      <c r="B28" s="655"/>
      <c r="C28" s="655"/>
      <c r="D28" s="655"/>
      <c r="E28" s="655"/>
      <c r="F28" s="655"/>
      <c r="G28" s="655"/>
      <c r="H28" s="655"/>
      <c r="I28" s="655"/>
      <c r="J28" s="655"/>
      <c r="K28" s="655"/>
      <c r="L28" s="655"/>
      <c r="M28" s="655"/>
      <c r="N28" s="656"/>
    </row>
    <row r="29" spans="1:14" ht="13.8" thickBot="1">
      <c r="A29" s="657"/>
      <c r="B29" s="658"/>
      <c r="C29" s="658"/>
      <c r="D29" s="658"/>
      <c r="E29" s="658"/>
      <c r="F29" s="658"/>
      <c r="G29" s="658"/>
      <c r="H29" s="658"/>
      <c r="I29" s="658"/>
      <c r="J29" s="658"/>
      <c r="K29" s="658"/>
      <c r="L29" s="658"/>
      <c r="M29" s="658"/>
      <c r="N29" s="659"/>
    </row>
    <row r="30" spans="1:14" ht="13.8" thickTop="1"/>
  </sheetData>
  <mergeCells count="9">
    <mergeCell ref="B17:L22"/>
    <mergeCell ref="A25:N29"/>
    <mergeCell ref="A1:M1"/>
    <mergeCell ref="A2:M2"/>
    <mergeCell ref="A3:M3"/>
    <mergeCell ref="N3:N7"/>
    <mergeCell ref="A4:M4"/>
    <mergeCell ref="B6:E14"/>
    <mergeCell ref="H6:L14"/>
  </mergeCells>
  <phoneticPr fontId="85"/>
  <pageMargins left="0.74803149606299213" right="0.74803149606299213" top="0.98425196850393704" bottom="0.98425196850393704" header="0.51181102362204722" footer="0.51181102362204722"/>
  <pageSetup paperSize="9" scale="10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7"/>
  <sheetViews>
    <sheetView showGridLines="0" zoomScale="94" zoomScaleNormal="94" zoomScaleSheetLayoutView="79" workbookViewId="0">
      <selection activeCell="A32" sqref="A32:XFD43"/>
    </sheetView>
  </sheetViews>
  <sheetFormatPr defaultColWidth="9" defaultRowHeight="31.2" customHeight="1"/>
  <cols>
    <col min="1" max="1" width="163.88671875" style="267" customWidth="1"/>
    <col min="2" max="2" width="11.21875" style="265" customWidth="1"/>
    <col min="3" max="3" width="22" style="265" customWidth="1"/>
    <col min="4" max="4" width="20.109375" style="266" customWidth="1"/>
    <col min="5" max="16384" width="9" style="1"/>
  </cols>
  <sheetData>
    <row r="1" spans="1:4" s="40" customFormat="1" ht="31.2" customHeight="1" thickBot="1">
      <c r="A1" s="152" t="s">
        <v>248</v>
      </c>
      <c r="B1" s="153" t="s">
        <v>0</v>
      </c>
      <c r="C1" s="154" t="s">
        <v>1</v>
      </c>
      <c r="D1" s="264" t="s">
        <v>2</v>
      </c>
    </row>
    <row r="2" spans="1:4" s="40" customFormat="1" ht="42" customHeight="1" thickTop="1">
      <c r="A2" s="457" t="s">
        <v>258</v>
      </c>
      <c r="B2" s="275"/>
      <c r="C2" s="672" t="s">
        <v>260</v>
      </c>
      <c r="D2" s="278"/>
    </row>
    <row r="3" spans="1:4" s="40" customFormat="1" ht="139.19999999999999" customHeight="1">
      <c r="A3" s="383" t="s">
        <v>259</v>
      </c>
      <c r="B3" s="379" t="s">
        <v>239</v>
      </c>
      <c r="C3" s="673"/>
      <c r="D3" s="404">
        <v>45399</v>
      </c>
    </row>
    <row r="4" spans="1:4" s="40" customFormat="1" ht="31.2" customHeight="1" thickBot="1">
      <c r="A4" s="151" t="s">
        <v>261</v>
      </c>
      <c r="B4" s="274"/>
      <c r="C4" s="674"/>
      <c r="D4" s="277"/>
    </row>
    <row r="5" spans="1:4" s="40" customFormat="1" ht="39" customHeight="1" thickTop="1">
      <c r="A5" s="457" t="s">
        <v>264</v>
      </c>
      <c r="B5" s="275"/>
      <c r="C5" s="672" t="s">
        <v>266</v>
      </c>
      <c r="D5" s="278"/>
    </row>
    <row r="6" spans="1:4" s="40" customFormat="1" ht="118.8" customHeight="1">
      <c r="A6" s="467" t="s">
        <v>265</v>
      </c>
      <c r="B6" s="379" t="s">
        <v>242</v>
      </c>
      <c r="C6" s="673"/>
      <c r="D6" s="404">
        <v>45398</v>
      </c>
    </row>
    <row r="7" spans="1:4" s="40" customFormat="1" ht="31.2" customHeight="1" thickBot="1">
      <c r="A7" s="492" t="s">
        <v>267</v>
      </c>
      <c r="B7" s="274"/>
      <c r="C7" s="674"/>
      <c r="D7" s="277"/>
    </row>
    <row r="8" spans="1:4" s="40" customFormat="1" ht="49.2" customHeight="1" thickTop="1">
      <c r="A8" s="355" t="s">
        <v>276</v>
      </c>
      <c r="B8" s="275"/>
      <c r="C8" s="672" t="s">
        <v>278</v>
      </c>
      <c r="D8" s="278"/>
    </row>
    <row r="9" spans="1:4" s="40" customFormat="1" ht="73.2" customHeight="1">
      <c r="A9" s="383" t="s">
        <v>277</v>
      </c>
      <c r="B9" s="379" t="s">
        <v>243</v>
      </c>
      <c r="C9" s="673"/>
      <c r="D9" s="404">
        <v>45399</v>
      </c>
    </row>
    <row r="10" spans="1:4" s="40" customFormat="1" ht="31.2" customHeight="1" thickBot="1">
      <c r="A10" s="151" t="s">
        <v>279</v>
      </c>
      <c r="B10" s="274"/>
      <c r="C10" s="674"/>
      <c r="D10" s="277"/>
    </row>
    <row r="11" spans="1:4" s="40" customFormat="1" ht="40.799999999999997" customHeight="1" thickTop="1">
      <c r="A11" s="355" t="s">
        <v>376</v>
      </c>
      <c r="B11" s="275"/>
      <c r="C11" s="672" t="s">
        <v>379</v>
      </c>
      <c r="D11" s="278"/>
    </row>
    <row r="12" spans="1:4" s="40" customFormat="1" ht="177.6" customHeight="1">
      <c r="A12" s="383" t="s">
        <v>377</v>
      </c>
      <c r="B12" s="379" t="s">
        <v>380</v>
      </c>
      <c r="C12" s="673"/>
      <c r="D12" s="404">
        <v>45402</v>
      </c>
    </row>
    <row r="13" spans="1:4" s="40" customFormat="1" ht="31.2" customHeight="1" thickBot="1">
      <c r="A13" s="151" t="s">
        <v>378</v>
      </c>
      <c r="B13" s="274"/>
      <c r="C13" s="674"/>
      <c r="D13" s="277"/>
    </row>
    <row r="14" spans="1:4" s="40" customFormat="1" ht="46.2" customHeight="1" thickTop="1">
      <c r="A14" s="355" t="s">
        <v>389</v>
      </c>
      <c r="B14" s="275"/>
      <c r="C14" s="686" t="s">
        <v>388</v>
      </c>
      <c r="D14" s="278"/>
    </row>
    <row r="15" spans="1:4" s="40" customFormat="1" ht="189" customHeight="1">
      <c r="A15" s="431" t="s">
        <v>387</v>
      </c>
      <c r="B15" s="379" t="s">
        <v>381</v>
      </c>
      <c r="C15" s="673"/>
      <c r="D15" s="404">
        <v>45402</v>
      </c>
    </row>
    <row r="16" spans="1:4" s="40" customFormat="1" ht="31.2" customHeight="1" thickBot="1">
      <c r="A16" s="424" t="s">
        <v>390</v>
      </c>
      <c r="B16" s="274"/>
      <c r="C16" s="674"/>
      <c r="D16" s="277"/>
    </row>
    <row r="17" spans="1:19" s="40" customFormat="1" ht="36" customHeight="1" thickTop="1">
      <c r="A17" s="355" t="s">
        <v>382</v>
      </c>
      <c r="B17" s="275"/>
      <c r="C17" s="672" t="s">
        <v>386</v>
      </c>
      <c r="D17" s="278"/>
    </row>
    <row r="18" spans="1:19" s="40" customFormat="1" ht="62.4" customHeight="1">
      <c r="A18" s="349" t="s">
        <v>383</v>
      </c>
      <c r="B18" s="379" t="s">
        <v>385</v>
      </c>
      <c r="C18" s="673"/>
      <c r="D18" s="404">
        <v>45402</v>
      </c>
    </row>
    <row r="19" spans="1:19" s="40" customFormat="1" ht="31.2" customHeight="1" thickBot="1">
      <c r="A19" s="279" t="s">
        <v>384</v>
      </c>
      <c r="B19" s="274"/>
      <c r="C19" s="674"/>
      <c r="D19" s="277"/>
    </row>
    <row r="20" spans="1:19" s="40" customFormat="1" ht="37.799999999999997" customHeight="1" thickTop="1">
      <c r="A20" s="355" t="s">
        <v>392</v>
      </c>
      <c r="B20" s="275"/>
      <c r="C20" s="672" t="s">
        <v>391</v>
      </c>
      <c r="D20" s="278"/>
    </row>
    <row r="21" spans="1:19" s="40" customFormat="1" ht="55.8" customHeight="1">
      <c r="A21" s="394" t="s">
        <v>394</v>
      </c>
      <c r="B21" s="451" t="s">
        <v>393</v>
      </c>
      <c r="C21" s="675"/>
      <c r="D21" s="404">
        <v>45402</v>
      </c>
    </row>
    <row r="22" spans="1:19" s="40" customFormat="1" ht="31.2" customHeight="1" thickBot="1">
      <c r="A22" s="441" t="s">
        <v>395</v>
      </c>
      <c r="B22" s="387"/>
      <c r="C22" s="385"/>
      <c r="D22" s="277"/>
    </row>
    <row r="23" spans="1:19" s="40" customFormat="1" ht="40.799999999999997" customHeight="1" thickTop="1">
      <c r="A23" s="772" t="s">
        <v>396</v>
      </c>
      <c r="B23" s="410"/>
      <c r="C23" s="690" t="s">
        <v>399</v>
      </c>
      <c r="D23" s="687">
        <v>45399</v>
      </c>
    </row>
    <row r="24" spans="1:19" s="40" customFormat="1" ht="117.6" customHeight="1">
      <c r="A24" s="443" t="s">
        <v>398</v>
      </c>
      <c r="B24" s="452" t="s">
        <v>397</v>
      </c>
      <c r="C24" s="691"/>
      <c r="D24" s="688"/>
      <c r="S24" s="395"/>
    </row>
    <row r="25" spans="1:19" s="40" customFormat="1" ht="31.2" customHeight="1" thickBot="1">
      <c r="A25" s="151" t="s">
        <v>400</v>
      </c>
      <c r="B25" s="150"/>
      <c r="C25" s="692"/>
      <c r="D25" s="689"/>
    </row>
    <row r="26" spans="1:19" s="40" customFormat="1" ht="34.200000000000003" customHeight="1" thickTop="1">
      <c r="A26" s="384" t="s">
        <v>401</v>
      </c>
      <c r="B26" s="275"/>
      <c r="C26" s="672" t="s">
        <v>403</v>
      </c>
      <c r="D26" s="278"/>
    </row>
    <row r="27" spans="1:19" s="40" customFormat="1" ht="143.4" customHeight="1">
      <c r="A27" s="349" t="s">
        <v>402</v>
      </c>
      <c r="B27" s="452" t="s">
        <v>404</v>
      </c>
      <c r="C27" s="675"/>
      <c r="D27" s="404">
        <v>45398</v>
      </c>
    </row>
    <row r="28" spans="1:19" s="40" customFormat="1" ht="31.2" customHeight="1" thickBot="1">
      <c r="A28" s="151" t="s">
        <v>405</v>
      </c>
      <c r="B28" s="274"/>
      <c r="C28" s="676"/>
      <c r="D28" s="277"/>
    </row>
    <row r="29" spans="1:19" s="40" customFormat="1" ht="37.200000000000003" customHeight="1" thickTop="1">
      <c r="A29" s="448" t="s">
        <v>406</v>
      </c>
      <c r="B29" s="677" t="s">
        <v>409</v>
      </c>
      <c r="C29" s="693" t="s">
        <v>410</v>
      </c>
      <c r="D29" s="687">
        <v>45401</v>
      </c>
    </row>
    <row r="30" spans="1:19" s="40" customFormat="1" ht="163.80000000000001" customHeight="1">
      <c r="A30" s="363" t="s">
        <v>407</v>
      </c>
      <c r="B30" s="678"/>
      <c r="C30" s="694"/>
      <c r="D30" s="688"/>
    </row>
    <row r="31" spans="1:19" s="40" customFormat="1" ht="31.2" customHeight="1" thickBot="1">
      <c r="A31" s="432" t="s">
        <v>408</v>
      </c>
      <c r="B31" s="679"/>
      <c r="C31" s="695"/>
      <c r="D31" s="689"/>
    </row>
    <row r="32" spans="1:19" s="40" customFormat="1" ht="39" hidden="1" customHeight="1" thickTop="1">
      <c r="A32" s="486"/>
      <c r="B32" s="680"/>
      <c r="C32" s="683"/>
      <c r="D32" s="687"/>
    </row>
    <row r="33" spans="1:4" s="40" customFormat="1" ht="297" hidden="1" customHeight="1">
      <c r="A33" s="363"/>
      <c r="B33" s="681"/>
      <c r="C33" s="684"/>
      <c r="D33" s="688"/>
    </row>
    <row r="34" spans="1:4" s="40" customFormat="1" ht="31.2" hidden="1" customHeight="1" thickBot="1">
      <c r="A34" s="272"/>
      <c r="B34" s="682"/>
      <c r="C34" s="685"/>
      <c r="D34" s="689"/>
    </row>
    <row r="35" spans="1:4" ht="37.200000000000003" hidden="1" customHeight="1" thickTop="1">
      <c r="A35" s="366"/>
      <c r="B35" s="680"/>
      <c r="C35" s="683"/>
      <c r="D35" s="687"/>
    </row>
    <row r="36" spans="1:4" ht="166.8" hidden="1" customHeight="1">
      <c r="A36" s="363"/>
      <c r="B36" s="681"/>
      <c r="C36" s="684"/>
      <c r="D36" s="688"/>
    </row>
    <row r="37" spans="1:4" ht="31.2" hidden="1" customHeight="1" thickBot="1">
      <c r="A37" s="272"/>
      <c r="B37" s="682"/>
      <c r="C37" s="685"/>
      <c r="D37" s="689"/>
    </row>
    <row r="38" spans="1:4" ht="37.799999999999997" hidden="1" customHeight="1" thickTop="1">
      <c r="A38" s="366"/>
      <c r="B38" s="680"/>
      <c r="C38" s="683"/>
      <c r="D38" s="687"/>
    </row>
    <row r="39" spans="1:4" ht="56.4" hidden="1" customHeight="1">
      <c r="A39" s="363"/>
      <c r="B39" s="681"/>
      <c r="C39" s="684"/>
      <c r="D39" s="688"/>
    </row>
    <row r="40" spans="1:4" ht="31.2" hidden="1" customHeight="1" thickBot="1">
      <c r="A40" s="272"/>
      <c r="B40" s="682"/>
      <c r="C40" s="685"/>
      <c r="D40" s="689"/>
    </row>
    <row r="41" spans="1:4" ht="36.6" hidden="1" customHeight="1" thickTop="1">
      <c r="A41" s="366"/>
      <c r="B41" s="680"/>
      <c r="C41" s="683"/>
      <c r="D41" s="687"/>
    </row>
    <row r="42" spans="1:4" ht="117" hidden="1" customHeight="1">
      <c r="A42" s="363"/>
      <c r="B42" s="681"/>
      <c r="C42" s="684"/>
      <c r="D42" s="688"/>
    </row>
    <row r="43" spans="1:4" ht="31.2" hidden="1" customHeight="1" thickBot="1">
      <c r="A43" s="272"/>
      <c r="B43" s="682"/>
      <c r="C43" s="685"/>
      <c r="D43" s="689"/>
    </row>
    <row r="44" spans="1:4" s="40" customFormat="1" ht="31.2" hidden="1" customHeight="1" thickTop="1">
      <c r="A44" s="384"/>
      <c r="B44" s="275"/>
      <c r="C44" s="672"/>
      <c r="D44" s="278"/>
    </row>
    <row r="45" spans="1:4" s="40" customFormat="1" ht="230.4" hidden="1" customHeight="1">
      <c r="A45" s="349"/>
      <c r="B45" s="379"/>
      <c r="C45" s="675"/>
      <c r="D45" s="276"/>
    </row>
    <row r="46" spans="1:4" s="40" customFormat="1" ht="31.2" hidden="1" customHeight="1" thickBot="1">
      <c r="A46" s="151"/>
      <c r="B46" s="274"/>
      <c r="C46" s="676"/>
      <c r="D46" s="277"/>
    </row>
    <row r="47" spans="1:4" ht="31.2" customHeight="1" thickTop="1"/>
  </sheetData>
  <mergeCells count="26">
    <mergeCell ref="D41:D43"/>
    <mergeCell ref="B38:B40"/>
    <mergeCell ref="C38:C40"/>
    <mergeCell ref="D38:D40"/>
    <mergeCell ref="D35:D37"/>
    <mergeCell ref="D23:D25"/>
    <mergeCell ref="C23:C25"/>
    <mergeCell ref="C26:C28"/>
    <mergeCell ref="D32:D34"/>
    <mergeCell ref="C29:C31"/>
    <mergeCell ref="D29:D31"/>
    <mergeCell ref="C32:C34"/>
    <mergeCell ref="C2:C4"/>
    <mergeCell ref="C44:C46"/>
    <mergeCell ref="B29:B31"/>
    <mergeCell ref="B32:B34"/>
    <mergeCell ref="B35:B37"/>
    <mergeCell ref="C35:C37"/>
    <mergeCell ref="B41:B43"/>
    <mergeCell ref="C41:C43"/>
    <mergeCell ref="C5:C7"/>
    <mergeCell ref="C14:C16"/>
    <mergeCell ref="C20:C21"/>
    <mergeCell ref="C17:C19"/>
    <mergeCell ref="C11:C13"/>
    <mergeCell ref="C8:C10"/>
  </mergeCells>
  <phoneticPr fontId="15"/>
  <hyperlinks>
    <hyperlink ref="A4" r:id="rId1" xr:uid="{07ED2FCC-842D-4A47-804A-7511AC773CEA}"/>
    <hyperlink ref="A7" r:id="rId2" xr:uid="{F7978517-67FA-4320-BC04-39C8CFE458D9}"/>
    <hyperlink ref="A10" r:id="rId3" xr:uid="{8D7602DD-E1FA-4768-A4DE-CFB7C3D75F9C}"/>
    <hyperlink ref="A13" r:id="rId4" xr:uid="{38FD878C-C43C-4323-BAC4-DA46CC9FAB31}"/>
    <hyperlink ref="A19" r:id="rId5" xr:uid="{01FE8D7B-7EA4-4249-9035-76392A6A47D7}"/>
    <hyperlink ref="A16" r:id="rId6" xr:uid="{A349DFF9-D5D4-47D6-9BF4-0B4774F9F3A1}"/>
    <hyperlink ref="A22" r:id="rId7" xr:uid="{1B0E3BA6-0EC5-4797-A31D-3DB3412FE067}"/>
    <hyperlink ref="A25" r:id="rId8" xr:uid="{082FF10C-07E1-4340-928E-D5A595BF95C4}"/>
    <hyperlink ref="A28" r:id="rId9" xr:uid="{13E7BBAA-8FF8-4FA9-A2EE-1919CFEE57C9}"/>
    <hyperlink ref="A31" r:id="rId10" xr:uid="{3E5FCFEF-91F1-41E6-9314-C65CC093D2C5}"/>
  </hyperlinks>
  <pageMargins left="0" right="0" top="0.19685039370078741" bottom="0.39370078740157483" header="0" footer="0.19685039370078741"/>
  <pageSetup paperSize="8" scale="28" orientation="portrait" horizontalDpi="300" verticalDpi="300"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sheetPr codeName="Sheet4"/>
  <dimension ref="A1:O28"/>
  <sheetViews>
    <sheetView workbookViewId="0">
      <selection activeCell="O19" sqref="O16:O19"/>
    </sheetView>
  </sheetViews>
  <sheetFormatPr defaultRowHeight="13.2"/>
  <cols>
    <col min="2" max="2" width="13.109375" customWidth="1"/>
    <col min="3" max="4" width="11" customWidth="1"/>
    <col min="5" max="7" width="12.109375" customWidth="1"/>
  </cols>
  <sheetData>
    <row r="1" spans="1:15">
      <c r="A1" s="104"/>
      <c r="B1" s="104"/>
      <c r="C1" s="104"/>
      <c r="D1" s="104"/>
      <c r="E1" s="104"/>
      <c r="F1" s="104"/>
      <c r="G1" s="104"/>
      <c r="H1" s="104"/>
    </row>
    <row r="2" spans="1:15">
      <c r="A2" s="104"/>
      <c r="B2" s="104"/>
      <c r="C2" s="104"/>
      <c r="D2" s="104"/>
      <c r="E2" s="104"/>
      <c r="F2" s="104"/>
      <c r="G2" s="104"/>
      <c r="H2" s="104"/>
    </row>
    <row r="3" spans="1:15">
      <c r="A3" s="104"/>
      <c r="B3" s="104"/>
      <c r="C3" s="104"/>
      <c r="D3" s="104"/>
      <c r="E3" s="104"/>
      <c r="F3" s="104"/>
      <c r="G3" s="104"/>
      <c r="H3" s="104"/>
    </row>
    <row r="4" spans="1:15">
      <c r="A4" s="104"/>
      <c r="B4" s="408" t="s">
        <v>245</v>
      </c>
      <c r="C4" s="409"/>
      <c r="D4" s="104"/>
      <c r="E4" s="104"/>
      <c r="F4" s="104"/>
      <c r="G4" s="104"/>
      <c r="H4" s="104"/>
    </row>
    <row r="5" spans="1:15" ht="13.8" thickBot="1">
      <c r="A5" s="104"/>
      <c r="B5" s="696" t="s">
        <v>186</v>
      </c>
      <c r="C5" s="697"/>
      <c r="D5" s="697"/>
      <c r="E5" s="698" t="s">
        <v>187</v>
      </c>
      <c r="F5" s="698"/>
      <c r="G5" s="699"/>
      <c r="H5" s="104"/>
    </row>
    <row r="6" spans="1:15">
      <c r="A6" s="104"/>
      <c r="B6" s="516" t="s">
        <v>188</v>
      </c>
      <c r="C6" s="517" t="s">
        <v>188</v>
      </c>
      <c r="D6" s="517" t="s">
        <v>189</v>
      </c>
      <c r="E6" s="518" t="s">
        <v>188</v>
      </c>
      <c r="F6" s="517" t="s">
        <v>188</v>
      </c>
      <c r="G6" s="519" t="s">
        <v>189</v>
      </c>
      <c r="H6" s="104"/>
    </row>
    <row r="7" spans="1:15" ht="13.8" thickBot="1">
      <c r="A7" s="104"/>
      <c r="B7" s="520" t="s">
        <v>190</v>
      </c>
      <c r="C7" s="521" t="s">
        <v>191</v>
      </c>
      <c r="D7" s="521" t="s">
        <v>192</v>
      </c>
      <c r="E7" s="522" t="s">
        <v>190</v>
      </c>
      <c r="F7" s="521" t="s">
        <v>191</v>
      </c>
      <c r="G7" s="523" t="s">
        <v>192</v>
      </c>
      <c r="H7" s="104"/>
    </row>
    <row r="8" spans="1:15" ht="14.4" thickTop="1" thickBot="1">
      <c r="A8" s="104"/>
      <c r="B8" s="513">
        <v>55189</v>
      </c>
      <c r="C8" s="514">
        <v>29373</v>
      </c>
      <c r="D8" s="514">
        <v>25816</v>
      </c>
      <c r="E8" s="514">
        <v>25179</v>
      </c>
      <c r="F8" s="514">
        <v>12209</v>
      </c>
      <c r="G8" s="515">
        <v>12970</v>
      </c>
      <c r="H8" s="104"/>
    </row>
    <row r="9" spans="1:15">
      <c r="A9" s="104"/>
      <c r="B9" s="433"/>
      <c r="C9" s="433"/>
      <c r="D9" s="433"/>
      <c r="E9" s="433"/>
      <c r="F9" s="433"/>
      <c r="G9" s="433"/>
      <c r="H9" s="104"/>
    </row>
    <row r="10" spans="1:15">
      <c r="A10" s="104"/>
      <c r="B10" s="104"/>
      <c r="C10" s="104"/>
      <c r="D10" s="104"/>
      <c r="E10" s="104"/>
      <c r="F10" s="104"/>
      <c r="G10" s="104"/>
      <c r="H10" s="104"/>
      <c r="J10" t="s">
        <v>144</v>
      </c>
    </row>
    <row r="11" spans="1:15">
      <c r="A11" s="104"/>
      <c r="B11" s="104"/>
      <c r="C11" s="104"/>
      <c r="D11" s="104"/>
      <c r="E11" s="104"/>
      <c r="F11" s="104"/>
      <c r="G11" s="104"/>
      <c r="H11" s="104"/>
    </row>
    <row r="12" spans="1:15">
      <c r="A12" s="104"/>
      <c r="B12" s="408" t="s">
        <v>369</v>
      </c>
      <c r="C12" s="409"/>
      <c r="D12" s="104"/>
      <c r="E12" s="104"/>
      <c r="F12" s="104"/>
      <c r="G12" s="104"/>
      <c r="H12" s="104"/>
    </row>
    <row r="13" spans="1:15" ht="13.8" thickBot="1">
      <c r="A13" s="104"/>
      <c r="B13" s="696" t="s">
        <v>186</v>
      </c>
      <c r="C13" s="697"/>
      <c r="D13" s="697"/>
      <c r="E13" s="698" t="s">
        <v>187</v>
      </c>
      <c r="F13" s="698"/>
      <c r="G13" s="699"/>
      <c r="H13" s="104"/>
    </row>
    <row r="14" spans="1:15">
      <c r="A14" s="104"/>
      <c r="B14" s="516" t="s">
        <v>188</v>
      </c>
      <c r="C14" s="517" t="s">
        <v>188</v>
      </c>
      <c r="D14" s="517" t="s">
        <v>189</v>
      </c>
      <c r="E14" s="518" t="s">
        <v>188</v>
      </c>
      <c r="F14" s="517" t="s">
        <v>188</v>
      </c>
      <c r="G14" s="519" t="s">
        <v>189</v>
      </c>
      <c r="H14" s="104"/>
      <c r="J14" s="433"/>
      <c r="K14" s="433"/>
      <c r="L14" s="433"/>
      <c r="M14" s="433"/>
      <c r="N14" s="433"/>
      <c r="O14" s="433"/>
    </row>
    <row r="15" spans="1:15" ht="13.8" thickBot="1">
      <c r="A15" s="104"/>
      <c r="B15" s="520" t="s">
        <v>190</v>
      </c>
      <c r="C15" s="521" t="s">
        <v>191</v>
      </c>
      <c r="D15" s="521" t="s">
        <v>192</v>
      </c>
      <c r="E15" s="522" t="s">
        <v>190</v>
      </c>
      <c r="F15" s="521" t="s">
        <v>191</v>
      </c>
      <c r="G15" s="523" t="s">
        <v>192</v>
      </c>
      <c r="H15" s="104"/>
      <c r="J15" s="433"/>
      <c r="K15" s="433"/>
      <c r="L15" s="433"/>
      <c r="M15" s="433"/>
      <c r="N15" s="433"/>
      <c r="O15" s="433"/>
    </row>
    <row r="16" spans="1:15" ht="14.4" thickTop="1" thickBot="1">
      <c r="A16" s="104"/>
      <c r="B16" s="513">
        <v>25106</v>
      </c>
      <c r="C16" s="514">
        <v>13195</v>
      </c>
      <c r="D16" s="514">
        <v>11911</v>
      </c>
      <c r="E16" s="514">
        <v>20968</v>
      </c>
      <c r="F16" s="514">
        <v>10038</v>
      </c>
      <c r="G16" s="515">
        <v>10930</v>
      </c>
      <c r="H16" s="104"/>
    </row>
    <row r="17" spans="1:14">
      <c r="A17" s="104"/>
    </row>
    <row r="18" spans="1:14">
      <c r="A18" s="104"/>
      <c r="B18" s="104"/>
      <c r="C18" s="104"/>
      <c r="D18" s="104"/>
      <c r="E18" s="104"/>
      <c r="F18" s="104"/>
      <c r="G18" s="104"/>
      <c r="H18" s="104"/>
    </row>
    <row r="19" spans="1:14">
      <c r="A19" s="104"/>
      <c r="B19" s="104"/>
      <c r="C19" s="104"/>
      <c r="D19" s="104"/>
      <c r="E19" s="104"/>
      <c r="F19" s="104"/>
      <c r="G19" s="104"/>
      <c r="H19" s="104"/>
    </row>
    <row r="20" spans="1:14" ht="18" customHeight="1" thickBot="1">
      <c r="A20" s="104"/>
      <c r="B20" s="463" t="s">
        <v>186</v>
      </c>
      <c r="C20" s="464"/>
      <c r="D20" s="464"/>
      <c r="E20" s="465" t="s">
        <v>187</v>
      </c>
      <c r="F20" s="465"/>
      <c r="G20" s="466"/>
      <c r="H20" s="104"/>
      <c r="N20" t="s">
        <v>207</v>
      </c>
    </row>
    <row r="21" spans="1:14" ht="18" customHeight="1" thickBot="1">
      <c r="A21" s="104"/>
      <c r="B21" s="459" t="s">
        <v>193</v>
      </c>
      <c r="C21" s="460" t="s">
        <v>194</v>
      </c>
      <c r="D21" s="460" t="s">
        <v>195</v>
      </c>
      <c r="E21" s="461" t="s">
        <v>196</v>
      </c>
      <c r="F21" s="460" t="s">
        <v>197</v>
      </c>
      <c r="G21" s="462" t="s">
        <v>198</v>
      </c>
      <c r="H21" s="104"/>
      <c r="K21" t="s">
        <v>144</v>
      </c>
    </row>
    <row r="22" spans="1:14" ht="18" customHeight="1" thickTop="1" thickBot="1">
      <c r="A22" s="104"/>
      <c r="B22" s="489">
        <f>+B16/B8</f>
        <v>0.45490949283371684</v>
      </c>
      <c r="C22" s="490">
        <f t="shared" ref="C22:G22" si="0">+C16/C8</f>
        <v>0.4492220746944473</v>
      </c>
      <c r="D22" s="490">
        <f t="shared" si="0"/>
        <v>0.46138053920049582</v>
      </c>
      <c r="E22" s="490">
        <f t="shared" si="0"/>
        <v>0.83275745661066758</v>
      </c>
      <c r="F22" s="490">
        <f t="shared" si="0"/>
        <v>0.82218035875174056</v>
      </c>
      <c r="G22" s="491">
        <f t="shared" si="0"/>
        <v>0.84271395528141868</v>
      </c>
      <c r="H22" s="104"/>
    </row>
    <row r="23" spans="1:14">
      <c r="B23" s="104"/>
      <c r="C23" s="104"/>
      <c r="D23" s="104"/>
      <c r="E23" s="104"/>
      <c r="F23" s="104"/>
      <c r="G23" s="104"/>
      <c r="H23" s="104"/>
    </row>
    <row r="24" spans="1:14">
      <c r="B24" s="104"/>
      <c r="C24" s="104"/>
      <c r="D24" s="104"/>
      <c r="E24" s="104"/>
      <c r="F24" s="104"/>
      <c r="G24" s="104"/>
      <c r="H24" s="104"/>
    </row>
    <row r="25" spans="1:14">
      <c r="B25" s="104"/>
      <c r="C25" s="104"/>
      <c r="D25" s="104"/>
      <c r="E25" s="104"/>
      <c r="F25" s="104"/>
      <c r="G25" s="104"/>
      <c r="H25" s="104"/>
    </row>
    <row r="26" spans="1:14">
      <c r="H26" s="104"/>
    </row>
    <row r="28" spans="1:14">
      <c r="H28" t="s">
        <v>199</v>
      </c>
    </row>
  </sheetData>
  <mergeCells count="4">
    <mergeCell ref="B5:D5"/>
    <mergeCell ref="E5:G5"/>
    <mergeCell ref="B13:D13"/>
    <mergeCell ref="E13:G13"/>
  </mergeCells>
  <phoneticPr fontId="8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4"/>
  <sheetViews>
    <sheetView defaultGridColor="0" view="pageBreakPreview" colorId="56" zoomScale="89" zoomScaleNormal="66" zoomScaleSheetLayoutView="89" workbookViewId="0">
      <selection sqref="A1:A1048576"/>
    </sheetView>
  </sheetViews>
  <sheetFormatPr defaultColWidth="9" defaultRowHeight="40.200000000000003" customHeight="1"/>
  <cols>
    <col min="1" max="1" width="193.5546875" style="271" customWidth="1"/>
    <col min="2" max="2" width="18" style="125" customWidth="1"/>
    <col min="3" max="3" width="20.109375" style="126" customWidth="1"/>
    <col min="4" max="16384" width="9" style="36"/>
  </cols>
  <sheetData>
    <row r="1" spans="1:24" ht="40.200000000000003" customHeight="1" thickBot="1">
      <c r="A1" s="35" t="s">
        <v>249</v>
      </c>
      <c r="B1" s="262" t="s">
        <v>22</v>
      </c>
      <c r="C1" s="263" t="s">
        <v>2</v>
      </c>
    </row>
    <row r="2" spans="1:24" ht="46.8" customHeight="1">
      <c r="A2" s="434" t="s">
        <v>457</v>
      </c>
      <c r="B2" s="391"/>
      <c r="C2" s="350"/>
    </row>
    <row r="3" spans="1:24" ht="279.60000000000002" customHeight="1">
      <c r="A3" s="443" t="s">
        <v>438</v>
      </c>
      <c r="B3" s="389" t="s">
        <v>439</v>
      </c>
      <c r="C3" s="351">
        <v>45401</v>
      </c>
    </row>
    <row r="4" spans="1:24" ht="31.8" customHeight="1" thickBot="1">
      <c r="A4" s="447" t="s">
        <v>437</v>
      </c>
      <c r="B4" s="392"/>
      <c r="C4" s="352"/>
      <c r="X4" s="36">
        <v>0</v>
      </c>
    </row>
    <row r="5" spans="1:24" ht="40.200000000000003" hidden="1" customHeight="1">
      <c r="A5" s="354" t="s">
        <v>458</v>
      </c>
      <c r="B5" s="391"/>
      <c r="C5" s="350"/>
    </row>
    <row r="6" spans="1:24" ht="289.8" hidden="1" customHeight="1" thickBot="1">
      <c r="A6" s="372"/>
      <c r="B6" s="390"/>
      <c r="C6" s="351"/>
    </row>
    <row r="7" spans="1:24" ht="40.200000000000003" hidden="1" customHeight="1" thickBot="1">
      <c r="A7" s="353" t="s">
        <v>411</v>
      </c>
      <c r="B7" s="392"/>
      <c r="C7" s="352"/>
    </row>
    <row r="8" spans="1:24" ht="40.200000000000003" customHeight="1">
      <c r="A8" s="354" t="s">
        <v>459</v>
      </c>
      <c r="B8" s="391"/>
      <c r="C8" s="350"/>
      <c r="F8" s="468"/>
      <c r="G8" s="468"/>
      <c r="H8" s="468"/>
    </row>
    <row r="9" spans="1:24" ht="387" customHeight="1">
      <c r="A9" s="443" t="s">
        <v>414</v>
      </c>
      <c r="B9" s="389" t="s">
        <v>415</v>
      </c>
      <c r="C9" s="351">
        <v>45400</v>
      </c>
      <c r="F9" s="468"/>
      <c r="G9" s="468"/>
      <c r="H9" s="468"/>
    </row>
    <row r="10" spans="1:24" ht="29.4" customHeight="1" thickBot="1">
      <c r="A10" s="353" t="s">
        <v>413</v>
      </c>
      <c r="B10" s="392"/>
      <c r="C10" s="352"/>
    </row>
    <row r="11" spans="1:24" ht="40.200000000000003" customHeight="1">
      <c r="A11" s="354" t="s">
        <v>460</v>
      </c>
      <c r="B11" s="391"/>
      <c r="C11" s="350"/>
    </row>
    <row r="12" spans="1:24" ht="211.2" customHeight="1">
      <c r="A12" s="443" t="s">
        <v>417</v>
      </c>
      <c r="B12" s="389" t="s">
        <v>418</v>
      </c>
      <c r="C12" s="351">
        <v>45400</v>
      </c>
    </row>
    <row r="13" spans="1:24" ht="34.200000000000003" customHeight="1" thickBot="1">
      <c r="A13" s="435" t="s">
        <v>416</v>
      </c>
      <c r="B13" s="389"/>
      <c r="C13" s="351"/>
    </row>
    <row r="14" spans="1:24" ht="40.200000000000003" customHeight="1">
      <c r="A14" s="354" t="s">
        <v>461</v>
      </c>
      <c r="B14" s="391"/>
      <c r="C14" s="350"/>
    </row>
    <row r="15" spans="1:24" ht="203.4" customHeight="1">
      <c r="A15" s="372" t="s">
        <v>420</v>
      </c>
      <c r="B15" s="389"/>
      <c r="C15" s="351">
        <v>45400</v>
      </c>
    </row>
    <row r="16" spans="1:24" ht="31.8" customHeight="1" thickBot="1">
      <c r="A16" s="435" t="s">
        <v>419</v>
      </c>
      <c r="B16" s="389"/>
      <c r="C16" s="351"/>
    </row>
    <row r="17" spans="1:3" ht="40.200000000000003" customHeight="1">
      <c r="A17" s="354" t="s">
        <v>462</v>
      </c>
      <c r="B17" s="391"/>
      <c r="C17" s="350"/>
    </row>
    <row r="18" spans="1:3" ht="204" customHeight="1">
      <c r="A18" s="372" t="s">
        <v>422</v>
      </c>
      <c r="B18" s="389" t="s">
        <v>423</v>
      </c>
      <c r="C18" s="351">
        <v>45399</v>
      </c>
    </row>
    <row r="19" spans="1:3" ht="31.8" customHeight="1" thickBot="1">
      <c r="A19" s="435" t="s">
        <v>421</v>
      </c>
      <c r="B19" s="389"/>
      <c r="C19" s="351"/>
    </row>
    <row r="20" spans="1:3" ht="40.200000000000003" customHeight="1">
      <c r="A20" s="354" t="s">
        <v>463</v>
      </c>
      <c r="B20" s="391"/>
      <c r="C20" s="350"/>
    </row>
    <row r="21" spans="1:3" ht="99" customHeight="1">
      <c r="A21" s="372" t="s">
        <v>425</v>
      </c>
      <c r="B21" s="389" t="s">
        <v>426</v>
      </c>
      <c r="C21" s="351">
        <v>45399</v>
      </c>
    </row>
    <row r="22" spans="1:3" ht="31.8" customHeight="1" thickBot="1">
      <c r="A22" s="435" t="s">
        <v>424</v>
      </c>
      <c r="B22" s="389"/>
      <c r="C22" s="351"/>
    </row>
    <row r="23" spans="1:3" ht="40.200000000000003" customHeight="1">
      <c r="A23" s="354" t="s">
        <v>464</v>
      </c>
      <c r="B23" s="391"/>
      <c r="C23" s="350"/>
    </row>
    <row r="24" spans="1:3" ht="285.60000000000002" customHeight="1">
      <c r="A24" s="372" t="s">
        <v>428</v>
      </c>
      <c r="B24" s="389" t="s">
        <v>426</v>
      </c>
      <c r="C24" s="351">
        <v>45399</v>
      </c>
    </row>
    <row r="25" spans="1:3" ht="31.8" customHeight="1" thickBot="1">
      <c r="A25" s="435" t="s">
        <v>427</v>
      </c>
      <c r="B25" s="389"/>
      <c r="C25" s="351"/>
    </row>
    <row r="26" spans="1:3" ht="40.200000000000003" customHeight="1">
      <c r="A26" s="354" t="s">
        <v>465</v>
      </c>
      <c r="B26" s="391"/>
      <c r="C26" s="350"/>
    </row>
    <row r="27" spans="1:3" ht="309" customHeight="1">
      <c r="A27" s="372" t="s">
        <v>430</v>
      </c>
      <c r="B27" s="390" t="s">
        <v>431</v>
      </c>
      <c r="C27" s="351">
        <v>45398</v>
      </c>
    </row>
    <row r="28" spans="1:3" ht="40.200000000000003" customHeight="1" thickBot="1">
      <c r="A28" s="435" t="s">
        <v>429</v>
      </c>
      <c r="B28" s="390"/>
      <c r="C28" s="351"/>
    </row>
    <row r="29" spans="1:3" ht="40.200000000000003" customHeight="1">
      <c r="A29" s="354" t="s">
        <v>466</v>
      </c>
      <c r="B29" s="391"/>
      <c r="C29" s="350"/>
    </row>
    <row r="30" spans="1:3" ht="102" customHeight="1">
      <c r="A30" s="372" t="s">
        <v>433</v>
      </c>
      <c r="B30" s="390" t="s">
        <v>436</v>
      </c>
      <c r="C30" s="351">
        <v>45397</v>
      </c>
    </row>
    <row r="31" spans="1:3" ht="40.200000000000003" customHeight="1" thickBot="1">
      <c r="A31" s="435" t="s">
        <v>432</v>
      </c>
      <c r="B31" s="390"/>
      <c r="C31" s="351"/>
    </row>
    <row r="32" spans="1:3" ht="40.200000000000003" customHeight="1">
      <c r="A32" s="354" t="s">
        <v>467</v>
      </c>
      <c r="B32" s="391"/>
      <c r="C32" s="350"/>
    </row>
    <row r="33" spans="1:3" ht="101.4" customHeight="1">
      <c r="A33" s="372" t="s">
        <v>434</v>
      </c>
      <c r="B33" s="390" t="s">
        <v>435</v>
      </c>
      <c r="C33" s="351">
        <v>45397</v>
      </c>
    </row>
    <row r="34" spans="1:3" ht="40.200000000000003" customHeight="1">
      <c r="A34" s="435" t="s">
        <v>412</v>
      </c>
      <c r="B34" s="390"/>
      <c r="C34" s="351"/>
    </row>
  </sheetData>
  <phoneticPr fontId="85"/>
  <hyperlinks>
    <hyperlink ref="A34" r:id="rId1" xr:uid="{A929FE40-49F8-4C86-B244-A51254CE5A69}"/>
    <hyperlink ref="A10" r:id="rId2" xr:uid="{59E4897E-2762-4298-B840-A7616294ABEF}"/>
    <hyperlink ref="A13" r:id="rId3" xr:uid="{7EF5C35A-98C6-4132-89D8-B2EEFB8FAE4A}"/>
    <hyperlink ref="A16" r:id="rId4" xr:uid="{EC58ACB0-3CDB-48D9-9ECF-7512A3EFEB3A}"/>
    <hyperlink ref="A19" r:id="rId5" xr:uid="{A8230735-7254-4E5B-9882-5003D2CCA104}"/>
    <hyperlink ref="A22" r:id="rId6" xr:uid="{B4623F30-1D7A-493C-B793-E2FDED13C7C3}"/>
    <hyperlink ref="A25" r:id="rId7" xr:uid="{75A0B4E8-E8B0-4618-BCFB-0A0B5DBEADFC}"/>
    <hyperlink ref="A28" r:id="rId8" xr:uid="{633ABA5C-F2F8-49F7-BDCB-1CF09B1B9373}"/>
    <hyperlink ref="A31" r:id="rId9" xr:uid="{8A90B83C-E193-4734-AA7E-7638571D7B1B}"/>
    <hyperlink ref="A4" r:id="rId10" xr:uid="{5A399E10-02CC-4B49-BAE0-C0BF1DCEB928}"/>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Normal="112" zoomScaleSheetLayoutView="100" workbookViewId="0">
      <selection activeCell="H29" sqref="H29:I29"/>
    </sheetView>
  </sheetViews>
  <sheetFormatPr defaultColWidth="9" defaultRowHeight="13.2"/>
  <cols>
    <col min="1" max="1" width="5" style="1" customWidth="1"/>
    <col min="2" max="2" width="25.77734375" style="88" customWidth="1"/>
    <col min="3" max="3" width="69.109375" style="1" customWidth="1"/>
    <col min="4" max="4" width="109.88671875" style="1" customWidth="1"/>
    <col min="5" max="5" width="3.88671875" style="1" customWidth="1"/>
    <col min="6" max="16384" width="9" style="1"/>
  </cols>
  <sheetData>
    <row r="1" spans="1:7" ht="18.75" customHeight="1">
      <c r="B1" s="88" t="s">
        <v>107</v>
      </c>
    </row>
    <row r="2" spans="1:7" ht="17.25" customHeight="1" thickBot="1">
      <c r="B2" t="s">
        <v>359</v>
      </c>
      <c r="D2" s="705"/>
      <c r="E2" s="661"/>
    </row>
    <row r="3" spans="1:7" ht="16.5" customHeight="1" thickBot="1">
      <c r="B3" s="89" t="s">
        <v>108</v>
      </c>
      <c r="C3" s="168" t="s">
        <v>109</v>
      </c>
      <c r="D3" s="129" t="s">
        <v>148</v>
      </c>
    </row>
    <row r="4" spans="1:7" ht="17.25" customHeight="1" thickBot="1">
      <c r="B4" s="90" t="s">
        <v>110</v>
      </c>
      <c r="C4" s="111" t="s">
        <v>244</v>
      </c>
      <c r="D4" s="91"/>
    </row>
    <row r="5" spans="1:7" ht="17.25" customHeight="1">
      <c r="B5" s="706" t="s">
        <v>142</v>
      </c>
      <c r="C5" s="709" t="s">
        <v>145</v>
      </c>
      <c r="D5" s="710"/>
    </row>
    <row r="6" spans="1:7" ht="19.2" customHeight="1">
      <c r="B6" s="707"/>
      <c r="C6" s="711" t="s">
        <v>146</v>
      </c>
      <c r="D6" s="712"/>
      <c r="G6" s="143"/>
    </row>
    <row r="7" spans="1:7" ht="19.95" customHeight="1">
      <c r="B7" s="707"/>
      <c r="C7" s="169" t="s">
        <v>147</v>
      </c>
      <c r="D7" s="170"/>
      <c r="G7" s="143"/>
    </row>
    <row r="8" spans="1:7" ht="25.2" customHeight="1" thickBot="1">
      <c r="B8" s="708"/>
      <c r="C8" s="145" t="s">
        <v>149</v>
      </c>
      <c r="D8" s="144"/>
      <c r="G8" s="143"/>
    </row>
    <row r="9" spans="1:7" ht="40.200000000000003" customHeight="1" thickBot="1">
      <c r="B9" s="92" t="s">
        <v>176</v>
      </c>
      <c r="C9" s="713" t="s">
        <v>360</v>
      </c>
      <c r="D9" s="714"/>
    </row>
    <row r="10" spans="1:7" ht="65.400000000000006" customHeight="1" thickBot="1">
      <c r="B10" s="93" t="s">
        <v>111</v>
      </c>
      <c r="C10" s="715" t="s">
        <v>365</v>
      </c>
      <c r="D10" s="716"/>
    </row>
    <row r="11" spans="1:7" ht="56.4" customHeight="1" thickBot="1">
      <c r="B11" s="94"/>
      <c r="C11" s="95" t="s">
        <v>364</v>
      </c>
      <c r="D11" s="149" t="s">
        <v>363</v>
      </c>
      <c r="F11" s="1" t="s">
        <v>19</v>
      </c>
    </row>
    <row r="12" spans="1:7" ht="37.799999999999997" customHeight="1" thickBot="1">
      <c r="B12" s="92" t="s">
        <v>361</v>
      </c>
      <c r="C12" s="715" t="s">
        <v>362</v>
      </c>
      <c r="D12" s="716"/>
    </row>
    <row r="13" spans="1:7" ht="102" customHeight="1" thickBot="1">
      <c r="B13" s="96" t="s">
        <v>203</v>
      </c>
      <c r="C13" s="97" t="s">
        <v>366</v>
      </c>
      <c r="D13" s="388" t="s">
        <v>367</v>
      </c>
      <c r="F13" t="s">
        <v>26</v>
      </c>
    </row>
    <row r="14" spans="1:7" ht="66.599999999999994" customHeight="1" thickBot="1">
      <c r="A14" t="s">
        <v>144</v>
      </c>
      <c r="B14" s="98" t="s">
        <v>112</v>
      </c>
      <c r="C14" s="703" t="s">
        <v>368</v>
      </c>
      <c r="D14" s="704"/>
    </row>
    <row r="15" spans="1:7" ht="17.25" customHeight="1"/>
    <row r="16" spans="1:7" ht="17.25" customHeight="1">
      <c r="B16" s="700" t="s">
        <v>173</v>
      </c>
      <c r="C16" s="280"/>
      <c r="D16" s="1" t="s">
        <v>144</v>
      </c>
    </row>
    <row r="17" spans="2:5">
      <c r="B17" s="700"/>
      <c r="C17"/>
    </row>
    <row r="18" spans="2:5">
      <c r="B18" s="700"/>
      <c r="E18" s="1" t="s">
        <v>19</v>
      </c>
    </row>
    <row r="19" spans="2:5">
      <c r="B19" s="700"/>
    </row>
    <row r="20" spans="2:5">
      <c r="B20" s="700"/>
    </row>
    <row r="21" spans="2:5" ht="16.2">
      <c r="B21" s="700"/>
      <c r="D21" s="393" t="s">
        <v>177</v>
      </c>
    </row>
    <row r="22" spans="2:5">
      <c r="B22" s="700"/>
    </row>
    <row r="23" spans="2:5">
      <c r="B23" s="700"/>
      <c r="D23" s="701" t="s">
        <v>370</v>
      </c>
    </row>
    <row r="24" spans="2:5">
      <c r="B24" s="700"/>
      <c r="D24" s="702"/>
    </row>
    <row r="25" spans="2:5">
      <c r="B25" s="700"/>
      <c r="D25" s="702"/>
    </row>
    <row r="26" spans="2:5">
      <c r="B26" s="700"/>
      <c r="D26" s="702"/>
    </row>
    <row r="27" spans="2:5">
      <c r="B27" s="700"/>
      <c r="D27" s="702"/>
    </row>
    <row r="28" spans="2:5">
      <c r="B28" s="700"/>
    </row>
    <row r="29" spans="2:5">
      <c r="B29" s="700"/>
      <c r="D29" s="1" t="s">
        <v>144</v>
      </c>
    </row>
    <row r="30" spans="2:5">
      <c r="B30" s="700"/>
      <c r="D30" s="1" t="s">
        <v>144</v>
      </c>
    </row>
    <row r="31" spans="2:5">
      <c r="B31" s="700"/>
    </row>
    <row r="32" spans="2:5">
      <c r="B32" s="700"/>
    </row>
    <row r="33" spans="2:2">
      <c r="B33" s="700"/>
    </row>
  </sheetData>
  <mergeCells count="10">
    <mergeCell ref="B16:B33"/>
    <mergeCell ref="D23:D27"/>
    <mergeCell ref="C14:D14"/>
    <mergeCell ref="D2:E2"/>
    <mergeCell ref="B5:B8"/>
    <mergeCell ref="C5:D5"/>
    <mergeCell ref="C6:D6"/>
    <mergeCell ref="C9:D9"/>
    <mergeCell ref="C10:D10"/>
    <mergeCell ref="C12:D12"/>
  </mergeCells>
  <phoneticPr fontId="85"/>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24" zoomScale="94" zoomScaleNormal="94" zoomScaleSheetLayoutView="100" workbookViewId="0">
      <selection activeCell="AE25" sqref="AE25"/>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20" t="s">
        <v>179</v>
      </c>
      <c r="B1" s="721"/>
      <c r="C1" s="721"/>
      <c r="D1" s="721"/>
      <c r="E1" s="721"/>
      <c r="F1" s="721"/>
      <c r="G1" s="721"/>
      <c r="H1" s="721"/>
      <c r="I1" s="721"/>
      <c r="J1" s="721"/>
      <c r="K1" s="721"/>
      <c r="L1" s="721"/>
      <c r="M1" s="721"/>
      <c r="N1" s="722"/>
      <c r="P1" s="723" t="s">
        <v>3</v>
      </c>
      <c r="Q1" s="724"/>
      <c r="R1" s="724"/>
      <c r="S1" s="724"/>
      <c r="T1" s="724"/>
      <c r="U1" s="724"/>
      <c r="V1" s="724"/>
      <c r="W1" s="724"/>
      <c r="X1" s="724"/>
      <c r="Y1" s="724"/>
      <c r="Z1" s="724"/>
      <c r="AA1" s="724"/>
      <c r="AB1" s="724"/>
      <c r="AC1" s="725"/>
    </row>
    <row r="2" spans="1:29" ht="18" customHeight="1" thickBot="1">
      <c r="A2" s="726" t="s">
        <v>180</v>
      </c>
      <c r="B2" s="727"/>
      <c r="C2" s="727"/>
      <c r="D2" s="727"/>
      <c r="E2" s="727"/>
      <c r="F2" s="727"/>
      <c r="G2" s="727"/>
      <c r="H2" s="727"/>
      <c r="I2" s="727"/>
      <c r="J2" s="727"/>
      <c r="K2" s="727"/>
      <c r="L2" s="727"/>
      <c r="M2" s="727"/>
      <c r="N2" s="728"/>
      <c r="P2" s="729" t="s">
        <v>4</v>
      </c>
      <c r="Q2" s="727"/>
      <c r="R2" s="727"/>
      <c r="S2" s="727"/>
      <c r="T2" s="727"/>
      <c r="U2" s="727"/>
      <c r="V2" s="727"/>
      <c r="W2" s="727"/>
      <c r="X2" s="727"/>
      <c r="Y2" s="727"/>
      <c r="Z2" s="727"/>
      <c r="AA2" s="727"/>
      <c r="AB2" s="727"/>
      <c r="AC2" s="730"/>
    </row>
    <row r="3" spans="1:29" ht="13.8" thickBot="1">
      <c r="A3" s="6" t="s">
        <v>180</v>
      </c>
      <c r="B3" s="8" t="s">
        <v>205</v>
      </c>
      <c r="C3" s="8" t="s">
        <v>5</v>
      </c>
      <c r="D3" s="8" t="s">
        <v>6</v>
      </c>
      <c r="E3" s="127" t="s">
        <v>7</v>
      </c>
      <c r="F3" s="130" t="s">
        <v>8</v>
      </c>
      <c r="G3" s="130" t="s">
        <v>9</v>
      </c>
      <c r="H3" s="130" t="s">
        <v>10</v>
      </c>
      <c r="I3" s="130" t="s">
        <v>11</v>
      </c>
      <c r="J3" s="130" t="s">
        <v>12</v>
      </c>
      <c r="K3" s="130" t="s">
        <v>13</v>
      </c>
      <c r="L3" s="130" t="s">
        <v>14</v>
      </c>
      <c r="M3" s="130" t="s">
        <v>15</v>
      </c>
      <c r="N3" s="7" t="s">
        <v>16</v>
      </c>
      <c r="P3" s="8"/>
      <c r="Q3" s="8" t="s">
        <v>205</v>
      </c>
      <c r="R3" s="8" t="s">
        <v>5</v>
      </c>
      <c r="S3" s="8" t="s">
        <v>6</v>
      </c>
      <c r="T3" s="127" t="s">
        <v>7</v>
      </c>
      <c r="U3" s="130" t="s">
        <v>8</v>
      </c>
      <c r="V3" s="130" t="s">
        <v>9</v>
      </c>
      <c r="W3" s="130" t="s">
        <v>10</v>
      </c>
      <c r="X3" s="130" t="s">
        <v>11</v>
      </c>
      <c r="Y3" s="130" t="s">
        <v>12</v>
      </c>
      <c r="Z3" s="130" t="s">
        <v>13</v>
      </c>
      <c r="AA3" s="130" t="s">
        <v>14</v>
      </c>
      <c r="AB3" s="130" t="s">
        <v>15</v>
      </c>
      <c r="AC3" s="9" t="s">
        <v>17</v>
      </c>
    </row>
    <row r="4" spans="1:29" ht="13.8" thickBot="1">
      <c r="A4" s="305" t="s">
        <v>180</v>
      </c>
      <c r="B4" s="306">
        <f t="shared" ref="B4:M4" si="0">AVERAGE(B8:B19)</f>
        <v>68.083333333333329</v>
      </c>
      <c r="C4" s="306">
        <f t="shared" si="0"/>
        <v>56.083333333333336</v>
      </c>
      <c r="D4" s="306">
        <f t="shared" si="0"/>
        <v>67.333333333333329</v>
      </c>
      <c r="E4" s="306">
        <f t="shared" si="0"/>
        <v>103.25</v>
      </c>
      <c r="F4" s="306">
        <f t="shared" si="0"/>
        <v>188.08333333333334</v>
      </c>
      <c r="G4" s="306">
        <f t="shared" si="0"/>
        <v>415.33333333333331</v>
      </c>
      <c r="H4" s="306">
        <f t="shared" si="0"/>
        <v>607.08333333333337</v>
      </c>
      <c r="I4" s="306">
        <f t="shared" si="0"/>
        <v>866.25</v>
      </c>
      <c r="J4" s="306">
        <f t="shared" si="0"/>
        <v>555.5</v>
      </c>
      <c r="K4" s="306">
        <f t="shared" ref="K4" si="1">AVERAGE(K8:K19)</f>
        <v>365.91666666666669</v>
      </c>
      <c r="L4" s="306">
        <f t="shared" si="0"/>
        <v>224.41666666666666</v>
      </c>
      <c r="M4" s="306">
        <f t="shared" si="0"/>
        <v>136.41666666666666</v>
      </c>
      <c r="N4" s="306">
        <f>AVERAGE(N8:N19)</f>
        <v>3653.75</v>
      </c>
      <c r="O4" s="10"/>
      <c r="P4" s="307" t="str">
        <f>+A4</f>
        <v xml:space="preserve"> </v>
      </c>
      <c r="Q4" s="306">
        <f t="shared" ref="Q4:AC4" si="2">AVERAGE(Q8:Q19)</f>
        <v>8.1666666666666661</v>
      </c>
      <c r="R4" s="306">
        <f t="shared" si="2"/>
        <v>8.75</v>
      </c>
      <c r="S4" s="306">
        <f t="shared" si="2"/>
        <v>13.25</v>
      </c>
      <c r="T4" s="306">
        <f t="shared" ref="T4" si="3">AVERAGE(T8:T19)</f>
        <v>6.5</v>
      </c>
      <c r="U4" s="306">
        <f t="shared" si="2"/>
        <v>9.1666666666666661</v>
      </c>
      <c r="V4" s="306">
        <f t="shared" si="2"/>
        <v>8.9166666666666661</v>
      </c>
      <c r="W4" s="306">
        <f t="shared" si="2"/>
        <v>8.0833333333333339</v>
      </c>
      <c r="X4" s="306">
        <f t="shared" si="2"/>
        <v>10.833333333333334</v>
      </c>
      <c r="Y4" s="306">
        <f t="shared" ref="Y4" si="4">AVERAGE(Y8:Y19)</f>
        <v>9.1666666666666661</v>
      </c>
      <c r="Z4" s="306">
        <f t="shared" ref="Z4" si="5">AVERAGE(Z8:Z19)</f>
        <v>18.75</v>
      </c>
      <c r="AA4" s="306">
        <f t="shared" si="2"/>
        <v>11.25</v>
      </c>
      <c r="AB4" s="306">
        <f t="shared" si="2"/>
        <v>11.583333333333334</v>
      </c>
      <c r="AC4" s="306">
        <f t="shared" si="2"/>
        <v>124.41666666666667</v>
      </c>
    </row>
    <row r="5" spans="1:29" ht="19.8" customHeight="1" thickBot="1">
      <c r="A5" s="237" t="s">
        <v>180</v>
      </c>
      <c r="B5" s="237" t="s">
        <v>180</v>
      </c>
      <c r="C5" s="237" t="s">
        <v>180</v>
      </c>
      <c r="D5" s="237" t="s">
        <v>180</v>
      </c>
      <c r="E5" s="296" t="s">
        <v>201</v>
      </c>
      <c r="F5" s="237"/>
      <c r="G5" s="237"/>
      <c r="H5" s="237"/>
      <c r="I5" s="237"/>
      <c r="J5" s="237"/>
      <c r="K5" s="237"/>
      <c r="L5" s="237"/>
      <c r="M5" s="237"/>
      <c r="N5" s="204"/>
      <c r="O5" s="103"/>
      <c r="P5" s="128"/>
      <c r="Q5" s="128"/>
      <c r="R5" s="128"/>
      <c r="S5" s="128"/>
      <c r="T5" s="296" t="s">
        <v>201</v>
      </c>
      <c r="U5" s="237"/>
      <c r="V5" s="237"/>
      <c r="W5" s="237"/>
      <c r="X5" s="237"/>
      <c r="Y5" s="237"/>
      <c r="Z5" s="237"/>
      <c r="AA5" s="237"/>
      <c r="AB5" s="237"/>
      <c r="AC5" s="204"/>
    </row>
    <row r="6" spans="1:29" ht="19.8" customHeight="1" thickBot="1">
      <c r="A6" s="237" t="s">
        <v>180</v>
      </c>
      <c r="B6" s="237" t="s">
        <v>180</v>
      </c>
      <c r="C6" s="237" t="s">
        <v>180</v>
      </c>
      <c r="D6" s="237" t="s">
        <v>180</v>
      </c>
      <c r="E6" s="296">
        <v>25</v>
      </c>
      <c r="F6" s="237"/>
      <c r="G6" s="237"/>
      <c r="H6" s="237"/>
      <c r="I6" s="237"/>
      <c r="J6" s="237"/>
      <c r="K6" s="237"/>
      <c r="L6" s="237"/>
      <c r="M6" s="237"/>
      <c r="N6" s="291"/>
      <c r="O6" s="103"/>
      <c r="P6" s="414"/>
      <c r="Q6" s="414"/>
      <c r="R6" s="414"/>
      <c r="S6" s="414"/>
      <c r="T6" s="296">
        <v>2</v>
      </c>
      <c r="U6" s="237"/>
      <c r="V6" s="237"/>
      <c r="W6" s="237"/>
      <c r="X6" s="237"/>
      <c r="Y6" s="237"/>
      <c r="Z6" s="237"/>
      <c r="AA6" s="237"/>
      <c r="AB6" s="237"/>
      <c r="AC6" s="291"/>
    </row>
    <row r="7" spans="1:29" ht="19.8" customHeight="1" thickBot="1">
      <c r="A7" s="413" t="s">
        <v>200</v>
      </c>
      <c r="B7" s="421">
        <v>102</v>
      </c>
      <c r="C7" s="421">
        <v>102</v>
      </c>
      <c r="D7" s="421">
        <v>113</v>
      </c>
      <c r="E7" s="421">
        <v>46</v>
      </c>
      <c r="F7" s="417"/>
      <c r="G7" s="417"/>
      <c r="H7" s="417"/>
      <c r="I7" s="417"/>
      <c r="J7" s="417"/>
      <c r="K7" s="417"/>
      <c r="L7" s="417"/>
      <c r="M7" s="412"/>
      <c r="N7" s="418"/>
      <c r="O7" s="103"/>
      <c r="P7" s="416" t="s">
        <v>200</v>
      </c>
      <c r="Q7" s="422">
        <v>4</v>
      </c>
      <c r="R7" s="416">
        <v>4</v>
      </c>
      <c r="S7" s="416">
        <v>4</v>
      </c>
      <c r="T7" s="416">
        <v>2</v>
      </c>
      <c r="U7" s="237"/>
      <c r="V7" s="237"/>
      <c r="W7" s="237"/>
      <c r="X7" s="237"/>
      <c r="Y7" s="237"/>
      <c r="Z7" s="237"/>
      <c r="AA7" s="237"/>
      <c r="AB7" s="237"/>
      <c r="AC7" s="418"/>
    </row>
    <row r="8" spans="1:29" ht="18" customHeight="1" thickBot="1">
      <c r="A8" s="295" t="s">
        <v>161</v>
      </c>
      <c r="B8" s="303">
        <v>82</v>
      </c>
      <c r="C8" s="301">
        <v>62</v>
      </c>
      <c r="D8" s="343">
        <v>99</v>
      </c>
      <c r="E8" s="301">
        <v>112</v>
      </c>
      <c r="F8" s="419">
        <v>224</v>
      </c>
      <c r="G8" s="419">
        <v>526</v>
      </c>
      <c r="H8" s="419">
        <v>521</v>
      </c>
      <c r="I8" s="301">
        <v>768</v>
      </c>
      <c r="J8" s="301">
        <v>454</v>
      </c>
      <c r="K8" s="301">
        <v>390</v>
      </c>
      <c r="L8" s="301">
        <v>416</v>
      </c>
      <c r="M8" s="403">
        <v>154</v>
      </c>
      <c r="N8" s="420">
        <f>SUM(B8:M8)</f>
        <v>3808</v>
      </c>
      <c r="O8" s="10"/>
      <c r="P8" s="415" t="s">
        <v>161</v>
      </c>
      <c r="Q8" s="361">
        <v>1</v>
      </c>
      <c r="R8" s="362">
        <v>1</v>
      </c>
      <c r="S8" s="362">
        <v>4</v>
      </c>
      <c r="T8" s="362">
        <v>2</v>
      </c>
      <c r="U8" s="362">
        <v>2</v>
      </c>
      <c r="V8" s="301">
        <v>7</v>
      </c>
      <c r="W8" s="301">
        <v>7</v>
      </c>
      <c r="X8" s="301">
        <v>3</v>
      </c>
      <c r="Y8" s="301">
        <v>1</v>
      </c>
      <c r="Z8" s="301">
        <v>7</v>
      </c>
      <c r="AA8" s="301">
        <v>7</v>
      </c>
      <c r="AB8" s="304">
        <v>5</v>
      </c>
      <c r="AC8" s="302">
        <f>SUM(Q8:AB8)</f>
        <v>47</v>
      </c>
    </row>
    <row r="9" spans="1:29" ht="18" customHeight="1" thickBot="1">
      <c r="A9" s="292" t="s">
        <v>157</v>
      </c>
      <c r="B9" s="297">
        <v>81</v>
      </c>
      <c r="C9" s="298">
        <v>39</v>
      </c>
      <c r="D9" s="298">
        <v>72</v>
      </c>
      <c r="E9" s="299">
        <v>89</v>
      </c>
      <c r="F9" s="299">
        <v>258</v>
      </c>
      <c r="G9" s="299">
        <v>416</v>
      </c>
      <c r="H9" s="299">
        <v>554</v>
      </c>
      <c r="I9" s="299">
        <v>568</v>
      </c>
      <c r="J9" s="299">
        <v>578</v>
      </c>
      <c r="K9" s="299">
        <v>337</v>
      </c>
      <c r="L9" s="299">
        <v>169</v>
      </c>
      <c r="M9" s="299">
        <v>168</v>
      </c>
      <c r="N9" s="300">
        <f t="shared" ref="N9:N20" si="6">SUM(B9:M9)</f>
        <v>3329</v>
      </c>
      <c r="O9" s="108" t="s">
        <v>19</v>
      </c>
      <c r="P9" s="359" t="s">
        <v>157</v>
      </c>
      <c r="Q9" s="377">
        <v>0</v>
      </c>
      <c r="R9" s="378">
        <v>5</v>
      </c>
      <c r="S9" s="378">
        <v>4</v>
      </c>
      <c r="T9" s="378">
        <v>1</v>
      </c>
      <c r="U9" s="378">
        <v>1</v>
      </c>
      <c r="V9" s="378">
        <v>1</v>
      </c>
      <c r="W9" s="378">
        <v>1</v>
      </c>
      <c r="X9" s="378">
        <v>1</v>
      </c>
      <c r="Y9" s="377">
        <v>0</v>
      </c>
      <c r="Z9" s="377">
        <v>0</v>
      </c>
      <c r="AA9" s="377">
        <v>0</v>
      </c>
      <c r="AB9" s="377">
        <v>2</v>
      </c>
      <c r="AC9" s="360">
        <f t="shared" ref="AC9:AC20" si="7">SUM(Q9:AB9)</f>
        <v>16</v>
      </c>
    </row>
    <row r="10" spans="1:29" ht="18" customHeight="1" thickBot="1">
      <c r="A10" s="292" t="s">
        <v>143</v>
      </c>
      <c r="B10" s="256">
        <v>81</v>
      </c>
      <c r="C10" s="256">
        <v>48</v>
      </c>
      <c r="D10" s="257">
        <v>71</v>
      </c>
      <c r="E10" s="256">
        <v>128</v>
      </c>
      <c r="F10" s="256">
        <v>171</v>
      </c>
      <c r="G10" s="256">
        <v>350</v>
      </c>
      <c r="H10" s="256">
        <v>569</v>
      </c>
      <c r="I10" s="256">
        <v>553</v>
      </c>
      <c r="J10" s="256">
        <v>458</v>
      </c>
      <c r="K10" s="256">
        <v>306</v>
      </c>
      <c r="L10" s="256">
        <v>220</v>
      </c>
      <c r="M10" s="257">
        <v>229</v>
      </c>
      <c r="N10" s="284">
        <f t="shared" si="6"/>
        <v>3184</v>
      </c>
      <c r="O10" s="236"/>
      <c r="P10" s="359" t="s">
        <v>143</v>
      </c>
      <c r="Q10" s="375">
        <v>1</v>
      </c>
      <c r="R10" s="375">
        <v>2</v>
      </c>
      <c r="S10" s="375">
        <v>1</v>
      </c>
      <c r="T10" s="375">
        <v>0</v>
      </c>
      <c r="U10" s="375">
        <v>0</v>
      </c>
      <c r="V10" s="375">
        <v>0</v>
      </c>
      <c r="W10" s="375">
        <v>1</v>
      </c>
      <c r="X10" s="375">
        <v>1</v>
      </c>
      <c r="Y10" s="375">
        <v>0</v>
      </c>
      <c r="Z10" s="375">
        <v>1</v>
      </c>
      <c r="AA10" s="375">
        <v>0</v>
      </c>
      <c r="AB10" s="375">
        <v>0</v>
      </c>
      <c r="AC10" s="376">
        <f t="shared" si="7"/>
        <v>7</v>
      </c>
    </row>
    <row r="11" spans="1:29" ht="18" customHeight="1" thickBot="1">
      <c r="A11" s="238" t="s">
        <v>125</v>
      </c>
      <c r="B11" s="155">
        <v>112</v>
      </c>
      <c r="C11" s="155">
        <v>85</v>
      </c>
      <c r="D11" s="155">
        <v>60</v>
      </c>
      <c r="E11" s="155">
        <v>97</v>
      </c>
      <c r="F11" s="155">
        <v>95</v>
      </c>
      <c r="G11" s="155">
        <v>305</v>
      </c>
      <c r="H11" s="155">
        <v>544</v>
      </c>
      <c r="I11" s="155">
        <v>449</v>
      </c>
      <c r="J11" s="155">
        <v>475</v>
      </c>
      <c r="K11" s="155">
        <v>505</v>
      </c>
      <c r="L11" s="155">
        <v>219</v>
      </c>
      <c r="M11" s="156">
        <v>98</v>
      </c>
      <c r="N11" s="251">
        <f t="shared" si="6"/>
        <v>3044</v>
      </c>
      <c r="O11" s="108"/>
      <c r="P11" s="292" t="s">
        <v>125</v>
      </c>
      <c r="Q11" s="203">
        <v>16</v>
      </c>
      <c r="R11" s="203">
        <v>1</v>
      </c>
      <c r="S11" s="203">
        <v>19</v>
      </c>
      <c r="T11" s="203">
        <v>3</v>
      </c>
      <c r="U11" s="203">
        <v>13</v>
      </c>
      <c r="V11" s="203">
        <v>1</v>
      </c>
      <c r="W11" s="203">
        <v>2</v>
      </c>
      <c r="X11" s="203">
        <v>2</v>
      </c>
      <c r="Y11" s="203">
        <v>0</v>
      </c>
      <c r="Z11" s="203">
        <v>24</v>
      </c>
      <c r="AA11" s="203">
        <v>4</v>
      </c>
      <c r="AB11" s="203">
        <v>2</v>
      </c>
      <c r="AC11" s="250">
        <f t="shared" si="7"/>
        <v>87</v>
      </c>
    </row>
    <row r="12" spans="1:29" ht="18" customHeight="1" thickBot="1">
      <c r="A12" s="239" t="s">
        <v>27</v>
      </c>
      <c r="B12" s="205">
        <v>84</v>
      </c>
      <c r="C12" s="205">
        <v>100</v>
      </c>
      <c r="D12" s="206">
        <v>77</v>
      </c>
      <c r="E12" s="206">
        <v>80</v>
      </c>
      <c r="F12" s="122">
        <v>236</v>
      </c>
      <c r="G12" s="122">
        <v>438</v>
      </c>
      <c r="H12" s="123">
        <v>631</v>
      </c>
      <c r="I12" s="122">
        <v>752</v>
      </c>
      <c r="J12" s="121">
        <v>523</v>
      </c>
      <c r="K12" s="122">
        <v>427</v>
      </c>
      <c r="L12" s="121">
        <v>253</v>
      </c>
      <c r="M12" s="207">
        <v>136</v>
      </c>
      <c r="N12" s="241">
        <f t="shared" si="6"/>
        <v>3737</v>
      </c>
      <c r="O12" s="108"/>
      <c r="P12" s="293" t="s">
        <v>20</v>
      </c>
      <c r="Q12" s="208">
        <v>7</v>
      </c>
      <c r="R12" s="208">
        <v>7</v>
      </c>
      <c r="S12" s="209">
        <v>13</v>
      </c>
      <c r="T12" s="209">
        <v>3</v>
      </c>
      <c r="U12" s="209">
        <v>8</v>
      </c>
      <c r="V12" s="209">
        <v>11</v>
      </c>
      <c r="W12" s="208">
        <v>5</v>
      </c>
      <c r="X12" s="209">
        <v>11</v>
      </c>
      <c r="Y12" s="209">
        <v>9</v>
      </c>
      <c r="Z12" s="209">
        <v>9</v>
      </c>
      <c r="AA12" s="210">
        <v>20</v>
      </c>
      <c r="AB12" s="210">
        <v>37</v>
      </c>
      <c r="AC12" s="248">
        <f t="shared" si="7"/>
        <v>140</v>
      </c>
    </row>
    <row r="13" spans="1:29" ht="18" customHeight="1" thickBot="1">
      <c r="A13" s="239" t="s">
        <v>28</v>
      </c>
      <c r="B13" s="209">
        <v>41</v>
      </c>
      <c r="C13" s="209">
        <v>44</v>
      </c>
      <c r="D13" s="209">
        <v>67</v>
      </c>
      <c r="E13" s="209">
        <v>103</v>
      </c>
      <c r="F13" s="211">
        <v>311</v>
      </c>
      <c r="G13" s="209">
        <v>415</v>
      </c>
      <c r="H13" s="209">
        <v>539</v>
      </c>
      <c r="I13" s="211">
        <v>1165</v>
      </c>
      <c r="J13" s="209">
        <v>534</v>
      </c>
      <c r="K13" s="209">
        <v>297</v>
      </c>
      <c r="L13" s="208">
        <v>205</v>
      </c>
      <c r="M13" s="212">
        <v>92</v>
      </c>
      <c r="N13" s="242">
        <f t="shared" si="6"/>
        <v>3813</v>
      </c>
      <c r="O13" s="108"/>
      <c r="P13" s="294" t="s">
        <v>28</v>
      </c>
      <c r="Q13" s="209">
        <v>9</v>
      </c>
      <c r="R13" s="209">
        <v>22</v>
      </c>
      <c r="S13" s="208">
        <v>18</v>
      </c>
      <c r="T13" s="209">
        <v>9</v>
      </c>
      <c r="U13" s="213">
        <v>21</v>
      </c>
      <c r="V13" s="209">
        <v>14</v>
      </c>
      <c r="W13" s="209">
        <v>6</v>
      </c>
      <c r="X13" s="209">
        <v>13</v>
      </c>
      <c r="Y13" s="209">
        <v>7</v>
      </c>
      <c r="Z13" s="214">
        <v>81</v>
      </c>
      <c r="AA13" s="213">
        <v>31</v>
      </c>
      <c r="AB13" s="214">
        <v>37</v>
      </c>
      <c r="AC13" s="249">
        <f t="shared" si="7"/>
        <v>268</v>
      </c>
    </row>
    <row r="14" spans="1:29" ht="18" customHeight="1" thickBot="1">
      <c r="A14" s="239" t="s">
        <v>29</v>
      </c>
      <c r="B14" s="209">
        <v>57</v>
      </c>
      <c r="C14" s="208">
        <v>35</v>
      </c>
      <c r="D14" s="209">
        <v>95</v>
      </c>
      <c r="E14" s="208">
        <v>112</v>
      </c>
      <c r="F14" s="209">
        <v>131</v>
      </c>
      <c r="G14" s="13">
        <v>340</v>
      </c>
      <c r="H14" s="13">
        <v>483</v>
      </c>
      <c r="I14" s="14">
        <v>1339</v>
      </c>
      <c r="J14" s="13">
        <v>614</v>
      </c>
      <c r="K14" s="13">
        <v>349</v>
      </c>
      <c r="L14" s="13">
        <v>236</v>
      </c>
      <c r="M14" s="215">
        <v>68</v>
      </c>
      <c r="N14" s="241">
        <f t="shared" si="6"/>
        <v>3859</v>
      </c>
      <c r="O14" s="108"/>
      <c r="P14" s="294" t="s">
        <v>29</v>
      </c>
      <c r="Q14" s="209">
        <v>19</v>
      </c>
      <c r="R14" s="209">
        <v>12</v>
      </c>
      <c r="S14" s="209">
        <v>8</v>
      </c>
      <c r="T14" s="208">
        <v>12</v>
      </c>
      <c r="U14" s="209">
        <v>7</v>
      </c>
      <c r="V14" s="209">
        <v>15</v>
      </c>
      <c r="W14" s="13">
        <v>16</v>
      </c>
      <c r="X14" s="215">
        <v>12</v>
      </c>
      <c r="Y14" s="208">
        <v>16</v>
      </c>
      <c r="Z14" s="209">
        <v>6</v>
      </c>
      <c r="AA14" s="208">
        <v>12</v>
      </c>
      <c r="AB14" s="208">
        <v>6</v>
      </c>
      <c r="AC14" s="248">
        <f t="shared" si="7"/>
        <v>141</v>
      </c>
    </row>
    <row r="15" spans="1:29" ht="18" hidden="1" customHeight="1" thickBot="1">
      <c r="A15" s="239" t="s">
        <v>30</v>
      </c>
      <c r="B15" s="216">
        <v>68</v>
      </c>
      <c r="C15" s="209">
        <v>42</v>
      </c>
      <c r="D15" s="209">
        <v>44</v>
      </c>
      <c r="E15" s="208">
        <v>75</v>
      </c>
      <c r="F15" s="208">
        <v>135</v>
      </c>
      <c r="G15" s="208">
        <v>448</v>
      </c>
      <c r="H15" s="209">
        <v>507</v>
      </c>
      <c r="I15" s="209">
        <v>808</v>
      </c>
      <c r="J15" s="213">
        <v>795</v>
      </c>
      <c r="K15" s="208">
        <v>313</v>
      </c>
      <c r="L15" s="208">
        <v>246</v>
      </c>
      <c r="M15" s="208">
        <v>143</v>
      </c>
      <c r="N15" s="241">
        <f t="shared" si="6"/>
        <v>3624</v>
      </c>
      <c r="O15" s="108"/>
      <c r="P15" s="294" t="s">
        <v>30</v>
      </c>
      <c r="Q15" s="218">
        <v>9</v>
      </c>
      <c r="R15" s="209">
        <v>16</v>
      </c>
      <c r="S15" s="209">
        <v>12</v>
      </c>
      <c r="T15" s="208">
        <v>6</v>
      </c>
      <c r="U15" s="219">
        <v>7</v>
      </c>
      <c r="V15" s="219">
        <v>14</v>
      </c>
      <c r="W15" s="209">
        <v>9</v>
      </c>
      <c r="X15" s="209">
        <v>14</v>
      </c>
      <c r="Y15" s="209">
        <v>9</v>
      </c>
      <c r="Z15" s="209">
        <v>9</v>
      </c>
      <c r="AA15" s="219">
        <v>8</v>
      </c>
      <c r="AB15" s="219">
        <v>7</v>
      </c>
      <c r="AC15" s="248">
        <f t="shared" si="7"/>
        <v>120</v>
      </c>
    </row>
    <row r="16" spans="1:29" ht="18" hidden="1" customHeight="1" thickBot="1">
      <c r="A16" s="12" t="s">
        <v>31</v>
      </c>
      <c r="B16" s="220">
        <v>71</v>
      </c>
      <c r="C16" s="220">
        <v>97</v>
      </c>
      <c r="D16" s="220">
        <v>61</v>
      </c>
      <c r="E16" s="221">
        <v>105</v>
      </c>
      <c r="F16" s="221">
        <v>198</v>
      </c>
      <c r="G16" s="221">
        <v>442</v>
      </c>
      <c r="H16" s="222">
        <v>790</v>
      </c>
      <c r="I16" s="15">
        <v>674</v>
      </c>
      <c r="J16" s="15">
        <v>594</v>
      </c>
      <c r="K16" s="221">
        <v>275</v>
      </c>
      <c r="L16" s="221">
        <v>133</v>
      </c>
      <c r="M16" s="221">
        <v>108</v>
      </c>
      <c r="N16" s="241">
        <f t="shared" si="6"/>
        <v>3548</v>
      </c>
      <c r="O16" s="10"/>
      <c r="P16" s="240" t="s">
        <v>31</v>
      </c>
      <c r="Q16" s="220">
        <v>7</v>
      </c>
      <c r="R16" s="220">
        <v>13</v>
      </c>
      <c r="S16" s="220">
        <v>12</v>
      </c>
      <c r="T16" s="221">
        <v>11</v>
      </c>
      <c r="U16" s="221">
        <v>12</v>
      </c>
      <c r="V16" s="221">
        <v>15</v>
      </c>
      <c r="W16" s="221">
        <v>20</v>
      </c>
      <c r="X16" s="221">
        <v>15</v>
      </c>
      <c r="Y16" s="221">
        <v>15</v>
      </c>
      <c r="Z16" s="221">
        <v>20</v>
      </c>
      <c r="AA16" s="221">
        <v>9</v>
      </c>
      <c r="AB16" s="221">
        <v>7</v>
      </c>
      <c r="AC16" s="247">
        <f t="shared" si="7"/>
        <v>156</v>
      </c>
    </row>
    <row r="17" spans="1:31" ht="13.8" hidden="1" thickBot="1">
      <c r="A17" s="17" t="s">
        <v>32</v>
      </c>
      <c r="B17" s="218">
        <v>38</v>
      </c>
      <c r="C17" s="221">
        <v>19</v>
      </c>
      <c r="D17" s="221">
        <v>38</v>
      </c>
      <c r="E17" s="221">
        <v>203</v>
      </c>
      <c r="F17" s="221">
        <v>146</v>
      </c>
      <c r="G17" s="221">
        <v>439</v>
      </c>
      <c r="H17" s="222">
        <v>964</v>
      </c>
      <c r="I17" s="222">
        <v>1154</v>
      </c>
      <c r="J17" s="221">
        <v>423</v>
      </c>
      <c r="K17" s="221">
        <v>388</v>
      </c>
      <c r="L17" s="221">
        <v>176</v>
      </c>
      <c r="M17" s="221">
        <v>143</v>
      </c>
      <c r="N17" s="223">
        <f t="shared" si="6"/>
        <v>4131</v>
      </c>
      <c r="O17" s="10"/>
      <c r="P17" s="16" t="s">
        <v>32</v>
      </c>
      <c r="Q17" s="221">
        <v>7</v>
      </c>
      <c r="R17" s="221">
        <v>7</v>
      </c>
      <c r="S17" s="221">
        <v>8</v>
      </c>
      <c r="T17" s="221">
        <v>12</v>
      </c>
      <c r="U17" s="221">
        <v>9</v>
      </c>
      <c r="V17" s="221">
        <v>6</v>
      </c>
      <c r="W17" s="221">
        <v>11</v>
      </c>
      <c r="X17" s="221">
        <v>8</v>
      </c>
      <c r="Y17" s="221">
        <v>16</v>
      </c>
      <c r="Z17" s="221">
        <v>40</v>
      </c>
      <c r="AA17" s="221">
        <v>17</v>
      </c>
      <c r="AB17" s="221">
        <v>16</v>
      </c>
      <c r="AC17" s="221">
        <f t="shared" si="7"/>
        <v>157</v>
      </c>
    </row>
    <row r="18" spans="1:31" ht="13.8" hidden="1" thickBot="1">
      <c r="A18" s="224" t="s">
        <v>33</v>
      </c>
      <c r="B18" s="15">
        <v>49</v>
      </c>
      <c r="C18" s="15">
        <v>63</v>
      </c>
      <c r="D18" s="15">
        <v>50</v>
      </c>
      <c r="E18" s="15">
        <v>71</v>
      </c>
      <c r="F18" s="15">
        <v>144</v>
      </c>
      <c r="G18" s="15">
        <v>374</v>
      </c>
      <c r="H18" s="105">
        <v>729</v>
      </c>
      <c r="I18" s="105">
        <v>1097</v>
      </c>
      <c r="J18" s="105">
        <v>650</v>
      </c>
      <c r="K18" s="15">
        <v>397</v>
      </c>
      <c r="L18" s="15">
        <v>192</v>
      </c>
      <c r="M18" s="15">
        <v>217</v>
      </c>
      <c r="N18" s="223">
        <f t="shared" si="6"/>
        <v>4033</v>
      </c>
      <c r="O18" s="10"/>
      <c r="P18" s="18" t="s">
        <v>33</v>
      </c>
      <c r="Q18" s="15">
        <v>10</v>
      </c>
      <c r="R18" s="15">
        <v>6</v>
      </c>
      <c r="S18" s="15">
        <v>14</v>
      </c>
      <c r="T18" s="15">
        <v>10</v>
      </c>
      <c r="U18" s="15">
        <v>10</v>
      </c>
      <c r="V18" s="15">
        <v>19</v>
      </c>
      <c r="W18" s="15">
        <v>11</v>
      </c>
      <c r="X18" s="15">
        <v>20</v>
      </c>
      <c r="Y18" s="15">
        <v>15</v>
      </c>
      <c r="Z18" s="15">
        <v>8</v>
      </c>
      <c r="AA18" s="15">
        <v>11</v>
      </c>
      <c r="AB18" s="15">
        <v>8</v>
      </c>
      <c r="AC18" s="221">
        <f t="shared" si="7"/>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17">
        <f t="shared" si="6"/>
        <v>3735</v>
      </c>
      <c r="O19" s="10"/>
      <c r="P19" s="16" t="s">
        <v>34</v>
      </c>
      <c r="Q19" s="15">
        <v>12</v>
      </c>
      <c r="R19" s="15">
        <v>13</v>
      </c>
      <c r="S19" s="15">
        <v>46</v>
      </c>
      <c r="T19" s="15">
        <v>9</v>
      </c>
      <c r="U19" s="15">
        <v>20</v>
      </c>
      <c r="V19" s="15">
        <v>4</v>
      </c>
      <c r="W19" s="15">
        <v>8</v>
      </c>
      <c r="X19" s="15">
        <v>30</v>
      </c>
      <c r="Y19" s="15">
        <v>22</v>
      </c>
      <c r="Z19" s="15">
        <v>20</v>
      </c>
      <c r="AA19" s="15">
        <v>16</v>
      </c>
      <c r="AB19" s="15">
        <v>12</v>
      </c>
      <c r="AC19" s="225">
        <f t="shared" si="7"/>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26">
        <f t="shared" si="6"/>
        <v>3908</v>
      </c>
      <c r="O20" s="10" t="s">
        <v>26</v>
      </c>
      <c r="P20" s="18" t="s">
        <v>21</v>
      </c>
      <c r="Q20" s="15">
        <v>6</v>
      </c>
      <c r="R20" s="15">
        <v>25</v>
      </c>
      <c r="S20" s="15">
        <v>29</v>
      </c>
      <c r="T20" s="15">
        <v>4</v>
      </c>
      <c r="U20" s="15">
        <v>17</v>
      </c>
      <c r="V20" s="15">
        <v>19</v>
      </c>
      <c r="W20" s="15">
        <v>14</v>
      </c>
      <c r="X20" s="15">
        <v>37</v>
      </c>
      <c r="Y20" s="19">
        <v>76</v>
      </c>
      <c r="Z20" s="15">
        <v>34</v>
      </c>
      <c r="AA20" s="15">
        <v>17</v>
      </c>
      <c r="AB20" s="15">
        <v>18</v>
      </c>
      <c r="AC20" s="225">
        <f t="shared" si="7"/>
        <v>296</v>
      </c>
    </row>
    <row r="21" spans="1:31">
      <c r="A21" s="20"/>
      <c r="B21" s="227"/>
      <c r="C21" s="227"/>
      <c r="D21" s="227"/>
      <c r="E21" s="227"/>
      <c r="F21" s="227"/>
      <c r="G21" s="227"/>
      <c r="H21" s="227"/>
      <c r="I21" s="227"/>
      <c r="J21" s="227"/>
      <c r="K21" s="227"/>
      <c r="L21" s="227"/>
      <c r="M21" s="227"/>
      <c r="N21" s="21"/>
      <c r="O21" s="10"/>
      <c r="P21" s="22"/>
      <c r="Q21" s="228"/>
      <c r="R21" s="228"/>
      <c r="S21" s="228"/>
      <c r="T21" s="228"/>
      <c r="U21" s="228"/>
      <c r="V21" s="228"/>
      <c r="W21" s="228"/>
      <c r="X21" s="228"/>
      <c r="Y21" s="228"/>
      <c r="Z21" s="228"/>
      <c r="AA21" s="228"/>
      <c r="AB21" s="228"/>
      <c r="AC21" s="227"/>
    </row>
    <row r="22" spans="1:31" ht="13.5" customHeight="1">
      <c r="A22" s="731" t="s">
        <v>357</v>
      </c>
      <c r="B22" s="732"/>
      <c r="C22" s="732"/>
      <c r="D22" s="732"/>
      <c r="E22" s="732"/>
      <c r="F22" s="732"/>
      <c r="G22" s="732"/>
      <c r="H22" s="732"/>
      <c r="I22" s="732"/>
      <c r="J22" s="732"/>
      <c r="K22" s="732"/>
      <c r="L22" s="732"/>
      <c r="M22" s="732"/>
      <c r="N22" s="733"/>
      <c r="O22" s="10"/>
      <c r="P22" s="731" t="str">
        <f>+A22</f>
        <v>※2024年 第15週（4/8～4/14） 現在</v>
      </c>
      <c r="Q22" s="732"/>
      <c r="R22" s="732"/>
      <c r="S22" s="732"/>
      <c r="T22" s="732"/>
      <c r="U22" s="732"/>
      <c r="V22" s="732"/>
      <c r="W22" s="732"/>
      <c r="X22" s="732"/>
      <c r="Y22" s="732"/>
      <c r="Z22" s="732"/>
      <c r="AA22" s="732"/>
      <c r="AB22" s="732"/>
      <c r="AC22" s="733"/>
    </row>
    <row r="23" spans="1:31" ht="13.8" thickBot="1">
      <c r="A23" s="281" t="s">
        <v>144</v>
      </c>
      <c r="B23" s="10"/>
      <c r="C23" s="10"/>
      <c r="D23" s="10"/>
      <c r="E23" s="10"/>
      <c r="F23" s="10"/>
      <c r="G23" s="10" t="s">
        <v>19</v>
      </c>
      <c r="H23" s="10"/>
      <c r="I23" s="10"/>
      <c r="J23" s="10"/>
      <c r="K23" s="10"/>
      <c r="L23" s="10"/>
      <c r="M23" s="10"/>
      <c r="N23" s="24"/>
      <c r="O23" s="10"/>
      <c r="P23" s="282"/>
      <c r="Q23" s="10"/>
      <c r="R23" s="10"/>
      <c r="S23" s="10"/>
      <c r="T23" s="10"/>
      <c r="U23" s="10"/>
      <c r="V23" s="10"/>
      <c r="W23" s="10"/>
      <c r="X23" s="10"/>
      <c r="Y23" s="10"/>
      <c r="Z23" s="10"/>
      <c r="AA23" s="10"/>
      <c r="AB23" s="10"/>
      <c r="AC23" s="26"/>
    </row>
    <row r="24" spans="1:31" ht="33" customHeight="1" thickBot="1">
      <c r="A24" s="23"/>
      <c r="B24" s="229" t="s">
        <v>151</v>
      </c>
      <c r="C24" s="10"/>
      <c r="D24" s="734" t="s">
        <v>358</v>
      </c>
      <c r="E24" s="735"/>
      <c r="F24" s="10"/>
      <c r="G24" s="10" t="s">
        <v>19</v>
      </c>
      <c r="H24" s="10"/>
      <c r="I24" s="10"/>
      <c r="J24" s="10"/>
      <c r="K24" s="10"/>
      <c r="L24" s="10"/>
      <c r="M24" s="10"/>
      <c r="N24" s="24"/>
      <c r="O24" s="108" t="s">
        <v>19</v>
      </c>
      <c r="P24" s="140"/>
      <c r="Q24" s="347" t="s">
        <v>152</v>
      </c>
      <c r="R24" s="717" t="s">
        <v>175</v>
      </c>
      <c r="S24" s="718"/>
      <c r="T24" s="719"/>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39"/>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144</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57"/>
    </row>
    <row r="30" spans="1:31">
      <c r="A30" s="23"/>
      <c r="B30" s="10"/>
      <c r="C30" s="10"/>
      <c r="D30" s="10"/>
      <c r="E30" s="10"/>
      <c r="F30" s="10"/>
      <c r="G30" s="10"/>
      <c r="H30" s="10"/>
      <c r="I30" s="10"/>
      <c r="J30" s="10"/>
      <c r="K30" s="10"/>
      <c r="L30" s="10"/>
      <c r="M30" s="10"/>
      <c r="N30" s="24"/>
      <c r="O30" s="10"/>
      <c r="P30" s="11"/>
      <c r="AC30" s="27"/>
    </row>
    <row r="31" spans="1:31" ht="21.6">
      <c r="A31" s="310" t="s">
        <v>166</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0"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153</v>
      </c>
      <c r="R39" s="118"/>
      <c r="S39" s="118"/>
      <c r="T39" s="118"/>
      <c r="U39" s="118"/>
      <c r="V39" s="118"/>
      <c r="W39" s="118"/>
      <c r="X39" s="118"/>
    </row>
    <row r="40" spans="1:29">
      <c r="Q40" s="118" t="s">
        <v>154</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5"/>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15　ノロウイルス関連情報 </vt:lpstr>
      <vt:lpstr>15  衛生訓話</vt:lpstr>
      <vt:lpstr>15　食中毒記事等 </vt:lpstr>
      <vt:lpstr>Sheet1</vt:lpstr>
      <vt:lpstr>15　海外情報</vt:lpstr>
      <vt:lpstr>14　感染症情報</vt:lpstr>
      <vt:lpstr>15　感染症統計</vt:lpstr>
      <vt:lpstr>15　食品回収</vt:lpstr>
      <vt:lpstr>15　食品表示</vt:lpstr>
      <vt:lpstr>15　残留農薬　等 </vt:lpstr>
      <vt:lpstr>'14　感染症情報'!Print_Area</vt:lpstr>
      <vt:lpstr>'15  衛生訓話'!Print_Area</vt:lpstr>
      <vt:lpstr>'15　ノロウイルス関連情報 '!Print_Area</vt:lpstr>
      <vt:lpstr>'15　海外情報'!Print_Area</vt:lpstr>
      <vt:lpstr>'15　感染症統計'!Print_Area</vt:lpstr>
      <vt:lpstr>'15　残留農薬　等 '!Print_Area</vt:lpstr>
      <vt:lpstr>'15　食中毒記事等 '!Print_Area</vt:lpstr>
      <vt:lpstr>'15　食品回収'!Print_Area</vt:lpstr>
      <vt:lpstr>'15　食品表示'!Print_Area</vt:lpstr>
      <vt:lpstr>スポンサー公告!Print_Area</vt:lpstr>
      <vt:lpstr>'15　残留農薬　等 '!Print_Titles</vt:lpstr>
      <vt:lpstr>'15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2024-04-21T04:27:46Z</dcterms:modified>
</cp:coreProperties>
</file>