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hidePivotFieldList="1"/>
  <xr:revisionPtr revIDLastSave="0" documentId="13_ncr:1_{3DC20477-F496-4EE5-857F-F8F9D5BB07A9}"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4　ノロウイルス関連情報 " sheetId="101" r:id="rId3"/>
    <sheet name="14　 衛生訓話" sheetId="163" r:id="rId4"/>
    <sheet name="14　食中毒記事等 " sheetId="29" r:id="rId5"/>
    <sheet name="Sheet1" sheetId="160" state="hidden" r:id="rId6"/>
    <sheet name="14　海外情報" sheetId="123" r:id="rId7"/>
    <sheet name="13　感染症情報" sheetId="124" r:id="rId8"/>
    <sheet name="14　感染症統計" sheetId="125" r:id="rId9"/>
    <sheet name="14　食品回収" sheetId="60" r:id="rId10"/>
    <sheet name="14　食品表示" sheetId="34" r:id="rId11"/>
    <sheet name="14　残留農薬　等 " sheetId="156" r:id="rId12"/>
  </sheets>
  <definedNames>
    <definedName name="_xlnm._FilterDatabase" localSheetId="2" hidden="1">'14　ノロウイルス関連情報 '!$A$22:$G$75</definedName>
    <definedName name="_xlnm._FilterDatabase" localSheetId="11" hidden="1">'14　残留農薬　等 '!$A$1:$C$1</definedName>
    <definedName name="_xlnm._FilterDatabase" localSheetId="4" hidden="1">'14　食中毒記事等 '!$A$1:$D$1</definedName>
    <definedName name="_xlnm._FilterDatabase" localSheetId="9" hidden="1">'14　食品回収'!$A$1:$E$39</definedName>
    <definedName name="_xlnm.Print_Area" localSheetId="7">'13　感染症情報'!$A$1:$D$33</definedName>
    <definedName name="_xlnm.Print_Area" localSheetId="3">'14　 衛生訓話'!$B$1:$N$29</definedName>
    <definedName name="_xlnm.Print_Area" localSheetId="2">'14　ノロウイルス関連情報 '!$A$1:$N$84</definedName>
    <definedName name="_xlnm.Print_Area" localSheetId="6">'14　海外情報'!$A$1:$C$34</definedName>
    <definedName name="_xlnm.Print_Area" localSheetId="8">'14　感染症統計'!$A$1:$AC$38</definedName>
    <definedName name="_xlnm.Print_Area" localSheetId="11">'14　残留農薬　等 '!$A$1:$C$31</definedName>
    <definedName name="_xlnm.Print_Area" localSheetId="4">'14　食中毒記事等 '!$A$1:$D$31</definedName>
    <definedName name="_xlnm.Print_Area" localSheetId="9">'14　食品回収'!$A$1:$E$45</definedName>
    <definedName name="_xlnm.Print_Area" localSheetId="10">'14　食品表示'!$A$1:$N$15</definedName>
    <definedName name="_xlnm.Print_Area" localSheetId="1">スポンサー公告!$B$1:$AB$65</definedName>
    <definedName name="_xlnm.Print_Titles" localSheetId="11">'14　残留農薬　等 '!$1:$1</definedName>
    <definedName name="_xlnm.Print_Titles" localSheetId="4">'14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C22" i="160"/>
  <c r="D22" i="160"/>
  <c r="E22" i="160"/>
  <c r="F22" i="160"/>
  <c r="G22" i="160"/>
  <c r="B22" i="160"/>
  <c r="T4" i="125"/>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3" i="101"/>
  <c r="B54" i="101"/>
  <c r="B55" i="101"/>
  <c r="B56" i="101"/>
  <c r="B57" i="101"/>
  <c r="B58" i="101"/>
  <c r="B59" i="101"/>
  <c r="B60" i="101"/>
  <c r="B61" i="101"/>
  <c r="B62" i="101"/>
  <c r="B63" i="101"/>
  <c r="B64" i="101"/>
  <c r="B65" i="101"/>
  <c r="B66" i="101"/>
  <c r="B67" i="101"/>
  <c r="B68" i="101"/>
  <c r="B69" i="101"/>
  <c r="B15" i="78"/>
  <c r="B10" i="78" l="1"/>
  <c r="B14" i="78" l="1"/>
  <c r="D4" i="125" l="1"/>
  <c r="G44" i="101" l="1"/>
  <c r="G73" i="101"/>
  <c r="G25" i="101"/>
  <c r="G26" i="101"/>
  <c r="G27" i="101"/>
  <c r="G28" i="101"/>
  <c r="G29" i="101"/>
  <c r="G30" i="101"/>
  <c r="G31" i="101"/>
  <c r="G32" i="101"/>
  <c r="G33" i="101"/>
  <c r="G34" i="101"/>
  <c r="G35" i="101"/>
  <c r="G36" i="101"/>
  <c r="G37" i="10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Q4" i="125" l="1"/>
  <c r="B4" i="125"/>
  <c r="B17" i="78"/>
  <c r="N8" i="125" l="1"/>
  <c r="AC8" i="125"/>
  <c r="B11" i="78" l="1"/>
  <c r="B12" i="78" l="1"/>
  <c r="G23" i="101" l="1"/>
  <c r="G24" i="101"/>
  <c r="N9" i="125" l="1"/>
  <c r="N10" i="125"/>
  <c r="Y4" i="125" l="1"/>
  <c r="Z4" i="125"/>
  <c r="K4" i="125"/>
  <c r="B13" i="78" l="1"/>
  <c r="G11" i="78" l="1"/>
  <c r="F4" i="125" l="1"/>
  <c r="E4" i="125"/>
  <c r="N71" i="101" l="1"/>
  <c r="M71" i="101"/>
  <c r="G74" i="101" l="1"/>
  <c r="B24" i="101" l="1"/>
  <c r="B16" i="78" l="1"/>
  <c r="R4" i="125"/>
  <c r="S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<sst xmlns="http://schemas.openxmlformats.org/spreadsheetml/2006/main" count="695" uniqueCount="496">
  <si>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</si>
  <si>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</si>
  <si>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</si>
  <si>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</si>
  <si>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</si>
  <si>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</si>
  <si>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</si>
  <si>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</si>
  <si>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</si>
  <si>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</si>
  <si>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</si>
  <si>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</si>
  <si>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</si>
  <si>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</si>
  <si>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</si>
  <si>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</si>
  <si>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</si>
  <si>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</si>
  <si>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</si>
  <si>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</si>
  <si>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</si>
  <si>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</si>
  <si>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</si>
  <si>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</si>
  <si>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</si>
  <si>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</si>
  <si>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</si>
  <si>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</si>
  <si>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</si>
  <si>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</si>
  <si>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</si>
  <si>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</si>
  <si>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</si>
  <si>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</si>
  <si>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</si>
  <si>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</si>
  <si>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</si>
  <si>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</si>
  <si>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</si>
  <si>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</si>
  <si>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</si>
  <si>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</si>
  <si>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</si>
  <si>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</si>
  <si>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</si>
  <si>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</si>
  <si>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</si>
  <si>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</si>
  <si>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</si>
  <si>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</si>
  <si>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</si>
  <si>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</si>
  <si>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</si>
  <si>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</si>
  <si>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</si>
  <si>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</si>
  <si>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</si>
  <si>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</si>
  <si>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</si>
  <si>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</si>
  <si>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</si>
  <si>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</si>
  <si>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</si>
  <si>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</si>
  <si>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</si>
  <si>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</si>
  <si>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</si>
  <si>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</si>
  <si>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</si>
  <si>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</si>
  <si>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</si>
  <si>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</si>
  <si>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</si>
  <si>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</si>
  <si>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</si>
  <si>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</si>
  <si>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</si>
  <si>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</si>
  <si>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</si>
  <si>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</si>
  <si>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</si>
  <si>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</si>
  <si>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</si>
  <si>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</si>
  <si>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</si>
  <si>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</si>
  <si>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</si>
  <si>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</si>
  <si>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</si>
  <si>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</si>
  <si>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</si>
  <si>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</si>
  <si>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</si>
  <si>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</si>
  <si>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</si>
  <si>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</si>
  <si>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</si>
  <si>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</si>
  <si>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</si>
  <si>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</si>
  <si>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</si>
  <si>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</si>
  <si>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</si>
  <si>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</si>
  <si>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</si>
  <si>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</si>
  <si>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</si>
  <si>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</si>
  <si>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</si>
  <si>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</si>
  <si>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</si>
  <si>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</si>
  <si>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</si>
  <si>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</si>
  <si>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</si>
  <si>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</si>
  <si>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</si>
  <si>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</si>
  <si>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</si>
  <si>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</si>
  <si>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</si>
  <si>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</si>
  <si>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</si>
  <si>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</si>
  <si>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</si>
  <si>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</si>
  <si>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</si>
  <si>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</si>
  <si>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</si>
  <si>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</si>
  <si>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</si>
  <si>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</si>
  <si>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</si>
  <si>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</si>
  <si>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</si>
  <si>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</si>
  <si>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</si>
  <si>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</si>
  <si>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</si>
  <si>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</si>
  <si>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</si>
  <si>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</si>
  <si>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</si>
  <si>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</si>
  <si>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</si>
  <si>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</si>
  <si>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</si>
  <si>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</si>
  <si>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</si>
  <si>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</si>
  <si>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</si>
  <si>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</si>
  <si>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</si>
  <si>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</si>
  <si>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</si>
  <si>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</si>
  <si>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</si>
  <si>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</si>
  <si>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</si>
  <si>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</si>
  <si>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</si>
  <si>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</si>
  <si>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</si>
  <si>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</si>
  <si>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</si>
  <si>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</si>
  <si>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</si>
  <si>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</si>
  <si>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</si>
  <si>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</si>
  <si>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</si>
  <si>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</si>
  <si>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</si>
  <si>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</si>
  <si>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</si>
  <si>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</si>
  <si>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</si>
  <si>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5"/>
  </si>
  <si>
    <t>　　　　フード・セーフティー　http://www7b.biglobe.ne.jp/~food-safty/　　更新2023/12/10</t>
    <phoneticPr fontId="5"/>
  </si>
  <si>
    <t>食品表示 (12/11-12/17)</t>
    <rPh sb="0" eb="2">
      <t>ショクヒン</t>
    </rPh>
    <rPh sb="2" eb="4">
      <t>ヒョウジ</t>
    </rPh>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</si>
  <si>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</si>
  <si>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</si>
  <si>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</si>
  <si>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5"/>
  </si>
  <si>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5"/>
  </si>
  <si>
    <t>管理レベル「3」　</t>
    <phoneticPr fontId="5"/>
  </si>
  <si>
    <t>インフルエンザ 新型</t>
    <phoneticPr fontId="85"/>
  </si>
  <si>
    <t xml:space="preserve">コロナウイルス感染症  </t>
    <phoneticPr fontId="85"/>
  </si>
  <si>
    <t>報告数　　　</t>
    <phoneticPr fontId="85"/>
  </si>
  <si>
    <t>報告数</t>
    <phoneticPr fontId="85"/>
  </si>
  <si>
    <t>　総数　　　　</t>
    <phoneticPr fontId="5"/>
  </si>
  <si>
    <t>男性　　　　</t>
    <phoneticPr fontId="85"/>
  </si>
  <si>
    <t>女性</t>
    <phoneticPr fontId="85"/>
  </si>
  <si>
    <t>　I総数</t>
    <phoneticPr fontId="5"/>
  </si>
  <si>
    <t>I男性</t>
    <phoneticPr fontId="85"/>
  </si>
  <si>
    <t>I女性</t>
    <phoneticPr fontId="85"/>
  </si>
  <si>
    <t>　NC総数　　　　</t>
    <phoneticPr fontId="5"/>
  </si>
  <si>
    <t>NC男性</t>
    <phoneticPr fontId="85"/>
  </si>
  <si>
    <t>NC女性</t>
    <phoneticPr fontId="85"/>
  </si>
  <si>
    <t>.</t>
    <phoneticPr fontId="8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</si>
  <si>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</si>
  <si>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</si>
  <si>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</si>
  <si>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</si>
  <si>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 xml:space="preserve">台湾カゴメが米から輸入のピザソース、水際検査で不合格 残留農薬の規定違反で - エキサイト </t>
    <phoneticPr fontId="85"/>
  </si>
  <si>
    <t>1月</t>
    <rPh sb="1" eb="2">
      <t>ガツ</t>
    </rPh>
    <phoneticPr fontId="85"/>
  </si>
  <si>
    <t>やや多い</t>
    <rPh sb="2" eb="3">
      <t>オオ</t>
    </rPh>
    <phoneticPr fontId="85"/>
  </si>
  <si>
    <t xml:space="preserve">腸チフス　２例
</t>
    <rPh sb="0" eb="1">
      <t>チョウ</t>
    </rPh>
    <rPh sb="6" eb="7">
      <t>レイ</t>
    </rPh>
    <phoneticPr fontId="5"/>
  </si>
  <si>
    <t>皆様  週刊情報2024-10(9)を配信いたします</t>
    <phoneticPr fontId="5"/>
  </si>
  <si>
    <t>神戸新聞</t>
    <rPh sb="0" eb="4">
      <t>コウベシンブン</t>
    </rPh>
    <phoneticPr fontId="85"/>
  </si>
  <si>
    <t>と</t>
    <phoneticPr fontId="85"/>
  </si>
  <si>
    <t>北國新聞</t>
    <rPh sb="0" eb="2">
      <t>キタグニ</t>
    </rPh>
    <rPh sb="2" eb="4">
      <t>シンブン</t>
    </rPh>
    <phoneticPr fontId="85"/>
  </si>
  <si>
    <t>毎週　　ひとつ　　覚えていきましょう</t>
    <phoneticPr fontId="5"/>
  </si>
  <si>
    <t>山形県上山市の飲食店で3月下旬、食事をした8人がおう吐や下痢などの症状を示し、村山保健所はノロウイルスが原因の食中毒と断定しました。ノロウイルスによる食中毒はことし2例目です。食中毒が発生したのは上山市美咲町の飲食店「レストラン イビサ」です。県によりますと3月29日、この店で食事をした10代から80代の男女8人がおう吐や下痢</t>
    <phoneticPr fontId="85"/>
  </si>
  <si>
    <t>山形放送</t>
    <rPh sb="0" eb="4">
      <t>ヤマガタホウソウ</t>
    </rPh>
    <phoneticPr fontId="85"/>
  </si>
  <si>
    <t>静岡市保健所の発表によりますと、静岡市葵区漆山にある病院が3月26日に提供した病院食を食べた181人のうち、25人が翌日から、嘔吐・下痢の症状を訴えたということです。25人全員、快方に向かっています。患者と調理従事者の便から、ノロウイルスが検出されたため、静岡市保健所は病院の病院食が原因の食中毒と断定し、病院食の調理を担当していた会社を3日から当分の間、営業禁止としました。</t>
    <phoneticPr fontId="85"/>
  </si>
  <si>
    <t>SBS</t>
    <phoneticPr fontId="85"/>
  </si>
  <si>
    <t>広島市内の飲食店でノロウイルスによる集団食中毒が発生しました。広島市によりますと３月２２日・２４日に中区袋町の飲食店を利用した８グループ２３人のうち１７人が下痢やおう吐の症状を訴えました。広島市保健所は患者などからノロウイルスが検出されたことから
集団食中毒と判断し２日、店に対して営業禁止を命令しました。</t>
    <phoneticPr fontId="85"/>
  </si>
  <si>
    <t>広島ホームテレビ</t>
    <rPh sb="0" eb="2">
      <t>ヒロシマ</t>
    </rPh>
    <phoneticPr fontId="85"/>
  </si>
  <si>
    <t>名古屋市は1日、3月27日に中村区名駅4の飲食店「たてがみ名古屋駅前店」で食事をした15人がノロウイルスによる食中毒を起こしたと発表した。入院患者はおらず、全員快方に向かっているという。市は1日、再発防止策が講じられるまで同店を営業禁止処分とした。</t>
    <phoneticPr fontId="85"/>
  </si>
  <si>
    <t>中日新聞</t>
    <rPh sb="0" eb="2">
      <t>チュウニチ</t>
    </rPh>
    <rPh sb="2" eb="4">
      <t>シンブン</t>
    </rPh>
    <phoneticPr fontId="85"/>
  </si>
  <si>
    <t>石川県は３１日、七尾市湊町１丁目の飲食店「リストランテ　リオ」を２７日に利用した１４人が食中毒を発症したと発表した。患者や調理従事者の便から検出されたノロウイルスが原因と断定し、同店を３１日から２日間の営業停止処分とした。１４人は七尾、志賀、中能登、穴水の各市町の１０代男女で、嘔吐（おうと）や下痢の症状が出た。８人が医療機関を受診し、回復傾向にある。同店ではピザやパスタ、サラダなどが提供された。</t>
    <phoneticPr fontId="85"/>
  </si>
  <si>
    <t xml:space="preserve">県は6日、諫早市宇都町のレストラン「プルニエ」で3月29日～31日に食事をした19～72歳の男女19人が、下痢や嘔吐（おうと）、発熱などを訴えたと発表した。県央保健所の調査で調理した2人と患者7人の便からノロウイルスを検出し、食中毒と断定。同店を6日から2日間の営業停止処分とした。　全員快方に向かっているという。県は調理…
</t>
    <phoneticPr fontId="85"/>
  </si>
  <si>
    <t>毎日新聞</t>
    <rPh sb="0" eb="4">
      <t>マイニチシンブン</t>
    </rPh>
    <phoneticPr fontId="85"/>
  </si>
  <si>
    <t>岡山市北区の商業施設にある飲食店で食事をした8人からノロウイルスが検出され、岡山市はこの店をきょうから2日間の営業停止処分にしました。
岡山市によりますと、岡山市北区のセントラルビュッフェ・イオンモール岡山店で、今月1日に会食をしたグループのうち、数人が体調不良になったと岡山市保健所に4日、連絡がありました。</t>
    <phoneticPr fontId="85"/>
  </si>
  <si>
    <t>山陽放送</t>
    <rPh sb="0" eb="2">
      <t>サンヨウ</t>
    </rPh>
    <rPh sb="2" eb="4">
      <t>ホウソウ</t>
    </rPh>
    <phoneticPr fontId="85"/>
  </si>
  <si>
    <t xml:space="preserve">横浜・西区の飲食店でノロウイルス食中毒 ２０～６０代の２３人が軽症 | カナロコ by 神奈川新聞 カナロコ 
横浜市は６日、同市西区の飲食店「四川料理辣妹子（ラーメイズ）」でノロウイルスによる食中毒が発生し、２０～６０代の男女２３人が下痢や腹痛、吐き気など </t>
    <phoneticPr fontId="85"/>
  </si>
  <si>
    <t>神奈川新聞</t>
    <rPh sb="0" eb="5">
      <t>カナガワシンブン</t>
    </rPh>
    <phoneticPr fontId="85"/>
  </si>
  <si>
    <t>兵庫県の宝塚健康福祉事務所は４日、同県三田市相生町の飲食店「嬉らく人　はなれ」でコース料理などを食べた１８人が吐き気や下痢などを訴え、うち８人と調理従事者１人からノロウイルスが検出されたと発表した。同事務所は食中毒と断定し、同店を５日まで２日間の営業停止とした。</t>
    <phoneticPr fontId="85"/>
  </si>
  <si>
    <t>私が２０００年に開発しました。</t>
    <rPh sb="0" eb="1">
      <t>ワタクシ</t>
    </rPh>
    <rPh sb="6" eb="7">
      <t>ネン</t>
    </rPh>
    <rPh sb="8" eb="10">
      <t>カイハツ</t>
    </rPh>
    <phoneticPr fontId="85"/>
  </si>
  <si>
    <t>簡易型食品工場向け病原微生物検出キット</t>
    <rPh sb="0" eb="3">
      <t>カンイガタ</t>
    </rPh>
    <rPh sb="3" eb="8">
      <t>ショクヒンコウジョウム</t>
    </rPh>
    <rPh sb="9" eb="14">
      <t>ビョウゲンビセイブツ</t>
    </rPh>
    <rPh sb="14" eb="16">
      <t>ケンシュツ</t>
    </rPh>
    <phoneticPr fontId="85"/>
  </si>
  <si>
    <t>アズワン　</t>
    <phoneticPr fontId="85"/>
  </si>
  <si>
    <t>取扱店</t>
    <rPh sb="0" eb="3">
      <t>トリアツカイテン</t>
    </rPh>
    <phoneticPr fontId="85"/>
  </si>
  <si>
    <t>アマゾン</t>
    <phoneticPr fontId="85"/>
  </si>
  <si>
    <t>モノタロウ</t>
    <phoneticPr fontId="85"/>
  </si>
  <si>
    <r>
      <t>出願番号（国際出願番号）：</t>
    </r>
    <r>
      <rPr>
        <sz val="20"/>
        <color theme="0"/>
        <rFont val="メイリオ"/>
        <family val="3"/>
        <charset val="128"/>
      </rPr>
      <t>特願平9-365588</t>
    </r>
  </si>
  <si>
    <r>
      <t>公開番号（公開出願番号）：</t>
    </r>
    <r>
      <rPr>
        <sz val="20"/>
        <color theme="0"/>
        <rFont val="メイリオ"/>
        <family val="3"/>
        <charset val="128"/>
      </rPr>
      <t>特開平11-178567</t>
    </r>
  </si>
  <si>
    <t>セップメイト開発</t>
    <rPh sb="6" eb="8">
      <t>カイハツ</t>
    </rPh>
    <phoneticPr fontId="32"/>
  </si>
  <si>
    <t>今週のニュース（Noroｖｉｒｕｓ） (4/8-4/14)</t>
    <rPh sb="0" eb="2">
      <t>コンシュウ</t>
    </rPh>
    <phoneticPr fontId="5"/>
  </si>
  <si>
    <t>2024/13週</t>
    <phoneticPr fontId="85"/>
  </si>
  <si>
    <t>2024/14週</t>
    <phoneticPr fontId="85"/>
  </si>
  <si>
    <t>食中毒情報 (4/8-4/14)</t>
    <rPh sb="0" eb="3">
      <t>ショクチュウドク</t>
    </rPh>
    <rPh sb="3" eb="5">
      <t>ジョウホウ</t>
    </rPh>
    <phoneticPr fontId="5"/>
  </si>
  <si>
    <t>海外情報 (4/8-4/14)</t>
    <rPh sb="0" eb="4">
      <t>カイガイジョウホウ</t>
    </rPh>
    <phoneticPr fontId="5"/>
  </si>
  <si>
    <t>食品表示
 (4/8-4/14)</t>
    <rPh sb="0" eb="2">
      <t>ショクヒン</t>
    </rPh>
    <rPh sb="2" eb="4">
      <t>ヒョウジ</t>
    </rPh>
    <phoneticPr fontId="5"/>
  </si>
  <si>
    <t>食品表示 (4/8-4/14)</t>
    <rPh sb="0" eb="2">
      <t>ショクヒン</t>
    </rPh>
    <rPh sb="2" eb="4">
      <t>ヒョウジ</t>
    </rPh>
    <phoneticPr fontId="5"/>
  </si>
  <si>
    <t>残留農薬 (4/8-4/14)</t>
    <phoneticPr fontId="5"/>
  </si>
  <si>
    <t>★★★★</t>
    <phoneticPr fontId="85"/>
  </si>
  <si>
    <t>※2024年 第14週（4/1～4/7） 現在</t>
    <phoneticPr fontId="5"/>
  </si>
  <si>
    <t>回収＆返金</t>
  </si>
  <si>
    <t>ライフコーポレー...</t>
  </si>
  <si>
    <t>豆腐干とザーサイの麹ナムル 一部ラベル誤貼付でアレルゲン表示欠落</t>
  </si>
  <si>
    <t>社会福祉法人京都...</t>
  </si>
  <si>
    <t>Four Seasons(焼き菓子) 紅麹原料使用</t>
  </si>
  <si>
    <t>京阪百貨店</t>
  </si>
  <si>
    <t>守口店 ロースカツサンド 一部食品表示欠落</t>
  </si>
  <si>
    <t>富士シティオ</t>
  </si>
  <si>
    <t>用賀店 エビチリ春巻 他 一部消費期限誤表示</t>
  </si>
  <si>
    <t>元気プロジェクト...</t>
  </si>
  <si>
    <t>肥減然 極 紅麹原料使用</t>
  </si>
  <si>
    <t>紅麹黒酢EX 紅麹原料使用</t>
  </si>
  <si>
    <t>回収</t>
  </si>
  <si>
    <t>くらしき塩屋</t>
  </si>
  <si>
    <t>紅こうじ甘酒他 3品目 紅麹原料使用</t>
  </si>
  <si>
    <t>ジェイシーシー</t>
  </si>
  <si>
    <t>浅野味噌</t>
  </si>
  <si>
    <t>回収＆返金/交換</t>
  </si>
  <si>
    <t>ラピー</t>
  </si>
  <si>
    <t>白果龍S 紅麹原料使用</t>
  </si>
  <si>
    <t>大久</t>
  </si>
  <si>
    <t>味付けもずく 土佐酢 一部異物混入の恐れ</t>
  </si>
  <si>
    <t>ティー・マーク</t>
  </si>
  <si>
    <t>免活サポート 紅麹原料使用</t>
  </si>
  <si>
    <t>八十八家本店</t>
  </si>
  <si>
    <t>バンダイ</t>
  </si>
  <si>
    <t>キャラパキ発掘恐竜 一部異物混入(樹脂カバー)の恐れコメントあり</t>
  </si>
  <si>
    <t>えちご中越農業協...</t>
  </si>
  <si>
    <t>辛子めんたい子 他 一部賞味期限誤表示</t>
  </si>
  <si>
    <t>柿の葉すし本舗た...</t>
  </si>
  <si>
    <t>柿の葉すし(さけ) 一部アレルゲン誤表示</t>
  </si>
  <si>
    <t>クッキーシュー カスタード 一部消費期限誤表示</t>
  </si>
  <si>
    <t>イオン九州</t>
  </si>
  <si>
    <t>デリシア</t>
  </si>
  <si>
    <t>マルイ</t>
  </si>
  <si>
    <t>イオンリテール</t>
  </si>
  <si>
    <t>富士製菓舗</t>
  </si>
  <si>
    <t>遠州屋</t>
  </si>
  <si>
    <t>グリーンファーム...</t>
  </si>
  <si>
    <t>竹屋</t>
  </si>
  <si>
    <t>にんべん</t>
  </si>
  <si>
    <t>ルブルターニュ</t>
  </si>
  <si>
    <t>とうかつ中央農業...</t>
  </si>
  <si>
    <t>松崎商店</t>
  </si>
  <si>
    <t>スターバックスコ...</t>
  </si>
  <si>
    <t>社会福祉法人名古...</t>
  </si>
  <si>
    <t>PLANT</t>
  </si>
  <si>
    <t>サンリブ</t>
  </si>
  <si>
    <t>JALUXエアポ...</t>
  </si>
  <si>
    <t>ロマンライフ</t>
  </si>
  <si>
    <t>かつお山椒ふりかけ 他 パッケージ表示と異なる産地原材料使用</t>
  </si>
  <si>
    <t>Le Ruyet そば粉入りリゾーヌ 一部賞味期限切れ商品混入</t>
  </si>
  <si>
    <t>さといも、しゅんぎく 一部残留基準値超過、登録外農薬使用</t>
  </si>
  <si>
    <t>大江戸松﨑三味胴(鮎絵柄) 一部アレルギー、賞味期限表示欠落</t>
  </si>
  <si>
    <t>スターバックスヴィア®&amp;スターバックスオリガミ®ギフトアソート 一部外装の賞味期限誤表記</t>
  </si>
  <si>
    <t>パンですよ! 一部ラベル誤貼付でアレルギー表示欠落</t>
  </si>
  <si>
    <t>PB商品 天然水500ml キャップ部分に異臭</t>
  </si>
  <si>
    <t>もりつね店 釜揚げしらす 一部賞味期限誤表示</t>
  </si>
  <si>
    <t>美味博多織無着色明太子 他 一部賞味期限表示欠落</t>
  </si>
  <si>
    <t>京都紅茶 一部異物混入(養生テープ片)の恐れ</t>
  </si>
  <si>
    <t>多布施店 北海道産真だら切身 一部保存温度誤表示</t>
  </si>
  <si>
    <t>だしが決め手！たこ焼き 他 一部アレルゲン(乳成分)表示欠落</t>
  </si>
  <si>
    <t>特製のり弁当 一部アレルゲン表示欠落</t>
  </si>
  <si>
    <t>分水店 麦穂ロール 一部ラベル誤貼付でアレルギー(卵)表示欠落</t>
  </si>
  <si>
    <t>海老江店 冷凍ほたて貝柱 刺身用 一部保存温度逸脱</t>
  </si>
  <si>
    <t>矢本店 豆ぱん 一部消費期限誤表示</t>
  </si>
  <si>
    <t>鯉のぼりゼリー 一部原材料表示欠落</t>
  </si>
  <si>
    <t>塩あじえだ豆 一部ガの幼虫混入の恐れ</t>
  </si>
  <si>
    <t>松阪店 コールスローサラダMサイズ 一部消費期限誤記載</t>
  </si>
  <si>
    <t>おつまみひとくちチーズ揚げ 一部ラベル誤貼付でアレルゲン表示欠落</t>
  </si>
  <si>
    <t>首里天楼豆腐よう 紅麹原料使用</t>
  </si>
  <si>
    <t>紅糀味噌 フリーズドライ味噌汁なす 紅麹原料使用</t>
  </si>
  <si>
    <t>八十八家本店 赤豚まん 紅麹原料使用</t>
    <phoneticPr fontId="29"/>
  </si>
  <si>
    <r>
      <t xml:space="preserve">タイトル </t>
    </r>
    <r>
      <rPr>
        <sz val="14"/>
        <color theme="0"/>
        <rFont val="ＭＳ Ｐゴシック"/>
        <family val="3"/>
        <charset val="128"/>
      </rPr>
      <t>(</t>
    </r>
    <r>
      <rPr>
        <sz val="20"/>
        <color rgb="FFFF0000"/>
        <rFont val="ＭＳ Ｐゴシック"/>
        <family val="3"/>
        <charset val="128"/>
      </rPr>
      <t>紅麹回収9件!!</t>
    </r>
    <r>
      <rPr>
        <sz val="14"/>
        <color theme="0"/>
        <rFont val="ＭＳ Ｐゴシック"/>
        <family val="3"/>
        <charset val="128"/>
      </rPr>
      <t>)</t>
    </r>
    <rPh sb="6" eb="8">
      <t>ベニコウジ</t>
    </rPh>
    <rPh sb="8" eb="10">
      <t>カイシュウ</t>
    </rPh>
    <rPh sb="11" eb="12">
      <t>ケン</t>
    </rPh>
    <phoneticPr fontId="5"/>
  </si>
  <si>
    <t xml:space="preserve"> GⅡ　13週　5例</t>
    <rPh sb="6" eb="7">
      <t>シュウ</t>
    </rPh>
    <phoneticPr fontId="5"/>
  </si>
  <si>
    <t xml:space="preserve"> GⅡ　14週　0例</t>
    <rPh sb="9" eb="10">
      <t>レイ</t>
    </rPh>
    <phoneticPr fontId="5"/>
  </si>
  <si>
    <t>https://www.city.shizuoka.lg.jp/documents/51507/240412houdou.pdf</t>
    <phoneticPr fontId="15"/>
  </si>
  <si>
    <t>静岡県</t>
    <rPh sb="0" eb="3">
      <t>シズオカケン</t>
    </rPh>
    <phoneticPr fontId="15"/>
  </si>
  <si>
    <t>静岡市保健所食品衛生課</t>
    <phoneticPr fontId="15"/>
  </si>
  <si>
    <t>食中毒の発生について(岐阜県)</t>
    <rPh sb="11" eb="13">
      <t>ギフ</t>
    </rPh>
    <rPh sb="13" eb="14">
      <t>ケン</t>
    </rPh>
    <phoneticPr fontId="15"/>
  </si>
  <si>
    <t>食中毒の発生について（静岡県）</t>
    <rPh sb="11" eb="14">
      <t>シズオカケン</t>
    </rPh>
    <phoneticPr fontId="15"/>
  </si>
  <si>
    <t>令和６年４月９日（火）２０時１０分頃、高山市内の医療機関から「仕出し弁当を喫食した複数人が嘔吐等の症状を呈している。」旨、飛騨保健所へ連絡がありました。飛騨保健所では、患者ら全員に共通する食事は当該施設内で調理された食品に限られること、患者及び調理従事者の便からノロウイルスが検出されたこと、患者を診察した医師から食中毒の届け出があったことから、当該施設が提供した食事を原因とする食中毒と断定し、本日、行政処分を行いました。発生状況等の概要は下記のとおりです。なお、患者らはいずれも快方に向かっています。
主なメニュー 鶏唐揚げ、アジフライ、煮物（がんも、サトイモ等）、だし巻き卵、ご飯、サラダ等・・・・病因物質 ノロウイルス
原因施設 屋 号：銀花</t>
    <phoneticPr fontId="15"/>
  </si>
  <si>
    <t>https://www.pref.gifu.lg.jp/uploaded/attachment/395279.pdf</t>
    <phoneticPr fontId="15"/>
  </si>
  <si>
    <t>岐阜県</t>
    <rPh sb="0" eb="3">
      <t>ギフケン</t>
    </rPh>
    <phoneticPr fontId="15"/>
  </si>
  <si>
    <t>岐阜県生活衛生課</t>
    <rPh sb="0" eb="3">
      <t>ギフケン</t>
    </rPh>
    <rPh sb="3" eb="8">
      <t>セイカツエイセイカ</t>
    </rPh>
    <phoneticPr fontId="15"/>
  </si>
  <si>
    <t>令和６年４月９日（火）２０時１０分頃、高山市内の医療機関から「仕出し弁当を喫食した複数人が嘔吐等の症状を呈している。」旨、飛騨保健所へ連絡がありました。飛騨保健所では、患者ら全員に共通する食事は当該施設内で調理された食品に限られること、患者及び調理従事者の便からノロウイルスが検出されたこと、患者を診察した医師から食中毒の届け出があったことから、当該施設が提供した食事を原因とする食中毒と断定し、本日、行政処分を行いました。発生状況等の概要は下記のとおりです。なお、患者らはいずれも快方に向かっています。</t>
    <phoneticPr fontId="85"/>
  </si>
  <si>
    <t>生活衛生課</t>
    <rPh sb="0" eb="5">
      <t>セイカツエイセイカ</t>
    </rPh>
    <phoneticPr fontId="85"/>
  </si>
  <si>
    <t>さいたま市は11日、同市南区南浦和のすし店「かみや鮨」で食事をした13人からノロウイルスが検出されたと発表した。市は同日、食品衛生法に基づき同店を3日間の営業停止処分とした。
　市生活衛生課によると、3月28日に同店を利用した2グループ23人のうち、20～60代の18人が腹痛や下痢、嘔吐（おうと）などの症状を訴えた。発症者は同店の出前や持ち帰りでちらしずしや握りずしなどを食べていた。</t>
    <phoneticPr fontId="85"/>
  </si>
  <si>
    <t>埼玉新聞</t>
    <rPh sb="0" eb="4">
      <t>サイタマシンブン</t>
    </rPh>
    <phoneticPr fontId="85"/>
  </si>
  <si>
    <t>台湾くら寿司 新たに6人が食中毒か 全店舗で立ち入り検査へ</t>
    <phoneticPr fontId="85"/>
  </si>
  <si>
    <t>（新北中央社）回転ずしチェーン、くら寿司の店舗で食事をした客が相次いで食中毒とみられる症状を訴えている問題で、新北市政府衛生局は11日、新たに6人が食中毒とみられる症状で医療機関を受診したと通報があったと発表した。衛生福利部（保健省）食品薬物管理署は同日、各県市の衛生局と協力して全土の店舗を対象に立ち入り検査を行う方針を示した。
くら寿司を巡っては、先月28日、台北市の松江南京店で客4人が食後に不快感や下痢、嘔吐などの症状を訴えていたことが分かっている。また先月31日から今月10日にかけては新北市の新荘宏匯店と淡水站（駅）前店で食事をした計11人が食中毒とみられる症状で医療機関を受診したと新北市衛生局に通報があった。新たに食中毒の疑いがあるとされた6人は、いずれも9日に新北市の店舗で食事をした客。4人が新荘宏匯店、2人が新店威秀裕隆店を利用していた。食品薬物管理署の林金富副署長は報道陣の取材に対し、全店舗に対する検査は1週間以内に完了する予定だと語った。</t>
    <phoneticPr fontId="85"/>
  </si>
  <si>
    <t>https://news.livedoor.com/article/detail/26218223/</t>
    <phoneticPr fontId="85"/>
  </si>
  <si>
    <t>令和６年４月５日（金）15時15分頃、市内医療機関から亀寿庵のグループ施設の入所者　約20名が下痢の症状を呈しており、ウエルシュ菌による食中毒を疑っているという旨の連絡があった。　調査を行った結果、下記施設で調理された食事を喫食した患者（介護職員含む）が、主に下痢の症状を呈していることが判明した。また、検便を行った患者からウエルシュ菌が検出された。患者の喫食状況等から、食中毒の原因は下記施設が提供した食事であると断定した。　　静岡市
患者数等 総　数 男　性 女　性 入院者数    患者数 18人 ６人 12人 1人
喫食者数 96人 - - -患者の年齢 　　　　56歳から101歳まで
ごはん、ピーマン肉詰フライ、南瓜のそぼろ煮、マカロニサラダ、みそ汁     病因物質 ウエルシュ菌</t>
    <phoneticPr fontId="15"/>
  </si>
  <si>
    <t>岩手県盛岡市は４月１１日、市内の教育・保育施設と高齢者施設で感染性胃腸炎が集団発生したと発表した。２つの施設あわせて３２人が嘔吐や下痢等の症状を訴えているという。
盛岡市によると、４月２日に市内の教育・保育施設から複数の園児と職員に嘔吐や下痢等の症状があると保健所へ連絡があり、調査した結果、３月２２日から４月４日までに、園児２１人と職員１人の計２２人に嘔吐や下痢等の症状があったことがわかった。</t>
    <phoneticPr fontId="85"/>
  </si>
  <si>
    <t>岩手めんこいテレビ</t>
    <rPh sb="0" eb="2">
      <t>イワテ</t>
    </rPh>
    <phoneticPr fontId="85"/>
  </si>
  <si>
    <t>京都市は１１日、京都市伏見区石田大受町の飲食店「久兵衛」で食事をした３６〜７７歳の男女１０人が発熱などの症状を訴え、うち６人からノロウイルスを検出したと発表した。市は食中毒と断定し、同店に対し同日から３日間の営業停止を命じた。市によると１０人は同じグループで、６日昼に同店でとんかつや天ぷらなどの定食の提供を受け、７日午後から症状が出始めた。全員軽症という。</t>
    <phoneticPr fontId="85"/>
  </si>
  <si>
    <t>京都新聞</t>
    <rPh sb="0" eb="4">
      <t>キョウトシンブン</t>
    </rPh>
    <phoneticPr fontId="85"/>
  </si>
  <si>
    <t>福井県は4月10日、同県坂井市の中華料理店が調理、提供した料理を食べた男女6人が腹痛や嘔吐などの症状を訴え、食中毒と断定したと発表した。有症者4人と調理従事者4人の便からノロウイルスが検出された。県は食品衛生法に基づき、同店を10日から2日間の営業停止処分にした。県医薬食品・衛生課によると、5日に同店で会食した2人が7日夕から発熱や下痢、嘔吐などを発症し、8日に受診したと坂井市内の医療機関から県坂井健康福祉センターに同日通報</t>
    <phoneticPr fontId="85"/>
  </si>
  <si>
    <t>福井新聞</t>
    <rPh sb="0" eb="4">
      <t>フクイシンブン</t>
    </rPh>
    <phoneticPr fontId="85"/>
  </si>
  <si>
    <t>寄生虫「クドア」による集団食中毒　都内で初</t>
    <phoneticPr fontId="15"/>
  </si>
  <si>
    <t>東京都によりますと、先月28日から29日にかけて、練馬区内の高齢者施設内で入所者17人と施設職員1人の合わせて18人が、下痢や嘔吐（おうと）などの症状を訴えました。　保健所が調査したところ、昼食として提供されたすしのヒラメから寄生虫「クドア」が検出され、食中毒の原因と断定されました。
　クドアはヒラメの筋肉中に寄生する寄生虫の一種で、食後数時間で下痢や嘔吐などの症状が起きます。大きさは0.01ミリほどで、肉眼では見えません。
症状を訴えた18人はいずれも軽症で、すでに回復しているということです。</t>
    <phoneticPr fontId="15"/>
  </si>
  <si>
    <t>https://www.ncctv.co.jp/news/article/15226429</t>
    <phoneticPr fontId="15"/>
  </si>
  <si>
    <t>東京都</t>
    <rPh sb="0" eb="3">
      <t>トウキョウト</t>
    </rPh>
    <phoneticPr fontId="15"/>
  </si>
  <si>
    <t>グッド！モーニング</t>
    <phoneticPr fontId="15"/>
  </si>
  <si>
    <t>ニラと間違え…スイセン食べ嘔吐　80代夫婦が食中毒　群馬・前橋市</t>
    <phoneticPr fontId="15"/>
  </si>
  <si>
    <t>群馬県前橋市は10日、市内に住む80代の夫妻が有毒植物のスイセンを食べて嘔吐（おうと）などを訴え、食中毒と断定されたと発表した。夫妻は同日時点で入院中だが、回復しているという。市衛生検査課によると、夫妻は8日午前7時ごろ、自宅の庭に生えていた植物をニラだと思って採取し、ニラ玉の調理に使用。同8時ごろに食べたところ約30分後に嘔吐などを発症し、家族に連れられて市内の病院を受診した。
　市保健所は夫妻が食べた料理の残品を検査したところ、スイセンが持つ有毒成分「アルカロイド」を検出した。中毒症状の類似性などからスイセンを原因とする食中毒と判定した。同課は「食用と確実に判断できない植物を食べるのは絶対にやめて」と注意を呼びかけている。</t>
    <phoneticPr fontId="15"/>
  </si>
  <si>
    <t>https://topics.smt.docomo.ne.jp/article/jomo/region/jomo-20240410175015</t>
    <phoneticPr fontId="15"/>
  </si>
  <si>
    <t>群馬県</t>
    <rPh sb="0" eb="3">
      <t>グンマケン</t>
    </rPh>
    <phoneticPr fontId="15"/>
  </si>
  <si>
    <t>上毛新聞</t>
    <rPh sb="0" eb="4">
      <t>ジョウモウシンブン</t>
    </rPh>
    <phoneticPr fontId="15"/>
  </si>
  <si>
    <t>県によりますと、４月４日午後２時半ごろ、柏崎保健所管内の医療機関から柏崎保健所へ、「胃腸炎症状を呈した１０人程度を診察した。患者らは全員職場の同僚である」などと連絡がありました。保健所が調査した結果、４月２日および３日に柏崎市内の飲食店「いしと」が提供した弁当を食べた６５人のうち、２１人が４月３日午後１０時から発熱・下痢・吐き気などの症状を呈していたことが判明。検査の結果、１０人の患者と従業員１人の便からノロウイルスが検出されたということです。</t>
    <phoneticPr fontId="85"/>
  </si>
  <si>
    <t>新潟ニュース</t>
    <rPh sb="0" eb="2">
      <t>ニイガタ</t>
    </rPh>
    <phoneticPr fontId="85"/>
  </si>
  <si>
    <t>　和歌山市は９日、同市和歌浦東の居酒屋「七つの月の夢」で食事をした２０～３０歳代の男女５人が下痢などの症状を訴え、うち４人からノロウイルスが検出されたと発表した。従業員２人からも検出し、市は同店が提供した食事による集団食中毒と判断。同店を８日から３日間の営業停止処分にした。　発表では、５人は３日夜、店で馬刺しや天ぷらなどを食べ、翌日以降に体調を崩した。全員快方に向かっているという。</t>
    <phoneticPr fontId="85"/>
  </si>
  <si>
    <t>読売新聞</t>
    <rPh sb="0" eb="4">
      <t>ヨミウリシンブン</t>
    </rPh>
    <phoneticPr fontId="85"/>
  </si>
  <si>
    <t>神戸・須磨の飲食店で食中毒　鶏料理食べた3人、腹痛や下痢の症状訴え　3日間の営業停止に</t>
    <phoneticPr fontId="15"/>
  </si>
  <si>
    <t>兵庫県</t>
    <rPh sb="0" eb="3">
      <t>ヒョウゴケン</t>
    </rPh>
    <phoneticPr fontId="15"/>
  </si>
  <si>
    <t xml:space="preserve">神戸市は10日、同市須磨区平田町1の飲食店「板宿　やぶ家」で食事した後、腹痛や下痢などの症状を訴えた客3人から、食中毒菌カンピロバクターを検出したと発表した。同市は食中毒と断定し、同日から、同店に3日間の営業停止を命じた。
　3人は同市や明石市に住む20～50代の女性。3月28日、同店で鶏肉のたたきなどを含む「地鶏コース」料理を食べたという。翌29日の夕方以降、腹痛や下痢を発症し、医療機関を受診した。いずれも入院はしておらず、快方に向かっているという。市は、鶏肉の生食は食中毒を起こす危険性が高いとして注意を呼びかけている。
</t>
    <phoneticPr fontId="15"/>
  </si>
  <si>
    <t>神戸新聞</t>
    <rPh sb="0" eb="4">
      <t>コウベシンブン</t>
    </rPh>
    <phoneticPr fontId="15"/>
  </si>
  <si>
    <t>https://nordot.app/1150774656464011675?c=768367547562557440</t>
    <phoneticPr fontId="15"/>
  </si>
  <si>
    <t>佐久保健所は、佐久市内の社会福祉施設「ケアライフ礎(いしずえ)」を食中毒の原因施設と断定し、当該施設の給食業務委託事業者に対し令和6年4月10日から令和6年4月12日まで、3日間の営業停止を命じました。患者は、4月2日から4月3日に当該施設で調理、提供された食事を喫食した4グループ67名中の4グループ21名でした。環境保全研究所が行った検査により、 患者便及び調理従事者便からノロウイルスが検出されました。なお、患者は全員快方に向かって</t>
    <phoneticPr fontId="85"/>
  </si>
  <si>
    <t>長野県（健康福祉部）</t>
    <phoneticPr fontId="85"/>
  </si>
  <si>
    <t>県保健福祉部は９日、鹿沼市引田の釣り堀店「古戸中養魚場」が提供した料理が原因で、ノロウイルスによる食中毒が発生したと発表した。焼き魚や刺し身などを食べた４〜65歳の男女15人が吐き気や嘔吐（おうと）などを発症した。</t>
    <phoneticPr fontId="85"/>
  </si>
  <si>
    <t>下野新聞</t>
    <rPh sb="0" eb="2">
      <t>シモノ</t>
    </rPh>
    <rPh sb="2" eb="4">
      <t>シンブン</t>
    </rPh>
    <phoneticPr fontId="85"/>
  </si>
  <si>
    <t>懐石料理食べた7人に食中毒うち3人が入院 金沢市の旅館</t>
    <phoneticPr fontId="15"/>
  </si>
  <si>
    <t>金沢市内の旅館で懐石料理を食べた男女7人が、おう吐や下痢など食中毒の症状を訴え、市は旅館の飲食部門を9日から3日間の営業停止処分としました。食中毒が発生したのは金沢市深谷町の旅館「元湯石屋」です。金沢市衛生指導課によりますと、4日元湯石屋に宿泊し夕食として能登牛のステーキや治部煮などの和風懐石料理を食べた2グループ男女4人が、おう吐や下痢などの症状を訴え、病院に運ばれました。
その後の聞き取りで、同じ料理を食べたほかの宿泊客3人にも同様の症状が出ていたことが分かりました。
10代から70代の男女7人のうち3人は入院しましたが、退院し全員が回復に向かっているということです。
金沢市は、患者に共通する食事が元湯石屋で提供されたもの以外にないことなどから、この旅館で食中毒が発生したと断定し、9日から3日間飲食部門の営業停止を命じました。　　食中毒の原因については調査中です。</t>
    <phoneticPr fontId="15"/>
  </si>
  <si>
    <t>石川県</t>
    <rPh sb="0" eb="3">
      <t>イシカワケン</t>
    </rPh>
    <phoneticPr fontId="15"/>
  </si>
  <si>
    <t>https://news.goo.ne.jp/article/mro/region/mro-1103687.html</t>
    <phoneticPr fontId="15"/>
  </si>
  <si>
    <t>北陸放送</t>
    <rPh sb="0" eb="2">
      <t>ホクリク</t>
    </rPh>
    <rPh sb="2" eb="4">
      <t>ホウソウ</t>
    </rPh>
    <phoneticPr fontId="15"/>
  </si>
  <si>
    <t xml:space="preserve">「アサリの酒蒸し」など食べた男女5人 居酒屋で飲食後に下痢や嘔吐など訴え「ノロウイルス ... </t>
    <phoneticPr fontId="15"/>
  </si>
  <si>
    <t xml:space="preserve">MBS 毎日放送 </t>
    <phoneticPr fontId="15"/>
  </si>
  <si>
    <t>和歌山市内にある居酒屋を利用した5人が下痢や嘔吐などの症状を訴え、うち2人からノロウイルスが検出されました。市はノロウイルスによる食中毒と断定し、居酒屋に3日間の営業停止を命じました。市によりますと、5日に和歌山市にある創作居酒屋「七つの月の夢」を利用した複数人が体調を崩していると医療機関から市の保健所に連絡があったということです。
　市が調べたところ、5日に居酒屋を利用した20～30代の男女5人が利用後に腹痛、下痢、嘔吐などの症状を訴えているということがわかったということです。このうち2人からノロウイルスが検出されました。5人は「アサリの酒蒸し」「鶏せせりピリ辛揚げ」「天ぷら」などを食べていたということです。市は有症者に共通しているのが居酒屋で提供された食事以外にないことなどから、ノロウイルスを原因とする食中毒と断定しました。市は食品衛生法に基づき、8日から3日間の営業停止を命じました。</t>
    <phoneticPr fontId="15"/>
  </si>
  <si>
    <t>https://www.mbs.jp/news/kansainews/20240409/GE00056640.shtml</t>
    <phoneticPr fontId="15"/>
  </si>
  <si>
    <t>和歌山県</t>
    <rPh sb="0" eb="4">
      <t>ワカヤマケン</t>
    </rPh>
    <phoneticPr fontId="15"/>
  </si>
  <si>
    <t>仙台市青葉区の飲食店で食事をした５５人が下痢や腹痛など食中毒とみられる症状を訴え、このうち１１人からノロウイルスが検出されたことが分かりました。　仙台市によりますと５５人は３月２６日から２９日にかけて仙台市青葉区の北の家族仙台第一生命タワービル店で飲食をしていたということです。　仙台市は５５人が共通して飲食を行ったこの飲食店での食事が食中毒の原因と特定し、この飲食店を８日から３日間の営業停止処分としました。</t>
    <phoneticPr fontId="85"/>
  </si>
  <si>
    <t>東日本放送</t>
    <phoneticPr fontId="85"/>
  </si>
  <si>
    <t xml:space="preserve">練馬区の高齢者施設で集団食中毒 原因はヒラメに寄生する寄生虫の一種 </t>
    <phoneticPr fontId="15"/>
  </si>
  <si>
    <t xml:space="preserve">ウェルネスデイリーニュース </t>
    <phoneticPr fontId="15"/>
  </si>
  <si>
    <t>https://wellness-news.co.jp/posts/%E7%B7%B4%E9%A6%AC%E5%8C%BA%E3%81%AE%E9%AB%98%E9%BD%A2%E8%80%85%E6%96%BD%E8%A8%AD%E3%81%A7%E9%9B%86%E5%9B%A3%E9%A3%9F%E4%B8%AD%E6%AF%92%E3%80%80%E5%8E%9F%E5%9B%A0%E3%81%AF%E3%83%92%E3%83%A9%E3%83%A1/</t>
    <phoneticPr fontId="15"/>
  </si>
  <si>
    <t>東京都は10日、都内の高齢者施設の入居者17人と施設の職員1人の合わせて18人が
下痢やおう吐の食中毒症状を発症していたと発表した。施設名はは公表していない。
練馬区保健所によると、食中毒の原因となったのは3月28日の昼食に提供された寿司
と断定。当日の主なメニューはヒラメ、マグロ、アナゴ、エビ、サーモン、イクラ
だった。同保健所は、ヒラメに寄生する「クドア・セプテンプンクタータ」が病院
物質としている。都内における食中毒事故は今回が42件目。患者数は919人に上る。
　　　　　　　（右の画像：寄生虫の一種クドア・セプテンプンクタータの胞子）</t>
    <rPh sb="246" eb="247">
      <t>ミギ</t>
    </rPh>
    <phoneticPr fontId="15"/>
  </si>
  <si>
    <t>食中毒事故発生に関するお詫びとお知らせ(ルルパ株式会社)</t>
    <phoneticPr fontId="15"/>
  </si>
  <si>
    <t>　当社が食事を調理・提供しております社会福祉施設「ケアライフ礎(いしずえ)」(所在地：長野県佐久市長土呂901-1　施設運営会社：エフビー介護サービス株式会社)において、食中毒事故が発生いたしました。発症されました利用者様及び施設従業員様には、多大な苦痛とご迷惑をおかけしましたことを心よりお詫び申し上げます。また、当該施設をご利用いただいている利用者様及び関係者の皆様に多大なるご迷惑とご心配をおかけしましたことを重ねてお詫び申し上げます。本日、2024年４月10日付で所管する佐久保健所(長野県)の検査結果が判明し、食品衛生法に基づく行政処分の内容が確定しましたので、お知らせいたします。
１．食中毒事故の内容
　2024年４月２日～2024年４月３日に社会福祉施設「ケアライフ礎」において、当社が調理・提供した食事を飲食された利用者様及び施設従業員様から下痢や嘔吐等の症状があるとの連絡が2024年４月５日にあり、佐久保健所が検査したところ、21名の利用者様及び施設従業員様からノロウイルスが検出されました。佐久保健所は発生状況等により当社が調理・提供した食事を原因とする食中毒と断定し、当社に食品衛生法に基づく行政処分を科しました。</t>
    <phoneticPr fontId="15"/>
  </si>
  <si>
    <t>https://le-repas.jp/2024/04/10/%E9%A3%9F%E4%B8%AD%E6%AF%92%E4%BA%8B%E6%95%85%E7%99%BA%E7%94%9F%E3%81%AB%E9%96%A2%E3%81%99%E3%82%8B%E3%81%8A%E8%A9%AB%E3%81%B3%E3%81%A8%E3%81%8A%E7%9F%A5%E3%82%89%E3%81%9B/</t>
    <phoneticPr fontId="15"/>
  </si>
  <si>
    <t>長野県</t>
    <rPh sb="0" eb="3">
      <t>ナガノケン</t>
    </rPh>
    <phoneticPr fontId="15"/>
  </si>
  <si>
    <t>ルルパ株式会社</t>
    <phoneticPr fontId="15"/>
  </si>
  <si>
    <t>　ニラと間違えてスイセンをニラ玉に・・・80代の母と60代の娘が食中毒　いずれも軽症　岩手</t>
    <phoneticPr fontId="15"/>
  </si>
  <si>
    <t>岩手県</t>
    <rPh sb="0" eb="3">
      <t>イワテケン</t>
    </rPh>
    <phoneticPr fontId="15"/>
  </si>
  <si>
    <t>岩手県の奥州保健所管内で、ニラと間違えてスイセンを食べた2人が食中毒になったことがわかりました。いずれも軽症で、現在は快方に向かっているということです。県内でスイセンの食中毒が発生したのは2021年以来3年ぶりです。県民くらしの安全課によりますと、食中毒と判明したのは奥州保健所管内に住む60代の女性と80代の女性の2人です。2人は親子で、8日午前8時ごろ、自宅敷地内で育てているニラを食べようと誤ってスイセンを採取しニラ玉に調理して食べ、その後おう吐や下痢の症状が現れました。2人が県内の医療機関を受診し判明したもので、症状は軽く、現在は快方に向かっているということです。県は食用の植物と確実に判断できない植物は、絶対に採らない・食べない・売らない・人にあげないとした上で、家庭菜園や畑などで野菜と観葉植物を一緒に栽培しないなどと注意を呼びかけています。スイセンはヒガンバナ科で、葉がニラやノビルによく似ているため間違いやすい植物です。食べると約30分以内におう吐、下痢、発汗、頭痛、昏睡、低体温などの食中毒症状がみられます。</t>
    <phoneticPr fontId="15"/>
  </si>
  <si>
    <t>https://news.yahoo.co.jp/articles/3f074d1006afbc16cd30d1b82af9cee051153b8e</t>
    <phoneticPr fontId="15"/>
  </si>
  <si>
    <t>岩手日日新聞</t>
    <rPh sb="0" eb="2">
      <t>イワテ</t>
    </rPh>
    <rPh sb="2" eb="6">
      <t>ニチニチシンブン</t>
    </rPh>
    <phoneticPr fontId="15"/>
  </si>
  <si>
    <t xml:space="preserve">ニャチャン：また集団食中毒が発生、小学5年生の女児が死亡 - VIETJOベトナムニュース </t>
    <phoneticPr fontId="15"/>
  </si>
  <si>
    <t xml:space="preserve">VIETJOベトナムニュース </t>
    <phoneticPr fontId="15"/>
  </si>
  <si>
    <t>南中部地方カインホア省ニャチャン市のビンチュオン小学校(truong tieu hoc Vinh Truong)で5日朝、5年生の女児が朝食後に体調不良を訴え、病院への搬送中に死亡した。また同日には、市内の他の学校でも集団食中毒が発生し、数十人の生徒・児童が入院した。
　死亡した女児D・N・B・Tちゃんは、外で朝ご飯を食べてから登校。その後、食中毒のような症状を発症して、カインホア省総合病院に緊急搬送されたが、病院に到着する前に容体が急変して死亡した。同校では同日、この女児の他にも腹痛と下痢を訴えた児童が病院に搬送された。Tちゃんがコムガー(チキンライス)を食べた後に死亡したとの情報は、ソーシャル・ネットワーキング・サービス(SNS)で瞬く間に拡散され、ビンチュオン小学校の校門前には、心配した多くの父兄が子供を迎えに殺到した。
　この日、食中毒騒動があったのはビンチュオン小学校だけではなく、同じ地区にある他の小学校と中学校でも集団食中毒が発生。生徒・児童らはいずれも外で朝食を摂ってから登校し、その後に体調不良を訴えていた。地元当局によると、死亡したTちゃんを除く、搬送された生徒・児童の大半は軽症とのこと。食中毒を発症した生徒・児童らはいずれも朝食にコムガーを食べたと話している。なお、死亡したTちゃんは心臓病の持病を患っており、詳しい死因は判明していない。
　警察と自治体は現在、学校の協力を得て、食中毒発生の原因などを調査している。最近、ニャチャン市ではコムガーが原因とみられる集団食中毒が相次いでおり、関連性なども疑われている。なお、当初は朝食にコムガーを食べたとされていたTちゃんだが、その後の調査で校門付近にある露店で寿司を食べてソフトドリンクを飲んでいたことが確認された。</t>
    <phoneticPr fontId="15"/>
  </si>
  <si>
    <t>https://www.viet-jo.com/news/social/240405172359.html</t>
    <phoneticPr fontId="15"/>
  </si>
  <si>
    <t>ベトナム</t>
    <phoneticPr fontId="15"/>
  </si>
  <si>
    <t xml:space="preserve">ライブドアニュース </t>
    <phoneticPr fontId="15"/>
  </si>
  <si>
    <t xml:space="preserve">台湾のくら寿司で新たに6人が食中毒か 全店舗を対象に立ち入り検査へ </t>
    <phoneticPr fontId="15"/>
  </si>
  <si>
    <t>回転ずしチェーン、くら寿司の店舗で食事をした客が相次いで食中毒とみられる症状を訴えている問題で、新北市政府衛生局は11日、新たに6人が食中毒とみられる症状で医療機関を受診したと通報があったと発表した。衛生福利部（保健省）食品薬物管理署は同日、各県市の衛生局と協力して全土の店舗を対象に立ち入り検査を行う方針を示した。くら寿司を巡っては、先月28日、台北市の松江南京店で客4人が食後に不快感や下痢、嘔吐などの症状を訴えていたことが分かっている。また先月31日から今月10日にかけては新北市の新荘宏匯店と淡水站（駅）前店で食事をした計11人が食中毒とみられる症状で医療機関を受診したと新北市衛生局に通報があった。
新たに食中毒の疑いがあるとされた6人は、いずれも9日に新北市の店舗で食事をした客。4人が新荘宏匯店、2人が新店威秀裕隆店を利用していた。食品薬物管理署の林金富副署長は報道陣の取材に対し、全店舗に対する検査は1週間以内に完了する予定だと語った。</t>
    <phoneticPr fontId="15"/>
  </si>
  <si>
    <t>https://news.livedoor.com/article/detail/26218223/</t>
    <phoneticPr fontId="15"/>
  </si>
  <si>
    <t>台湾</t>
    <rPh sb="0" eb="2">
      <t>タイワン</t>
    </rPh>
    <phoneticPr fontId="15"/>
  </si>
  <si>
    <t xml:space="preserve">健康被害で入院２２６人に 小林製薬の紅こうじサプリ - 中日新聞Web </t>
    <phoneticPr fontId="15"/>
  </si>
  <si>
    <t>中日新聞Web</t>
    <phoneticPr fontId="15"/>
  </si>
  <si>
    <t>厚生労働省は１２日、小林製薬の「紅こうじ」サプリメントに関する健康被害の入院者が、退院した人を含め１１日時点で計２２６人になったと同社から報告を受けたと明らかにした。医療機関を受診した人は計１３４４人。同社への相談件数は約７万３千件となった。</t>
    <phoneticPr fontId="15"/>
  </si>
  <si>
    <t>https://www.chunichi.co.jp/article/883408?rct=national</t>
    <phoneticPr fontId="15"/>
  </si>
  <si>
    <t>全国</t>
    <rPh sb="0" eb="2">
      <t>ゼンコク</t>
    </rPh>
    <phoneticPr fontId="15"/>
  </si>
  <si>
    <t>施設で使う絆創膏は、会社で決めた指定品だけを使用させましょう。</t>
    <rPh sb="0" eb="2">
      <t>シセツ</t>
    </rPh>
    <rPh sb="3" eb="4">
      <t>ツカ</t>
    </rPh>
    <rPh sb="5" eb="8">
      <t>バンソウコウ</t>
    </rPh>
    <rPh sb="10" eb="12">
      <t>カイシャ</t>
    </rPh>
    <rPh sb="13" eb="14">
      <t>キ</t>
    </rPh>
    <rPh sb="16" eb="18">
      <t>シテイ</t>
    </rPh>
    <rPh sb="18" eb="19">
      <t>ヒン</t>
    </rPh>
    <rPh sb="22" eb="24">
      <t>シヨウ</t>
    </rPh>
    <phoneticPr fontId="5"/>
  </si>
  <si>
    <t>特定できることは大変重要です。</t>
    <rPh sb="0" eb="2">
      <t>トクテイ</t>
    </rPh>
    <rPh sb="8" eb="10">
      <t>タイヘン</t>
    </rPh>
    <rPh sb="10" eb="12">
      <t>ジュウヨウ</t>
    </rPh>
    <phoneticPr fontId="5"/>
  </si>
  <si>
    <t>絆創膏を異物混入原因と考えると、混入場所が施設内か施設外かを</t>
    <rPh sb="0" eb="3">
      <t>バンソウコウ</t>
    </rPh>
    <rPh sb="4" eb="6">
      <t>イブツ</t>
    </rPh>
    <rPh sb="6" eb="8">
      <t>コンニュウ</t>
    </rPh>
    <rPh sb="8" eb="10">
      <t>ゲンイン</t>
    </rPh>
    <rPh sb="11" eb="12">
      <t>カンガ</t>
    </rPh>
    <rPh sb="16" eb="18">
      <t>コンニュウ</t>
    </rPh>
    <rPh sb="18" eb="20">
      <t>バショ</t>
    </rPh>
    <rPh sb="21" eb="23">
      <t>シセツ</t>
    </rPh>
    <rPh sb="23" eb="24">
      <t>ナイ</t>
    </rPh>
    <rPh sb="25" eb="28">
      <t>シセツガイ</t>
    </rPh>
    <phoneticPr fontId="5"/>
  </si>
  <si>
    <t>絆創膏は必ず取れてしまうものと意識してください。</t>
    <rPh sb="0" eb="3">
      <t>バンソウコウ</t>
    </rPh>
    <rPh sb="4" eb="5">
      <t>カナラ</t>
    </rPh>
    <rPh sb="6" eb="7">
      <t>ト</t>
    </rPh>
    <rPh sb="15" eb="17">
      <t>イシキ</t>
    </rPh>
    <phoneticPr fontId="5"/>
  </si>
  <si>
    <t>しっかり絆創膏でガードし、更に手袋を装着します。</t>
    <rPh sb="4" eb="7">
      <t>バンソウコウ</t>
    </rPh>
    <rPh sb="13" eb="14">
      <t>サラ</t>
    </rPh>
    <rPh sb="15" eb="17">
      <t>テブクロ</t>
    </rPh>
    <rPh sb="18" eb="20">
      <t>ソウチャク</t>
    </rPh>
    <phoneticPr fontId="5"/>
  </si>
  <si>
    <t>黄色ブドウ球菌(化膿菌)で製造食品が汚染されます。</t>
    <rPh sb="0" eb="2">
      <t>オウショク</t>
    </rPh>
    <rPh sb="5" eb="7">
      <t>キュウキン</t>
    </rPh>
    <rPh sb="8" eb="10">
      <t>カノウ</t>
    </rPh>
    <rPh sb="10" eb="11">
      <t>キン</t>
    </rPh>
    <rPh sb="13" eb="15">
      <t>セイゾウ</t>
    </rPh>
    <rPh sb="15" eb="17">
      <t>ショクヒン</t>
    </rPh>
    <rPh sb="18" eb="20">
      <t>オセン</t>
    </rPh>
    <phoneticPr fontId="5"/>
  </si>
  <si>
    <t>手に傷があったら、絆創膏やテープでカバーしないと、</t>
    <rPh sb="0" eb="1">
      <t>テ</t>
    </rPh>
    <rPh sb="2" eb="3">
      <t>キズ</t>
    </rPh>
    <rPh sb="9" eb="12">
      <t>バンソウコウ</t>
    </rPh>
    <phoneticPr fontId="5"/>
  </si>
  <si>
    <t>　↓　職場の先輩は以下のことを理解して　わかり易く　指導しましょう　↓</t>
    <phoneticPr fontId="5"/>
  </si>
  <si>
    <t>なぜ　会社で支給された絆創膏以外を使ってはいけないのか？</t>
    <rPh sb="3" eb="5">
      <t>カイシャ</t>
    </rPh>
    <rPh sb="6" eb="8">
      <t>シキュウ</t>
    </rPh>
    <rPh sb="11" eb="14">
      <t>バンソウコウ</t>
    </rPh>
    <rPh sb="14" eb="16">
      <t>イガイ</t>
    </rPh>
    <rPh sb="17" eb="18">
      <t>ツカ</t>
    </rPh>
    <phoneticPr fontId="5"/>
  </si>
  <si>
    <t>今週のお題(絆創膏は会社で指定されたものを使う)</t>
    <rPh sb="6" eb="9">
      <t>バンソウコウ</t>
    </rPh>
    <rPh sb="10" eb="12">
      <t>カイシャ</t>
    </rPh>
    <rPh sb="13" eb="15">
      <t>シテイ</t>
    </rPh>
    <rPh sb="21" eb="22">
      <t>ツカ</t>
    </rPh>
    <phoneticPr fontId="5"/>
  </si>
  <si>
    <t>　　　必要な備品です、工場(施設内で使用しているもの)と施設外で使用されているものが、識別できることが
　　　対策上重要です。
　　　また、認定されたものであれば、離脱した場所、工程、作業者を特定して、改善対策を必ず実施しましょう。</t>
    <rPh sb="3" eb="5">
      <t>ヒツヨウ</t>
    </rPh>
    <rPh sb="6" eb="8">
      <t>ビヒン</t>
    </rPh>
    <rPh sb="11" eb="13">
      <t>コウジョウ</t>
    </rPh>
    <rPh sb="14" eb="16">
      <t>シセツ</t>
    </rPh>
    <rPh sb="16" eb="17">
      <t>ナイ</t>
    </rPh>
    <rPh sb="18" eb="20">
      <t>シヨウ</t>
    </rPh>
    <rPh sb="28" eb="31">
      <t>シセツガイ</t>
    </rPh>
    <rPh sb="32" eb="34">
      <t>シヨウ</t>
    </rPh>
    <rPh sb="43" eb="45">
      <t>シキベツ</t>
    </rPh>
    <rPh sb="55" eb="57">
      <t>タイサク</t>
    </rPh>
    <rPh sb="57" eb="58">
      <t>ジョウ</t>
    </rPh>
    <rPh sb="58" eb="60">
      <t>ジュウヨウ</t>
    </rPh>
    <rPh sb="70" eb="72">
      <t>ニンテイ</t>
    </rPh>
    <rPh sb="82" eb="84">
      <t>リダツ</t>
    </rPh>
    <rPh sb="86" eb="88">
      <t>バショ</t>
    </rPh>
    <rPh sb="89" eb="91">
      <t>コウテイ</t>
    </rPh>
    <rPh sb="92" eb="95">
      <t>サギョウシャ</t>
    </rPh>
    <rPh sb="96" eb="98">
      <t>トクテイ</t>
    </rPh>
    <rPh sb="101" eb="103">
      <t>カイゼン</t>
    </rPh>
    <rPh sb="103" eb="105">
      <t>タイサク</t>
    </rPh>
    <rPh sb="106" eb="107">
      <t>カナラ</t>
    </rPh>
    <rPh sb="108" eb="110">
      <t>ジッシ</t>
    </rPh>
    <phoneticPr fontId="5"/>
  </si>
  <si>
    <t>2024年第13週（3月25日〜3月31日）</t>
    <phoneticPr fontId="85"/>
  </si>
  <si>
    <t>結核例　271例</t>
    <rPh sb="7" eb="8">
      <t>レイ</t>
    </rPh>
    <phoneticPr fontId="5"/>
  </si>
  <si>
    <t xml:space="preserve">細菌性赤痢1例 菌種：S. flexneri（B群）＿感染地域：フィリピン
</t>
    <phoneticPr fontId="85"/>
  </si>
  <si>
    <t xml:space="preserve">腸管出血性大腸菌感染症34例（有症者20例、うちHUS なし）
感染地域：国内24例、国内・国外不明10例
国内の感染地域：‌佐賀県5例、愛知県4例、長崎県4例、埼玉県2例、北海道1例、群馬県1例、東京都1例、岡山県1例、愛媛県1例、福岡県1例、国内（都道府県不明）3例
</t>
    <phoneticPr fontId="85"/>
  </si>
  <si>
    <t xml:space="preserve">年齢群：‌1歳（1例）、3歳（3例）、4歳（5例）、7歳（2例）、8歳（1例）、10代（5例）、      20代（2例）、30代（5例）、40代（3例）、50代（1例）、60代（3例）、70代（1例）、
80代（1例）、90代以上（1例）
</t>
    <phoneticPr fontId="85"/>
  </si>
  <si>
    <t xml:space="preserve">血清群・毒素型：‌O26 VT1（9例）、O157 VT1・VT2（5例）、O111 VT1・VT2（4例）、O111 VT1（2例）、O26 VT1・VT2（2例）、
O103 VT1（1例）、O128 VT1・VT2（1例）、O157 VT2（1例）、O44 VT1（1例）、O8 VT2（1例）、O91VT1・VT2（1例）、その他・不明（6例）
累積報告数：312例（有症者187例、うちHUS 2例．死亡なし）
</t>
    <phoneticPr fontId="85"/>
  </si>
  <si>
    <t>腸チフス2例 感染地域：インドネシア2例</t>
    <phoneticPr fontId="85"/>
  </si>
  <si>
    <t>E型肝炎7例 感染地域（感染源）：‌北海道1例（不明）、埼玉県1例（ホルモン）、
千葉県1例（シカ/キジ/ハト）、沖縄県1例（不明）、
国内（都道府県不明）1例（不明）、
フィリピン1例（豚レバー）、国内・国外不明1例（不明）
A型肝炎2例 感染地域：山口県1例、国内・国外不明1例</t>
    <phoneticPr fontId="85"/>
  </si>
  <si>
    <t>レジオネラ症18例（肺炎型17例、ポンティアック熱型1例）
感染地域：‌神奈川県2例、富山県2例、埼玉県1例、千葉県1例、東京都1例、長野県1例、京都府1例、大阪府1例、兵庫県1例、
広島県1例、山口県1例、香川県1例、大分県1例、宮崎県1例、国内・国外不明2例
年齢群：‌50代（1例）、60代（1例）、70代（7例）、80代（7例）、90代以上（2例）
累積報告数：409例</t>
    <phoneticPr fontId="85"/>
  </si>
  <si>
    <t>アメーバ赤痢9例（腸管アメーバ症9例）
感染地域：‌茨城県2例、岐阜県1例、フィリピン1例、国内・国外不明5例
感染経路：経口感染2例、その他・不明7例</t>
    <phoneticPr fontId="85"/>
  </si>
  <si>
    <t>2024年第12週</t>
    <phoneticPr fontId="85"/>
  </si>
  <si>
    <t>2024年第13週</t>
    <phoneticPr fontId="85"/>
  </si>
  <si>
    <r>
      <t xml:space="preserve">対前週
</t>
    </r>
    <r>
      <rPr>
        <b/>
        <sz val="14"/>
        <color rgb="FF0070C0"/>
        <rFont val="ＭＳ Ｐゴシック"/>
        <family val="3"/>
        <charset val="128"/>
      </rPr>
      <t>インフルエンザ 　     　 20.6%   減少</t>
    </r>
    <r>
      <rPr>
        <b/>
        <sz val="11"/>
        <color rgb="FF0070C0"/>
        <rFont val="ＭＳ Ｐゴシック"/>
        <family val="3"/>
        <charset val="128"/>
      </rPr>
      <t xml:space="preserve">
</t>
    </r>
    <r>
      <rPr>
        <b/>
        <sz val="14"/>
        <color rgb="FF0070C0"/>
        <rFont val="ＭＳ Ｐゴシック"/>
        <family val="3"/>
        <charset val="128"/>
      </rPr>
      <t>新型コロナウイルス   　  2.1% 　減少</t>
    </r>
    <rPh sb="0" eb="3">
      <t>タイゼンシュウゾウカ</t>
    </rPh>
    <rPh sb="28" eb="30">
      <t>ゲンショウ</t>
    </rPh>
    <rPh sb="52" eb="54">
      <t>ゲンショウ</t>
    </rPh>
    <phoneticPr fontId="85"/>
  </si>
  <si>
    <t xml:space="preserve">Yahoo!ニュース - </t>
    <phoneticPr fontId="15"/>
  </si>
  <si>
    <t xml:space="preserve">【山形】有毒のバイケイソウ・ウルイと誤食し70代女性食中毒 舌や口の周りしびれる症状 </t>
    <phoneticPr fontId="15"/>
  </si>
  <si>
    <t>尾花沢市の女性がウルイに似た有毒のバイケイソウを誤って食べ、食中毒症状を訴えたことが分かった。食中毒症状を訴えたのは、尾花沢市の70代女性。県によると、女性は11日、家族が宮城県鳴子地区から取ってきたバイケイソウを油炒めにし味見をした所、舌や口の周りがしびれる食中毒症状を訴えた。女性は一時入院したが、現在は快方に向かっている。バイケイソウは、ウルイやギョウジャニンニクと似た有毒植物。吐き気や下痢、手足のしびれ、めまいなどを引き起こし、最悪死に至るケースがある。県内では過去にバイケイソウによる食中毒が2件発生している。</t>
    <phoneticPr fontId="15"/>
  </si>
  <si>
    <t>山形県</t>
    <rPh sb="0" eb="3">
      <t>ヤマガタケン</t>
    </rPh>
    <phoneticPr fontId="15"/>
  </si>
  <si>
    <t>https://news.yahoo.co.jp/articles/71cf59df0823567730abba27dd10c6e00d936394</t>
    <phoneticPr fontId="15"/>
  </si>
  <si>
    <t>「国産鶏肉」チキン南蛮…中国産だった　産地を誤表示、1年半で2210パック販売　鹿児島市の総菜店に農水省が是正指示</t>
    <phoneticPr fontId="15"/>
  </si>
  <si>
    <t>農林水産省は１２日、昭産商事（北九州市）と同社が運営する「味の四季彩」谷山店（鹿児島市）に対し、総菜の原料原産地名などで不適正な表示があったとして、食品表示法に基づき是正を指示した。再発防止策をまとめ、５月１３日までに文書で報告するよう求めている。ふるさと納税返礼品 外国産の偽装鶏肉だった　4万3000件、144トン分…「鳥インフルで県産確保できず」　熊本の業者、都城市の聴取に認める　農水省によると、同社は少なくとも２０２２年８月１日～２４年１月９日、同店で製造した「チキン南蛮」について、中国産の鶏肉加工品を使用していたにもかかわらず、「鶏肉（国産）」としていた。原材料名も使用したものと一部異なり、重量順で記載する表示も誤っていた。同店は山形屋ストア谷山店内にあり期間中に２２１０パックを販売。農水省九州農政局が１月１９日から３月２１日に立ち入り検査した。
　農水省によると、原料原産地や原材料が異なるラベルを担当者が間違って貼り続けていた。昭産商事は「社内の食品表示にかかる管理体制に不備があった」と説明している。
　今回の指示には、表示の適正化やチェック体制の強化・拡充などが盛り込まれている。</t>
    <phoneticPr fontId="15"/>
  </si>
  <si>
    <t>“機能性表示食品”18製品 117件の健康被害報告</t>
    <phoneticPr fontId="15"/>
  </si>
  <si>
    <t>小林製薬の「紅麹」をめぐる問題を受けて、緊急点検を行っている消費者庁は、機能性表示食品として届けが出されている6795の製品のうち、11日時点で18製品117件の健康被害の報告が医療従事者からあったことを明らかにした。死亡にいたったケースはなく、「機能性表示食品との因果関係はこれから精査する」としている。</t>
    <phoneticPr fontId="15"/>
  </si>
  <si>
    <t xml:space="preserve">機能性表示食品めぐり来週にも検討会 小林製薬の紅麹サプリ問題受け | 国内 | ABEMA TIMES </t>
    <phoneticPr fontId="15"/>
  </si>
  <si>
    <t>　小林製薬が販売する紅麹のサプリメントで健康被害が報告されていることを受け、消費者庁は来週にも機能性表示食品をめぐる検討会を開催すると明らかにしました。
　消費者庁によりますと、検討会は大学教授や医療関係者ら外部の専門家で構成され、来週にも開催される見通しです。機能性表示食品の届け出約7000件について健康被害の情報収集のほか、製造・販売過程における安全性の確保や健康被害の情報の報告を義務化するかどうかを議論するということです。　5月末までにとりまとめを行う方針です。</t>
    <phoneticPr fontId="15"/>
  </si>
  <si>
    <t xml:space="preserve">消費者庁 機能性表示めぐり来週にも検討会 専門家が健康被害の報告義務化など議論 </t>
    <phoneticPr fontId="15"/>
  </si>
  <si>
    <t>小林製薬が販売する紅麹のサプリメントを摂取した人に健康被害が出ていることを受け、消費者庁は来週にも機能性表示食品を巡る検討会を開催すると明らかにしました。
　消費者庁によりますと、検討会は外部の専門家で構成され、来週にも開催される見通しです。機能性表示食品の届け出をしている約7000件について健康被害の情報収集や分析をするほか、製造・販売過程における安全性の確保や健康被害の情報の報告を義務化するかどうか議論するということです。　消費者庁は5月末までに取りまとめを行う方針です。</t>
    <phoneticPr fontId="15"/>
  </si>
  <si>
    <t>「売る側も知識持つべきだ」「国の責任ないの？」　機能性表示食品、疑問の声</t>
    <phoneticPr fontId="15"/>
  </si>
  <si>
    <t>約7000件の機能性表示食品、12日までに健康被害の有無調査＝官房長官</t>
    <phoneticPr fontId="15"/>
  </si>
  <si>
    <t xml:space="preserve">小林製薬が「機能性表示食品」として販売したサプリメント「紅麹（こうじ）コレステヘルプ」
によるとみられる健康被害の発生を受け、同食品への不安や制度への疑問の声が広がっている。
紅麹（こうじ）とは無関係な商品の買い控えなども起きており、企業からは「風評被害だ」と
悲鳴があがる。　「このサプリは医薬品と…
</t>
    <phoneticPr fontId="15"/>
  </si>
  <si>
    <r>
      <t>［東京　９日　ロイター］ - 林芳正官房長官は９日午後の会見で、小林製薬(4967.T), opens new tabの紅麹（こうじ）関連製品の摂取者に健康被害が拡大している問題に関連し、機能性表示食品として届けられている約７０００件の全てにおいて、１２日までに健康被害の有無を回答するよう消費者庁が求めていると明らかにした。
その結果も踏まえて、５月末までに機能性表示食品制度のあり方について取りまとめるよう、自見はなこ消費者担当相に指示したという。官房長官は「スピード感を持って消費者庁で検討を進めると承知している」と説明した。
トーマスグリーンフィールド国連大使が今月１４日</t>
    </r>
    <r>
      <rPr>
        <b/>
        <sz val="14"/>
        <rFont val="Microsoft JhengHei"/>
        <family val="3"/>
      </rPr>
      <t>─</t>
    </r>
    <r>
      <rPr>
        <b/>
        <sz val="14"/>
        <rFont val="Microsoft JhengHei"/>
        <family val="3"/>
        <charset val="128"/>
      </rPr>
      <t>２０日の日程で日本と韓国を訪問すると米国連代表部が発表したことについて、林官房長官は「承知している」と述べた。</t>
    </r>
    <r>
      <rPr>
        <b/>
        <sz val="14"/>
        <rFont val="游ゴシック"/>
        <family val="3"/>
        <charset val="128"/>
      </rPr>
      <t xml:space="preserve">
大使の訪日日程は調整中とした上で、北朝鮮を含めた地域情勢や国際情勢について、日本側と意見交換するとの見解を示した。北朝鮮に拉致された被害者の家族連絡会代表者とも面会する方向で日程調整が進められており、林官房長官も同席するという。</t>
    </r>
    <phoneticPr fontId="15"/>
  </si>
  <si>
    <t xml:space="preserve">残留農薬基準値超過および適用外農薬を使用した農産物についてのお詫びと回収のお知らせ </t>
    <phoneticPr fontId="85"/>
  </si>
  <si>
    <t>https://www.saitette.jp/2024/04/11/%E6%AE%8B%E7%95%99%E8%BE%B2%E8%96%AC%E5%9F%BA%E6%BA%96%E5%80%A4%E8%B6%85%E9%81%8E%E3%81%8A%E3%82%88%E3%81%B3%E9%81%A9%E7%94%A8%E5%A4%96%E8%BE%B2%E8%96%AC%E3%82%92%E4%BD%BF%E7%94%A8%E3%81%97%E3%81%9F/</t>
    <phoneticPr fontId="85"/>
  </si>
  <si>
    <t>有機農業ニュースクリップ</t>
    <phoneticPr fontId="85"/>
  </si>
  <si>
    <t>台湾衛生福利部食品薬物管理署は4月9日、静岡産のミカン64㌔から残留基準値を超える有機リン系殺虫剤フェントエート0.4ppm（残留基準値0.2ppm）を検出し廃棄または積戻しを指示と公表。日本の残留基準値は0.1ppm
台湾衛生福利部食品薬物管理署｜https://fda.gov.tw/UnsafeFood/UnsafeFoodContent.aspx?id=4106</t>
    <phoneticPr fontId="85"/>
  </si>
  <si>
    <t>https://twitter.com/OrganicNewsClip/status/1777579641101767079</t>
    <phoneticPr fontId="85"/>
  </si>
  <si>
    <t>https://www.nikkei.com/article/DGXZQOGN10EIA0Q4A410C2000000/</t>
  </si>
  <si>
    <t>https://news.nissyoku.co.jp/news/shido20240326012551429</t>
    <phoneticPr fontId="85"/>
  </si>
  <si>
    <t>https://www.jetro.go.jp/biznews/2024/04/b915287a24bcae33.html</t>
    <phoneticPr fontId="85"/>
  </si>
  <si>
    <t xml:space="preserve">  ジェトロは今回で4回目の参加となり、ジェトロブースの出展とマスタークラスを開催。ブースでは、欧州でも希少な日本産マダイをはじめ、既にイタリア市場にも流通する日本産のホタテ、ハマチの市場拡大のため、在ミラノ日本人シェフ考案のフィンガーフードの試食を行った。ホタテのバタートリュフ、マダイの刻みわさびのマリネ、ハマチのハラペーニョソースのカルパッチョなどを提案した。また、イタリア人バーテンダーが日本産酒類を使って考案したカクテルの試飲も実施。イタリアで好んで飲まれるカクテルのネグローニには日本産のジンや梅酒を合わせたほか、日本産のゆずリキュール、泡盛、日本酒などを使ったカクテルも提案した。いずれも、イタリア人の食文化に合わせたメニューで、来場者に違和感なく受け入れられ、日本産製品への関心を高めた。見どころの1つとなったブースデザインは、在ミラノのアーティストの長尾智子氏が監修し、世界に向けて情報発信力の高いミラノで、来場者に対して日本産食品のみならず、日本の文化やフィロソフィーもアピールすることを狙った。
イタリアの大規模なガストロノミー国際会議「第19回イデンティタ・ミラノ2024外部サイトへ、新しいウィンドウで開きます」が3月9～11日にミラノで開催された。トップシェフやレストラン関係者、輸入業者などの業界関係者が一堂に会し、業界を代表するシェフなど155人が講演したほか、85のマスタークラス（専門家によるワークショップ）が開催され、食品関連企業などが70以上のブースを設けた。
シェフやホテル経営者の来場が多い最終日の11日には、2つのマスタークラスを実施。水産物セミナーでは、国際すし知識認証協会理事・事務局長の小川洋利氏を講師に招き、高度に発達した日本の水産コールドチェーン（注1）の仕組みを説明したほか、うまみや鮮度をできるだけ落とさずに魚を処理する日本の生け締めの技術について解説し、「大事な命をいかにおいしく食べるかという日本人の魚への尊敬意を込めた」手法について熱弁。カクテルセミナーでは、人材派遣事業を行うSGグループ創設者で数多の受賞歴を持つバーテンダーの後閑信吾氏が日本の「國酒（こくしゅ、注2）」を使ったカクテル作りを実演した。日本の高い酒類製造技術や特徴を交えながら、焼酎、日本酒、梅酒をベースとしたオリジナルカクテルの試飲を行い、参加者には併せて提供された日本産マダイのフィンガーフードとの相性の良さも伝えた。総勢200人が参加し、「漁獲物への敬意と、天から与えられたものを尊重し、その特性を最大限高めて感謝し、消費するというメンタリティーは日本ならでは」「國酒と他の蒸留酒のハイブリッドカクテルを洗練されたクオリティーで実現している」といったコメントがあった。世界的にも人気のあるイタリア料理やカクテルに日本産食材を浸透させ、イタリア市場のみならず、日本から世界への農林水産物・食品の普及、販路拡大を期待したい。</t>
    <phoneticPr fontId="85"/>
  </si>
  <si>
    <t>https://www.jetro.go.jp/biznews/2024/04/8724a63f04610f82.html</t>
    <phoneticPr fontId="85"/>
  </si>
  <si>
    <t>タイの2008年アルコール飲料規制法外部サイトへ、新しいウィンドウで開きます（英語訳外部サイトへ、新しいウィンドウで開きます）改正をめぐり、3月27日の国会下院外部サイトへ、新しいウィンドウで開きますにおいて、内閣、タイ貢献党、最大野党の前進党、国民（2グループ）がそれぞれ提案した計5本の改正案の原則（方向性）が賛成多数で可決された。今後は、5本の改正案の原則のうち、内閣が提案した改正案の原則を軸に、政府が設置した特別委員会において、国民の健康面および経済面への影響を踏まえ、改正法案本体が検討される。改正法案本体は7月ごろにまとめられる見通し。今般、下院で可決された5本の改正案の原則はそれぞれ内容が異なっており、規制強化、規制緩和の双方が入り混じっている状況。各改正案の原則の内容がどの程度、改正法案本体に反映されるかは、現時点では明らかになっていない。
内閣が提案した改正案の原則の主な内容は次のとおり。
「アルコール飲料」「マーケティング・コミュニケーション」の定義の見直しおよび「アルコール飲料摂取により問題が生じる人」の定義の追加
国家アルコール飲料政策委員会、アルコール飲料規制委員会、県アルコール飲料規制委員会、バンコクアルコール飲料規制委員会の構成・役割権限およびアルコール飲料規制委員会事務局の役割権限の見直し大臣の権限に基づき、アルコール飲料の販売および消費が可能な公的機関・場所を定める条項の見直し
アルコール飲料の販売および消費を提供する場所における、指定した時間以外のアルコール飲料の消費の禁止
広告規制の強化  アルコール依存者の治療とリハビリに関する規定の見直し
係官の立ち入り検査などの任務遂行のための権限見直し
係官の任務遂行のために関係者に適切な便宜を求める旨の規定の廃止
法律に違反した場合の処罰の見直し
アルコール飲料の販売時間を定めている「革命評議会布告第253号」の廃止（注：同布告では、アルコール飲料の販売時間を11時～14時、17時～24時と定めている。なお、首相府告示においても同様の規定があるが、今般の改正案の原則においては首相府告示についての言及はない）。
同法の改正をめぐっては、過去にも複数回、意見公募が行われていた（2023年6月12日記事参照）。</t>
    <phoneticPr fontId="85"/>
  </si>
  <si>
    <t>https://www.jetro.go.jp/biznews/2024/04/0e08e97e53bb9ea5.html</t>
    <phoneticPr fontId="85"/>
  </si>
  <si>
    <t>ジェトロは3月22日、米国向けに輸出を行う国内製品製造業者などを対象としたセミナー「米国有機執行強化（SOE：Strengthening Organic Enforcement）」を開催した。米国食品医薬品局（FDA)や米国農務省（USDA）などの食品関連規制を専門とするビジネスアドバイザーのエウレカ・グローバル・ソリューションズ（Eureka Global Solutions LLC）の代表取締役社長のボイド敏子氏を講師に招き、SOEの概要や手続きなどについて解説した。
SOEは、米国で近年急成長している有機製品市場の透明性・信頼性を保つため、2023年1月にUSDAの国家有機プログラム（NOP）により最終規則が公表された。SOE規則の制定は、特にUSDAの有機認証マークに対する信頼を高めることを目的としており、1990年に有機食品生産法が施行されて以来、有機規制に対する最大の改定となった。今回のセミナーでは、同規制が施行された背景と目的、新規則の主な内容、監査に備えた対応方法などについても解説した。有機認証マークを現在所持している、または今後取得を検討している事業者には、一度目を通すことが推奨される内容となっている。ジェトロのセミナーセミナーのページでオンデマンド配信中。説明資料も同ページからダウンロードできる。</t>
    <phoneticPr fontId="85"/>
  </si>
  <si>
    <t>https://mainichi.jp/premier/health/articles/20240215/med/00m/070/002000d</t>
    <phoneticPr fontId="85"/>
  </si>
  <si>
    <t xml:space="preserve">ピーナツなど特定の食品にアレルギーを持つ人に対する治療用歯磨き粉の開発に向けた第1相臨床試験の結果を、米オレンジ郡小児病院（CHOC）の小児アレルギー専門医であるWilliam Berger氏らが、米国アレルギー・喘息・免疫学会年次総会（ACAAI 2023 Annual Scientific Meeting、11月9～13日、米アナハイム）で発表した。口腔粘膜免疫療法（oral mucosal immunotherapy；OMIT）と呼ばれるこの免疫療法は、医師などの専門家の監視下でアレルゲンとなっている物質を、少しずつ量を増やしながら摂取する「経口免疫療法」にひと工夫加えたもので、多くの免疫応答細胞が分布する口腔粘膜を通じた減感作を目指す。
　この治療では、患者は、ピーナツタンパク質が配合された特別な歯磨き粉（以下、ピーナツ歯磨き粉）で歯を磨きさえすればよい。INT301と呼ばれるこの歯磨き粉は1回量ずつ処方され、減感作療法と同時に歯をきれいにする役目も果たす。Berger氏は、「この免疫療法では注射の必要はなく、1日1回、歯を磨くだけで投与できる便利なものだ。何かを食べる必要も準備する必要もない。ただ、いつも通り朝起きたら歯を磨くだ…
</t>
    <phoneticPr fontId="85"/>
  </si>
  <si>
    <t>https://www.kenko-media.com/food_devlp/archives/7333</t>
    <phoneticPr fontId="85"/>
  </si>
  <si>
    <t>https://www.jetro.go.jp/biznews/2024/04/cd32564e6879ec9a.html</t>
    <phoneticPr fontId="85"/>
  </si>
  <si>
    <t xml:space="preserve">   ジェトロは3月22日、日本の水産物を含む動物由来製品をブラジルに輸出するめに必要な手続きなどをまとめた日本語ガイドブックを作成した。ブラジルに水産物を含む動物由来製品を輸出する際には、生産者がブラジルの農務省（MAPA）傘下にある動物由来製品検査部（DIPOA）のシステム（PGA-SIFSIF）に登録する必要がある。同システムはすべてポルトガル語で運用されているため、関係者にとっては不明瞭かつ煩雑な手続きとされていた。だが、生産者が製造工程に関する情報などを準備・提供すれば、ポルトガル語がわかる人に委任し、代理登録することも認められている。底堅い水産物の需要、日本産に対する関心も
ブラジルにおける水産物の需要は高く、日本食だけでなく、各種料理レストランで水産物が食材として使われている。開発商工サービス省の輸入統計によると、2023年の輸入総額は約13億8,700万ドルで、新型コロナ禍前の2019年の輸入額を上回っている（添付資料図参照）。また、そのうち、54.2％をサーモン〔大西洋サーモンとドナウサーモン（冷凍または冷蔵）〕が占めている。一方、国別輸入額でみると、チリからの輸入が60％以上を占めているが、輸出元は南米だけでなく、ベトナムや中国などアジアの国からも輸入実績がある（添付資料表参照）。
当地水産物バイヤーなどにヒアリングすると、日本のブリ、ホタテ、かつお節など関心があるものの、これまで日本の生産者との商談実績がないとのこと。また、レストラン関係者などにアンケートを取った際も、日本からの輸入やサプライヤーとのコネクションに関心があり、マグロ、ホタテ、アサリの順に関心があるという結果も出ており、実際に、一部の水産物輸入業者によってブリやホタテは輸入されつつある。</t>
    <phoneticPr fontId="85"/>
  </si>
  <si>
    <t>https://www.viet-jo.com/m/news/social/240405172359.html</t>
    <phoneticPr fontId="85"/>
  </si>
  <si>
    <t>https://www.nikkei.com/article/DGXZQOUC04CA60U4A400C2000000/</t>
    <phoneticPr fontId="85"/>
  </si>
  <si>
    <t>南中部地方カインホア省ニャチャン市のビンチュオン小学校(truong tieu hoc Vinh Truong)で5日朝、5年生の女児が朝食後に体調不良を訴え、病院への搬送中に死亡した。また同日には、市内の他の学校でも集団食中毒が発生し、数十人の生徒・児童が入院した。死亡した女児D・N・B・Tちゃんは、外で朝ご飯を食べてから登校。その後、食中毒のような症状を発症して、カインホア省総合病院に緊急搬送されたが、病院に到着する前に容体が急変して死亡した。同校では同日、この女児の他にも腹痛と下痢を訴えた児童が病院に搬送された。　Tちゃんがコムガー(チキンライス)を食べた後に死亡したとの情報は、ソーシャル・ネットワーキング・サービス(SNS)で瞬く間に拡散され、ビンチュオン小学校の校門前には、心配した多くの父兄が子供を迎えに殺到した。　この日、食中毒騒動があったのはビンチュオン小学校だけではなく、同じ地区にある他の小学校と中学校でも集団食中毒が発生。生徒・児童らはいずれも外で朝食を摂ってから登校し、その後に体調不良を訴えていた。地元当局によると、死亡したTちゃんを除く、搬送された生徒・児童の大半は軽症とのこと。食中毒を発症した生徒・児童らはいずれも朝食にコムガーを食べたと話している。なお、死亡したTちゃんは心臓病の持病を患っており、詳しい死因は判明していない。
　警察と自治体は現在、学校の協力を得て、食中毒発生の原因などを調査している。最近、ニャチャン市ではコムガーが原因とみられる集団食中毒が相次いでおり、関連性なども疑われている。なお、当初は朝食にコムガーを食べたとされていたTちゃんだが、その後の調査で校門付近にある露店で寿司を食べてソフトドリンクを飲んでいたことが確認された。</t>
    <phoneticPr fontId="85"/>
  </si>
  <si>
    <t>https://www.bbc.com/japanese/articles/c84dzvvw3nyo</t>
    <phoneticPr fontId="85"/>
  </si>
  <si>
    <t>森永乳業は3月25日、同社が保有する「ビフィズス菌　BB536」と「ビフィズス菌　M-16V」「ビフィズス菌　M-63」の3菌株の組み合わせがブラジル国家衛生監督庁（ANVISA）から使用承認を取得したと発表した。同国内で販売するサプリメントやヨーグルトなどの一般食品へ使用できるようになる。
　加えてヘルスクレームとして4～18歳を対象とした「胃・腸」のケアに関する表示承認も取得したため、商品の機能を分かりやすく伝えることが可能となる。急成長する同国</t>
    <phoneticPr fontId="85"/>
  </si>
  <si>
    <t>ファストフード大手の米マクドナルドは4日、イスラエル国内の全店舗を、フランチャイズ企業から買い戻すと発表した。マクドナルドに対しては、イスラエルとイスラム組織ハマスの戦争をめぐり、ボイコット運動が起きている。マクドナルドによると、イスラエルで30年以上フランチャイズチェーンを展開するアロニアル社と、国内225店舗の返還で合意した。それらの店舗では計約5000人を雇用している。アロニアル社がイスラエル兵に数千食を無料で提供し始めたのを受け、マクドナルドに批判が集まっていた。マクドナルドの中東での売り上げは、昨年10月に紛争が始まって以来、低迷している。マクドナルドの説明では、店舗とオペレーションと従業員は「同等の条件で」維持される。同社は引き続き「イスラエル市場にコミット」していくという。買い戻しの条件は明らかにしていない。
イスラム諸国などで不買運動
マクドナルドをめぐっては、イスラエルを支持している様子だとして、クウェート、マレーシア、パキスタンなどイスラム教徒が多数派の国々で、距離を置く声明が発表された。それをきっかけにボイコット運動が起こった。草の根のボイコットは中東以外にも広がり、世界各地で活発な抗議行動も起きた。マクドナルドは1月、イスラエルとハマスの紛争が、フランス、インドネシア、マレーシアでのビジネスに「大きく影響した」と認めた。ただ、最も大きな影響を被ったのは中東だとした。同社のクリス・ケンプチンスキー最高経営責任者（CEO）は、同社への反感は「誤った情報」が原因だと主張。しかし、収益は落ち込み、約4年ぶりに四半期売上目標を達成できなかった。同社はボイコット運動について、「残念なもので、正当な理由がない」と評した。マクドナルドの店舗は世界で4万以上あり、そのほとんどは何千もの独立会社によって所有・運営されている。中東の店舗は世界全体の5％ほどとされる。ケンプチンスキー氏は1月、「イスラム諸国を含め、営業しているすべての国で、マクドナルドは現地のオーナーによって誇りを持って運営されている」と述べていた。また、「この戦争が続く限り（中略）大きな改善が（それらの市場で）見られるとは思っていない」としていた。
マクドナルドはイスラエルでの事業を「内製化」することで、中東での評判を回復させ、主要販売目標を再び達成することを狙っているとみられる。
（英語記事　McDonald's to buy back all its Israeli restaurants）</t>
    <phoneticPr fontId="85"/>
  </si>
  <si>
    <t>キリンホールディングス（HD）はオーストラリアや東南アジアで健康食品事業を拡充する。完全子会社の豪ブラックモアズを通じて独自素材「プラズマ乳酸菌」を含む商品を豪州に投入するほか、アジアで販路を広げる。成長市場で収益基盤を固め、ブラックモアズの売上高を2030年までに現在比5割増の1000億円に引き上げる。
3月28日付でキリンHDの社長最高執行責任者（COO）に就任した南方健志氏が日本経済新聞社…</t>
    <phoneticPr fontId="85"/>
  </si>
  <si>
    <t>International Cocoa Organization(ICCO)は、今シーズンのカカオの生産量が前年に比べて約11%減少するとの予測を発表した。それに伴い、カカオの価格の高騰が予測されている。ICCOは、カカオの生産量が減少する理由について、気候、害虫や病気、果樹園の老朽化が主だと述べた。カカオの主な生産地であるガーナやコートジボワールはエルニーニョ現象の影響で季節外れの気温、大雨などに悩まされ、農家は打撃を受けている。中央アフリカや南米の生産地では、生産量に大幅な減少は見られないという。病気に関しては、カカオスウォーレンシュートウイルスが生産量減少の原因として特に言及されている。この病気に感染したカカオは芽の肥大化、葉の変色、根の壊死など甚大な被害を受ける。カカオ製品、また関連企業への影響が懸念される。</t>
    <phoneticPr fontId="85"/>
  </si>
  <si>
    <t xml:space="preserve">ガストロノミー国際会議「イデンティタ・ミラノ」で日本産水産物・酒類をPR - ジェトロ </t>
  </si>
  <si>
    <t>米政府、飲料水のPFAS基準厳しく　日本の1割未満の新規制 - 日本経済新聞</t>
  </si>
  <si>
    <t>タイ、アルコール飲料規制法案の改正を検討(タイ) ｜ ビジネス短信 ―ジェトロの海外ニュース - ジェトロ</t>
  </si>
  <si>
    <t>ジェトロ、食品や農産物に関する米国有機執行強化（SOE）のセミナー動画公開、規則への対応方法など解説(米国) ｜ ビジネス短信 ―ジェトロの海外ニュース - ジェトロ</t>
  </si>
  <si>
    <t>1日1回の歯磨きで……ピーナツアレルギーの画期的な治療法開発へ ｜ ヘルスデーニュース ｜ 毎日新聞「医療プレミア」</t>
  </si>
  <si>
    <t>カカオの価格　さらなる高騰の危機 ｜ 食品と開発</t>
  </si>
  <si>
    <t>水産物を含む動物由来製品の輸出手続き日本語ガイドブックを作成(ブラジル) ｜ ビジネス短信 ― ジェトロ</t>
  </si>
  <si>
    <t xml:space="preserve">ニャチャン：また集団食中毒が発生、小学5年生の女児が死亡 [社会] - VIETJOベトナムニュース </t>
  </si>
  <si>
    <t>マクドナルド、イスラエルの全店舗を直営へ　不買運動で売り上げ低迷</t>
  </si>
  <si>
    <t>キリンHD、海外で健康食品拡充　豪子会社で5割増収へ - 日本経済新聞</t>
  </si>
  <si>
    <t>森永乳業、ブラジルから使用承認　ビフィズス菌3菌株組み合わせ - 日本食糧新聞電子版</t>
  </si>
  <si>
    <t>イタリア</t>
    <phoneticPr fontId="85"/>
  </si>
  <si>
    <t>タイ</t>
    <phoneticPr fontId="85"/>
  </si>
  <si>
    <t>米国</t>
    <rPh sb="0" eb="2">
      <t>ベイコク</t>
    </rPh>
    <phoneticPr fontId="85"/>
  </si>
  <si>
    <t>ガーナ</t>
    <phoneticPr fontId="85"/>
  </si>
  <si>
    <t>ブラジル</t>
    <phoneticPr fontId="85"/>
  </si>
  <si>
    <t>ベトナム</t>
    <phoneticPr fontId="85"/>
  </si>
  <si>
    <t>　</t>
    <phoneticPr fontId="8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</si>
</sst>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2"/>
      <color rgb="FF333333"/>
      <name val="メイリオ"/>
      <family val="3"/>
      <charset val="128"/>
    </font>
    <font>
      <b/>
      <sz val="11"/>
      <color rgb="FF222324"/>
      <name val="ＭＳ Ｐゴシック"/>
      <family val="2"/>
      <charset val="128"/>
    </font>
    <font>
      <b/>
      <sz val="14"/>
      <color rgb="FF0070C0"/>
      <name val="ＭＳ Ｐゴシック"/>
      <family val="3"/>
      <charset val="128"/>
    </font>
    <font>
      <b/>
      <sz val="14"/>
      <color indexed="8"/>
      <name val="ＭＳ Ｐゴシック"/>
      <family val="3"/>
      <charset val="128"/>
    </font>
    <font>
      <b/>
      <sz val="20"/>
      <name val="游ゴシック"/>
      <family val="3"/>
      <charset val="128"/>
    </font>
    <font>
      <sz val="20"/>
      <color rgb="FFFF0000"/>
      <name val="ＭＳ Ｐゴシック"/>
      <family val="3"/>
      <charset val="128"/>
    </font>
    <font>
      <sz val="20"/>
      <color indexed="9"/>
      <name val="ＭＳ Ｐゴシック"/>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b/>
      <sz val="14"/>
      <color indexed="12"/>
      <name val="ＭＳ Ｐゴシック"/>
      <family val="3"/>
      <charset val="128"/>
    </font>
    <font>
      <sz val="48"/>
      <color theme="0"/>
      <name val="ＭＳ Ｐゴシック"/>
      <family val="3"/>
      <charset val="128"/>
      <scheme val="minor"/>
    </font>
    <font>
      <sz val="11"/>
      <color theme="0"/>
      <name val="ＭＳ Ｐゴシック"/>
      <family val="3"/>
      <charset val="128"/>
      <scheme val="minor"/>
    </font>
    <font>
      <sz val="28"/>
      <color theme="0"/>
      <name val="ＭＳ Ｐゴシック"/>
      <family val="3"/>
      <charset val="128"/>
      <scheme val="minor"/>
    </font>
    <font>
      <u/>
      <sz val="28"/>
      <color theme="0"/>
      <name val="ＭＳ Ｐゴシック"/>
      <family val="3"/>
      <charset val="128"/>
    </font>
    <font>
      <b/>
      <sz val="20"/>
      <color theme="0"/>
      <name val="メイリオ"/>
      <family val="3"/>
      <charset val="128"/>
    </font>
    <font>
      <sz val="20"/>
      <color theme="0"/>
      <name val="メイリオ"/>
      <family val="3"/>
      <charset val="128"/>
    </font>
    <font>
      <sz val="20"/>
      <color theme="0"/>
      <name val="ＭＳ Ｐゴシック"/>
      <family val="3"/>
      <charset val="128"/>
      <scheme val="minor"/>
    </font>
    <font>
      <b/>
      <sz val="13"/>
      <name val="ＭＳ Ｐゴシック"/>
      <family val="3"/>
      <charset val="128"/>
    </font>
    <font>
      <b/>
      <sz val="13"/>
      <color indexed="9"/>
      <name val="ＭＳ Ｐゴシック"/>
      <family val="3"/>
      <charset val="128"/>
    </font>
    <font>
      <b/>
      <sz val="14"/>
      <name val="Microsoft JhengHei"/>
      <family val="3"/>
    </font>
    <font>
      <b/>
      <sz val="14"/>
      <name val="Microsoft JhengHei"/>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1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6DDDF7"/>
        <bgColor indexed="64"/>
      </patternFill>
    </fill>
    <fill>
      <patternFill patternType="solid">
        <fgColor rgb="FFFF0000"/>
        <bgColor indexed="64"/>
      </patternFill>
    </fill>
    <fill>
      <patternFill patternType="solid">
        <fgColor theme="6" tint="-0.499984740745262"/>
        <bgColor indexed="64"/>
      </patternFill>
    </fill>
  </fills>
  <borders count="256">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auto="1"/>
      </right>
      <top style="thin">
        <color auto="1"/>
      </top>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medium">
        <color auto="1"/>
      </left>
      <right/>
      <top style="thin">
        <color indexed="12"/>
      </top>
      <bottom/>
      <diagonal/>
    </border>
    <border>
      <left style="medium">
        <color auto="1"/>
      </left>
      <right style="thick">
        <color indexed="12"/>
      </right>
      <top style="medium">
        <color rgb="FF0070C0"/>
      </top>
      <bottom style="thin">
        <color indexed="12"/>
      </bottom>
      <diagonal/>
    </border>
    <border>
      <left/>
      <right style="thick">
        <color indexed="56"/>
      </right>
      <top/>
      <bottom style="thick">
        <color indexed="56"/>
      </bottom>
      <diagonal/>
    </border>
    <border>
      <left/>
      <right/>
      <top/>
      <bottom style="thick">
        <color indexed="56"/>
      </bottom>
      <diagonal/>
    </border>
    <border>
      <left style="thick">
        <color indexed="56"/>
      </left>
      <right/>
      <top/>
      <bottom style="thick">
        <color indexed="56"/>
      </bottom>
      <diagonal/>
    </border>
    <border>
      <left/>
      <right style="thick">
        <color indexed="56"/>
      </right>
      <top/>
      <bottom/>
      <diagonal/>
    </border>
    <border>
      <left style="thick">
        <color indexed="56"/>
      </left>
      <right/>
      <top/>
      <bottom/>
      <diagonal/>
    </border>
    <border>
      <left/>
      <right style="thick">
        <color indexed="56"/>
      </right>
      <top style="thick">
        <color indexed="56"/>
      </top>
      <bottom/>
      <diagonal/>
    </border>
    <border>
      <left/>
      <right/>
      <top style="thick">
        <color indexed="56"/>
      </top>
      <bottom/>
      <diagonal/>
    </border>
    <border>
      <left style="thick">
        <color indexed="56"/>
      </left>
      <right/>
      <top style="thick">
        <color indexed="56"/>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9" fillId="0" borderId="0"/>
    <xf numFmtId="0" fontId="110" fillId="0" borderId="0" applyNumberFormat="0" applyFill="0" applyBorder="0" applyAlignment="0" applyProtection="0"/>
    <xf numFmtId="0" fontId="109" fillId="0" borderId="0"/>
  </cellStyleXfs>
  <cellXfs count="761">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9" borderId="39" xfId="17" applyFont="1" applyFill="1" applyBorder="1" applyAlignment="1">
      <alignment horizontal="left" vertical="center"/>
    </xf>
    <xf numFmtId="0" fontId="33" fillId="9" borderId="40" xfId="17" applyFont="1" applyFill="1" applyBorder="1" applyAlignment="1">
      <alignment horizontal="center" vertical="center"/>
    </xf>
    <xf numFmtId="0" fontId="33" fillId="9" borderId="40" xfId="2" applyFont="1" applyFill="1" applyBorder="1" applyAlignment="1">
      <alignment horizontal="center" vertical="center"/>
    </xf>
    <xf numFmtId="0" fontId="34" fillId="9" borderId="40" xfId="2" applyFont="1" applyFill="1" applyBorder="1" applyAlignment="1">
      <alignment horizontal="center" vertical="center"/>
    </xf>
    <xf numFmtId="0" fontId="34" fillId="9"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9" borderId="42" xfId="2" applyFont="1" applyFill="1" applyBorder="1" applyAlignment="1">
      <alignment horizontal="center" vertical="center"/>
    </xf>
    <xf numFmtId="0" fontId="34" fillId="9" borderId="43" xfId="2" applyFont="1" applyFill="1" applyBorder="1" applyAlignment="1">
      <alignment horizontal="center" vertical="center"/>
    </xf>
    <xf numFmtId="0" fontId="1" fillId="10"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10" borderId="43" xfId="17" applyFill="1" applyBorder="1" applyAlignment="1">
      <alignment horizontal="center" vertical="center"/>
    </xf>
    <xf numFmtId="0" fontId="8" fillId="10" borderId="0" xfId="1" applyFill="1" applyBorder="1" applyAlignment="1" applyProtection="1">
      <alignment vertical="center" wrapText="1"/>
    </xf>
    <xf numFmtId="0" fontId="6" fillId="10"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1"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2" borderId="54" xfId="17" applyNumberFormat="1" applyFont="1" applyFill="1" applyBorder="1" applyAlignment="1">
      <alignment horizontal="center" vertical="center" wrapText="1"/>
    </xf>
    <xf numFmtId="0" fontId="59" fillId="12" borderId="54" xfId="17" applyFont="1" applyFill="1" applyBorder="1" applyAlignment="1">
      <alignment horizontal="left" vertical="center" wrapText="1"/>
    </xf>
    <xf numFmtId="0" fontId="63" fillId="13" borderId="55" xfId="17" applyFont="1" applyFill="1" applyBorder="1" applyAlignment="1">
      <alignment horizontal="center" vertical="center" wrapText="1"/>
    </xf>
    <xf numFmtId="176" fontId="61" fillId="13" borderId="55" xfId="17" applyNumberFormat="1" applyFont="1" applyFill="1" applyBorder="1" applyAlignment="1">
      <alignment horizontal="center" vertical="center" wrapText="1"/>
    </xf>
    <xf numFmtId="181" fontId="63" fillId="10" borderId="55" xfId="0" applyNumberFormat="1" applyFont="1" applyFill="1" applyBorder="1" applyAlignment="1">
      <alignment horizontal="center" vertical="center"/>
    </xf>
    <xf numFmtId="0" fontId="63" fillId="13" borderId="56" xfId="17" applyFont="1" applyFill="1" applyBorder="1" applyAlignment="1">
      <alignment horizontal="center" vertical="center" wrapText="1"/>
    </xf>
    <xf numFmtId="182" fontId="65" fillId="13"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4"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5"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9" borderId="0" xfId="2" applyFill="1">
      <alignment vertical="center"/>
    </xf>
    <xf numFmtId="0" fontId="0" fillId="19"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4" borderId="61" xfId="2" applyFont="1" applyFill="1" applyBorder="1" applyAlignment="1">
      <alignment vertical="top" wrapText="1"/>
    </xf>
    <xf numFmtId="0" fontId="7" fillId="25"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20"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1"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1" borderId="2" xfId="2" applyFont="1" applyFill="1" applyBorder="1" applyAlignment="1">
      <alignment horizontal="center" vertical="center" wrapText="1"/>
    </xf>
    <xf numFmtId="0" fontId="23" fillId="19" borderId="7" xfId="2" applyFont="1" applyFill="1" applyBorder="1" applyAlignment="1">
      <alignment horizontal="center" vertical="center" wrapText="1"/>
    </xf>
    <xf numFmtId="0" fontId="8" fillId="0" borderId="0" xfId="1" applyAlignment="1" applyProtection="1">
      <alignment vertical="center" wrapText="1"/>
    </xf>
    <xf numFmtId="0" fontId="22" fillId="27"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9" borderId="127" xfId="17" applyFont="1" applyFill="1" applyBorder="1" applyAlignment="1">
      <alignment horizontal="center" vertical="center" wrapText="1"/>
    </xf>
    <xf numFmtId="14" fontId="92" fillId="19" borderId="128" xfId="17" applyNumberFormat="1" applyFont="1" applyFill="1" applyBorder="1" applyAlignment="1">
      <alignment horizontal="center" vertical="center"/>
    </xf>
    <xf numFmtId="0" fontId="6" fillId="0" borderId="0" xfId="2" applyAlignment="1">
      <alignment horizontal="left" vertical="top"/>
    </xf>
    <xf numFmtId="0" fontId="6" fillId="28" borderId="134" xfId="2" applyFill="1" applyBorder="1" applyAlignment="1">
      <alignment horizontal="left" vertical="top"/>
    </xf>
    <xf numFmtId="0" fontId="8" fillId="28"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1" borderId="37" xfId="2" applyFont="1" applyFill="1" applyBorder="1" applyAlignment="1">
      <alignment horizontal="center" vertical="center"/>
    </xf>
    <xf numFmtId="0" fontId="8" fillId="0" borderId="145" xfId="1" applyFill="1" applyBorder="1" applyAlignment="1" applyProtection="1">
      <alignment vertical="center" wrapText="1"/>
    </xf>
    <xf numFmtId="0" fontId="17" fillId="23" borderId="139" xfId="2" applyFont="1" applyFill="1" applyBorder="1" applyAlignment="1">
      <alignment horizontal="center" vertical="center" wrapText="1"/>
    </xf>
    <xf numFmtId="0" fontId="86" fillId="23" borderId="140" xfId="2" applyFont="1" applyFill="1" applyBorder="1" applyAlignment="1">
      <alignment horizontal="center" vertical="center"/>
    </xf>
    <xf numFmtId="0" fontId="86" fillId="23" borderId="141" xfId="2" applyFont="1" applyFill="1" applyBorder="1" applyAlignment="1">
      <alignment horizontal="center" vertical="center"/>
    </xf>
    <xf numFmtId="0" fontId="101" fillId="19" borderId="7" xfId="0" applyFont="1" applyFill="1" applyBorder="1" applyAlignment="1">
      <alignment horizontal="center" vertical="center" wrapText="1"/>
    </xf>
    <xf numFmtId="177" fontId="102" fillId="19"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34" fillId="9"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2" xfId="17" applyBorder="1">
      <alignment vertical="center"/>
    </xf>
    <xf numFmtId="0" fontId="6" fillId="10"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5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3"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9"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6" fillId="19" borderId="7" xfId="2" applyNumberFormat="1" applyFill="1" applyBorder="1" applyAlignment="1">
      <alignment horizontal="center" vertical="center" shrinkToFit="1"/>
    </xf>
    <xf numFmtId="177" fontId="1" fillId="19"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2" borderId="7" xfId="2" applyNumberFormat="1" applyFill="1" applyBorder="1" applyAlignment="1">
      <alignment horizontal="center" vertical="center" shrinkToFit="1"/>
    </xf>
    <xf numFmtId="177" fontId="6" fillId="8"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0" fillId="5" borderId="0" xfId="2" applyFont="1" applyFill="1" applyAlignment="1">
      <alignment horizontal="center" vertical="center"/>
    </xf>
    <xf numFmtId="0" fontId="1" fillId="0" borderId="0" xfId="2" applyFont="1">
      <alignment vertical="center"/>
    </xf>
    <xf numFmtId="0" fontId="49" fillId="19" borderId="153" xfId="16" applyFont="1" applyFill="1" applyBorder="1">
      <alignment vertical="center"/>
    </xf>
    <xf numFmtId="0" fontId="49" fillId="19" borderId="154" xfId="16" applyFont="1" applyFill="1" applyBorder="1">
      <alignment vertical="center"/>
    </xf>
    <xf numFmtId="0" fontId="10" fillId="19" borderId="154"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9" borderId="0" xfId="2" applyFont="1" applyFill="1">
      <alignment vertical="center"/>
    </xf>
    <xf numFmtId="0" fontId="23" fillId="19" borderId="36" xfId="2" applyFont="1" applyFill="1" applyBorder="1" applyAlignment="1">
      <alignment horizontal="center" vertical="top" wrapText="1"/>
    </xf>
    <xf numFmtId="0" fontId="22" fillId="19"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30" borderId="98" xfId="2" applyNumberFormat="1" applyFont="1" applyFill="1" applyBorder="1" applyAlignment="1">
      <alignment horizontal="center" vertical="center" wrapText="1"/>
    </xf>
    <xf numFmtId="177" fontId="12" fillId="30" borderId="7" xfId="2" applyNumberFormat="1" applyFont="1" applyFill="1" applyBorder="1" applyAlignment="1">
      <alignment horizontal="center" vertical="center" shrinkToFit="1"/>
    </xf>
    <xf numFmtId="14" fontId="25" fillId="19" borderId="0" xfId="2" applyNumberFormat="1" applyFont="1" applyFill="1" applyAlignment="1">
      <alignment horizontal="left" vertical="center"/>
    </xf>
    <xf numFmtId="0" fontId="25" fillId="19" borderId="0" xfId="19" applyFont="1" applyFill="1">
      <alignment vertical="center"/>
    </xf>
    <xf numFmtId="0" fontId="25" fillId="19" borderId="0" xfId="2" applyFont="1" applyFill="1" applyAlignment="1">
      <alignment horizontal="left" vertical="center"/>
    </xf>
    <xf numFmtId="0" fontId="40" fillId="19"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9" borderId="7" xfId="2" applyNumberFormat="1" applyFont="1" applyFill="1" applyBorder="1" applyAlignment="1">
      <alignment horizontal="center" vertical="center" shrinkToFit="1"/>
    </xf>
    <xf numFmtId="177" fontId="12" fillId="19" borderId="97" xfId="2" applyNumberFormat="1" applyFont="1" applyFill="1" applyBorder="1" applyAlignment="1">
      <alignment horizontal="center" vertical="center" wrapText="1"/>
    </xf>
    <xf numFmtId="0" fontId="12" fillId="0" borderId="155" xfId="2" applyFont="1" applyBorder="1" applyAlignment="1">
      <alignment horizontal="center" vertical="center" wrapText="1"/>
    </xf>
    <xf numFmtId="0" fontId="12" fillId="0" borderId="156" xfId="2" applyFont="1" applyBorder="1" applyAlignment="1">
      <alignment horizontal="center" vertical="center" wrapText="1"/>
    </xf>
    <xf numFmtId="0" fontId="12" fillId="0" borderId="157" xfId="2" applyFont="1" applyBorder="1" applyAlignment="1">
      <alignment horizontal="center" vertical="center" wrapText="1"/>
    </xf>
    <xf numFmtId="0" fontId="12" fillId="0" borderId="155" xfId="2" applyFont="1" applyBorder="1" applyAlignment="1">
      <alignment horizontal="center" vertical="center"/>
    </xf>
    <xf numFmtId="0" fontId="101" fillId="19" borderId="130" xfId="0" applyFont="1" applyFill="1" applyBorder="1" applyAlignment="1">
      <alignment horizontal="center" vertical="center" wrapText="1"/>
    </xf>
    <xf numFmtId="0" fontId="101" fillId="19" borderId="148" xfId="0" applyFont="1" applyFill="1" applyBorder="1" applyAlignment="1">
      <alignment horizontal="center" vertical="center" wrapText="1"/>
    </xf>
    <xf numFmtId="0" fontId="96" fillId="26" borderId="158" xfId="2" applyFont="1" applyFill="1" applyBorder="1" applyAlignment="1">
      <alignment horizontal="center" vertical="center" wrapText="1"/>
    </xf>
    <xf numFmtId="0" fontId="97" fillId="26" borderId="159" xfId="2" applyFont="1" applyFill="1" applyBorder="1" applyAlignment="1">
      <alignment horizontal="center" vertical="center" wrapText="1"/>
    </xf>
    <xf numFmtId="0" fontId="95" fillId="26" borderId="159" xfId="2" applyFont="1" applyFill="1" applyBorder="1" applyAlignment="1">
      <alignment horizontal="center" vertical="center"/>
    </xf>
    <xf numFmtId="0" fontId="95" fillId="26" borderId="160" xfId="2" applyFont="1" applyFill="1" applyBorder="1" applyAlignment="1">
      <alignment horizontal="center" vertical="center"/>
    </xf>
    <xf numFmtId="0" fontId="90" fillId="21" borderId="25" xfId="2" applyFont="1" applyFill="1" applyBorder="1" applyAlignment="1">
      <alignment horizontal="center" vertical="center"/>
    </xf>
    <xf numFmtId="14" fontId="90" fillId="21" borderId="26" xfId="2" applyNumberFormat="1" applyFont="1" applyFill="1" applyBorder="1" applyAlignment="1">
      <alignment horizontal="center" vertical="center"/>
    </xf>
    <xf numFmtId="14" fontId="86" fillId="23" borderId="142"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1" fillId="19" borderId="0" xfId="17" applyFont="1" applyFill="1" applyAlignment="1">
      <alignment horizontal="left" vertical="center"/>
    </xf>
    <xf numFmtId="0" fontId="86" fillId="0" borderId="0" xfId="2" applyFont="1" applyAlignment="1">
      <alignment vertical="top" wrapText="1"/>
    </xf>
    <xf numFmtId="0" fontId="8" fillId="0" borderId="163" xfId="1" applyBorder="1" applyAlignment="1" applyProtection="1">
      <alignment vertical="center" wrapText="1"/>
    </xf>
    <xf numFmtId="180" fontId="49" fillId="11" borderId="164" xfId="17" applyNumberFormat="1" applyFont="1" applyFill="1" applyBorder="1" applyAlignment="1">
      <alignment horizontal="center" vertical="center"/>
    </xf>
    <xf numFmtId="14" fontId="90" fillId="21" borderId="131" xfId="2" applyNumberFormat="1" applyFont="1" applyFill="1" applyBorder="1" applyAlignment="1">
      <alignment vertical="center" shrinkToFit="1"/>
    </xf>
    <xf numFmtId="14" fontId="28" fillId="21" borderId="165" xfId="2" applyNumberFormat="1" applyFont="1" applyFill="1" applyBorder="1" applyAlignment="1">
      <alignment horizontal="center" vertical="center" shrinkToFit="1"/>
    </xf>
    <xf numFmtId="14" fontId="86" fillId="21" borderId="167" xfId="1" applyNumberFormat="1" applyFont="1" applyFill="1" applyBorder="1" applyAlignment="1" applyProtection="1">
      <alignment vertical="center" wrapText="1"/>
    </xf>
    <xf numFmtId="14" fontId="86" fillId="21" borderId="168" xfId="1" applyNumberFormat="1" applyFont="1" applyFill="1" applyBorder="1" applyAlignment="1" applyProtection="1">
      <alignment vertical="center" wrapText="1"/>
    </xf>
    <xf numFmtId="56" fontId="86" fillId="21" borderId="166"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8" fillId="5" borderId="13" xfId="2" applyFont="1" applyFill="1" applyBorder="1">
      <alignment vertical="center"/>
    </xf>
    <xf numFmtId="0" fontId="117" fillId="0" borderId="129" xfId="0" applyFont="1" applyBorder="1">
      <alignment vertical="center"/>
    </xf>
    <xf numFmtId="0" fontId="116" fillId="31" borderId="0" xfId="0" applyFont="1" applyFill="1" applyAlignment="1">
      <alignment horizontal="center" vertical="center" wrapText="1"/>
    </xf>
    <xf numFmtId="177" fontId="12" fillId="19" borderId="169"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5" fillId="19" borderId="0" xfId="2" applyNumberFormat="1" applyFont="1" applyFill="1" applyAlignment="1">
      <alignment horizontal="center" vertical="center"/>
    </xf>
    <xf numFmtId="0" fontId="25" fillId="19" borderId="0" xfId="19" applyFont="1" applyFill="1" applyAlignment="1">
      <alignment horizontal="center" vertical="center"/>
    </xf>
    <xf numFmtId="0" fontId="25" fillId="19" borderId="0" xfId="19" applyFont="1" applyFill="1" applyAlignment="1">
      <alignment horizontal="center" vertical="center" wrapText="1"/>
    </xf>
    <xf numFmtId="0" fontId="105" fillId="0" borderId="0" xfId="17" applyFont="1" applyAlignment="1">
      <alignment horizontal="left" vertical="center"/>
    </xf>
    <xf numFmtId="177" fontId="1" fillId="19" borderId="170" xfId="2" applyNumberFormat="1" applyFont="1" applyFill="1" applyBorder="1" applyAlignment="1">
      <alignment horizontal="center" vertical="center" wrapText="1"/>
    </xf>
    <xf numFmtId="0" fontId="22" fillId="19"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9" borderId="16" xfId="2" applyFont="1" applyFill="1" applyBorder="1" applyAlignment="1">
      <alignment horizontal="left" vertical="center"/>
    </xf>
    <xf numFmtId="177" fontId="22" fillId="21" borderId="49" xfId="2" applyNumberFormat="1" applyFont="1" applyFill="1" applyBorder="1" applyAlignment="1">
      <alignment horizontal="center" vertical="center" shrinkToFit="1"/>
    </xf>
    <xf numFmtId="0" fontId="127" fillId="19" borderId="172" xfId="2" applyFont="1" applyFill="1" applyBorder="1" applyAlignment="1">
      <alignment horizontal="center" vertical="center"/>
    </xf>
    <xf numFmtId="177" fontId="127" fillId="19" borderId="172" xfId="2" applyNumberFormat="1" applyFont="1" applyFill="1" applyBorder="1" applyAlignment="1">
      <alignment horizontal="center" vertical="center" shrinkToFit="1"/>
    </xf>
    <xf numFmtId="0" fontId="128" fillId="0" borderId="172" xfId="0" applyFont="1" applyBorder="1" applyAlignment="1">
      <alignment horizontal="center" vertical="center" wrapText="1"/>
    </xf>
    <xf numFmtId="177" fontId="12" fillId="19" borderId="172" xfId="2" applyNumberFormat="1" applyFont="1" applyFill="1" applyBorder="1" applyAlignment="1">
      <alignment horizontal="center" vertical="center" wrapText="1"/>
    </xf>
    <xf numFmtId="177" fontId="22" fillId="19" borderId="171" xfId="2" applyNumberFormat="1" applyFont="1" applyFill="1" applyBorder="1" applyAlignment="1">
      <alignment horizontal="center" vertical="center" shrinkToFit="1"/>
    </xf>
    <xf numFmtId="177" fontId="1" fillId="19" borderId="171" xfId="2" applyNumberFormat="1" applyFont="1" applyFill="1" applyBorder="1" applyAlignment="1">
      <alignment horizontal="center" vertical="center" wrapText="1"/>
    </xf>
    <xf numFmtId="0" fontId="22" fillId="19" borderId="171" xfId="2" applyFont="1" applyFill="1" applyBorder="1" applyAlignment="1">
      <alignment horizontal="center" vertical="center" wrapText="1"/>
    </xf>
    <xf numFmtId="0" fontId="6" fillId="0" borderId="171" xfId="2" applyBorder="1" applyAlignment="1">
      <alignment horizontal="center" vertical="center"/>
    </xf>
    <xf numFmtId="0" fontId="23" fillId="23" borderId="6" xfId="2" applyFont="1" applyFill="1" applyBorder="1" applyAlignment="1">
      <alignment horizontal="center" vertical="top" wrapText="1"/>
    </xf>
    <xf numFmtId="177" fontId="1" fillId="23" borderId="36" xfId="2" applyNumberFormat="1" applyFont="1" applyFill="1" applyBorder="1" applyAlignment="1">
      <alignment horizontal="center" vertical="center" wrapText="1"/>
    </xf>
    <xf numFmtId="0" fontId="23" fillId="23" borderId="6" xfId="2" applyFont="1" applyFill="1" applyBorder="1" applyAlignment="1">
      <alignment horizontal="center" vertical="center" wrapText="1"/>
    </xf>
    <xf numFmtId="0" fontId="106" fillId="26" borderId="159" xfId="2" applyFont="1" applyFill="1" applyBorder="1" applyAlignment="1">
      <alignment horizontal="left" vertical="center" shrinkToFit="1"/>
    </xf>
    <xf numFmtId="0" fontId="84" fillId="0" borderId="115" xfId="0" applyFont="1" applyBorder="1" applyAlignment="1">
      <alignment horizontal="center" vertical="center" wrapText="1"/>
    </xf>
    <xf numFmtId="0" fontId="132" fillId="0" borderId="0" xfId="0" applyFont="1">
      <alignment vertical="center"/>
    </xf>
    <xf numFmtId="0" fontId="8" fillId="0" borderId="175" xfId="1" applyFill="1" applyBorder="1" applyAlignment="1" applyProtection="1">
      <alignment vertical="center" wrapText="1"/>
    </xf>
    <xf numFmtId="0" fontId="6" fillId="0" borderId="101" xfId="2" applyBorder="1">
      <alignment vertical="center"/>
    </xf>
    <xf numFmtId="0" fontId="26" fillId="0" borderId="147" xfId="2" applyFont="1" applyBorder="1" applyAlignment="1">
      <alignment vertical="top" wrapText="1"/>
    </xf>
    <xf numFmtId="0" fontId="8" fillId="0" borderId="177"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9" borderId="0" xfId="2" applyFont="1" applyFill="1">
      <alignment vertical="center"/>
    </xf>
    <xf numFmtId="0" fontId="36" fillId="19" borderId="0" xfId="17" applyFont="1" applyFill="1">
      <alignment vertical="center"/>
    </xf>
    <xf numFmtId="0" fontId="37" fillId="19" borderId="0" xfId="17" applyFont="1" applyFill="1" applyAlignment="1">
      <alignment vertical="top" wrapText="1"/>
    </xf>
    <xf numFmtId="0" fontId="38" fillId="19" borderId="0" xfId="2" applyFont="1" applyFill="1" applyAlignment="1">
      <alignment horizontal="center" vertical="center"/>
    </xf>
    <xf numFmtId="0" fontId="81" fillId="19" borderId="0" xfId="17" applyFont="1" applyFill="1" applyAlignment="1">
      <alignment horizontal="left" vertical="center"/>
    </xf>
    <xf numFmtId="0" fontId="39" fillId="19" borderId="0" xfId="2" applyFont="1" applyFill="1" applyAlignment="1">
      <alignment vertical="center" wrapText="1"/>
    </xf>
    <xf numFmtId="0" fontId="41" fillId="19" borderId="0" xfId="2" applyFont="1" applyFill="1" applyAlignment="1">
      <alignment vertical="center" wrapText="1"/>
    </xf>
    <xf numFmtId="0" fontId="43" fillId="19" borderId="0" xfId="2" applyFont="1" applyFill="1">
      <alignment vertical="center"/>
    </xf>
    <xf numFmtId="0" fontId="44" fillId="19" borderId="0" xfId="2" applyFont="1" applyFill="1" applyAlignment="1">
      <alignment horizontal="center" vertical="center"/>
    </xf>
    <xf numFmtId="0" fontId="37" fillId="19" borderId="0" xfId="17" applyFont="1" applyFill="1" applyAlignment="1">
      <alignment horizontal="center" vertical="center"/>
    </xf>
    <xf numFmtId="0" fontId="42" fillId="19" borderId="0" xfId="17" applyFont="1" applyFill="1" applyAlignment="1">
      <alignment vertical="top" wrapText="1"/>
    </xf>
    <xf numFmtId="0" fontId="1" fillId="19" borderId="0" xfId="17" applyFill="1" applyAlignment="1">
      <alignment horizontal="center" vertical="center"/>
    </xf>
    <xf numFmtId="0" fontId="45" fillId="19" borderId="0" xfId="2" applyFont="1" applyFill="1" applyAlignment="1">
      <alignment vertical="center" wrapText="1"/>
    </xf>
    <xf numFmtId="0" fontId="41" fillId="19" borderId="0" xfId="2" applyFont="1" applyFill="1">
      <alignment vertical="center"/>
    </xf>
    <xf numFmtId="0" fontId="37" fillId="19" borderId="0" xfId="17" applyFont="1" applyFill="1">
      <alignment vertical="center"/>
    </xf>
    <xf numFmtId="0" fontId="46" fillId="19" borderId="0" xfId="17" applyFont="1" applyFill="1" applyAlignment="1">
      <alignment horizontal="center" vertical="center" wrapText="1"/>
    </xf>
    <xf numFmtId="0" fontId="47" fillId="19" borderId="0" xfId="17" applyFont="1" applyFill="1">
      <alignment vertical="center"/>
    </xf>
    <xf numFmtId="0" fontId="6" fillId="19" borderId="0" xfId="2" applyFill="1" applyAlignment="1">
      <alignment horizontal="center" vertical="center"/>
    </xf>
    <xf numFmtId="0" fontId="45" fillId="19" borderId="0" xfId="17" applyFont="1" applyFill="1" applyAlignment="1">
      <alignment vertical="center" wrapText="1"/>
    </xf>
    <xf numFmtId="0" fontId="50" fillId="19" borderId="0" xfId="17" applyFont="1" applyFill="1" applyAlignment="1">
      <alignment horizontal="center" vertical="center"/>
    </xf>
    <xf numFmtId="0" fontId="8" fillId="19" borderId="0" xfId="1" applyFill="1" applyAlignment="1" applyProtection="1">
      <alignment horizontal="center" vertical="center"/>
    </xf>
    <xf numFmtId="0" fontId="53" fillId="19" borderId="0" xfId="17" applyFont="1" applyFill="1" applyAlignment="1">
      <alignment horizontal="center" vertical="center"/>
    </xf>
    <xf numFmtId="0" fontId="0" fillId="19" borderId="0" xfId="0" applyFill="1" applyAlignment="1">
      <alignment vertical="center" wrapText="1"/>
    </xf>
    <xf numFmtId="0" fontId="1" fillId="19" borderId="123" xfId="17" applyFill="1" applyBorder="1" applyAlignment="1">
      <alignment horizontal="center" vertical="center" wrapText="1"/>
    </xf>
    <xf numFmtId="0" fontId="1" fillId="19" borderId="0" xfId="17" applyFill="1">
      <alignment vertical="center"/>
    </xf>
    <xf numFmtId="0" fontId="1" fillId="19" borderId="124" xfId="17" applyFill="1" applyBorder="1" applyAlignment="1">
      <alignment horizontal="center" vertical="center"/>
    </xf>
    <xf numFmtId="177" fontId="22" fillId="32" borderId="171" xfId="2" applyNumberFormat="1" applyFont="1" applyFill="1" applyBorder="1" applyAlignment="1">
      <alignment horizontal="center" vertical="center" shrinkToFit="1"/>
    </xf>
    <xf numFmtId="0" fontId="138" fillId="0" borderId="0" xfId="0" applyFont="1" applyAlignment="1">
      <alignment vertical="top" wrapText="1"/>
    </xf>
    <xf numFmtId="0" fontId="129" fillId="0" borderId="176" xfId="1" applyFont="1" applyBorder="1" applyAlignment="1" applyProtection="1">
      <alignment vertical="top" wrapText="1"/>
    </xf>
    <xf numFmtId="0" fontId="8" fillId="0" borderId="0" xfId="1" applyFill="1" applyBorder="1" applyAlignment="1" applyProtection="1">
      <alignment vertical="center" wrapText="1"/>
    </xf>
    <xf numFmtId="0" fontId="71" fillId="5" borderId="178" xfId="2" applyFont="1" applyFill="1" applyBorder="1" applyAlignment="1">
      <alignment horizontal="left" vertical="center"/>
    </xf>
    <xf numFmtId="183" fontId="103" fillId="5" borderId="0" xfId="0" applyNumberFormat="1" applyFont="1" applyFill="1" applyAlignment="1">
      <alignment horizontal="left" vertical="center"/>
    </xf>
    <xf numFmtId="0" fontId="129" fillId="0" borderId="144" xfId="1" applyFont="1" applyFill="1" applyBorder="1" applyAlignment="1" applyProtection="1">
      <alignment vertical="top" wrapText="1"/>
    </xf>
    <xf numFmtId="14" fontId="90" fillId="21" borderId="182" xfId="2" applyNumberFormat="1" applyFont="1" applyFill="1" applyBorder="1" applyAlignment="1">
      <alignment horizontal="center" vertical="center"/>
    </xf>
    <xf numFmtId="14" fontId="90" fillId="21" borderId="183" xfId="2" applyNumberFormat="1" applyFont="1" applyFill="1" applyBorder="1" applyAlignment="1">
      <alignment horizontal="center" vertical="center"/>
    </xf>
    <xf numFmtId="14" fontId="90" fillId="21" borderId="184" xfId="2" applyNumberFormat="1" applyFont="1" applyFill="1" applyBorder="1" applyAlignment="1">
      <alignment horizontal="center" vertical="center"/>
    </xf>
    <xf numFmtId="0" fontId="8" fillId="0" borderId="186" xfId="1" applyBorder="1" applyAlignment="1" applyProtection="1">
      <alignment vertical="top" wrapText="1"/>
    </xf>
    <xf numFmtId="0" fontId="31" fillId="23" borderId="185" xfId="2" applyFont="1" applyFill="1" applyBorder="1" applyAlignment="1">
      <alignment horizontal="center" vertical="center" wrapText="1"/>
    </xf>
    <xf numFmtId="0" fontId="31" fillId="21" borderId="143" xfId="2" applyFont="1" applyFill="1" applyBorder="1" applyAlignment="1">
      <alignment horizontal="center" vertical="center" wrapText="1"/>
    </xf>
    <xf numFmtId="0" fontId="112" fillId="19" borderId="187" xfId="0" applyFont="1" applyFill="1" applyBorder="1" applyAlignment="1">
      <alignment horizontal="left" vertical="center"/>
    </xf>
    <xf numFmtId="14" fontId="112" fillId="19" borderId="188" xfId="0" applyNumberFormat="1" applyFont="1" applyFill="1" applyBorder="1" applyAlignment="1">
      <alignment horizontal="center" vertical="center"/>
    </xf>
    <xf numFmtId="14" fontId="112" fillId="19" borderId="189" xfId="0" applyNumberFormat="1" applyFont="1" applyFill="1" applyBorder="1" applyAlignment="1">
      <alignment horizontal="center" vertical="center"/>
    </xf>
    <xf numFmtId="0" fontId="22" fillId="34" borderId="7" xfId="2" applyFont="1" applyFill="1" applyBorder="1" applyAlignment="1">
      <alignment horizontal="left" vertical="center"/>
    </xf>
    <xf numFmtId="177" fontId="10" fillId="34" borderId="9" xfId="2" applyNumberFormat="1" applyFont="1" applyFill="1" applyBorder="1" applyAlignment="1">
      <alignment horizontal="center" vertical="center" wrapText="1"/>
    </xf>
    <xf numFmtId="0" fontId="22" fillId="34" borderId="171" xfId="2" applyFont="1" applyFill="1" applyBorder="1" applyAlignment="1">
      <alignment horizontal="center" vertical="center" wrapText="1"/>
    </xf>
    <xf numFmtId="177" fontId="22" fillId="34" borderId="171" xfId="2" applyNumberFormat="1" applyFont="1" applyFill="1" applyBorder="1" applyAlignment="1">
      <alignment horizontal="center" vertical="center" shrinkToFit="1"/>
    </xf>
    <xf numFmtId="0" fontId="129" fillId="0" borderId="162" xfId="2" applyFont="1" applyBorder="1" applyAlignment="1">
      <alignment horizontal="left" vertical="top" wrapText="1"/>
    </xf>
    <xf numFmtId="0" fontId="142" fillId="35" borderId="0" xfId="0" applyFont="1" applyFill="1" applyAlignment="1">
      <alignment horizontal="center" vertical="center" wrapText="1"/>
    </xf>
    <xf numFmtId="0" fontId="84" fillId="36" borderId="115" xfId="0" applyFont="1" applyFill="1" applyBorder="1" applyAlignment="1">
      <alignment horizontal="center" vertical="center" wrapText="1"/>
    </xf>
    <xf numFmtId="0" fontId="136" fillId="21" borderId="138" xfId="1" applyFont="1" applyFill="1" applyBorder="1" applyAlignment="1" applyProtection="1">
      <alignment horizontal="center" vertical="center" wrapText="1"/>
    </xf>
    <xf numFmtId="0" fontId="0" fillId="37" borderId="0" xfId="0" applyFill="1">
      <alignment vertical="center"/>
    </xf>
    <xf numFmtId="0" fontId="134" fillId="37" borderId="0" xfId="0" applyFont="1" applyFill="1">
      <alignment vertical="center"/>
    </xf>
    <xf numFmtId="0" fontId="133" fillId="37" borderId="0" xfId="0" applyFont="1" applyFill="1">
      <alignment vertical="center"/>
    </xf>
    <xf numFmtId="0" fontId="125" fillId="37" borderId="0" xfId="0" applyFont="1" applyFill="1" applyAlignment="1">
      <alignment vertical="center" wrapText="1"/>
    </xf>
    <xf numFmtId="0" fontId="135" fillId="37" borderId="0" xfId="0" applyFont="1" applyFill="1">
      <alignment vertical="center"/>
    </xf>
    <xf numFmtId="0" fontId="143" fillId="0" borderId="192" xfId="2" applyFont="1" applyBorder="1" applyAlignment="1">
      <alignment horizontal="left" vertical="top" wrapText="1"/>
    </xf>
    <xf numFmtId="180" fontId="49" fillId="11" borderId="193" xfId="17" applyNumberFormat="1" applyFont="1" applyFill="1" applyBorder="1" applyAlignment="1">
      <alignment horizontal="center" vertical="center"/>
    </xf>
    <xf numFmtId="0" fontId="12" fillId="0" borderId="195" xfId="2" applyFont="1" applyBorder="1" applyAlignment="1">
      <alignment horizontal="center" vertical="center" wrapText="1"/>
    </xf>
    <xf numFmtId="177" fontId="89" fillId="34" borderId="7" xfId="2" applyNumberFormat="1" applyFont="1" applyFill="1" applyBorder="1" applyAlignment="1">
      <alignment horizontal="center" vertical="center" shrinkToFit="1"/>
    </xf>
    <xf numFmtId="177" fontId="144" fillId="34" borderId="7" xfId="2" applyNumberFormat="1" applyFont="1" applyFill="1" applyBorder="1" applyAlignment="1">
      <alignment horizontal="center" vertical="center" wrapText="1"/>
    </xf>
    <xf numFmtId="0" fontId="89" fillId="34" borderId="9" xfId="2" applyFont="1" applyFill="1" applyBorder="1" applyAlignment="1">
      <alignment horizontal="center" vertical="center"/>
    </xf>
    <xf numFmtId="177" fontId="89" fillId="34" borderId="9" xfId="2" applyNumberFormat="1" applyFont="1" applyFill="1" applyBorder="1" applyAlignment="1">
      <alignment horizontal="center" vertical="center" shrinkToFit="1"/>
    </xf>
    <xf numFmtId="14" fontId="86" fillId="21" borderId="1" xfId="1" applyNumberFormat="1" applyFont="1" applyFill="1" applyBorder="1" applyAlignment="1" applyProtection="1">
      <alignment horizontal="center" vertical="center" shrinkToFit="1"/>
    </xf>
    <xf numFmtId="0" fontId="112" fillId="19" borderId="198" xfId="0" applyFont="1" applyFill="1" applyBorder="1" applyAlignment="1">
      <alignment horizontal="left" vertical="center"/>
    </xf>
    <xf numFmtId="14" fontId="112" fillId="19" borderId="199" xfId="0" applyNumberFormat="1" applyFont="1" applyFill="1" applyBorder="1" applyAlignment="1">
      <alignment horizontal="center" vertical="center"/>
    </xf>
    <xf numFmtId="14" fontId="112" fillId="19" borderId="200" xfId="0" applyNumberFormat="1" applyFont="1" applyFill="1" applyBorder="1" applyAlignment="1">
      <alignment horizontal="center" vertical="center"/>
    </xf>
    <xf numFmtId="0" fontId="143" fillId="0" borderId="201" xfId="1" applyFont="1" applyFill="1" applyBorder="1" applyAlignment="1" applyProtection="1">
      <alignment vertical="top" wrapText="1"/>
    </xf>
    <xf numFmtId="0" fontId="146" fillId="21" borderId="143" xfId="2" applyFont="1" applyFill="1" applyBorder="1" applyAlignment="1">
      <alignment horizontal="center" vertical="center" wrapText="1"/>
    </xf>
    <xf numFmtId="14" fontId="86" fillId="21" borderId="1" xfId="2" applyNumberFormat="1" applyFont="1" applyFill="1" applyBorder="1" applyAlignment="1">
      <alignment horizontal="center" vertical="center" wrapText="1" shrinkToFit="1"/>
    </xf>
    <xf numFmtId="0" fontId="84" fillId="0" borderId="130" xfId="0" applyFont="1" applyBorder="1" applyAlignment="1">
      <alignment horizontal="center" vertical="center" wrapText="1"/>
    </xf>
    <xf numFmtId="14" fontId="90" fillId="21" borderId="8" xfId="2" applyNumberFormat="1" applyFont="1" applyFill="1" applyBorder="1" applyAlignment="1">
      <alignment vertical="center" shrinkToFit="1"/>
    </xf>
    <xf numFmtId="0" fontId="0" fillId="21" borderId="12" xfId="0" applyFill="1" applyBorder="1" applyAlignment="1">
      <alignment vertical="top" wrapText="1"/>
    </xf>
    <xf numFmtId="0" fontId="113" fillId="21" borderId="183" xfId="2" applyFont="1" applyFill="1" applyBorder="1" applyAlignment="1">
      <alignment horizontal="center" vertical="center" wrapText="1"/>
    </xf>
    <xf numFmtId="0" fontId="113" fillId="21" borderId="183" xfId="2" applyFont="1" applyFill="1" applyBorder="1" applyAlignment="1">
      <alignment horizontal="center" vertical="center"/>
    </xf>
    <xf numFmtId="0" fontId="113" fillId="21" borderId="182" xfId="2" applyFont="1" applyFill="1" applyBorder="1" applyAlignment="1">
      <alignment horizontal="center" vertical="center"/>
    </xf>
    <xf numFmtId="0" fontId="90" fillId="21" borderId="184" xfId="2" applyFont="1" applyFill="1" applyBorder="1" applyAlignment="1">
      <alignment horizontal="center" vertical="center"/>
    </xf>
    <xf numFmtId="0" fontId="141" fillId="0" borderId="0" xfId="2" applyFont="1">
      <alignment vertical="center"/>
    </xf>
    <xf numFmtId="0" fontId="130" fillId="0" borderId="203" xfId="1" applyFont="1" applyFill="1" applyBorder="1" applyAlignment="1" applyProtection="1">
      <alignment horizontal="left" vertical="top" wrapText="1"/>
    </xf>
    <xf numFmtId="0" fontId="6" fillId="0" borderId="0" xfId="2" applyAlignment="1">
      <alignment horizontal="center" vertical="top"/>
    </xf>
    <xf numFmtId="0" fontId="129" fillId="0" borderId="204" xfId="1" applyFont="1" applyBorder="1" applyAlignment="1" applyProtection="1">
      <alignment horizontal="left" vertical="top" wrapText="1"/>
    </xf>
    <xf numFmtId="0" fontId="8" fillId="0" borderId="205" xfId="1" applyFill="1" applyBorder="1" applyAlignment="1" applyProtection="1">
      <alignment vertical="center" wrapText="1"/>
    </xf>
    <xf numFmtId="0" fontId="131" fillId="0" borderId="205" xfId="1" applyFont="1" applyFill="1" applyBorder="1" applyAlignment="1" applyProtection="1">
      <alignment horizontal="left" vertical="top" wrapText="1"/>
    </xf>
    <xf numFmtId="0" fontId="31" fillId="31" borderId="206" xfId="1" applyFont="1" applyFill="1" applyBorder="1" applyAlignment="1" applyProtection="1">
      <alignment horizontal="center" vertical="center" wrapText="1" shrinkToFit="1"/>
    </xf>
    <xf numFmtId="0" fontId="87" fillId="0" borderId="207" xfId="2" applyFont="1" applyBorder="1" applyAlignment="1">
      <alignment vertical="center" shrinkToFit="1"/>
    </xf>
    <xf numFmtId="0" fontId="31" fillId="31" borderId="208" xfId="1" applyFont="1" applyFill="1" applyBorder="1" applyAlignment="1" applyProtection="1">
      <alignment horizontal="center" vertical="center" wrapText="1" shrinkToFit="1"/>
    </xf>
    <xf numFmtId="0" fontId="87" fillId="0" borderId="202" xfId="2" applyFont="1" applyBorder="1" applyAlignment="1">
      <alignment vertical="center" shrinkToFit="1"/>
    </xf>
    <xf numFmtId="0" fontId="22" fillId="0" borderId="171" xfId="2" applyFont="1" applyBorder="1" applyAlignment="1">
      <alignment horizontal="center" vertical="center"/>
    </xf>
    <xf numFmtId="14" fontId="86" fillId="21" borderId="167" xfId="1" applyNumberFormat="1" applyFont="1" applyFill="1" applyBorder="1" applyAlignment="1" applyProtection="1">
      <alignment horizontal="center" vertical="center" wrapText="1"/>
    </xf>
    <xf numFmtId="0" fontId="20" fillId="0" borderId="202" xfId="1" applyFont="1" applyFill="1" applyBorder="1" applyAlignment="1" applyProtection="1">
      <alignment vertical="top" wrapText="1"/>
    </xf>
    <xf numFmtId="0" fontId="17" fillId="35" borderId="177" xfId="1" applyFont="1" applyFill="1" applyBorder="1" applyAlignment="1" applyProtection="1">
      <alignment horizontal="center" vertical="center" wrapText="1"/>
    </xf>
    <xf numFmtId="0" fontId="137" fillId="35" borderId="0" xfId="0" applyFont="1" applyFill="1" applyAlignment="1">
      <alignment horizontal="center" vertical="center" wrapText="1"/>
    </xf>
    <xf numFmtId="0" fontId="0" fillId="39" borderId="208" xfId="0" applyFill="1" applyBorder="1">
      <alignment vertical="center"/>
    </xf>
    <xf numFmtId="0" fontId="0" fillId="39" borderId="213" xfId="0" applyFill="1" applyBorder="1">
      <alignment vertical="center"/>
    </xf>
    <xf numFmtId="0" fontId="90" fillId="21" borderId="38" xfId="2" applyFont="1" applyFill="1" applyBorder="1" applyAlignment="1">
      <alignment horizontal="center" vertical="center"/>
    </xf>
    <xf numFmtId="0" fontId="12" fillId="0" borderId="216" xfId="2" applyFont="1" applyBorder="1" applyAlignment="1">
      <alignment horizontal="center" vertical="center" wrapText="1"/>
    </xf>
    <xf numFmtId="0" fontId="23" fillId="19" borderId="0" xfId="2" applyFont="1" applyFill="1" applyAlignment="1">
      <alignment horizontal="center" vertical="top" wrapText="1"/>
    </xf>
    <xf numFmtId="0" fontId="22" fillId="19" borderId="36" xfId="2" applyFont="1" applyFill="1" applyBorder="1" applyAlignment="1">
      <alignment horizontal="center" vertical="center" wrapText="1"/>
    </xf>
    <xf numFmtId="0" fontId="23" fillId="19" borderId="49" xfId="2" applyFont="1" applyFill="1" applyBorder="1" applyAlignment="1">
      <alignment horizontal="center" vertical="center" wrapText="1"/>
    </xf>
    <xf numFmtId="0" fontId="22" fillId="19" borderId="217" xfId="2" applyFont="1" applyFill="1" applyBorder="1" applyAlignment="1">
      <alignment horizontal="left" vertical="center"/>
    </xf>
    <xf numFmtId="0" fontId="22" fillId="19" borderId="7" xfId="2" applyFont="1" applyFill="1" applyBorder="1" applyAlignment="1">
      <alignment horizontal="center" vertical="center" wrapText="1"/>
    </xf>
    <xf numFmtId="0" fontId="23" fillId="19" borderId="170" xfId="2" applyFont="1" applyFill="1" applyBorder="1" applyAlignment="1">
      <alignment horizontal="center" vertical="top" wrapText="1"/>
    </xf>
    <xf numFmtId="177" fontId="1" fillId="19" borderId="49" xfId="2" applyNumberFormat="1" applyFont="1" applyFill="1" applyBorder="1" applyAlignment="1">
      <alignment horizontal="center" vertical="center" wrapText="1"/>
    </xf>
    <xf numFmtId="0" fontId="84" fillId="0" borderId="171" xfId="0" applyFont="1" applyBorder="1" applyAlignment="1">
      <alignment horizontal="center" vertical="center" wrapText="1"/>
    </xf>
    <xf numFmtId="177" fontId="36" fillId="19" borderId="171" xfId="2" applyNumberFormat="1" applyFont="1" applyFill="1" applyBorder="1" applyAlignment="1">
      <alignment horizontal="center" vertical="center" wrapText="1"/>
    </xf>
    <xf numFmtId="0" fontId="22" fillId="19" borderId="170" xfId="2" applyFont="1" applyFill="1" applyBorder="1" applyAlignment="1">
      <alignment horizontal="center" vertical="center" wrapText="1"/>
    </xf>
    <xf numFmtId="177" fontId="22" fillId="19"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19" xfId="1" applyBorder="1" applyAlignment="1" applyProtection="1">
      <alignment vertical="center" wrapText="1"/>
    </xf>
    <xf numFmtId="0" fontId="112" fillId="19" borderId="220" xfId="0" applyFont="1" applyFill="1" applyBorder="1" applyAlignment="1">
      <alignment horizontal="left" vertical="center"/>
    </xf>
    <xf numFmtId="0" fontId="112" fillId="19" borderId="221" xfId="0" applyFont="1" applyFill="1" applyBorder="1" applyAlignment="1">
      <alignment horizontal="left" vertical="center"/>
    </xf>
    <xf numFmtId="14" fontId="112" fillId="19" borderId="221" xfId="0" applyNumberFormat="1" applyFont="1" applyFill="1" applyBorder="1" applyAlignment="1">
      <alignment horizontal="center" vertical="center"/>
    </xf>
    <xf numFmtId="14" fontId="112" fillId="19" borderId="222" xfId="0" applyNumberFormat="1" applyFont="1" applyFill="1" applyBorder="1" applyAlignment="1">
      <alignment horizontal="center" vertical="center"/>
    </xf>
    <xf numFmtId="0" fontId="1" fillId="19" borderId="127" xfId="17" applyFill="1" applyBorder="1" applyAlignment="1">
      <alignment horizontal="center" vertical="center" wrapText="1"/>
    </xf>
    <xf numFmtId="0" fontId="12" fillId="5" borderId="216" xfId="2" applyFont="1" applyFill="1" applyBorder="1" applyAlignment="1">
      <alignment horizontal="center" vertical="center" wrapText="1"/>
    </xf>
    <xf numFmtId="0" fontId="129" fillId="0" borderId="218" xfId="1" applyFont="1" applyFill="1" applyBorder="1" applyAlignment="1" applyProtection="1">
      <alignment horizontal="left" vertical="top" wrapText="1"/>
    </xf>
    <xf numFmtId="0" fontId="8" fillId="0" borderId="223" xfId="1" applyBorder="1" applyAlignment="1" applyProtection="1">
      <alignment vertical="center"/>
    </xf>
    <xf numFmtId="0" fontId="0" fillId="0" borderId="0" xfId="0" applyAlignment="1">
      <alignment horizontal="center" vertical="center"/>
    </xf>
    <xf numFmtId="0" fontId="17" fillId="23" borderId="185" xfId="2" applyFont="1" applyFill="1" applyBorder="1" applyAlignment="1">
      <alignment horizontal="center" vertical="center" wrapText="1"/>
    </xf>
    <xf numFmtId="0" fontId="8" fillId="0" borderId="224"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25" xfId="2" applyBorder="1">
      <alignment vertical="center"/>
    </xf>
    <xf numFmtId="0" fontId="8" fillId="0" borderId="90" xfId="1" applyFill="1" applyBorder="1" applyAlignment="1" applyProtection="1">
      <alignment vertical="top" wrapText="1"/>
    </xf>
    <xf numFmtId="0" fontId="112" fillId="19" borderId="188" xfId="0" applyFont="1" applyFill="1" applyBorder="1" applyAlignment="1">
      <alignment horizontal="left" vertical="center"/>
    </xf>
    <xf numFmtId="0" fontId="112" fillId="19" borderId="199" xfId="0" applyFont="1" applyFill="1" applyBorder="1" applyAlignment="1">
      <alignment horizontal="left" vertical="center"/>
    </xf>
    <xf numFmtId="0" fontId="8" fillId="0" borderId="219" xfId="1" applyFill="1" applyBorder="1" applyAlignment="1" applyProtection="1">
      <alignment horizontal="left" vertical="center" wrapText="1"/>
    </xf>
    <xf numFmtId="0" fontId="0" fillId="38" borderId="0" xfId="0" applyFill="1">
      <alignment vertical="center"/>
    </xf>
    <xf numFmtId="0" fontId="129" fillId="0" borderId="192" xfId="2" applyFont="1" applyBorder="1" applyAlignment="1">
      <alignment horizontal="left" vertical="top" wrapText="1"/>
    </xf>
    <xf numFmtId="14" fontId="92" fillId="19" borderId="128" xfId="17" applyNumberFormat="1" applyFont="1" applyFill="1" applyBorder="1" applyAlignment="1">
      <alignment horizontal="center" vertical="center" wrapText="1"/>
    </xf>
    <xf numFmtId="0" fontId="36" fillId="19" borderId="127" xfId="17" applyFont="1" applyFill="1" applyBorder="1" applyAlignment="1">
      <alignment horizontal="center" vertical="center" wrapText="1"/>
    </xf>
    <xf numFmtId="56" fontId="92" fillId="19" borderId="127" xfId="17" applyNumberFormat="1" applyFont="1" applyFill="1" applyBorder="1" applyAlignment="1">
      <alignment horizontal="center" vertical="center" wrapText="1"/>
    </xf>
    <xf numFmtId="0" fontId="93" fillId="19" borderId="0" xfId="0" applyFont="1" applyFill="1" applyAlignment="1">
      <alignment horizontal="center" vertical="center" wrapText="1"/>
    </xf>
    <xf numFmtId="0" fontId="8" fillId="0" borderId="186" xfId="1" applyBorder="1" applyAlignment="1" applyProtection="1">
      <alignment vertical="center" wrapText="1"/>
    </xf>
    <xf numFmtId="0" fontId="17" fillId="21" borderId="185" xfId="2" applyFont="1" applyFill="1" applyBorder="1" applyAlignment="1">
      <alignment horizontal="center" vertical="center" wrapText="1"/>
    </xf>
    <xf numFmtId="0" fontId="86" fillId="21" borderId="146" xfId="1" applyFont="1" applyFill="1" applyBorder="1" applyAlignment="1" applyProtection="1">
      <alignment horizontal="center" vertical="center" wrapText="1"/>
    </xf>
    <xf numFmtId="0" fontId="8" fillId="0" borderId="0" xfId="1" applyFill="1" applyAlignment="1" applyProtection="1">
      <alignment vertical="center"/>
    </xf>
    <xf numFmtId="14" fontId="12" fillId="19" borderId="128" xfId="17" applyNumberFormat="1" applyFont="1" applyFill="1" applyBorder="1" applyAlignment="1">
      <alignment horizontal="center" vertical="center"/>
    </xf>
    <xf numFmtId="14" fontId="18" fillId="21" borderId="1" xfId="2" applyNumberFormat="1" applyFont="1" applyFill="1" applyBorder="1" applyAlignment="1">
      <alignment horizontal="center" vertical="center" wrapText="1" shrinkToFit="1"/>
    </xf>
    <xf numFmtId="14" fontId="90" fillId="21" borderId="1" xfId="2" applyNumberFormat="1" applyFont="1" applyFill="1" applyBorder="1" applyAlignment="1">
      <alignment horizontal="center" vertical="center" wrapText="1" shrinkToFit="1"/>
    </xf>
    <xf numFmtId="0" fontId="99" fillId="19" borderId="127" xfId="17" applyFont="1" applyFill="1" applyBorder="1" applyAlignment="1">
      <alignment horizontal="center" vertical="center" wrapText="1"/>
    </xf>
    <xf numFmtId="14" fontId="99" fillId="19" borderId="128" xfId="17" applyNumberFormat="1" applyFont="1" applyFill="1" applyBorder="1" applyAlignment="1">
      <alignment horizontal="center" vertical="center" wrapText="1"/>
    </xf>
    <xf numFmtId="0" fontId="148" fillId="19" borderId="0" xfId="0" applyFont="1" applyFill="1" applyAlignment="1">
      <alignment horizontal="center" vertical="center" wrapText="1"/>
    </xf>
    <xf numFmtId="0" fontId="70" fillId="19"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0" fontId="26" fillId="21" borderId="0" xfId="2" applyFont="1" applyFill="1" applyAlignment="1">
      <alignment horizontal="center" vertical="center"/>
    </xf>
    <xf numFmtId="0" fontId="6" fillId="0" borderId="0" xfId="4"/>
    <xf numFmtId="0" fontId="98" fillId="19" borderId="0" xfId="0" applyFont="1" applyFill="1" applyAlignment="1">
      <alignment horizontal="center" vertical="center" wrapText="1"/>
    </xf>
    <xf numFmtId="14" fontId="12" fillId="19" borderId="128" xfId="17" applyNumberFormat="1" applyFont="1" applyFill="1" applyBorder="1" applyAlignment="1">
      <alignment horizontal="center" vertical="center" wrapText="1"/>
    </xf>
    <xf numFmtId="0" fontId="6" fillId="19" borderId="231" xfId="2" applyFill="1" applyBorder="1" applyAlignment="1">
      <alignment horizontal="center" vertical="center" wrapText="1"/>
    </xf>
    <xf numFmtId="0" fontId="6" fillId="19" borderId="232" xfId="2" applyFill="1" applyBorder="1" applyAlignment="1">
      <alignment horizontal="center" vertical="center"/>
    </xf>
    <xf numFmtId="0" fontId="6" fillId="19" borderId="232" xfId="2" applyFill="1" applyBorder="1" applyAlignment="1">
      <alignment horizontal="center" vertical="center" wrapText="1"/>
    </xf>
    <xf numFmtId="0" fontId="6" fillId="19" borderId="233" xfId="2" applyFill="1" applyBorder="1" applyAlignment="1">
      <alignment horizontal="center" vertical="center"/>
    </xf>
    <xf numFmtId="0" fontId="0" fillId="23" borderId="234" xfId="0" applyFill="1" applyBorder="1" applyAlignment="1">
      <alignment horizontal="left" vertical="center"/>
    </xf>
    <xf numFmtId="0" fontId="0" fillId="23" borderId="235" xfId="0" applyFill="1" applyBorder="1" applyAlignment="1">
      <alignment horizontal="left" vertical="center"/>
    </xf>
    <xf numFmtId="0" fontId="70" fillId="29" borderId="235" xfId="0" applyFont="1" applyFill="1" applyBorder="1" applyAlignment="1">
      <alignment horizontal="left" vertical="center"/>
    </xf>
    <xf numFmtId="0" fontId="70" fillId="29" borderId="236" xfId="0" applyFont="1" applyFill="1" applyBorder="1" applyAlignment="1">
      <alignment horizontal="center" vertical="center"/>
    </xf>
    <xf numFmtId="0" fontId="6" fillId="19" borderId="237" xfId="2" applyFill="1" applyBorder="1" applyAlignment="1">
      <alignment horizontal="center" vertical="center" wrapText="1"/>
    </xf>
    <xf numFmtId="0" fontId="6" fillId="19" borderId="238" xfId="2" applyFill="1" applyBorder="1" applyAlignment="1">
      <alignment horizontal="center" vertical="center"/>
    </xf>
    <xf numFmtId="0" fontId="6" fillId="19" borderId="238" xfId="2" applyFill="1" applyBorder="1" applyAlignment="1">
      <alignment horizontal="center" vertical="center" wrapText="1"/>
    </xf>
    <xf numFmtId="0" fontId="6" fillId="19" borderId="239" xfId="2" applyFill="1" applyBorder="1" applyAlignment="1">
      <alignment horizontal="center" vertical="center"/>
    </xf>
    <xf numFmtId="0" fontId="0" fillId="0" borderId="240" xfId="0" applyBorder="1" applyAlignment="1">
      <alignment horizontal="center" vertical="center"/>
    </xf>
    <xf numFmtId="0" fontId="0" fillId="0" borderId="241" xfId="0" applyBorder="1" applyAlignment="1">
      <alignment horizontal="center" vertical="center"/>
    </xf>
    <xf numFmtId="0" fontId="0" fillId="0" borderId="242" xfId="0" applyBorder="1" applyAlignment="1">
      <alignment horizontal="center" vertical="center"/>
    </xf>
    <xf numFmtId="0" fontId="143" fillId="0" borderId="243" xfId="1" applyFont="1" applyFill="1" applyBorder="1" applyAlignment="1" applyProtection="1">
      <alignment vertical="top" wrapText="1"/>
    </xf>
    <xf numFmtId="0" fontId="159" fillId="0" borderId="0" xfId="2" applyFont="1">
      <alignment vertical="center"/>
    </xf>
    <xf numFmtId="0" fontId="161" fillId="37" borderId="0" xfId="0" applyFont="1" applyFill="1">
      <alignment vertical="center"/>
    </xf>
    <xf numFmtId="0" fontId="162" fillId="37" borderId="0" xfId="0" applyFont="1" applyFill="1">
      <alignment vertical="center"/>
    </xf>
    <xf numFmtId="0" fontId="163" fillId="37" borderId="0" xfId="0" applyFont="1" applyFill="1">
      <alignment vertical="center"/>
    </xf>
    <xf numFmtId="0" fontId="8" fillId="37" borderId="0" xfId="1" applyFill="1" applyAlignment="1" applyProtection="1">
      <alignment vertical="center"/>
    </xf>
    <xf numFmtId="0" fontId="164" fillId="37" borderId="0" xfId="1" applyFont="1" applyFill="1" applyAlignment="1" applyProtection="1">
      <alignment vertical="center"/>
    </xf>
    <xf numFmtId="0" fontId="167" fillId="37" borderId="0" xfId="0" applyFont="1" applyFill="1">
      <alignment vertical="center"/>
    </xf>
    <xf numFmtId="0" fontId="165" fillId="37" borderId="0" xfId="0" applyFont="1" applyFill="1">
      <alignment vertical="center"/>
    </xf>
    <xf numFmtId="14" fontId="36" fillId="19" borderId="128" xfId="17" applyNumberFormat="1" applyFont="1" applyFill="1" applyBorder="1" applyAlignment="1">
      <alignment horizontal="center" vertical="center"/>
    </xf>
    <xf numFmtId="14" fontId="147" fillId="19" borderId="128" xfId="0" applyNumberFormat="1" applyFont="1" applyFill="1" applyBorder="1" applyAlignment="1">
      <alignment horizontal="center" vertical="center" wrapText="1"/>
    </xf>
    <xf numFmtId="14" fontId="147" fillId="19" borderId="128" xfId="0" applyNumberFormat="1" applyFont="1" applyFill="1" applyBorder="1" applyAlignment="1">
      <alignment horizontal="center" vertical="center"/>
    </xf>
    <xf numFmtId="14" fontId="22" fillId="19" borderId="128" xfId="17" applyNumberFormat="1" applyFont="1" applyFill="1" applyBorder="1" applyAlignment="1">
      <alignment horizontal="center" vertical="center"/>
    </xf>
    <xf numFmtId="0" fontId="112" fillId="21" borderId="221" xfId="0" applyFont="1" applyFill="1" applyBorder="1" applyAlignment="1">
      <alignment horizontal="left" vertical="center"/>
    </xf>
    <xf numFmtId="0" fontId="112" fillId="21" borderId="188" xfId="0" applyFont="1" applyFill="1" applyBorder="1" applyAlignment="1">
      <alignment horizontal="left" vertical="center"/>
    </xf>
    <xf numFmtId="0" fontId="112" fillId="21" borderId="199" xfId="0" applyFont="1" applyFill="1" applyBorder="1" applyAlignment="1">
      <alignment horizontal="left" vertical="center"/>
    </xf>
    <xf numFmtId="0" fontId="112" fillId="29" borderId="221" xfId="0" applyFont="1" applyFill="1" applyBorder="1" applyAlignment="1">
      <alignment horizontal="left" vertical="center"/>
    </xf>
    <xf numFmtId="0" fontId="112" fillId="42" borderId="187" xfId="0" applyFont="1" applyFill="1" applyBorder="1" applyAlignment="1">
      <alignment horizontal="left" vertical="center"/>
    </xf>
    <xf numFmtId="0" fontId="112" fillId="42" borderId="188" xfId="0" applyFont="1" applyFill="1" applyBorder="1" applyAlignment="1">
      <alignment horizontal="left" vertical="center"/>
    </xf>
    <xf numFmtId="14" fontId="112" fillId="42" borderId="188" xfId="0" applyNumberFormat="1" applyFont="1" applyFill="1" applyBorder="1" applyAlignment="1">
      <alignment horizontal="center" vertical="center"/>
    </xf>
    <xf numFmtId="14" fontId="112" fillId="42" borderId="189" xfId="0" applyNumberFormat="1" applyFont="1" applyFill="1" applyBorder="1" applyAlignment="1">
      <alignment horizontal="center" vertical="center"/>
    </xf>
    <xf numFmtId="0" fontId="112" fillId="42" borderId="198" xfId="0" applyFont="1" applyFill="1" applyBorder="1" applyAlignment="1">
      <alignment horizontal="left" vertical="center"/>
    </xf>
    <xf numFmtId="0" fontId="112" fillId="42" borderId="199" xfId="0" applyFont="1" applyFill="1" applyBorder="1" applyAlignment="1">
      <alignment horizontal="left" vertical="center"/>
    </xf>
    <xf numFmtId="14" fontId="112" fillId="42" borderId="199" xfId="0" applyNumberFormat="1" applyFont="1" applyFill="1" applyBorder="1" applyAlignment="1">
      <alignment horizontal="center" vertical="center"/>
    </xf>
    <xf numFmtId="14" fontId="112" fillId="42" borderId="200" xfId="0" applyNumberFormat="1" applyFont="1" applyFill="1" applyBorder="1" applyAlignment="1">
      <alignment horizontal="center" vertical="center"/>
    </xf>
    <xf numFmtId="0" fontId="112" fillId="42" borderId="220" xfId="0" applyFont="1" applyFill="1" applyBorder="1" applyAlignment="1">
      <alignment horizontal="left" vertical="center"/>
    </xf>
    <xf numFmtId="0" fontId="112" fillId="42" borderId="221" xfId="0" applyFont="1" applyFill="1" applyBorder="1" applyAlignment="1">
      <alignment horizontal="left" vertical="center"/>
    </xf>
    <xf numFmtId="14" fontId="112" fillId="42" borderId="221" xfId="0" applyNumberFormat="1" applyFont="1" applyFill="1" applyBorder="1" applyAlignment="1">
      <alignment horizontal="center" vertical="center"/>
    </xf>
    <xf numFmtId="14" fontId="112" fillId="42" borderId="222" xfId="0" applyNumberFormat="1" applyFont="1" applyFill="1" applyBorder="1" applyAlignment="1">
      <alignment horizontal="center" vertical="center"/>
    </xf>
    <xf numFmtId="0" fontId="112" fillId="43" borderId="221" xfId="0" applyFont="1" applyFill="1" applyBorder="1" applyAlignment="1">
      <alignment horizontal="left" vertical="center"/>
    </xf>
    <xf numFmtId="0" fontId="112" fillId="44" borderId="221" xfId="0" applyFont="1" applyFill="1" applyBorder="1" applyAlignment="1">
      <alignment horizontal="left" vertical="center"/>
    </xf>
    <xf numFmtId="0" fontId="112" fillId="28" borderId="221" xfId="0" applyFont="1" applyFill="1" applyBorder="1" applyAlignment="1">
      <alignment horizontal="left" vertical="center"/>
    </xf>
    <xf numFmtId="0" fontId="70" fillId="21" borderId="0" xfId="0" applyFont="1" applyFill="1" applyAlignment="1">
      <alignment horizontal="center" vertical="center" wrapText="1"/>
    </xf>
    <xf numFmtId="14" fontId="92" fillId="21" borderId="128" xfId="17" applyNumberFormat="1" applyFont="1" applyFill="1" applyBorder="1" applyAlignment="1">
      <alignment horizontal="center" vertical="center"/>
    </xf>
    <xf numFmtId="0" fontId="92" fillId="21" borderId="127" xfId="17" applyFont="1" applyFill="1" applyBorder="1" applyAlignment="1">
      <alignment horizontal="center" vertical="center" wrapText="1"/>
    </xf>
    <xf numFmtId="0" fontId="99" fillId="21" borderId="127" xfId="17" applyFont="1" applyFill="1" applyBorder="1" applyAlignment="1">
      <alignment horizontal="center" vertical="center" wrapText="1"/>
    </xf>
    <xf numFmtId="0" fontId="36" fillId="21" borderId="127" xfId="17" applyFont="1" applyFill="1" applyBorder="1" applyAlignment="1">
      <alignment horizontal="center" vertical="center" wrapText="1"/>
    </xf>
    <xf numFmtId="0" fontId="136" fillId="21" borderId="244" xfId="1" applyFont="1" applyFill="1" applyBorder="1" applyAlignment="1" applyProtection="1">
      <alignment horizontal="center" vertical="center" wrapText="1"/>
    </xf>
    <xf numFmtId="0" fontId="12" fillId="0" borderId="0" xfId="2" applyFont="1" applyAlignment="1">
      <alignment vertical="center" wrapText="1"/>
    </xf>
    <xf numFmtId="0" fontId="157" fillId="0" borderId="0" xfId="2" applyFont="1">
      <alignment vertical="center"/>
    </xf>
    <xf numFmtId="0" fontId="34" fillId="12" borderId="0" xfId="2" applyFont="1" applyFill="1" applyAlignment="1">
      <alignment vertical="top"/>
    </xf>
    <xf numFmtId="0" fontId="168" fillId="12" borderId="0" xfId="2" applyFont="1" applyFill="1" applyAlignment="1">
      <alignment vertical="top"/>
    </xf>
    <xf numFmtId="0" fontId="154" fillId="0" borderId="0" xfId="2" applyFont="1">
      <alignment vertical="center"/>
    </xf>
    <xf numFmtId="0" fontId="168" fillId="24" borderId="0" xfId="4" applyFont="1" applyFill="1"/>
    <xf numFmtId="0" fontId="6" fillId="24" borderId="0" xfId="4" applyFill="1"/>
    <xf numFmtId="0" fontId="7" fillId="46" borderId="0" xfId="4" applyFont="1" applyFill="1" applyAlignment="1">
      <alignment vertical="top"/>
    </xf>
    <xf numFmtId="0" fontId="7" fillId="46" borderId="0" xfId="2" applyFont="1" applyFill="1" applyAlignment="1">
      <alignment vertical="top"/>
    </xf>
    <xf numFmtId="0" fontId="160" fillId="46" borderId="0" xfId="2" applyFont="1" applyFill="1" applyAlignment="1">
      <alignment vertical="top"/>
    </xf>
    <xf numFmtId="0" fontId="34" fillId="46" borderId="0" xfId="2" applyFont="1" applyFill="1" applyAlignment="1">
      <alignment vertical="top"/>
    </xf>
    <xf numFmtId="0" fontId="169" fillId="46" borderId="0" xfId="2" applyFont="1" applyFill="1" applyAlignment="1">
      <alignment vertical="top"/>
    </xf>
    <xf numFmtId="0" fontId="33" fillId="46" borderId="0" xfId="2" applyFont="1" applyFill="1" applyAlignment="1">
      <alignment vertical="top"/>
    </xf>
    <xf numFmtId="184" fontId="0" fillId="40" borderId="253" xfId="0" applyNumberFormat="1" applyFill="1" applyBorder="1" applyAlignment="1">
      <alignment horizontal="center" vertical="center"/>
    </xf>
    <xf numFmtId="184" fontId="0" fillId="40" borderId="254" xfId="0" applyNumberFormat="1" applyFill="1" applyBorder="1" applyAlignment="1">
      <alignment horizontal="center" vertical="center"/>
    </xf>
    <xf numFmtId="184" fontId="0" fillId="40" borderId="255" xfId="0" applyNumberFormat="1" applyFill="1" applyBorder="1" applyAlignment="1">
      <alignment horizontal="center" vertical="center"/>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77" fillId="0" borderId="0" xfId="0" applyFont="1" applyAlignment="1">
      <alignment horizontal="left" vertical="center" wrapText="1"/>
    </xf>
    <xf numFmtId="0" fontId="73" fillId="0" borderId="0" xfId="0" applyFont="1" applyAlignment="1">
      <alignment horizontal="left" vertical="center" wrapText="1"/>
    </xf>
    <xf numFmtId="0" fontId="76"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36" fillId="19" borderId="149" xfId="17" applyFont="1" applyFill="1" applyBorder="1" applyAlignment="1">
      <alignment horizontal="left" vertical="top" wrapText="1"/>
    </xf>
    <xf numFmtId="0" fontId="36" fillId="19" borderId="150" xfId="17" applyFont="1" applyFill="1" applyBorder="1" applyAlignment="1">
      <alignment horizontal="left" vertical="top" wrapText="1"/>
    </xf>
    <xf numFmtId="0" fontId="36" fillId="19" borderId="151" xfId="17" applyFont="1" applyFill="1" applyBorder="1" applyAlignment="1">
      <alignment horizontal="left" vertical="top" wrapText="1"/>
    </xf>
    <xf numFmtId="0" fontId="42" fillId="19" borderId="0" xfId="17" applyFont="1" applyFill="1" applyAlignment="1">
      <alignment horizontal="left" vertical="center"/>
    </xf>
    <xf numFmtId="0" fontId="10" fillId="6" borderId="196" xfId="17" applyFont="1" applyFill="1" applyBorder="1" applyAlignment="1">
      <alignment horizontal="center" vertical="center" wrapText="1"/>
    </xf>
    <xf numFmtId="0" fontId="10" fillId="6" borderId="194" xfId="17" applyFont="1" applyFill="1" applyBorder="1" applyAlignment="1">
      <alignment horizontal="center" vertical="center" wrapText="1"/>
    </xf>
    <xf numFmtId="0" fontId="10" fillId="6" borderId="197" xfId="17" applyFont="1" applyFill="1" applyBorder="1" applyAlignment="1">
      <alignment horizontal="center" vertical="center" wrapText="1"/>
    </xf>
    <xf numFmtId="0" fontId="12" fillId="19" borderId="149" xfId="2" applyFont="1" applyFill="1" applyBorder="1" applyAlignment="1">
      <alignment horizontal="left" vertical="top" wrapText="1"/>
    </xf>
    <xf numFmtId="0" fontId="12" fillId="19" borderId="150" xfId="2" applyFont="1" applyFill="1" applyBorder="1" applyAlignment="1">
      <alignment horizontal="left" vertical="top" wrapText="1"/>
    </xf>
    <xf numFmtId="0" fontId="12" fillId="19" borderId="151" xfId="2" applyFont="1" applyFill="1" applyBorder="1" applyAlignment="1">
      <alignment horizontal="left" vertical="top" wrapText="1"/>
    </xf>
    <xf numFmtId="0" fontId="94" fillId="19" borderId="149" xfId="2" applyFont="1" applyFill="1" applyBorder="1" applyAlignment="1">
      <alignment horizontal="left" vertical="top" wrapText="1"/>
    </xf>
    <xf numFmtId="0" fontId="94" fillId="19" borderId="150" xfId="2" applyFont="1" applyFill="1" applyBorder="1" applyAlignment="1">
      <alignment horizontal="left" vertical="top" wrapText="1"/>
    </xf>
    <xf numFmtId="0" fontId="94" fillId="19" borderId="151" xfId="2" applyFont="1" applyFill="1" applyBorder="1" applyAlignment="1">
      <alignment horizontal="left" vertical="top" wrapText="1"/>
    </xf>
    <xf numFmtId="0" fontId="59" fillId="12" borderId="54" xfId="17" applyFont="1" applyFill="1" applyBorder="1" applyAlignment="1">
      <alignment horizontal="right" vertical="center" wrapText="1"/>
    </xf>
    <xf numFmtId="0" fontId="60" fillId="12" borderId="54" xfId="0" applyFont="1" applyFill="1" applyBorder="1" applyAlignment="1">
      <alignment horizontal="right" vertical="center"/>
    </xf>
    <xf numFmtId="0" fontId="0" fillId="12" borderId="54" xfId="0" applyFill="1" applyBorder="1" applyAlignment="1">
      <alignment horizontal="right" vertical="center"/>
    </xf>
    <xf numFmtId="180" fontId="59" fillId="12" borderId="54" xfId="17" applyNumberFormat="1" applyFont="1" applyFill="1" applyBorder="1" applyAlignment="1">
      <alignment horizontal="center" vertical="center" wrapText="1"/>
    </xf>
    <xf numFmtId="180" fontId="0" fillId="12" borderId="54" xfId="0" applyNumberFormat="1" applyFill="1" applyBorder="1" applyAlignment="1">
      <alignment horizontal="center" vertical="center" wrapText="1"/>
    </xf>
    <xf numFmtId="0" fontId="61" fillId="13" borderId="55" xfId="17" applyFont="1" applyFill="1" applyBorder="1" applyAlignment="1">
      <alignment horizontal="center" vertical="center" wrapText="1"/>
    </xf>
    <xf numFmtId="0" fontId="62" fillId="13" borderId="55" xfId="0" applyFont="1" applyFill="1" applyBorder="1" applyAlignment="1">
      <alignment horizontal="center" vertical="center"/>
    </xf>
    <xf numFmtId="0" fontId="61" fillId="10" borderId="55" xfId="0" applyFont="1" applyFill="1" applyBorder="1" applyAlignment="1">
      <alignment horizontal="center" vertical="center"/>
    </xf>
    <xf numFmtId="0" fontId="64" fillId="10" borderId="55" xfId="0" applyFont="1" applyFill="1" applyBorder="1" applyAlignment="1">
      <alignment horizontal="center" vertical="center"/>
    </xf>
    <xf numFmtId="0" fontId="66" fillId="18" borderId="103" xfId="16" applyFont="1" applyFill="1" applyBorder="1" applyAlignment="1">
      <alignment horizontal="center" vertical="center"/>
    </xf>
    <xf numFmtId="0" fontId="66" fillId="18" borderId="108" xfId="16" applyFont="1" applyFill="1" applyBorder="1" applyAlignment="1">
      <alignment horizontal="center" vertical="center"/>
    </xf>
    <xf numFmtId="0" fontId="66" fillId="18"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5" borderId="68" xfId="17" applyFont="1" applyFill="1" applyBorder="1" applyAlignment="1">
      <alignment horizontal="center" vertical="center" wrapText="1"/>
    </xf>
    <xf numFmtId="0" fontId="57" fillId="16" borderId="68" xfId="17" applyFont="1" applyFill="1" applyBorder="1" applyAlignment="1">
      <alignment horizontal="center" vertical="center" wrapText="1"/>
    </xf>
    <xf numFmtId="0" fontId="0" fillId="16"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74"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36" fillId="21" borderId="149" xfId="17" applyFont="1" applyFill="1" applyBorder="1" applyAlignment="1">
      <alignment horizontal="left" vertical="top" wrapText="1"/>
    </xf>
    <xf numFmtId="0" fontId="36" fillId="21" borderId="150" xfId="17" applyFont="1" applyFill="1" applyBorder="1" applyAlignment="1">
      <alignment horizontal="left" vertical="top" wrapText="1"/>
    </xf>
    <xf numFmtId="0" fontId="36" fillId="21" borderId="151" xfId="17" applyFont="1" applyFill="1" applyBorder="1" applyAlignment="1">
      <alignment horizontal="left" vertical="top" wrapText="1"/>
    </xf>
    <xf numFmtId="0" fontId="12" fillId="21" borderId="149" xfId="2" applyFont="1" applyFill="1" applyBorder="1" applyAlignment="1">
      <alignment horizontal="left" vertical="top" wrapText="1"/>
    </xf>
    <xf numFmtId="0" fontId="12" fillId="21" borderId="150" xfId="2" applyFont="1" applyFill="1" applyBorder="1" applyAlignment="1">
      <alignment horizontal="left" vertical="top" wrapText="1"/>
    </xf>
    <xf numFmtId="0" fontId="12" fillId="21" borderId="151" xfId="2" applyFont="1" applyFill="1" applyBorder="1" applyAlignment="1">
      <alignment horizontal="left" vertical="top" wrapText="1"/>
    </xf>
    <xf numFmtId="0" fontId="92" fillId="19" borderId="149" xfId="17" applyFont="1" applyFill="1" applyBorder="1" applyAlignment="1">
      <alignment horizontal="left" vertical="top" wrapText="1"/>
    </xf>
    <xf numFmtId="0" fontId="92" fillId="19" borderId="150" xfId="17" applyFont="1" applyFill="1" applyBorder="1" applyAlignment="1">
      <alignment horizontal="left" vertical="top" wrapText="1"/>
    </xf>
    <xf numFmtId="0" fontId="92" fillId="19" borderId="151" xfId="17" applyFont="1" applyFill="1" applyBorder="1" applyAlignment="1">
      <alignment horizontal="left" vertical="top" wrapText="1"/>
    </xf>
    <xf numFmtId="0" fontId="12" fillId="19" borderId="149" xfId="17" applyFont="1" applyFill="1" applyBorder="1" applyAlignment="1">
      <alignment horizontal="left" vertical="top" wrapText="1"/>
    </xf>
    <xf numFmtId="0" fontId="12" fillId="19" borderId="150" xfId="17" applyFont="1" applyFill="1" applyBorder="1" applyAlignment="1">
      <alignment horizontal="left" vertical="top" wrapText="1"/>
    </xf>
    <xf numFmtId="0" fontId="12" fillId="19" borderId="151" xfId="17" applyFont="1" applyFill="1" applyBorder="1" applyAlignment="1">
      <alignment horizontal="left" vertical="top" wrapText="1"/>
    </xf>
    <xf numFmtId="0" fontId="36" fillId="19" borderId="173" xfId="17" applyFont="1" applyFill="1" applyBorder="1" applyAlignment="1">
      <alignment horizontal="left" vertical="top" wrapText="1"/>
    </xf>
    <xf numFmtId="0" fontId="36" fillId="19" borderId="127" xfId="17" applyFont="1" applyFill="1" applyBorder="1" applyAlignment="1">
      <alignment horizontal="left" vertical="top" wrapText="1"/>
    </xf>
    <xf numFmtId="0" fontId="49" fillId="19" borderId="44" xfId="17" applyFont="1" applyFill="1" applyBorder="1" applyAlignment="1">
      <alignment horizontal="center" vertical="center"/>
    </xf>
    <xf numFmtId="0" fontId="49" fillId="19"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7" borderId="0" xfId="17" applyFont="1" applyFill="1" applyAlignment="1">
      <alignment horizontal="center" vertical="center"/>
    </xf>
    <xf numFmtId="179" fontId="150" fillId="0" borderId="75" xfId="17" applyNumberFormat="1" applyFont="1" applyBorder="1" applyAlignment="1">
      <alignment horizontal="center" vertical="center" shrinkToFit="1"/>
    </xf>
    <xf numFmtId="179" fontId="150"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36" fillId="19" borderId="79" xfId="18" applyFont="1" applyFill="1" applyBorder="1" applyAlignment="1">
      <alignment horizontal="center" vertical="center"/>
    </xf>
    <xf numFmtId="0" fontId="36" fillId="19"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9" borderId="120" xfId="17" applyFont="1" applyFill="1" applyBorder="1" applyAlignment="1">
      <alignment horizontal="center" vertical="center"/>
    </xf>
    <xf numFmtId="0" fontId="54" fillId="19" borderId="121" xfId="17" applyFont="1" applyFill="1" applyBorder="1" applyAlignment="1">
      <alignment horizontal="center" vertical="center"/>
    </xf>
    <xf numFmtId="0" fontId="54" fillId="19" borderId="122" xfId="17" applyFont="1" applyFill="1" applyBorder="1" applyAlignment="1">
      <alignment horizontal="center" vertical="center"/>
    </xf>
    <xf numFmtId="0" fontId="36" fillId="19" borderId="212" xfId="17" applyFont="1" applyFill="1" applyBorder="1" applyAlignment="1">
      <alignment horizontal="left" vertical="top" wrapText="1"/>
    </xf>
    <xf numFmtId="0" fontId="36" fillId="19" borderId="210" xfId="17" applyFont="1" applyFill="1" applyBorder="1" applyAlignment="1">
      <alignment horizontal="left" vertical="top" wrapText="1"/>
    </xf>
    <xf numFmtId="0" fontId="36" fillId="19" borderId="211" xfId="17" applyFont="1" applyFill="1" applyBorder="1" applyAlignment="1">
      <alignment horizontal="left" vertical="top" wrapText="1"/>
    </xf>
    <xf numFmtId="0" fontId="108" fillId="19" borderId="209" xfId="17" applyFont="1" applyFill="1" applyBorder="1" applyAlignment="1">
      <alignment horizontal="left" vertical="top" wrapText="1"/>
    </xf>
    <xf numFmtId="0" fontId="108" fillId="19" borderId="210" xfId="17" applyFont="1" applyFill="1" applyBorder="1" applyAlignment="1">
      <alignment horizontal="left" vertical="top" wrapText="1"/>
    </xf>
    <xf numFmtId="0" fontId="108" fillId="19" borderId="211" xfId="17" applyFont="1" applyFill="1" applyBorder="1" applyAlignment="1">
      <alignment horizontal="left" vertical="top" wrapText="1"/>
    </xf>
    <xf numFmtId="0" fontId="169" fillId="45" borderId="0" xfId="2" applyFont="1" applyFill="1" applyAlignment="1">
      <alignment horizontal="center" vertical="top"/>
    </xf>
    <xf numFmtId="0" fontId="153" fillId="41" borderId="0" xfId="2" applyFont="1" applyFill="1" applyAlignment="1">
      <alignment horizontal="center" vertical="center"/>
    </xf>
    <xf numFmtId="0" fontId="12" fillId="0" borderId="252" xfId="4" applyFont="1" applyBorder="1" applyAlignment="1">
      <alignment horizontal="left" vertical="center" wrapText="1"/>
    </xf>
    <xf numFmtId="0" fontId="12" fillId="0" borderId="251" xfId="4" applyFont="1" applyBorder="1" applyAlignment="1">
      <alignment horizontal="left" vertical="center" wrapText="1"/>
    </xf>
    <xf numFmtId="0" fontId="12" fillId="0" borderId="250" xfId="4" applyFont="1" applyBorder="1" applyAlignment="1">
      <alignment horizontal="left" vertical="center" wrapText="1"/>
    </xf>
    <xf numFmtId="0" fontId="12" fillId="0" borderId="249" xfId="4" applyFont="1" applyBorder="1" applyAlignment="1">
      <alignment horizontal="left" vertical="center" wrapText="1"/>
    </xf>
    <xf numFmtId="0" fontId="12" fillId="0" borderId="0" xfId="4" applyFont="1" applyAlignment="1">
      <alignment horizontal="left" vertical="center" wrapText="1"/>
    </xf>
    <xf numFmtId="0" fontId="12" fillId="0" borderId="248" xfId="4" applyFont="1" applyBorder="1" applyAlignment="1">
      <alignment horizontal="left" vertical="center" wrapText="1"/>
    </xf>
    <xf numFmtId="0" fontId="12" fillId="0" borderId="247" xfId="4" applyFont="1" applyBorder="1" applyAlignment="1">
      <alignment horizontal="left" vertical="center" wrapText="1"/>
    </xf>
    <xf numFmtId="0" fontId="12" fillId="0" borderId="246" xfId="4" applyFont="1" applyBorder="1" applyAlignment="1">
      <alignment horizontal="left" vertical="center" wrapText="1"/>
    </xf>
    <xf numFmtId="0" fontId="12" fillId="0" borderId="245" xfId="4" applyFont="1" applyBorder="1" applyAlignment="1">
      <alignment horizontal="left" vertical="center" wrapText="1"/>
    </xf>
    <xf numFmtId="0" fontId="86" fillId="19" borderId="0" xfId="2" applyFont="1" applyFill="1" applyAlignment="1">
      <alignment horizontal="center" vertical="center"/>
    </xf>
    <xf numFmtId="0" fontId="20" fillId="19" borderId="0" xfId="2" applyFont="1" applyFill="1" applyAlignment="1">
      <alignment horizontal="center" vertical="center"/>
    </xf>
    <xf numFmtId="0" fontId="155" fillId="0" borderId="0" xfId="2" applyFont="1">
      <alignment vertical="center"/>
    </xf>
    <xf numFmtId="0" fontId="156" fillId="19" borderId="0" xfId="2" applyFont="1" applyFill="1" applyAlignment="1">
      <alignment horizontal="center" vertical="center"/>
    </xf>
    <xf numFmtId="0" fontId="6" fillId="19" borderId="0" xfId="2" applyFill="1" applyAlignment="1">
      <alignment horizontal="center" vertical="center"/>
    </xf>
    <xf numFmtId="0" fontId="33" fillId="46" borderId="0" xfId="2" applyFont="1" applyFill="1">
      <alignment vertical="center"/>
    </xf>
    <xf numFmtId="0" fontId="6" fillId="46" borderId="0" xfId="2" applyFill="1">
      <alignment vertical="center"/>
    </xf>
    <xf numFmtId="14" fontId="86" fillId="21" borderId="226" xfId="1" applyNumberFormat="1" applyFont="1" applyFill="1" applyBorder="1" applyAlignment="1" applyProtection="1">
      <alignment horizontal="center" vertical="center" wrapText="1"/>
    </xf>
    <xf numFmtId="14" fontId="86" fillId="21" borderId="161" xfId="1" applyNumberFormat="1" applyFont="1" applyFill="1" applyBorder="1" applyAlignment="1" applyProtection="1">
      <alignment horizontal="center" vertical="center" wrapText="1"/>
    </xf>
    <xf numFmtId="14" fontId="86" fillId="21" borderId="227" xfId="1" applyNumberFormat="1" applyFont="1" applyFill="1" applyBorder="1" applyAlignment="1" applyProtection="1">
      <alignment horizontal="center" vertical="center" wrapText="1"/>
    </xf>
    <xf numFmtId="14" fontId="86" fillId="21" borderId="228" xfId="2" applyNumberFormat="1" applyFont="1" applyFill="1" applyBorder="1" applyAlignment="1">
      <alignment horizontal="center" vertical="center" wrapText="1" shrinkToFit="1"/>
    </xf>
    <xf numFmtId="14" fontId="86" fillId="21" borderId="229" xfId="2" applyNumberFormat="1" applyFont="1" applyFill="1" applyBorder="1" applyAlignment="1">
      <alignment horizontal="center" vertical="center" wrapText="1" shrinkToFit="1"/>
    </xf>
    <xf numFmtId="14" fontId="86" fillId="21" borderId="230"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wrapText="1"/>
    </xf>
    <xf numFmtId="56" fontId="86" fillId="21" borderId="1" xfId="2" applyNumberFormat="1" applyFont="1" applyFill="1" applyBorder="1" applyAlignment="1">
      <alignment horizontal="center" vertical="center" wrapText="1"/>
    </xf>
    <xf numFmtId="56" fontId="86" fillId="21" borderId="131" xfId="2" applyNumberFormat="1" applyFont="1" applyFill="1" applyBorder="1" applyAlignment="1">
      <alignment horizontal="center" vertical="center" wrapText="1"/>
    </xf>
    <xf numFmtId="14" fontId="34" fillId="21" borderId="165" xfId="1" applyNumberFormat="1" applyFont="1" applyFill="1" applyBorder="1" applyAlignment="1" applyProtection="1">
      <alignment horizontal="center" vertical="center" shrinkToFit="1"/>
    </xf>
    <xf numFmtId="14" fontId="34" fillId="21" borderId="1" xfId="1" applyNumberFormat="1" applyFont="1" applyFill="1" applyBorder="1" applyAlignment="1" applyProtection="1">
      <alignment horizontal="center" vertical="center" shrinkToFit="1"/>
    </xf>
    <xf numFmtId="14" fontId="34" fillId="21" borderId="131" xfId="1" applyNumberFormat="1" applyFont="1" applyFill="1" applyBorder="1" applyAlignment="1" applyProtection="1">
      <alignment horizontal="center" vertical="center" shrinkToFit="1"/>
    </xf>
    <xf numFmtId="14" fontId="86" fillId="21" borderId="165" xfId="2" applyNumberFormat="1" applyFont="1" applyFill="1" applyBorder="1" applyAlignment="1">
      <alignment horizontal="center" vertical="center" wrapText="1" shrinkToFit="1"/>
    </xf>
    <xf numFmtId="14" fontId="86" fillId="21" borderId="1" xfId="2" applyNumberFormat="1" applyFont="1" applyFill="1" applyBorder="1" applyAlignment="1">
      <alignment horizontal="center" vertical="center" wrapText="1" shrinkToFit="1"/>
    </xf>
    <xf numFmtId="14" fontId="86" fillId="21" borderId="131"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shrinkToFit="1"/>
    </xf>
    <xf numFmtId="56" fontId="86" fillId="21" borderId="1" xfId="2" applyNumberFormat="1" applyFont="1" applyFill="1" applyBorder="1" applyAlignment="1">
      <alignment horizontal="center" vertical="center" shrinkToFit="1"/>
    </xf>
    <xf numFmtId="56" fontId="86" fillId="21" borderId="131" xfId="2" applyNumberFormat="1" applyFont="1" applyFill="1" applyBorder="1" applyAlignment="1">
      <alignment horizontal="center" vertical="center" shrinkToFit="1"/>
    </xf>
    <xf numFmtId="14" fontId="86" fillId="21" borderId="1" xfId="2" applyNumberFormat="1" applyFont="1" applyFill="1" applyBorder="1" applyAlignment="1">
      <alignment horizontal="center" vertical="center" shrinkToFit="1"/>
    </xf>
    <xf numFmtId="14" fontId="86" fillId="21" borderId="131" xfId="2" applyNumberFormat="1" applyFont="1" applyFill="1" applyBorder="1" applyAlignment="1">
      <alignment horizontal="center" vertical="center" shrinkToFit="1"/>
    </xf>
    <xf numFmtId="14" fontId="86" fillId="21" borderId="228" xfId="2" applyNumberFormat="1" applyFont="1" applyFill="1" applyBorder="1" applyAlignment="1">
      <alignment horizontal="center" vertical="center" shrinkToFit="1"/>
    </xf>
    <xf numFmtId="14" fontId="86" fillId="21" borderId="229" xfId="2" applyNumberFormat="1" applyFont="1" applyFill="1" applyBorder="1" applyAlignment="1">
      <alignment horizontal="center" vertical="center" shrinkToFit="1"/>
    </xf>
    <xf numFmtId="14" fontId="86" fillId="21" borderId="230" xfId="2" applyNumberFormat="1" applyFont="1" applyFill="1" applyBorder="1" applyAlignment="1">
      <alignment horizontal="center" vertical="center" shrinkToFit="1"/>
    </xf>
    <xf numFmtId="14" fontId="86" fillId="21" borderId="165" xfId="2" applyNumberFormat="1" applyFont="1" applyFill="1" applyBorder="1" applyAlignment="1">
      <alignment horizontal="center" vertical="center" shrinkToFit="1"/>
    </xf>
    <xf numFmtId="0" fontId="0" fillId="23" borderId="214" xfId="0" applyFill="1" applyBorder="1" applyAlignment="1">
      <alignment horizontal="center" vertical="center"/>
    </xf>
    <xf numFmtId="0" fontId="0" fillId="23" borderId="101" xfId="0" applyFill="1" applyBorder="1" applyAlignment="1">
      <alignment horizontal="center" vertical="center"/>
    </xf>
    <xf numFmtId="0" fontId="70" fillId="29" borderId="101" xfId="0" applyFont="1" applyFill="1" applyBorder="1" applyAlignment="1">
      <alignment horizontal="center" vertical="center"/>
    </xf>
    <xf numFmtId="0" fontId="70" fillId="29" borderId="215" xfId="0" applyFont="1" applyFill="1" applyBorder="1" applyAlignment="1">
      <alignment horizontal="center" vertical="center"/>
    </xf>
    <xf numFmtId="0" fontId="6" fillId="0" borderId="0" xfId="2" applyAlignment="1">
      <alignment horizontal="center" vertical="center" wrapText="1"/>
    </xf>
    <xf numFmtId="0" fontId="80" fillId="33" borderId="0" xfId="2" applyFont="1" applyFill="1" applyAlignment="1">
      <alignment horizontal="left" vertical="center" wrapText="1"/>
    </xf>
    <xf numFmtId="0" fontId="80" fillId="33" borderId="0" xfId="2" applyFont="1" applyFill="1" applyAlignment="1">
      <alignment horizontal="left" vertical="center"/>
    </xf>
    <xf numFmtId="0" fontId="1" fillId="15"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0" borderId="0" xfId="2">
      <alignment vertical="center"/>
    </xf>
    <xf numFmtId="0" fontId="6" fillId="24" borderId="50" xfId="2" applyFill="1" applyBorder="1" applyAlignment="1">
      <alignment horizontal="left" vertical="top" wrapText="1"/>
    </xf>
    <xf numFmtId="0" fontId="6" fillId="24" borderId="119" xfId="2" applyFill="1" applyBorder="1" applyAlignment="1">
      <alignment horizontal="left" vertical="top" wrapText="1"/>
    </xf>
    <xf numFmtId="0" fontId="6" fillId="24" borderId="133" xfId="2" applyFill="1" applyBorder="1" applyAlignment="1">
      <alignment horizontal="left" vertical="top" wrapText="1"/>
    </xf>
    <xf numFmtId="0" fontId="1" fillId="28" borderId="50" xfId="2" applyFont="1" applyFill="1" applyBorder="1" applyAlignment="1">
      <alignment horizontal="left" vertical="top" wrapText="1"/>
    </xf>
    <xf numFmtId="0" fontId="1" fillId="28" borderId="61" xfId="2" applyFont="1" applyFill="1" applyBorder="1" applyAlignment="1">
      <alignment horizontal="lef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9" xfId="2" applyFont="1" applyFill="1" applyBorder="1" applyAlignment="1">
      <alignment horizontal="center" vertical="center" wrapText="1"/>
    </xf>
    <xf numFmtId="0" fontId="13" fillId="5" borderId="180" xfId="2" applyFont="1" applyFill="1" applyBorder="1" applyAlignment="1">
      <alignment horizontal="center" vertical="center" wrapText="1"/>
    </xf>
    <xf numFmtId="0" fontId="13" fillId="5" borderId="181"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15" fillId="5" borderId="16" xfId="2" applyFont="1" applyFill="1" applyBorder="1" applyAlignment="1">
      <alignment horizontal="center" vertical="center" shrinkToFit="1"/>
    </xf>
    <xf numFmtId="0" fontId="115" fillId="5" borderId="3" xfId="2" applyFont="1" applyFill="1" applyBorder="1" applyAlignment="1">
      <alignment horizontal="center" vertical="center" shrinkToFit="1"/>
    </xf>
    <xf numFmtId="0" fontId="25" fillId="19" borderId="0" xfId="19" applyFont="1" applyFill="1" applyAlignment="1">
      <alignment vertical="center" wrapText="1"/>
    </xf>
    <xf numFmtId="0" fontId="17" fillId="19" borderId="135" xfId="1" applyFont="1" applyFill="1" applyBorder="1" applyAlignment="1" applyProtection="1">
      <alignment horizontal="center" vertical="center" wrapText="1" shrinkToFit="1"/>
    </xf>
    <xf numFmtId="0" fontId="27" fillId="19" borderId="136" xfId="2" applyFont="1" applyFill="1" applyBorder="1" applyAlignment="1">
      <alignment horizontal="center" vertical="center" wrapText="1" shrinkToFit="1"/>
    </xf>
    <xf numFmtId="0" fontId="27" fillId="19" borderId="137" xfId="2" applyFont="1" applyFill="1" applyBorder="1" applyAlignment="1">
      <alignment horizontal="center" vertical="center" wrapText="1" shrinkToFit="1"/>
    </xf>
    <xf numFmtId="0" fontId="131" fillId="19" borderId="51" xfId="2" applyFont="1" applyFill="1" applyBorder="1" applyAlignment="1">
      <alignment horizontal="left" vertical="top" wrapText="1" shrinkToFit="1"/>
    </xf>
    <xf numFmtId="0" fontId="19" fillId="19" borderId="52" xfId="2" applyFont="1" applyFill="1" applyBorder="1" applyAlignment="1">
      <alignment horizontal="left" vertical="top" wrapText="1" shrinkToFit="1"/>
    </xf>
    <xf numFmtId="0" fontId="19" fillId="19"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9" borderId="135" xfId="2" applyFont="1" applyFill="1" applyBorder="1" applyAlignment="1">
      <alignment horizontal="center" vertical="center" wrapText="1" shrinkToFit="1"/>
    </xf>
    <xf numFmtId="0" fontId="27" fillId="29" borderId="136" xfId="2" applyFont="1" applyFill="1" applyBorder="1" applyAlignment="1">
      <alignment horizontal="center" vertical="center" wrapText="1" shrinkToFit="1"/>
    </xf>
    <xf numFmtId="0" fontId="27" fillId="29" borderId="137" xfId="2" applyFont="1" applyFill="1" applyBorder="1" applyAlignment="1">
      <alignment horizontal="center" vertical="center" wrapText="1" shrinkToFit="1"/>
    </xf>
    <xf numFmtId="0" fontId="145" fillId="29" borderId="51" xfId="2" applyFont="1" applyFill="1" applyBorder="1" applyAlignment="1">
      <alignment horizontal="left" vertical="top" wrapText="1" shrinkToFit="1"/>
    </xf>
    <xf numFmtId="0" fontId="145" fillId="29" borderId="52" xfId="2" applyFont="1" applyFill="1" applyBorder="1" applyAlignment="1">
      <alignment horizontal="left" vertical="top" wrapText="1" shrinkToFit="1"/>
    </xf>
    <xf numFmtId="0" fontId="145" fillId="29" borderId="53" xfId="2" applyFont="1" applyFill="1" applyBorder="1" applyAlignment="1">
      <alignment horizontal="left" vertical="top" wrapText="1" shrinkToFit="1"/>
    </xf>
    <xf numFmtId="0" fontId="114" fillId="19" borderId="93" xfId="2" applyFont="1" applyFill="1" applyBorder="1" applyAlignment="1">
      <alignment horizontal="center" vertical="center" wrapText="1" shrinkToFit="1"/>
    </xf>
    <xf numFmtId="0" fontId="31" fillId="19" borderId="27" xfId="2" applyFont="1" applyFill="1" applyBorder="1" applyAlignment="1">
      <alignment horizontal="center" vertical="center" shrinkToFit="1"/>
    </xf>
    <xf numFmtId="0" fontId="31" fillId="19" borderId="94" xfId="2" applyFont="1" applyFill="1" applyBorder="1" applyAlignment="1">
      <alignment horizontal="center" vertical="center" shrinkToFit="1"/>
    </xf>
    <xf numFmtId="0" fontId="129" fillId="19" borderId="90" xfId="1" applyFont="1" applyFill="1" applyBorder="1" applyAlignment="1" applyProtection="1">
      <alignment vertical="top" wrapText="1"/>
    </xf>
    <xf numFmtId="0" fontId="20" fillId="19" borderId="91" xfId="2" applyFont="1" applyFill="1" applyBorder="1" applyAlignment="1">
      <alignment vertical="top" wrapText="1"/>
    </xf>
    <xf numFmtId="0" fontId="20" fillId="19" borderId="92" xfId="2" applyFont="1" applyFill="1" applyBorder="1" applyAlignment="1">
      <alignment vertical="top" wrapText="1"/>
    </xf>
    <xf numFmtId="0" fontId="151" fillId="29" borderId="27" xfId="1" applyFont="1" applyFill="1" applyBorder="1" applyAlignment="1" applyProtection="1">
      <alignment horizontal="center" vertical="center" wrapText="1"/>
    </xf>
    <xf numFmtId="0" fontId="129" fillId="29" borderId="34" xfId="1" applyFont="1" applyFill="1" applyBorder="1" applyAlignment="1" applyProtection="1">
      <alignment horizontal="left" vertical="top" wrapText="1"/>
    </xf>
    <xf numFmtId="0" fontId="27" fillId="21" borderId="93" xfId="2" applyFont="1" applyFill="1" applyBorder="1" applyAlignment="1">
      <alignment horizontal="center" vertical="center" shrinkToFit="1"/>
    </xf>
    <xf numFmtId="0" fontId="17" fillId="21" borderId="27" xfId="2" applyFont="1" applyFill="1" applyBorder="1" applyAlignment="1">
      <alignment horizontal="center" vertical="center" shrinkToFit="1"/>
    </xf>
    <xf numFmtId="0" fontId="17" fillId="21" borderId="94" xfId="2" applyFont="1" applyFill="1" applyBorder="1" applyAlignment="1">
      <alignment horizontal="center" vertical="center" shrinkToFit="1"/>
    </xf>
    <xf numFmtId="0" fontId="114" fillId="29" borderId="93" xfId="2" applyFont="1" applyFill="1" applyBorder="1" applyAlignment="1">
      <alignment horizontal="center" vertical="center" wrapText="1" shrinkToFit="1"/>
    </xf>
    <xf numFmtId="0" fontId="17" fillId="29" borderId="27" xfId="2" applyFont="1" applyFill="1" applyBorder="1" applyAlignment="1">
      <alignment horizontal="center" vertical="center" shrinkToFit="1"/>
    </xf>
    <xf numFmtId="0" fontId="17" fillId="29" borderId="94" xfId="2" applyFont="1" applyFill="1" applyBorder="1" applyAlignment="1">
      <alignment horizontal="center" vertical="center" shrinkToFit="1"/>
    </xf>
    <xf numFmtId="0" fontId="131" fillId="29" borderId="190" xfId="1" applyFont="1" applyFill="1" applyBorder="1" applyAlignment="1" applyProtection="1">
      <alignment horizontal="left" vertical="top" wrapText="1"/>
    </xf>
    <xf numFmtId="0" fontId="131" fillId="29" borderId="101" xfId="1" applyFont="1" applyFill="1" applyBorder="1" applyAlignment="1" applyProtection="1">
      <alignment horizontal="left" vertical="top" wrapText="1"/>
    </xf>
    <xf numFmtId="0" fontId="131" fillId="29" borderId="191"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6DDDF7"/>
      <color rgb="FFFFB5A3"/>
      <color rgb="FF3399FF"/>
      <color rgb="FF00CC00"/>
      <color rgb="FFCC00FF"/>
      <color rgb="FFFF99FF"/>
      <color rgb="FFD4FDC3"/>
      <color rgb="FFFAFEC2"/>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'14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'14　感染症統計'!$B$7:$M$7</c:f>
              <c:numCache>
                <c:formatCode>General</c:formatCode>
                <c:ptCount val="12"/>
                <c:pt idx="0">
                  <c:v>102</c:v>
                </c:pt>
                <c:pt idx="1">
                  <c:v>102</c:v>
                </c:pt>
                <c:pt idx="2">
                  <c:v>112</c:v>
                </c:pt>
                <c:pt idx="3">
                  <c:v>21</c:v>
                </c:pt>
              </c:numCache>
            </c:numRef>
          </c:val>
          <c:smooth val="0"/>
          <c:extLst>
            <c:ext xmlns:c16="http://schemas.microsoft.com/office/drawing/2014/chart" uri="{C3380CC4-5D6E-409C-BE32-E72D297353CC}">
              <c16:uniqueId val="{00000008-9549-4A62-BF04-398DC0EE804A}"/>
            </c:ext>
          </c:extLst>
        </c:ser>
        <c:ser>
          <c:idx val="6"/>
          <c:order val="1"/>
          <c:tx>
            <c:strRef>
              <c:f>'14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'14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'14　感染症統計'!$A$9</c:f>
              <c:strCache>
                <c:ptCount val="1"/>
                <c:pt idx="0">
                  <c:v>2022年</c:v>
                </c:pt>
              </c:strCache>
            </c:strRef>
          </c:tx>
          <c:spPr>
            <a:ln w="28575" cap="rnd">
              <a:solidFill>
                <a:schemeClr val="accent1"/>
              </a:solidFill>
              <a:round/>
            </a:ln>
            <a:effectLst/>
          </c:spPr>
          <c:marker>
            <c:symbol val="none"/>
          </c:marker>
          <c:val>
            <c:numRef>
              <c:f>'14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'14　感染症統計'!$A$10</c:f>
              <c:strCache>
                <c:ptCount val="1"/>
                <c:pt idx="0">
                  <c:v>2021年</c:v>
                </c:pt>
              </c:strCache>
            </c:strRef>
          </c:tx>
          <c:spPr>
            <a:ln w="28575" cap="rnd">
              <a:solidFill>
                <a:schemeClr val="accent2"/>
              </a:solidFill>
              <a:round/>
            </a:ln>
            <a:effectLst/>
          </c:spPr>
          <c:marker>
            <c:symbol val="none"/>
          </c:marker>
          <c:val>
            <c:numRef>
              <c:f>'14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'14　感染症統計'!$A$11</c:f>
              <c:strCache>
                <c:ptCount val="1"/>
                <c:pt idx="0">
                  <c:v>2020年</c:v>
                </c:pt>
              </c:strCache>
            </c:strRef>
          </c:tx>
          <c:spPr>
            <a:ln w="28575" cap="rnd">
              <a:solidFill>
                <a:schemeClr val="accent3"/>
              </a:solidFill>
              <a:round/>
            </a:ln>
            <a:effectLst/>
          </c:spPr>
          <c:marker>
            <c:symbol val="none"/>
          </c:marker>
          <c:val>
            <c:numRef>
              <c:f>'14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'14　感染症統計'!$A$12</c:f>
              <c:strCache>
                <c:ptCount val="1"/>
                <c:pt idx="0">
                  <c:v>2019年</c:v>
                </c:pt>
              </c:strCache>
            </c:strRef>
          </c:tx>
          <c:spPr>
            <a:ln w="28575" cap="rnd">
              <a:solidFill>
                <a:schemeClr val="accent4"/>
              </a:solidFill>
              <a:round/>
            </a:ln>
            <a:effectLst/>
          </c:spPr>
          <c:marker>
            <c:symbol val="none"/>
          </c:marker>
          <c:val>
            <c:numRef>
              <c:f>'14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'14　感染症統計'!$A$13</c:f>
              <c:strCache>
                <c:ptCount val="1"/>
                <c:pt idx="0">
                  <c:v>2018年</c:v>
                </c:pt>
              </c:strCache>
            </c:strRef>
          </c:tx>
          <c:spPr>
            <a:ln w="28575" cap="rnd">
              <a:solidFill>
                <a:schemeClr val="accent5"/>
              </a:solidFill>
              <a:round/>
            </a:ln>
            <a:effectLst/>
          </c:spPr>
          <c:marker>
            <c:symbol val="none"/>
          </c:marker>
          <c:val>
            <c:numRef>
              <c:f>'14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'14　感染症統計'!$P$7</c:f>
              <c:strCache>
                <c:ptCount val="1"/>
                <c:pt idx="0">
                  <c:v>2024年</c:v>
                </c:pt>
              </c:strCache>
            </c:strRef>
          </c:tx>
          <c:spPr>
            <a:ln w="63500" cap="rnd">
              <a:solidFill>
                <a:srgbClr val="FF0000"/>
              </a:solidFill>
              <a:round/>
            </a:ln>
            <a:effectLst/>
          </c:spPr>
          <c:marker>
            <c:symbol val="none"/>
          </c:marker>
          <c:val>
            <c:numRef>
              <c:f>'14　感染症統計'!$Q$7:$AB$7</c:f>
              <c:numCache>
                <c:formatCode>General</c:formatCode>
                <c:ptCount val="12"/>
                <c:pt idx="0" formatCode="#,##0_ ">
                  <c:v>4</c:v>
                </c:pt>
                <c:pt idx="1">
                  <c:v>4</c:v>
                </c:pt>
                <c:pt idx="2">
                  <c:v>4</c:v>
                </c:pt>
                <c:pt idx="3">
                  <c:v>0</c:v>
                </c:pt>
              </c:numCache>
            </c:numRef>
          </c:val>
          <c:smooth val="0"/>
          <c:extLst>
            <c:ext xmlns:c16="http://schemas.microsoft.com/office/drawing/2014/chart" uri="{C3380CC4-5D6E-409C-BE32-E72D297353CC}">
              <c16:uniqueId val="{00000000-691A-4A61-BF12-3A5977548A2F}"/>
            </c:ext>
          </c:extLst>
        </c:ser>
        <c:ser>
          <c:idx val="0"/>
          <c:order val="1"/>
          <c:tx>
            <c:strRef>
              <c:f>'14　感染症統計'!$P$8</c:f>
              <c:strCache>
                <c:ptCount val="1"/>
                <c:pt idx="0">
                  <c:v>2023年</c:v>
                </c:pt>
              </c:strCache>
            </c:strRef>
          </c:tx>
          <c:spPr>
            <a:ln w="28575" cap="rnd">
              <a:solidFill>
                <a:schemeClr val="accent1"/>
              </a:solidFill>
              <a:round/>
            </a:ln>
            <a:effectLst/>
          </c:spPr>
          <c:marker>
            <c:symbol val="none"/>
          </c:marker>
          <c:val>
            <c:numRef>
              <c:f>'14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'14　感染症統計'!$P$9</c:f>
              <c:strCache>
                <c:ptCount val="1"/>
                <c:pt idx="0">
                  <c:v>2022年</c:v>
                </c:pt>
              </c:strCache>
            </c:strRef>
          </c:tx>
          <c:spPr>
            <a:ln w="28575" cap="rnd">
              <a:solidFill>
                <a:schemeClr val="accent2"/>
              </a:solidFill>
              <a:round/>
            </a:ln>
            <a:effectLst/>
          </c:spPr>
          <c:marker>
            <c:symbol val="none"/>
          </c:marker>
          <c:val>
            <c:numRef>
              <c:f>'14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'14　感染症統計'!$P$10</c:f>
              <c:strCache>
                <c:ptCount val="1"/>
                <c:pt idx="0">
                  <c:v>2021年</c:v>
                </c:pt>
              </c:strCache>
            </c:strRef>
          </c:tx>
          <c:spPr>
            <a:ln w="28575" cap="rnd">
              <a:solidFill>
                <a:schemeClr val="accent3"/>
              </a:solidFill>
              <a:round/>
            </a:ln>
            <a:effectLst/>
          </c:spPr>
          <c:marker>
            <c:symbol val="none"/>
          </c:marker>
          <c:val>
            <c:numRef>
              <c:f>'14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'14　感染症統計'!$P$11</c:f>
              <c:strCache>
                <c:ptCount val="1"/>
                <c:pt idx="0">
                  <c:v>2020年</c:v>
                </c:pt>
              </c:strCache>
            </c:strRef>
          </c:tx>
          <c:spPr>
            <a:ln w="28575" cap="rnd">
              <a:solidFill>
                <a:schemeClr val="accent4"/>
              </a:solidFill>
              <a:round/>
            </a:ln>
            <a:effectLst/>
          </c:spPr>
          <c:marker>
            <c:symbol val="none"/>
          </c:marker>
          <c:val>
            <c:numRef>
              <c:f>'14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'14　感染症統計'!$P$12</c:f>
              <c:strCache>
                <c:ptCount val="1"/>
                <c:pt idx="0">
                  <c:v>2019年</c:v>
                </c:pt>
              </c:strCache>
            </c:strRef>
          </c:tx>
          <c:spPr>
            <a:ln w="28575" cap="rnd">
              <a:solidFill>
                <a:schemeClr val="accent5"/>
              </a:solidFill>
              <a:round/>
            </a:ln>
            <a:effectLst/>
          </c:spPr>
          <c:marker>
            <c:symbol val="none"/>
          </c:marker>
          <c:val>
            <c:numRef>
              <c:f>'14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'14　感染症統計'!$P$13</c:f>
              <c:strCache>
                <c:ptCount val="1"/>
                <c:pt idx="0">
                  <c:v>2018年</c:v>
                </c:pt>
              </c:strCache>
            </c:strRef>
          </c:tx>
          <c:spPr>
            <a:ln w="28575" cap="rnd">
              <a:solidFill>
                <a:schemeClr val="accent6"/>
              </a:solidFill>
              <a:round/>
            </a:ln>
            <a:effectLst/>
          </c:spPr>
          <c:marker>
            <c:symbol val="none"/>
          </c:marker>
          <c:val>
            <c:numRef>
              <c:f>'14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7" Type="http://schemas.openxmlformats.org/officeDocument/2006/relationships/image" Target="../media/image12.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11.png"/><Relationship Id="rId5" Type="http://schemas.openxmlformats.org/officeDocument/2006/relationships/image" Target="../media/image10.jpe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3.gif"/></Relationships>
</file>

<file path=xl/drawings/_rels/drawing6.xml.rels><?xml version="1.0" encoding="UTF-8" standalone="yes"?>
<Relationships xmlns="http://schemas.openxmlformats.org/package/2006/relationships"><Relationship Id="rId2" Type="http://schemas.openxmlformats.org/officeDocument/2006/relationships/image" Target="../media/image15.gif"/><Relationship Id="rId1" Type="http://schemas.openxmlformats.org/officeDocument/2006/relationships/image" Target="../media/image1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_rels/drawing8.xml.rels><?xml version="1.0" encoding="UTF-8" standalone="yes"?>
<Relationships xmlns="http://schemas.openxmlformats.org/package/2006/relationships"><Relationship Id="rId1" Type="http://schemas.openxmlformats.org/officeDocument/2006/relationships/image" Target="../media/image17.gif"/></Relationships>
</file>

<file path=xl/drawings/_rels/drawing9.xml.rels><?xml version="1.0" encoding="UTF-8" standalone="yes"?>
<Relationships xmlns="http://schemas.openxmlformats.org/package/2006/relationships"><Relationship Id="rId1" Type="http://schemas.openxmlformats.org/officeDocument/2006/relationships/image" Target="../media/image18.gif"/></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165652</xdr:colOff>
      <xdr:row>57</xdr:row>
      <xdr:rowOff>254000</xdr:rowOff>
    </xdr:from>
    <xdr:to>
      <xdr:col>9</xdr:col>
      <xdr:colOff>88348</xdr:colOff>
      <xdr:row>61</xdr:row>
      <xdr:rowOff>331304</xdr:rowOff>
    </xdr:to>
    <xdr:sp macro="" textlink="">
      <xdr:nvSpPr>
        <xdr:cNvPr id="10" name="右中かっこ 9">
          <a:extLst>
            <a:ext uri="{FF2B5EF4-FFF2-40B4-BE49-F238E27FC236}">
              <a16:creationId xmlns:a16="http://schemas.microsoft.com/office/drawing/2014/main" id="{8EDE9C55-513B-0FE6-6E64-1FD204DEBBDE}"/>
            </a:ext>
          </a:extLst>
        </xdr:cNvPr>
        <xdr:cNvSpPr/>
      </xdr:nvSpPr>
      <xdr:spPr>
        <a:xfrm>
          <a:off x="1987826" y="12446000"/>
          <a:ext cx="530087" cy="1755913"/>
        </a:xfrm>
        <a:prstGeom prst="rightBrace">
          <a:avLst/>
        </a:prstGeom>
      </xdr:spPr>
      <xdr:style>
        <a:lnRef idx="3">
          <a:schemeClr val="accent3"/>
        </a:lnRef>
        <a:fillRef idx="0">
          <a:schemeClr val="accent3"/>
        </a:fillRef>
        <a:effectRef idx="2">
          <a:schemeClr val="accent3"/>
        </a:effectRef>
        <a:fontRef idx="minor">
          <a:schemeClr val="tx1"/>
        </a:fontRef>
      </xdr:style>
      <xdr:txBody>
        <a:bodyPr rtlCol="0" anchor="ctr"/>
        <a:lstStyle/>
        <a:p>
          <a:pPr algn="l"/>
          <a:endParaRPr kumimoji="1" lang="ja-JP" altLang="en-US" sz="1100"/>
        </a:p>
      </xdr:txBody>
    </xdr:sp>
    <xdr:clientData/>
  </xdr:twoCellAnchor>
  <xdr:twoCellAnchor editAs="oneCell">
    <xdr:from>
      <xdr:col>32</xdr:col>
      <xdr:colOff>0</xdr:colOff>
      <xdr:row>42</xdr:row>
      <xdr:rowOff>0</xdr:rowOff>
    </xdr:from>
    <xdr:to>
      <xdr:col>44</xdr:col>
      <xdr:colOff>457200</xdr:colOff>
      <xdr:row>67</xdr:row>
      <xdr:rowOff>88514</xdr:rowOff>
    </xdr:to>
    <xdr:pic>
      <xdr:nvPicPr>
        <xdr:cNvPr id="5" name="図 4">
          <a:extLst>
            <a:ext uri="{FF2B5EF4-FFF2-40B4-BE49-F238E27FC236}">
              <a16:creationId xmlns:a16="http://schemas.microsoft.com/office/drawing/2014/main" id="{740B8E0C-2DD0-1F1E-7A60-2366FF8A7C8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7526000" y="9619129"/>
          <a:ext cx="7772400" cy="6363809"/>
        </a:xfrm>
        <a:prstGeom prst="rect">
          <a:avLst/>
        </a:prstGeom>
      </xdr:spPr>
    </xdr:pic>
    <xdr:clientData/>
  </xdr:twoCellAnchor>
  <xdr:twoCellAnchor editAs="oneCell">
    <xdr:from>
      <xdr:col>3</xdr:col>
      <xdr:colOff>179293</xdr:colOff>
      <xdr:row>4</xdr:row>
      <xdr:rowOff>26894</xdr:rowOff>
    </xdr:from>
    <xdr:to>
      <xdr:col>25</xdr:col>
      <xdr:colOff>26894</xdr:colOff>
      <xdr:row>56</xdr:row>
      <xdr:rowOff>315482</xdr:rowOff>
    </xdr:to>
    <xdr:pic>
      <xdr:nvPicPr>
        <xdr:cNvPr id="4" name="図 3">
          <a:extLst>
            <a:ext uri="{FF2B5EF4-FFF2-40B4-BE49-F238E27FC236}">
              <a16:creationId xmlns:a16="http://schemas.microsoft.com/office/drawing/2014/main" id="{900AA844-9376-2639-A8C4-D29B429ED5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8493" y="2590800"/>
          <a:ext cx="11887201" cy="97373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14942</xdr:colOff>
      <xdr:row>4</xdr:row>
      <xdr:rowOff>2</xdr:rowOff>
    </xdr:from>
    <xdr:to>
      <xdr:col>13</xdr:col>
      <xdr:colOff>171824</xdr:colOff>
      <xdr:row>18</xdr:row>
      <xdr:rowOff>14941</xdr:rowOff>
    </xdr:to>
    <xdr:pic>
      <xdr:nvPicPr>
        <xdr:cNvPr id="32" name="図 31" descr="感染性胃腸炎患者報告数　直近5シーズン">
          <a:extLst>
            <a:ext uri="{FF2B5EF4-FFF2-40B4-BE49-F238E27FC236}">
              <a16:creationId xmlns:a16="http://schemas.microsoft.com/office/drawing/2014/main" id="{65CF9472-CA3B-9672-3F86-B3B104D63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2118" y="1001061"/>
          <a:ext cx="7358530" cy="2793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3.64</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315361"/>
            <a:gd name="adj6" fmla="val -3337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3</a:t>
          </a:r>
          <a:r>
            <a:rPr lang="ja-JP" altLang="en-US" sz="1400" b="1" i="0" u="none" strike="noStrike" baseline="0">
              <a:solidFill>
                <a:srgbClr val="FF0000"/>
              </a:solidFill>
              <a:latin typeface="ＭＳ Ｐゴシック"/>
              <a:ea typeface="ＭＳ Ｐゴシック"/>
            </a:rPr>
            <a:t>月ですが、警戒中　注意必要</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454693</xdr:colOff>
      <xdr:row>14</xdr:row>
      <xdr:rowOff>142394</xdr:rowOff>
    </xdr:from>
    <xdr:to>
      <xdr:col>10</xdr:col>
      <xdr:colOff>777511</xdr:colOff>
      <xdr:row>16</xdr:row>
      <xdr:rowOff>115201</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806811" y="2846747"/>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xdr:colOff>
      <xdr:row>2</xdr:row>
      <xdr:rowOff>0</xdr:rowOff>
    </xdr:from>
    <xdr:to>
      <xdr:col>3</xdr:col>
      <xdr:colOff>223277</xdr:colOff>
      <xdr:row>16</xdr:row>
      <xdr:rowOff>0</xdr:rowOff>
    </xdr:to>
    <xdr:pic>
      <xdr:nvPicPr>
        <xdr:cNvPr id="28" name="図 27">
          <a:extLst>
            <a:ext uri="{FF2B5EF4-FFF2-40B4-BE49-F238E27FC236}">
              <a16:creationId xmlns:a16="http://schemas.microsoft.com/office/drawing/2014/main" id="{EAC2052F-497F-7F9E-36FE-73049C73502A}"/>
            </a:ext>
          </a:extLst>
        </xdr:cNvPr>
        <xdr:cNvPicPr>
          <a:picLocks noChangeAspect="1"/>
        </xdr:cNvPicPr>
      </xdr:nvPicPr>
      <xdr:blipFill>
        <a:blip xmlns:r="http://schemas.openxmlformats.org/officeDocument/2006/relationships" r:embed="rId3"/>
        <a:stretch>
          <a:fillRect/>
        </a:stretch>
      </xdr:blipFill>
      <xdr:spPr>
        <a:xfrm>
          <a:off x="1" y="552824"/>
          <a:ext cx="1709923" cy="2480235"/>
        </a:xfrm>
        <a:prstGeom prst="rect">
          <a:avLst/>
        </a:prstGeom>
      </xdr:spPr>
    </xdr:pic>
    <xdr:clientData/>
  </xdr:twoCellAnchor>
  <xdr:twoCellAnchor editAs="oneCell">
    <xdr:from>
      <xdr:col>4</xdr:col>
      <xdr:colOff>859117</xdr:colOff>
      <xdr:row>2</xdr:row>
      <xdr:rowOff>0</xdr:rowOff>
    </xdr:from>
    <xdr:to>
      <xdr:col>6</xdr:col>
      <xdr:colOff>761998</xdr:colOff>
      <xdr:row>16</xdr:row>
      <xdr:rowOff>844</xdr:rowOff>
    </xdr:to>
    <xdr:pic>
      <xdr:nvPicPr>
        <xdr:cNvPr id="29" name="図 28">
          <a:extLst>
            <a:ext uri="{FF2B5EF4-FFF2-40B4-BE49-F238E27FC236}">
              <a16:creationId xmlns:a16="http://schemas.microsoft.com/office/drawing/2014/main" id="{A3C4C91E-496D-A10C-8D02-58609CB2F453}"/>
            </a:ext>
          </a:extLst>
        </xdr:cNvPr>
        <xdr:cNvPicPr>
          <a:picLocks noChangeAspect="1"/>
        </xdr:cNvPicPr>
      </xdr:nvPicPr>
      <xdr:blipFill>
        <a:blip xmlns:r="http://schemas.openxmlformats.org/officeDocument/2006/relationships" r:embed="rId4"/>
        <a:stretch>
          <a:fillRect/>
        </a:stretch>
      </xdr:blipFill>
      <xdr:spPr>
        <a:xfrm>
          <a:off x="2816411" y="552824"/>
          <a:ext cx="1695822" cy="2481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333375</xdr:colOff>
      <xdr:row>11</xdr:row>
      <xdr:rowOff>57150</xdr:rowOff>
    </xdr:from>
    <xdr:to>
      <xdr:col>3</xdr:col>
      <xdr:colOff>333375</xdr:colOff>
      <xdr:row>13</xdr:row>
      <xdr:rowOff>133350</xdr:rowOff>
    </xdr:to>
    <xdr:sp macro="" textlink="">
      <xdr:nvSpPr>
        <xdr:cNvPr id="2" name="AutoShape 234">
          <a:extLst>
            <a:ext uri="{FF2B5EF4-FFF2-40B4-BE49-F238E27FC236}">
              <a16:creationId xmlns:a16="http://schemas.microsoft.com/office/drawing/2014/main" id="{38455E1E-A4D2-4C6D-A753-D1886EB67BB9}"/>
            </a:ext>
          </a:extLst>
        </xdr:cNvPr>
        <xdr:cNvSpPr>
          <a:spLocks noChangeArrowheads="1"/>
        </xdr:cNvSpPr>
      </xdr:nvSpPr>
      <xdr:spPr bwMode="auto">
        <a:xfrm>
          <a:off x="1567815" y="1901190"/>
          <a:ext cx="617220" cy="41148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oneCellAnchor>
    <xdr:from>
      <xdr:col>16</xdr:col>
      <xdr:colOff>0</xdr:colOff>
      <xdr:row>12</xdr:row>
      <xdr:rowOff>0</xdr:rowOff>
    </xdr:from>
    <xdr:ext cx="304800" cy="297180"/>
    <xdr:sp macro="" textlink="">
      <xdr:nvSpPr>
        <xdr:cNvPr id="4"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46821AA-D01C-4601-A758-8396F0D4AC91}"/>
            </a:ext>
          </a:extLst>
        </xdr:cNvPr>
        <xdr:cNvSpPr>
          <a:spLocks noChangeAspect="1" noChangeArrowheads="1"/>
        </xdr:cNvSpPr>
      </xdr:nvSpPr>
      <xdr:spPr bwMode="auto">
        <a:xfrm>
          <a:off x="9875520" y="2011680"/>
          <a:ext cx="304800" cy="297180"/>
        </a:xfrm>
        <a:prstGeom prst="rect">
          <a:avLst/>
        </a:prstGeom>
        <a:noFill/>
        <a:ln w="9525">
          <a:noFill/>
          <a:miter lim="800000"/>
          <a:headEnd/>
          <a:tailEnd/>
        </a:ln>
      </xdr:spPr>
    </xdr:sp>
    <xdr:clientData/>
  </xdr:oneCellAnchor>
  <xdr:oneCellAnchor>
    <xdr:from>
      <xdr:col>16</xdr:col>
      <xdr:colOff>0</xdr:colOff>
      <xdr:row>12</xdr:row>
      <xdr:rowOff>0</xdr:rowOff>
    </xdr:from>
    <xdr:ext cx="304800" cy="297180"/>
    <xdr:sp macro="" textlink="">
      <xdr:nvSpPr>
        <xdr:cNvPr id="5"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F98B154D-29C5-4DD7-952D-55626FC5EB6B}"/>
            </a:ext>
          </a:extLst>
        </xdr:cNvPr>
        <xdr:cNvSpPr>
          <a:spLocks noChangeAspect="1" noChangeArrowheads="1"/>
        </xdr:cNvSpPr>
      </xdr:nvSpPr>
      <xdr:spPr bwMode="auto">
        <a:xfrm>
          <a:off x="9875520" y="2011680"/>
          <a:ext cx="304800" cy="297180"/>
        </a:xfrm>
        <a:prstGeom prst="rect">
          <a:avLst/>
        </a:prstGeom>
        <a:noFill/>
        <a:ln w="9525">
          <a:noFill/>
          <a:miter lim="800000"/>
          <a:headEnd/>
          <a:tailEnd/>
        </a:ln>
      </xdr:spPr>
    </xdr:sp>
    <xdr:clientData/>
  </xdr:oneCellAnchor>
  <xdr:oneCellAnchor>
    <xdr:from>
      <xdr:col>2</xdr:col>
      <xdr:colOff>107934</xdr:colOff>
      <xdr:row>5</xdr:row>
      <xdr:rowOff>15240</xdr:rowOff>
    </xdr:from>
    <xdr:ext cx="1273191" cy="1318260"/>
    <xdr:pic>
      <xdr:nvPicPr>
        <xdr:cNvPr id="6" name="Picture 233" descr="ANd9GcTwMe9aCqW8xAvODd2ntUsJ6sZ43iDJlx3poHuSfUJ2Cql-2ikFyZXNdw">
          <a:extLst>
            <a:ext uri="{FF2B5EF4-FFF2-40B4-BE49-F238E27FC236}">
              <a16:creationId xmlns:a16="http://schemas.microsoft.com/office/drawing/2014/main" id="{4780CE85-8272-44FD-A24A-3E0FEFE54D8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342374" y="853440"/>
          <a:ext cx="1273191" cy="1318260"/>
        </a:xfrm>
        <a:prstGeom prst="rect">
          <a:avLst/>
        </a:prstGeom>
        <a:noFill/>
        <a:ln w="9525">
          <a:noFill/>
          <a:miter lim="800000"/>
          <a:headEnd/>
          <a:tailEnd/>
        </a:ln>
      </xdr:spPr>
    </xdr:pic>
    <xdr:clientData/>
  </xdr:oneCellAnchor>
  <xdr:oneCellAnchor>
    <xdr:from>
      <xdr:col>1</xdr:col>
      <xdr:colOff>285750</xdr:colOff>
      <xdr:row>16</xdr:row>
      <xdr:rowOff>0</xdr:rowOff>
    </xdr:from>
    <xdr:ext cx="1731645" cy="1249680"/>
    <xdr:pic>
      <xdr:nvPicPr>
        <xdr:cNvPr id="7" name="Picture 235" descr="異物混入防止 青色絆創膏 ブルーバンデージ">
          <a:extLst>
            <a:ext uri="{FF2B5EF4-FFF2-40B4-BE49-F238E27FC236}">
              <a16:creationId xmlns:a16="http://schemas.microsoft.com/office/drawing/2014/main" id="{3A1A6D9C-BE31-4AD8-8732-D1C24F0EA65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902970" y="2682240"/>
          <a:ext cx="1731645" cy="1249680"/>
        </a:xfrm>
        <a:prstGeom prst="rect">
          <a:avLst/>
        </a:prstGeom>
        <a:noFill/>
        <a:ln w="9525">
          <a:noFill/>
          <a:miter lim="800000"/>
          <a:headEnd/>
          <a:tailEnd/>
        </a:ln>
      </xdr:spPr>
    </xdr:pic>
    <xdr:clientData/>
  </xdr:oneCellAnchor>
  <xdr:twoCellAnchor>
    <xdr:from>
      <xdr:col>1</xdr:col>
      <xdr:colOff>361950</xdr:colOff>
      <xdr:row>16</xdr:row>
      <xdr:rowOff>0</xdr:rowOff>
    </xdr:from>
    <xdr:to>
      <xdr:col>4</xdr:col>
      <xdr:colOff>323850</xdr:colOff>
      <xdr:row>17</xdr:row>
      <xdr:rowOff>38100</xdr:rowOff>
    </xdr:to>
    <xdr:sp macro="" textlink="">
      <xdr:nvSpPr>
        <xdr:cNvPr id="8" name="Text Box 238">
          <a:extLst>
            <a:ext uri="{FF2B5EF4-FFF2-40B4-BE49-F238E27FC236}">
              <a16:creationId xmlns:a16="http://schemas.microsoft.com/office/drawing/2014/main" id="{F25E97BC-201B-489E-BEDD-2A6EEF084FB4}"/>
            </a:ext>
          </a:extLst>
        </xdr:cNvPr>
        <xdr:cNvSpPr txBox="1">
          <a:spLocks noChangeArrowheads="1"/>
        </xdr:cNvSpPr>
      </xdr:nvSpPr>
      <xdr:spPr bwMode="auto">
        <a:xfrm>
          <a:off x="979170" y="2682240"/>
          <a:ext cx="1813560" cy="20574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専用ブルー仕立ての絆創膏</a:t>
          </a:r>
        </a:p>
      </xdr:txBody>
    </xdr:sp>
    <xdr:clientData/>
  </xdr:twoCellAnchor>
  <xdr:twoCellAnchor>
    <xdr:from>
      <xdr:col>6</xdr:col>
      <xdr:colOff>0</xdr:colOff>
      <xdr:row>15</xdr:row>
      <xdr:rowOff>161925</xdr:rowOff>
    </xdr:from>
    <xdr:to>
      <xdr:col>8</xdr:col>
      <xdr:colOff>276225</xdr:colOff>
      <xdr:row>17</xdr:row>
      <xdr:rowOff>95250</xdr:rowOff>
    </xdr:to>
    <xdr:sp macro="" textlink="">
      <xdr:nvSpPr>
        <xdr:cNvPr id="9" name="Text Box 239">
          <a:extLst>
            <a:ext uri="{FF2B5EF4-FFF2-40B4-BE49-F238E27FC236}">
              <a16:creationId xmlns:a16="http://schemas.microsoft.com/office/drawing/2014/main" id="{4A163214-EED1-4FEE-BF43-D7A41D93BFBC}"/>
            </a:ext>
          </a:extLst>
        </xdr:cNvPr>
        <xdr:cNvSpPr txBox="1">
          <a:spLocks noChangeArrowheads="1"/>
        </xdr:cNvSpPr>
      </xdr:nvSpPr>
      <xdr:spPr bwMode="auto">
        <a:xfrm>
          <a:off x="3703320" y="2676525"/>
          <a:ext cx="1510665" cy="26860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1100" b="1" i="0" u="none" strike="noStrike" baseline="0">
              <a:solidFill>
                <a:srgbClr val="000000"/>
              </a:solidFill>
              <a:latin typeface="ＭＳ Ｐゴシック"/>
              <a:ea typeface="ＭＳ Ｐゴシック"/>
            </a:rPr>
            <a:t>例えば社名入り絆創膏</a:t>
          </a:r>
        </a:p>
      </xdr:txBody>
    </xdr:sp>
    <xdr:clientData/>
  </xdr:twoCellAnchor>
  <xdr:oneCellAnchor>
    <xdr:from>
      <xdr:col>10</xdr:col>
      <xdr:colOff>120014</xdr:colOff>
      <xdr:row>16</xdr:row>
      <xdr:rowOff>165734</xdr:rowOff>
    </xdr:from>
    <xdr:ext cx="1442085" cy="1128049"/>
    <xdr:pic>
      <xdr:nvPicPr>
        <xdr:cNvPr id="10" name="Picture 240" descr="blue-kakudai">
          <a:extLst>
            <a:ext uri="{FF2B5EF4-FFF2-40B4-BE49-F238E27FC236}">
              <a16:creationId xmlns:a16="http://schemas.microsoft.com/office/drawing/2014/main" id="{475DB38A-ED9B-4973-B24D-A1F1A3EF7C57}"/>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6292214" y="2847974"/>
          <a:ext cx="1442085" cy="1128049"/>
        </a:xfrm>
        <a:prstGeom prst="rect">
          <a:avLst/>
        </a:prstGeom>
        <a:noFill/>
        <a:ln w="9525">
          <a:noFill/>
          <a:miter lim="800000"/>
          <a:headEnd/>
          <a:tailEnd/>
        </a:ln>
      </xdr:spPr>
    </xdr:pic>
    <xdr:clientData/>
  </xdr:oneCellAnchor>
  <xdr:twoCellAnchor>
    <xdr:from>
      <xdr:col>9</xdr:col>
      <xdr:colOff>590550</xdr:colOff>
      <xdr:row>15</xdr:row>
      <xdr:rowOff>47625</xdr:rowOff>
    </xdr:from>
    <xdr:to>
      <xdr:col>12</xdr:col>
      <xdr:colOff>600075</xdr:colOff>
      <xdr:row>16</xdr:row>
      <xdr:rowOff>142875</xdr:rowOff>
    </xdr:to>
    <xdr:sp macro="" textlink="">
      <xdr:nvSpPr>
        <xdr:cNvPr id="11" name="Text Box 241">
          <a:extLst>
            <a:ext uri="{FF2B5EF4-FFF2-40B4-BE49-F238E27FC236}">
              <a16:creationId xmlns:a16="http://schemas.microsoft.com/office/drawing/2014/main" id="{FE46F373-A4F5-4F06-A4AA-924F33266574}"/>
            </a:ext>
          </a:extLst>
        </xdr:cNvPr>
        <xdr:cNvSpPr txBox="1">
          <a:spLocks noChangeArrowheads="1"/>
        </xdr:cNvSpPr>
      </xdr:nvSpPr>
      <xdr:spPr bwMode="auto">
        <a:xfrm>
          <a:off x="6145530" y="2562225"/>
          <a:ext cx="1861185" cy="26289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金属探知機に反応する絆創膏</a:t>
          </a:r>
        </a:p>
      </xdr:txBody>
    </xdr:sp>
    <xdr:clientData/>
  </xdr:twoCellAnchor>
  <xdr:twoCellAnchor>
    <xdr:from>
      <xdr:col>4</xdr:col>
      <xdr:colOff>657225</xdr:colOff>
      <xdr:row>18</xdr:row>
      <xdr:rowOff>57150</xdr:rowOff>
    </xdr:from>
    <xdr:to>
      <xdr:col>5</xdr:col>
      <xdr:colOff>409575</xdr:colOff>
      <xdr:row>19</xdr:row>
      <xdr:rowOff>161925</xdr:rowOff>
    </xdr:to>
    <xdr:sp macro="" textlink="">
      <xdr:nvSpPr>
        <xdr:cNvPr id="12" name="テキスト ボックス 13">
          <a:extLst>
            <a:ext uri="{FF2B5EF4-FFF2-40B4-BE49-F238E27FC236}">
              <a16:creationId xmlns:a16="http://schemas.microsoft.com/office/drawing/2014/main" id="{634BB9A4-8EC3-44E6-B316-7332FC87AECB}"/>
            </a:ext>
          </a:extLst>
        </xdr:cNvPr>
        <xdr:cNvSpPr txBox="1">
          <a:spLocks noChangeArrowheads="1"/>
        </xdr:cNvSpPr>
      </xdr:nvSpPr>
      <xdr:spPr bwMode="auto">
        <a:xfrm>
          <a:off x="3088005" y="3074670"/>
          <a:ext cx="407670" cy="272415"/>
        </a:xfrm>
        <a:prstGeom prst="rect">
          <a:avLst/>
        </a:prstGeom>
        <a:noFill/>
        <a:ln w="9525">
          <a:solidFill>
            <a:srgbClr val="BCBCBC"/>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１Ｆ用</a:t>
          </a:r>
        </a:p>
      </xdr:txBody>
    </xdr:sp>
    <xdr:clientData/>
  </xdr:twoCellAnchor>
  <xdr:twoCellAnchor>
    <xdr:from>
      <xdr:col>4</xdr:col>
      <xdr:colOff>609600</xdr:colOff>
      <xdr:row>21</xdr:row>
      <xdr:rowOff>114300</xdr:rowOff>
    </xdr:from>
    <xdr:to>
      <xdr:col>5</xdr:col>
      <xdr:colOff>361950</xdr:colOff>
      <xdr:row>23</xdr:row>
      <xdr:rowOff>47625</xdr:rowOff>
    </xdr:to>
    <xdr:sp macro="" textlink="">
      <xdr:nvSpPr>
        <xdr:cNvPr id="13" name="テキスト ボックス 14">
          <a:extLst>
            <a:ext uri="{FF2B5EF4-FFF2-40B4-BE49-F238E27FC236}">
              <a16:creationId xmlns:a16="http://schemas.microsoft.com/office/drawing/2014/main" id="{2070B1C5-20DF-4FD6-9611-F4B0A5E0DB7C}"/>
            </a:ext>
          </a:extLst>
        </xdr:cNvPr>
        <xdr:cNvSpPr txBox="1">
          <a:spLocks noChangeArrowheads="1"/>
        </xdr:cNvSpPr>
      </xdr:nvSpPr>
      <xdr:spPr bwMode="auto">
        <a:xfrm>
          <a:off x="3078480" y="3634740"/>
          <a:ext cx="369570" cy="268605"/>
        </a:xfrm>
        <a:prstGeom prst="rect">
          <a:avLst/>
        </a:prstGeom>
        <a:noFill/>
        <a:ln w="9525">
          <a:solidFill>
            <a:srgbClr val="BCBCBC"/>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２Ｆ用</a:t>
          </a:r>
        </a:p>
      </xdr:txBody>
    </xdr:sp>
    <xdr:clientData/>
  </xdr:twoCellAnchor>
  <xdr:oneCellAnchor>
    <xdr:from>
      <xdr:col>5</xdr:col>
      <xdr:colOff>590550</xdr:colOff>
      <xdr:row>17</xdr:row>
      <xdr:rowOff>142721</xdr:rowOff>
    </xdr:from>
    <xdr:ext cx="1784986" cy="484024"/>
    <xdr:pic>
      <xdr:nvPicPr>
        <xdr:cNvPr id="14" name="図 13">
          <a:extLst>
            <a:ext uri="{FF2B5EF4-FFF2-40B4-BE49-F238E27FC236}">
              <a16:creationId xmlns:a16="http://schemas.microsoft.com/office/drawing/2014/main" id="{E87B9AF1-0B49-4595-8416-6230D11EDB3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676650" y="2992601"/>
          <a:ext cx="1784986" cy="4840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609601</xdr:colOff>
      <xdr:row>21</xdr:row>
      <xdr:rowOff>8930</xdr:rowOff>
    </xdr:from>
    <xdr:ext cx="1775460" cy="493990"/>
    <xdr:pic>
      <xdr:nvPicPr>
        <xdr:cNvPr id="15" name="図 14">
          <a:extLst>
            <a:ext uri="{FF2B5EF4-FFF2-40B4-BE49-F238E27FC236}">
              <a16:creationId xmlns:a16="http://schemas.microsoft.com/office/drawing/2014/main" id="{3765C3E7-B079-40BB-9648-801E00B38EC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695701" y="3529370"/>
          <a:ext cx="1775460" cy="493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6882320</xdr:colOff>
      <xdr:row>23</xdr:row>
      <xdr:rowOff>137808</xdr:rowOff>
    </xdr:from>
    <xdr:to>
      <xdr:col>0</xdr:col>
      <xdr:colOff>10987595</xdr:colOff>
      <xdr:row>23</xdr:row>
      <xdr:rowOff>2900058</xdr:rowOff>
    </xdr:to>
    <xdr:pic>
      <xdr:nvPicPr>
        <xdr:cNvPr id="4" name="図 3">
          <a:extLst>
            <a:ext uri="{FF2B5EF4-FFF2-40B4-BE49-F238E27FC236}">
              <a16:creationId xmlns:a16="http://schemas.microsoft.com/office/drawing/2014/main" id="{8FD57BC2-BA2E-598D-633E-443CCABB57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320" y="19925489"/>
          <a:ext cx="4105275" cy="2762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53340</xdr:colOff>
      <xdr:row>14</xdr:row>
      <xdr:rowOff>22860</xdr:rowOff>
    </xdr:from>
    <xdr:to>
      <xdr:col>2</xdr:col>
      <xdr:colOff>4634865</xdr:colOff>
      <xdr:row>32</xdr:row>
      <xdr:rowOff>95250</xdr:rowOff>
    </xdr:to>
    <xdr:pic>
      <xdr:nvPicPr>
        <xdr:cNvPr id="6" name="図 5">
          <a:extLst>
            <a:ext uri="{FF2B5EF4-FFF2-40B4-BE49-F238E27FC236}">
              <a16:creationId xmlns:a16="http://schemas.microsoft.com/office/drawing/2014/main" id="{903FAB70-BFF2-7F89-02F9-8C56CC9A2B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64080" y="6598920"/>
          <a:ext cx="4581525" cy="3219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86820" y="2676525"/>
          <a:ext cx="3474760" cy="44443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520"/>
          <a:ext cx="2369374" cy="80674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6209" y="3120957"/>
          <a:ext cx="1764435" cy="709309"/>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18</xdr:col>
      <xdr:colOff>18887</xdr:colOff>
      <xdr:row>24</xdr:row>
      <xdr:rowOff>24319</xdr:rowOff>
    </xdr:from>
    <xdr:to>
      <xdr:col>18</xdr:col>
      <xdr:colOff>246529</xdr:colOff>
      <xdr:row>43</xdr:row>
      <xdr:rowOff>134471</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677299" y="4095790"/>
          <a:ext cx="227642" cy="332997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24</xdr:row>
      <xdr:rowOff>54133</xdr:rowOff>
    </xdr:from>
    <xdr:to>
      <xdr:col>4</xdr:col>
      <xdr:colOff>381000</xdr:colOff>
      <xdr:row>43</xdr:row>
      <xdr:rowOff>127000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70844" y="4125604"/>
          <a:ext cx="374921" cy="329269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299936</xdr:colOff>
      <xdr:row>10</xdr:row>
      <xdr:rowOff>178340</xdr:rowOff>
    </xdr:from>
    <xdr:to>
      <xdr:col>13</xdr:col>
      <xdr:colOff>3109811</xdr:colOff>
      <xdr:row>10</xdr:row>
      <xdr:rowOff>2321465</xdr:rowOff>
    </xdr:to>
    <xdr:pic>
      <xdr:nvPicPr>
        <xdr:cNvPr id="4" name="図 3">
          <a:extLst>
            <a:ext uri="{FF2B5EF4-FFF2-40B4-BE49-F238E27FC236}">
              <a16:creationId xmlns:a16="http://schemas.microsoft.com/office/drawing/2014/main" id="{3C66B7DA-F244-CA64-F2E1-F8DF4FA756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09042" y="8608978"/>
          <a:ext cx="2809875" cy="2143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614514</xdr:colOff>
      <xdr:row>5</xdr:row>
      <xdr:rowOff>114709</xdr:rowOff>
    </xdr:from>
    <xdr:to>
      <xdr:col>0</xdr:col>
      <xdr:colOff>10589466</xdr:colOff>
      <xdr:row>5</xdr:row>
      <xdr:rowOff>3580581</xdr:rowOff>
    </xdr:to>
    <xdr:pic>
      <xdr:nvPicPr>
        <xdr:cNvPr id="6" name="図 5">
          <a:extLst>
            <a:ext uri="{FF2B5EF4-FFF2-40B4-BE49-F238E27FC236}">
              <a16:creationId xmlns:a16="http://schemas.microsoft.com/office/drawing/2014/main" id="{CF046DC6-23C8-8313-03FC-ACA1BA593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4514" y="4121354"/>
          <a:ext cx="9974952" cy="34658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twitter.com/OrganicNewsClip/status/1777579641101767079" TargetMode="External"/><Relationship Id="rId2" Type="http://schemas.openxmlformats.org/officeDocument/2006/relationships/hyperlink" Target="https://www.saitette.jp/2024/04/11/%E6%AE%8B%E7%95%99%E8%BE%B2%E8%96%AC%E5%9F%BA%E6%BA%96%E5%80%A4%E8%B6%85%E9%81%8E%E3%81%8A%E3%82%88%E3%81%B3%E9%81%A9%E7%94%A8%E5%A4%96%E8%BE%B2%E8%96%AC%E3%82%92%E4%BD%BF%E7%94%A8%E3%81%97%E3%81%9F/" TargetMode="External"/><Relationship Id="rId1" Type="http://schemas.openxmlformats.org/officeDocument/2006/relationships/hyperlink" Target="https://news.livedoor.com/article/detail/26218223/" TargetMode="External"/><Relationship Id="rId5" Type="http://schemas.openxmlformats.org/officeDocument/2006/relationships/drawing" Target="../drawings/drawing9.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notaro.com/g/04288658/" TargetMode="External"/><Relationship Id="rId2" Type="http://schemas.openxmlformats.org/officeDocument/2006/relationships/hyperlink" Target="https://axel.as-1.co.jp/asone/g/NCF02000085/?utm_source=google&amp;utm_medium=cpc&amp;gad_source=1&amp;gclid=Cj0KCQjw5cOwBhCiARIsAJ5njuZuKhuoO-H4Q38fxvcZ1gYfGqgHZ93tz0GnZl_WmRCpM3U1horzELcaAg-YEALw_wcB" TargetMode="External"/><Relationship Id="rId1" Type="http://schemas.openxmlformats.org/officeDocument/2006/relationships/hyperlink" Target="https://www.amazon.co.jp/%E3%82%A2%E3%82%BA%E3%83%AF%E3%83%B3-%E3%82%BB%E3%83%83%E3%83%97%E3%83%A1%E3%82%A4%E3%83%88-%E7%B0%A1%E6%98%93%E5%9F%B9%E5%9C%B0-%E5%A4%A7%E8%85%B8%E8%8F%8C%EF%BD%A5%E5%A4%A7%E8%85%B8%E8%8F%8C%E7%BE%A4-6-8776-01/dp/B01KIZMXOC"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ellness-news.co.jp/posts/%E7%B7%B4%E9%A6%AC%E5%8C%BA%E3%81%AE%E9%AB%98%E9%BD%A2%E8%80%85%E6%96%BD%E8%A8%AD%E3%81%A7%E9%9B%86%E5%9B%A3%E9%A3%9F%E4%B8%AD%E6%AF%92%E3%80%80%E5%8E%9F%E5%9B%A0%E3%81%AF%E3%83%92%E3%83%A9%E3%83%A1/" TargetMode="External"/><Relationship Id="rId13" Type="http://schemas.openxmlformats.org/officeDocument/2006/relationships/hyperlink" Target="https://www.chunichi.co.jp/article/883408?rct=national" TargetMode="External"/><Relationship Id="rId3" Type="http://schemas.openxmlformats.org/officeDocument/2006/relationships/hyperlink" Target="https://www.ncctv.co.jp/news/article/15226429" TargetMode="External"/><Relationship Id="rId7" Type="http://schemas.openxmlformats.org/officeDocument/2006/relationships/hyperlink" Target="https://www.mbs.jp/news/kansainews/20240409/GE00056640.shtml" TargetMode="External"/><Relationship Id="rId12" Type="http://schemas.openxmlformats.org/officeDocument/2006/relationships/hyperlink" Target="https://news.livedoor.com/article/detail/26218223/" TargetMode="External"/><Relationship Id="rId2" Type="http://schemas.openxmlformats.org/officeDocument/2006/relationships/hyperlink" Target="https://www.pref.gifu.lg.jp/uploaded/attachment/395279.pdf" TargetMode="External"/><Relationship Id="rId16" Type="http://schemas.openxmlformats.org/officeDocument/2006/relationships/drawing" Target="../drawings/drawing5.xml"/><Relationship Id="rId1" Type="http://schemas.openxmlformats.org/officeDocument/2006/relationships/hyperlink" Target="https://www.city.shizuoka.lg.jp/documents/51507/240412houdou.pdf" TargetMode="External"/><Relationship Id="rId6" Type="http://schemas.openxmlformats.org/officeDocument/2006/relationships/hyperlink" Target="https://news.goo.ne.jp/article/mro/region/mro-1103687.html" TargetMode="External"/><Relationship Id="rId11" Type="http://schemas.openxmlformats.org/officeDocument/2006/relationships/hyperlink" Target="https://www.viet-jo.com/news/social/240405172359.html" TargetMode="External"/><Relationship Id="rId5" Type="http://schemas.openxmlformats.org/officeDocument/2006/relationships/hyperlink" Target="https://nordot.app/1150774656464011675?c=768367547562557440" TargetMode="External"/><Relationship Id="rId15" Type="http://schemas.openxmlformats.org/officeDocument/2006/relationships/printerSettings" Target="../printerSettings/printerSettings5.bin"/><Relationship Id="rId10" Type="http://schemas.openxmlformats.org/officeDocument/2006/relationships/hyperlink" Target="https://news.yahoo.co.jp/articles/3f074d1006afbc16cd30d1b82af9cee051153b8e" TargetMode="External"/><Relationship Id="rId4" Type="http://schemas.openxmlformats.org/officeDocument/2006/relationships/hyperlink" Target="https://topics.smt.docomo.ne.jp/article/jomo/region/jomo-20240410175015" TargetMode="External"/><Relationship Id="rId9" Type="http://schemas.openxmlformats.org/officeDocument/2006/relationships/hyperlink" Target="https://le-repas.jp/2024/04/10/%E9%A3%9F%E4%B8%AD%E6%AF%92%E4%BA%8B%E6%95%85%E7%99%BA%E7%94%9F%E3%81%AB%E9%96%A2%E3%81%99%E3%82%8B%E3%81%8A%E8%A9%AB%E3%81%B3%E3%81%A8%E3%81%8A%E7%9F%A5%E3%82%89%E3%81%9B/" TargetMode="External"/><Relationship Id="rId14" Type="http://schemas.openxmlformats.org/officeDocument/2006/relationships/hyperlink" Target="https://news.yahoo.co.jp/articles/71cf59df0823567730abba27dd10c6e00d936394"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viet-jo.com/m/news/social/240405172359.html" TargetMode="External"/><Relationship Id="rId3" Type="http://schemas.openxmlformats.org/officeDocument/2006/relationships/hyperlink" Target="https://www.jetro.go.jp/biznews/2024/04/8724a63f04610f82.html" TargetMode="External"/><Relationship Id="rId7" Type="http://schemas.openxmlformats.org/officeDocument/2006/relationships/hyperlink" Target="https://www.jetro.go.jp/biznews/2024/04/cd32564e6879ec9a.html" TargetMode="External"/><Relationship Id="rId2" Type="http://schemas.openxmlformats.org/officeDocument/2006/relationships/hyperlink" Target="https://www.jetro.go.jp/biznews/2024/04/b915287a24bcae33.html" TargetMode="External"/><Relationship Id="rId1" Type="http://schemas.openxmlformats.org/officeDocument/2006/relationships/hyperlink" Target="https://news.nissyoku.co.jp/news/shido20240326012551429" TargetMode="External"/><Relationship Id="rId6" Type="http://schemas.openxmlformats.org/officeDocument/2006/relationships/hyperlink" Target="https://www.kenko-media.com/food_devlp/archives/7333" TargetMode="External"/><Relationship Id="rId11" Type="http://schemas.openxmlformats.org/officeDocument/2006/relationships/printerSettings" Target="../printerSettings/printerSettings6.bin"/><Relationship Id="rId5" Type="http://schemas.openxmlformats.org/officeDocument/2006/relationships/hyperlink" Target="https://mainichi.jp/premier/health/articles/20240215/med/00m/070/002000d" TargetMode="External"/><Relationship Id="rId10" Type="http://schemas.openxmlformats.org/officeDocument/2006/relationships/hyperlink" Target="https://www.bbc.com/japanese/articles/c84dzvvw3nyo" TargetMode="External"/><Relationship Id="rId4" Type="http://schemas.openxmlformats.org/officeDocument/2006/relationships/hyperlink" Target="https://www.jetro.go.jp/biznews/2024/04/0e08e97e53bb9ea5.html" TargetMode="External"/><Relationship Id="rId9" Type="http://schemas.openxmlformats.org/officeDocument/2006/relationships/hyperlink" Target="https://www.nikkei.com/article/DGXZQOUC04CA60U4A400C200000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D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208</v>
      </c>
      <c r="B1" s="132"/>
      <c r="C1" s="132" t="s">
        <v>158</v>
      </c>
      <c r="D1" s="132"/>
      <c r="E1" s="132"/>
      <c r="F1" s="132"/>
      <c r="G1" s="132"/>
      <c r="H1" s="132"/>
      <c r="I1" s="99"/>
    </row>
    <row r="2" spans="1:9">
      <c r="A2" s="133" t="s">
        <v>113</v>
      </c>
      <c r="B2" s="134"/>
      <c r="C2" s="134"/>
      <c r="D2" s="134"/>
      <c r="E2" s="134"/>
      <c r="F2" s="134"/>
      <c r="G2" s="134"/>
      <c r="H2" s="134"/>
      <c r="I2" s="99"/>
    </row>
    <row r="3" spans="1:9" ht="15.75" customHeight="1">
      <c r="A3" s="534" t="s">
        <v>26</v>
      </c>
      <c r="B3" s="535"/>
      <c r="C3" s="535"/>
      <c r="D3" s="535"/>
      <c r="E3" s="535"/>
      <c r="F3" s="535"/>
      <c r="G3" s="535"/>
      <c r="H3" s="536"/>
      <c r="I3" s="99"/>
    </row>
    <row r="4" spans="1:9">
      <c r="A4" s="133" t="s">
        <v>178</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16" t="s">
        <v>167</v>
      </c>
      <c r="B10" s="159" t="str">
        <f>+'14　食中毒記事等 '!A2</f>
        <v>食中毒の発生について（静岡県）</v>
      </c>
      <c r="C10" s="159"/>
      <c r="D10" s="161"/>
      <c r="E10" s="159"/>
      <c r="F10" s="162"/>
      <c r="G10" s="160"/>
      <c r="H10" s="160"/>
      <c r="I10" s="99"/>
    </row>
    <row r="11" spans="1:9" ht="15" customHeight="1">
      <c r="A11" s="316" t="s">
        <v>168</v>
      </c>
      <c r="B11" s="159" t="str">
        <f>+'14　ノロウイルス関連情報 '!H72</f>
        <v>管理レベル「3」　</v>
      </c>
      <c r="C11" s="159"/>
      <c r="D11" s="159" t="s">
        <v>169</v>
      </c>
      <c r="E11" s="159"/>
      <c r="F11" s="161">
        <f>+'14　ノロウイルス関連情報 '!G73</f>
        <v>3.64</v>
      </c>
      <c r="G11" s="159" t="str">
        <f>+'14　ノロウイルス関連情報 '!H73</f>
        <v>　：先週より</v>
      </c>
      <c r="H11" s="348">
        <f>+'14　ノロウイルス関連情報 '!I73</f>
        <v>-0.4700000000000002</v>
      </c>
      <c r="I11" s="99"/>
    </row>
    <row r="12" spans="1:9" s="110" customFormat="1" ht="15" customHeight="1">
      <c r="A12" s="163" t="s">
        <v>117</v>
      </c>
      <c r="B12" s="540" t="str">
        <f>+'14　残留農薬　等 '!A5</f>
        <v xml:space="preserve">残留農薬基準値超過および適用外農薬を使用した農産物についてのお詫びと回収のお知らせ </v>
      </c>
      <c r="C12" s="540"/>
      <c r="D12" s="540"/>
      <c r="E12" s="540"/>
      <c r="F12" s="540"/>
      <c r="G12" s="540"/>
      <c r="H12" s="164"/>
      <c r="I12" s="109"/>
    </row>
    <row r="13" spans="1:9" ht="15" customHeight="1">
      <c r="A13" s="158" t="s">
        <v>118</v>
      </c>
      <c r="B13" s="540" t="str">
        <f>+'14　食品表示'!A2</f>
        <v>「国産鶏肉」チキン南蛮…中国産だった　産地を誤表示、1年半で2210パック販売　鹿児島市の総菜店に農水省が是正指示</v>
      </c>
      <c r="C13" s="540"/>
      <c r="D13" s="540"/>
      <c r="E13" s="540"/>
      <c r="F13" s="540"/>
      <c r="G13" s="540"/>
      <c r="H13" s="160"/>
      <c r="I13" s="99"/>
    </row>
    <row r="14" spans="1:9" ht="15" customHeight="1">
      <c r="A14" s="158" t="s">
        <v>119</v>
      </c>
      <c r="B14" s="160" t="str">
        <f>+'14　海外情報'!A2</f>
        <v xml:space="preserve">ガストロノミー国際会議「イデンティタ・ミラノ」で日本産水産物・酒類をPR - ジェトロ </v>
      </c>
      <c r="D14" s="160"/>
      <c r="E14" s="160"/>
      <c r="F14" s="160"/>
      <c r="G14" s="160"/>
      <c r="H14" s="160"/>
      <c r="I14" s="99"/>
    </row>
    <row r="15" spans="1:9" ht="15" customHeight="1">
      <c r="A15" s="165" t="s">
        <v>120</v>
      </c>
      <c r="B15" s="166" t="str">
        <f>+'14　海外情報'!A8</f>
        <v>タイ、アルコール飲料規制法案の改正を検討(タイ) ｜ ビジネス短信 ―ジェトロの海外ニュース - ジェトロ</v>
      </c>
      <c r="C15" s="537" t="s">
        <v>172</v>
      </c>
      <c r="D15" s="537"/>
      <c r="E15" s="537"/>
      <c r="F15" s="537"/>
      <c r="G15" s="537"/>
      <c r="H15" s="538"/>
      <c r="I15" s="99"/>
    </row>
    <row r="16" spans="1:9" ht="15" customHeight="1">
      <c r="A16" s="158" t="s">
        <v>121</v>
      </c>
      <c r="B16" s="159" t="str">
        <f>+'14　感染症統計'!A22</f>
        <v>※2024年 第14週（4/1～4/7） 現在</v>
      </c>
      <c r="C16" s="160"/>
      <c r="D16" s="159" t="s">
        <v>19</v>
      </c>
      <c r="E16" s="160"/>
      <c r="F16" s="160"/>
      <c r="G16" s="160"/>
      <c r="H16" s="160"/>
      <c r="I16" s="99"/>
    </row>
    <row r="17" spans="1:16" ht="15" customHeight="1">
      <c r="A17" s="158" t="s">
        <v>122</v>
      </c>
      <c r="B17" s="539" t="str">
        <f>+'14　感染症統計'!A22</f>
        <v>※2024年 第14週（4/1～4/7） 現在</v>
      </c>
      <c r="C17" s="539"/>
      <c r="D17" s="539"/>
      <c r="E17" s="539"/>
      <c r="F17" s="539"/>
      <c r="G17" s="539"/>
      <c r="H17" s="160"/>
      <c r="I17" s="99"/>
    </row>
    <row r="18" spans="1:16" ht="15" customHeight="1">
      <c r="A18" s="158" t="s">
        <v>156</v>
      </c>
      <c r="B18" s="269" t="str">
        <f>+'14　 衛生訓話'!B2</f>
        <v>今週のお題(絆創膏は会社で指定されたものを使う)</v>
      </c>
      <c r="C18" s="160"/>
      <c r="D18" s="160"/>
      <c r="E18" s="160"/>
      <c r="F18" s="167"/>
      <c r="G18" s="160"/>
      <c r="H18" s="160"/>
      <c r="I18" s="99"/>
    </row>
    <row r="19" spans="1:16" ht="15" customHeight="1">
      <c r="A19" s="158" t="s">
        <v>174</v>
      </c>
      <c r="B19" s="269" t="s">
        <v>237</v>
      </c>
      <c r="C19" s="160"/>
      <c r="D19" s="160"/>
      <c r="E19" s="160"/>
      <c r="F19" s="160" t="s">
        <v>19</v>
      </c>
      <c r="G19" s="160"/>
      <c r="H19" s="160"/>
      <c r="I19" s="99"/>
      <c r="P19" t="s">
        <v>163</v>
      </c>
    </row>
    <row r="20" spans="1:16" ht="15" customHeight="1">
      <c r="A20" s="158" t="s">
        <v>19</v>
      </c>
      <c r="C20" s="160"/>
      <c r="D20" s="160"/>
      <c r="E20" s="160"/>
      <c r="F20" s="160"/>
      <c r="G20" s="160"/>
      <c r="H20" s="160"/>
      <c r="I20" s="99"/>
      <c r="L20" t="s">
        <v>172</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165</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41" t="s">
        <v>127</v>
      </c>
      <c r="B39" s="541"/>
      <c r="C39" s="541"/>
      <c r="D39" s="541"/>
      <c r="E39" s="541"/>
      <c r="F39" s="541"/>
      <c r="G39" s="541"/>
    </row>
    <row r="40" spans="1:9" ht="30.75" customHeight="1">
      <c r="A40" s="545" t="s">
        <v>128</v>
      </c>
      <c r="B40" s="545"/>
      <c r="C40" s="545"/>
      <c r="D40" s="545"/>
      <c r="E40" s="545"/>
      <c r="F40" s="545"/>
      <c r="G40" s="545"/>
    </row>
    <row r="41" spans="1:9" ht="15">
      <c r="A41" s="115"/>
    </row>
    <row r="42" spans="1:9" ht="69.75" customHeight="1">
      <c r="A42" s="543" t="s">
        <v>136</v>
      </c>
      <c r="B42" s="543"/>
      <c r="C42" s="543"/>
      <c r="D42" s="543"/>
      <c r="E42" s="543"/>
      <c r="F42" s="543"/>
      <c r="G42" s="543"/>
    </row>
    <row r="43" spans="1:9" ht="35.25" customHeight="1">
      <c r="A43" s="545" t="s">
        <v>129</v>
      </c>
      <c r="B43" s="545"/>
      <c r="C43" s="545"/>
      <c r="D43" s="545"/>
      <c r="E43" s="545"/>
      <c r="F43" s="545"/>
      <c r="G43" s="545"/>
    </row>
    <row r="44" spans="1:9" ht="59.25" customHeight="1">
      <c r="A44" s="543" t="s">
        <v>130</v>
      </c>
      <c r="B44" s="543"/>
      <c r="C44" s="543"/>
      <c r="D44" s="543"/>
      <c r="E44" s="543"/>
      <c r="F44" s="543"/>
      <c r="G44" s="543"/>
    </row>
    <row r="45" spans="1:9" ht="15">
      <c r="A45" s="116"/>
    </row>
    <row r="46" spans="1:9" ht="27.75" customHeight="1">
      <c r="A46" s="544" t="s">
        <v>131</v>
      </c>
      <c r="B46" s="544"/>
      <c r="C46" s="544"/>
      <c r="D46" s="544"/>
      <c r="E46" s="544"/>
      <c r="F46" s="544"/>
      <c r="G46" s="544"/>
    </row>
    <row r="47" spans="1:9" ht="53.25" customHeight="1">
      <c r="A47" s="542" t="s">
        <v>137</v>
      </c>
      <c r="B47" s="543"/>
      <c r="C47" s="543"/>
      <c r="D47" s="543"/>
      <c r="E47" s="543"/>
      <c r="F47" s="543"/>
      <c r="G47" s="543"/>
    </row>
    <row r="48" spans="1:9" ht="15">
      <c r="A48" s="116"/>
    </row>
    <row r="49" spans="1:7" ht="32.25" customHeight="1">
      <c r="A49" s="544" t="s">
        <v>132</v>
      </c>
      <c r="B49" s="544"/>
      <c r="C49" s="544"/>
      <c r="D49" s="544"/>
      <c r="E49" s="544"/>
      <c r="F49" s="544"/>
      <c r="G49" s="544"/>
    </row>
    <row r="50" spans="1:7" ht="15">
      <c r="A50" s="115"/>
    </row>
    <row r="51" spans="1:7" ht="87" customHeight="1">
      <c r="A51" s="542" t="s">
        <v>138</v>
      </c>
      <c r="B51" s="543"/>
      <c r="C51" s="543"/>
      <c r="D51" s="543"/>
      <c r="E51" s="543"/>
      <c r="F51" s="543"/>
      <c r="G51" s="543"/>
    </row>
    <row r="52" spans="1:7" ht="15">
      <c r="A52" s="116"/>
    </row>
    <row r="53" spans="1:7" ht="32.25" customHeight="1">
      <c r="A53" s="544" t="s">
        <v>133</v>
      </c>
      <c r="B53" s="544"/>
      <c r="C53" s="544"/>
      <c r="D53" s="544"/>
      <c r="E53" s="544"/>
      <c r="F53" s="544"/>
      <c r="G53" s="544"/>
    </row>
    <row r="54" spans="1:7" ht="29.25" customHeight="1">
      <c r="A54" s="543" t="s">
        <v>134</v>
      </c>
      <c r="B54" s="543"/>
      <c r="C54" s="543"/>
      <c r="D54" s="543"/>
      <c r="E54" s="543"/>
      <c r="F54" s="543"/>
      <c r="G54" s="543"/>
    </row>
    <row r="55" spans="1:7" ht="15">
      <c r="A55" s="116"/>
    </row>
    <row r="56" spans="1:7" s="110" customFormat="1" ht="110.25" customHeight="1">
      <c r="A56" s="546" t="s">
        <v>139</v>
      </c>
      <c r="B56" s="547"/>
      <c r="C56" s="547"/>
      <c r="D56" s="547"/>
      <c r="E56" s="547"/>
      <c r="F56" s="547"/>
      <c r="G56" s="547"/>
    </row>
    <row r="57" spans="1:7" ht="34.5" customHeight="1">
      <c r="A57" s="545" t="s">
        <v>135</v>
      </c>
      <c r="B57" s="545"/>
      <c r="C57" s="545"/>
      <c r="D57" s="545"/>
      <c r="E57" s="545"/>
      <c r="F57" s="545"/>
      <c r="G57" s="545"/>
    </row>
    <row r="58" spans="1:7" ht="114" customHeight="1">
      <c r="A58" s="542" t="s">
        <v>140</v>
      </c>
      <c r="B58" s="543"/>
      <c r="C58" s="543"/>
      <c r="D58" s="543"/>
      <c r="E58" s="543"/>
      <c r="F58" s="543"/>
      <c r="G58" s="543"/>
    </row>
    <row r="59" spans="1:7" ht="109.5" customHeight="1">
      <c r="A59" s="543"/>
      <c r="B59" s="543"/>
      <c r="C59" s="543"/>
      <c r="D59" s="543"/>
      <c r="E59" s="543"/>
      <c r="F59" s="543"/>
      <c r="G59" s="543"/>
    </row>
    <row r="60" spans="1:7" ht="15">
      <c r="A60" s="116"/>
    </row>
    <row r="61" spans="1:7" s="113" customFormat="1" ht="57.75" customHeight="1">
      <c r="A61" s="543"/>
      <c r="B61" s="543"/>
      <c r="C61" s="543"/>
      <c r="D61" s="543"/>
      <c r="E61" s="543"/>
      <c r="F61" s="543"/>
      <c r="G61" s="543"/>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5"/>
  <sheetViews>
    <sheetView view="pageBreakPreview" zoomScale="98" zoomScaleNormal="100" zoomScaleSheetLayoutView="98" workbookViewId="0">
      <selection activeCell="C2" sqref="C2"/>
    </sheetView>
  </sheetViews>
  <sheetFormatPr defaultColWidth="9" defaultRowHeight="13.2"/>
  <cols>
    <col min="1" max="1" width="21.33203125" style="40" customWidth="1"/>
    <col min="2" max="2" width="19.77734375" style="40" customWidth="1"/>
    <col min="3" max="3" width="82.88671875" style="245"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8" t="s">
        <v>243</v>
      </c>
      <c r="B1" s="259" t="s">
        <v>150</v>
      </c>
      <c r="C1" s="308" t="s">
        <v>321</v>
      </c>
      <c r="D1" s="260" t="s">
        <v>23</v>
      </c>
      <c r="E1" s="261" t="s">
        <v>24</v>
      </c>
    </row>
    <row r="2" spans="1:5" s="103" customFormat="1" ht="24" customHeight="1">
      <c r="A2" s="425" t="s">
        <v>248</v>
      </c>
      <c r="B2" s="426" t="s">
        <v>288</v>
      </c>
      <c r="C2" s="510" t="s">
        <v>298</v>
      </c>
      <c r="D2" s="427">
        <v>45393</v>
      </c>
      <c r="E2" s="428">
        <v>45394</v>
      </c>
    </row>
    <row r="3" spans="1:5" s="103" customFormat="1" ht="24" customHeight="1">
      <c r="A3" s="425" t="s">
        <v>248</v>
      </c>
      <c r="B3" s="426" t="s">
        <v>289</v>
      </c>
      <c r="C3" s="493" t="s">
        <v>299</v>
      </c>
      <c r="D3" s="427">
        <v>45394</v>
      </c>
      <c r="E3" s="428">
        <v>45394</v>
      </c>
    </row>
    <row r="4" spans="1:5" s="103" customFormat="1" ht="24" customHeight="1">
      <c r="A4" s="425" t="s">
        <v>248</v>
      </c>
      <c r="B4" s="426" t="s">
        <v>290</v>
      </c>
      <c r="C4" s="509" t="s">
        <v>300</v>
      </c>
      <c r="D4" s="427">
        <v>45393</v>
      </c>
      <c r="E4" s="428">
        <v>45394</v>
      </c>
    </row>
    <row r="5" spans="1:5" s="103" customFormat="1" ht="24" customHeight="1">
      <c r="A5" s="425" t="s">
        <v>248</v>
      </c>
      <c r="B5" s="426" t="s">
        <v>291</v>
      </c>
      <c r="C5" s="493" t="s">
        <v>301</v>
      </c>
      <c r="D5" s="427">
        <v>45393</v>
      </c>
      <c r="E5" s="428">
        <v>45394</v>
      </c>
    </row>
    <row r="6" spans="1:5" s="103" customFormat="1" ht="24" customHeight="1">
      <c r="A6" s="425" t="s">
        <v>248</v>
      </c>
      <c r="B6" s="426" t="s">
        <v>292</v>
      </c>
      <c r="C6" s="493" t="s">
        <v>302</v>
      </c>
      <c r="D6" s="427">
        <v>45393</v>
      </c>
      <c r="E6" s="428">
        <v>45394</v>
      </c>
    </row>
    <row r="7" spans="1:5" s="103" customFormat="1" ht="24" customHeight="1">
      <c r="A7" s="425" t="s">
        <v>265</v>
      </c>
      <c r="B7" s="426" t="s">
        <v>293</v>
      </c>
      <c r="C7" s="496" t="s">
        <v>303</v>
      </c>
      <c r="D7" s="427">
        <v>45393</v>
      </c>
      <c r="E7" s="428">
        <v>45394</v>
      </c>
    </row>
    <row r="8" spans="1:5" s="103" customFormat="1" ht="24" customHeight="1">
      <c r="A8" s="356" t="s">
        <v>260</v>
      </c>
      <c r="B8" s="439" t="s">
        <v>294</v>
      </c>
      <c r="C8" s="439" t="s">
        <v>304</v>
      </c>
      <c r="D8" s="357">
        <v>45392</v>
      </c>
      <c r="E8" s="358">
        <v>45393</v>
      </c>
    </row>
    <row r="9" spans="1:5" s="103" customFormat="1" ht="24" customHeight="1">
      <c r="A9" s="356" t="s">
        <v>248</v>
      </c>
      <c r="B9" s="439" t="s">
        <v>295</v>
      </c>
      <c r="C9" s="494" t="s">
        <v>305</v>
      </c>
      <c r="D9" s="357">
        <v>45392</v>
      </c>
      <c r="E9" s="358">
        <v>45393</v>
      </c>
    </row>
    <row r="10" spans="1:5" s="103" customFormat="1" ht="24" customHeight="1">
      <c r="A10" s="380" t="s">
        <v>248</v>
      </c>
      <c r="B10" s="440" t="s">
        <v>296</v>
      </c>
      <c r="C10" s="495" t="s">
        <v>306</v>
      </c>
      <c r="D10" s="381">
        <v>45392</v>
      </c>
      <c r="E10" s="382">
        <v>45393</v>
      </c>
    </row>
    <row r="11" spans="1:5" s="103" customFormat="1" ht="24" customHeight="1">
      <c r="A11" s="425" t="s">
        <v>265</v>
      </c>
      <c r="B11" s="426" t="s">
        <v>297</v>
      </c>
      <c r="C11" s="511" t="s">
        <v>307</v>
      </c>
      <c r="D11" s="427">
        <v>45392</v>
      </c>
      <c r="E11" s="428">
        <v>45392</v>
      </c>
    </row>
    <row r="12" spans="1:5" s="103" customFormat="1" ht="24" customHeight="1">
      <c r="A12" s="425" t="s">
        <v>265</v>
      </c>
      <c r="B12" s="426" t="s">
        <v>280</v>
      </c>
      <c r="C12" s="510" t="s">
        <v>308</v>
      </c>
      <c r="D12" s="427">
        <v>45392</v>
      </c>
      <c r="E12" s="428">
        <v>45392</v>
      </c>
    </row>
    <row r="13" spans="1:5" s="103" customFormat="1" ht="24" customHeight="1">
      <c r="A13" s="425" t="s">
        <v>248</v>
      </c>
      <c r="B13" s="426" t="s">
        <v>249</v>
      </c>
      <c r="C13" s="496" t="s">
        <v>309</v>
      </c>
      <c r="D13" s="427">
        <v>45391</v>
      </c>
      <c r="E13" s="428">
        <v>45392</v>
      </c>
    </row>
    <row r="14" spans="1:5" s="103" customFormat="1" ht="24" customHeight="1">
      <c r="A14" s="425" t="s">
        <v>248</v>
      </c>
      <c r="B14" s="426" t="s">
        <v>281</v>
      </c>
      <c r="C14" s="496" t="s">
        <v>310</v>
      </c>
      <c r="D14" s="427">
        <v>45391</v>
      </c>
      <c r="E14" s="428">
        <v>45392</v>
      </c>
    </row>
    <row r="15" spans="1:5" s="103" customFormat="1" ht="24" customHeight="1">
      <c r="A15" s="425" t="s">
        <v>248</v>
      </c>
      <c r="B15" s="426" t="s">
        <v>282</v>
      </c>
      <c r="C15" s="496" t="s">
        <v>311</v>
      </c>
      <c r="D15" s="427">
        <v>45391</v>
      </c>
      <c r="E15" s="428">
        <v>45392</v>
      </c>
    </row>
    <row r="16" spans="1:5" s="103" customFormat="1" ht="24" customHeight="1">
      <c r="A16" s="425" t="s">
        <v>265</v>
      </c>
      <c r="B16" s="426" t="s">
        <v>283</v>
      </c>
      <c r="C16" s="426" t="s">
        <v>312</v>
      </c>
      <c r="D16" s="427">
        <v>45391</v>
      </c>
      <c r="E16" s="428">
        <v>45392</v>
      </c>
    </row>
    <row r="17" spans="1:5" s="103" customFormat="1" ht="24" customHeight="1">
      <c r="A17" s="425" t="s">
        <v>248</v>
      </c>
      <c r="B17" s="426" t="s">
        <v>284</v>
      </c>
      <c r="C17" s="493" t="s">
        <v>313</v>
      </c>
      <c r="D17" s="427">
        <v>45391</v>
      </c>
      <c r="E17" s="428">
        <v>45392</v>
      </c>
    </row>
    <row r="18" spans="1:5" s="103" customFormat="1" ht="24" customHeight="1">
      <c r="A18" s="425" t="s">
        <v>248</v>
      </c>
      <c r="B18" s="426" t="s">
        <v>285</v>
      </c>
      <c r="C18" s="510" t="s">
        <v>314</v>
      </c>
      <c r="D18" s="427">
        <v>45391</v>
      </c>
      <c r="E18" s="428">
        <v>45392</v>
      </c>
    </row>
    <row r="19" spans="1:5" s="103" customFormat="1" ht="24" customHeight="1">
      <c r="A19" s="425" t="s">
        <v>260</v>
      </c>
      <c r="B19" s="426" t="s">
        <v>286</v>
      </c>
      <c r="C19" s="511" t="s">
        <v>315</v>
      </c>
      <c r="D19" s="427">
        <v>45391</v>
      </c>
      <c r="E19" s="428">
        <v>45392</v>
      </c>
    </row>
    <row r="20" spans="1:5" s="103" customFormat="1" ht="24" customHeight="1">
      <c r="A20" s="425" t="s">
        <v>248</v>
      </c>
      <c r="B20" s="426" t="s">
        <v>287</v>
      </c>
      <c r="C20" s="493" t="s">
        <v>316</v>
      </c>
      <c r="D20" s="427">
        <v>45391</v>
      </c>
      <c r="E20" s="428">
        <v>45392</v>
      </c>
    </row>
    <row r="21" spans="1:5" s="103" customFormat="1" ht="24" customHeight="1">
      <c r="A21" s="425" t="s">
        <v>248</v>
      </c>
      <c r="B21" s="426" t="s">
        <v>249</v>
      </c>
      <c r="C21" s="496" t="s">
        <v>317</v>
      </c>
      <c r="D21" s="427">
        <v>45391</v>
      </c>
      <c r="E21" s="428">
        <v>45392</v>
      </c>
    </row>
    <row r="22" spans="1:5" s="103" customFormat="1" ht="24" customHeight="1">
      <c r="A22" s="497" t="s">
        <v>248</v>
      </c>
      <c r="B22" s="498" t="s">
        <v>263</v>
      </c>
      <c r="C22" s="498" t="s">
        <v>318</v>
      </c>
      <c r="D22" s="499">
        <v>45391</v>
      </c>
      <c r="E22" s="500">
        <v>45392</v>
      </c>
    </row>
    <row r="23" spans="1:5" s="103" customFormat="1" ht="24" customHeight="1">
      <c r="A23" s="501" t="s">
        <v>248</v>
      </c>
      <c r="B23" s="502" t="s">
        <v>264</v>
      </c>
      <c r="C23" s="502" t="s">
        <v>319</v>
      </c>
      <c r="D23" s="503">
        <v>45391</v>
      </c>
      <c r="E23" s="504">
        <v>45392</v>
      </c>
    </row>
    <row r="24" spans="1:5" s="103" customFormat="1" ht="24" customHeight="1">
      <c r="A24" s="501" t="s">
        <v>265</v>
      </c>
      <c r="B24" s="502" t="s">
        <v>266</v>
      </c>
      <c r="C24" s="502" t="s">
        <v>267</v>
      </c>
      <c r="D24" s="503">
        <v>45391</v>
      </c>
      <c r="E24" s="504">
        <v>45391</v>
      </c>
    </row>
    <row r="25" spans="1:5" s="103" customFormat="1" ht="24" customHeight="1">
      <c r="A25" s="425" t="s">
        <v>248</v>
      </c>
      <c r="B25" s="426" t="s">
        <v>268</v>
      </c>
      <c r="C25" s="511" t="s">
        <v>269</v>
      </c>
      <c r="D25" s="427">
        <v>45390</v>
      </c>
      <c r="E25" s="428">
        <v>45391</v>
      </c>
    </row>
    <row r="26" spans="1:5" s="103" customFormat="1" ht="24" customHeight="1">
      <c r="A26" s="505" t="s">
        <v>248</v>
      </c>
      <c r="B26" s="506" t="s">
        <v>270</v>
      </c>
      <c r="C26" s="506" t="s">
        <v>271</v>
      </c>
      <c r="D26" s="507">
        <v>45390</v>
      </c>
      <c r="E26" s="508">
        <v>45391</v>
      </c>
    </row>
    <row r="27" spans="1:5" s="103" customFormat="1" ht="24" customHeight="1">
      <c r="A27" s="505" t="s">
        <v>260</v>
      </c>
      <c r="B27" s="506" t="s">
        <v>272</v>
      </c>
      <c r="C27" s="506" t="s">
        <v>320</v>
      </c>
      <c r="D27" s="507">
        <v>45390</v>
      </c>
      <c r="E27" s="508">
        <v>45391</v>
      </c>
    </row>
    <row r="28" spans="1:5" s="103" customFormat="1" ht="24" customHeight="1">
      <c r="A28" s="425" t="s">
        <v>260</v>
      </c>
      <c r="B28" s="426" t="s">
        <v>273</v>
      </c>
      <c r="C28" s="511" t="s">
        <v>274</v>
      </c>
      <c r="D28" s="427">
        <v>45390</v>
      </c>
      <c r="E28" s="428">
        <v>45390</v>
      </c>
    </row>
    <row r="29" spans="1:5" s="103" customFormat="1" ht="24" customHeight="1">
      <c r="A29" s="425" t="s">
        <v>248</v>
      </c>
      <c r="B29" s="426" t="s">
        <v>275</v>
      </c>
      <c r="C29" s="493" t="s">
        <v>276</v>
      </c>
      <c r="D29" s="427">
        <v>45390</v>
      </c>
      <c r="E29" s="428">
        <v>45390</v>
      </c>
    </row>
    <row r="30" spans="1:5" s="103" customFormat="1" ht="24" customHeight="1">
      <c r="A30" s="425" t="s">
        <v>260</v>
      </c>
      <c r="B30" s="426" t="s">
        <v>277</v>
      </c>
      <c r="C30" s="496" t="s">
        <v>278</v>
      </c>
      <c r="D30" s="427">
        <v>45390</v>
      </c>
      <c r="E30" s="428">
        <v>45390</v>
      </c>
    </row>
    <row r="31" spans="1:5" s="103" customFormat="1" ht="24" customHeight="1">
      <c r="A31" s="425" t="s">
        <v>248</v>
      </c>
      <c r="B31" s="426" t="s">
        <v>275</v>
      </c>
      <c r="C31" s="493" t="s">
        <v>279</v>
      </c>
      <c r="D31" s="427">
        <v>45390</v>
      </c>
      <c r="E31" s="428">
        <v>45390</v>
      </c>
    </row>
    <row r="32" spans="1:5" s="103" customFormat="1" ht="24" customHeight="1">
      <c r="A32" s="425" t="s">
        <v>248</v>
      </c>
      <c r="B32" s="426" t="s">
        <v>249</v>
      </c>
      <c r="C32" s="496" t="s">
        <v>250</v>
      </c>
      <c r="D32" s="427">
        <v>45390</v>
      </c>
      <c r="E32" s="428">
        <v>45390</v>
      </c>
    </row>
    <row r="33" spans="1:11" s="103" customFormat="1" ht="24" customHeight="1">
      <c r="A33" s="505" t="s">
        <v>248</v>
      </c>
      <c r="B33" s="506" t="s">
        <v>251</v>
      </c>
      <c r="C33" s="506" t="s">
        <v>252</v>
      </c>
      <c r="D33" s="507">
        <v>45387</v>
      </c>
      <c r="E33" s="508">
        <v>45390</v>
      </c>
    </row>
    <row r="34" spans="1:11" s="103" customFormat="1" ht="24" customHeight="1">
      <c r="A34" s="425" t="s">
        <v>248</v>
      </c>
      <c r="B34" s="426" t="s">
        <v>253</v>
      </c>
      <c r="C34" s="510" t="s">
        <v>254</v>
      </c>
      <c r="D34" s="427">
        <v>45387</v>
      </c>
      <c r="E34" s="428">
        <v>45390</v>
      </c>
    </row>
    <row r="35" spans="1:11" s="103" customFormat="1" ht="24" customHeight="1">
      <c r="A35" s="425" t="s">
        <v>248</v>
      </c>
      <c r="B35" s="426" t="s">
        <v>255</v>
      </c>
      <c r="C35" s="493" t="s">
        <v>256</v>
      </c>
      <c r="D35" s="427">
        <v>45387</v>
      </c>
      <c r="E35" s="428">
        <v>45390</v>
      </c>
    </row>
    <row r="36" spans="1:11" s="103" customFormat="1" ht="24" customHeight="1">
      <c r="A36" s="505" t="s">
        <v>248</v>
      </c>
      <c r="B36" s="506" t="s">
        <v>257</v>
      </c>
      <c r="C36" s="506" t="s">
        <v>258</v>
      </c>
      <c r="D36" s="507">
        <v>45387</v>
      </c>
      <c r="E36" s="508">
        <v>45390</v>
      </c>
    </row>
    <row r="37" spans="1:11" s="103" customFormat="1" ht="24" customHeight="1">
      <c r="A37" s="505" t="s">
        <v>248</v>
      </c>
      <c r="B37" s="506" t="s">
        <v>257</v>
      </c>
      <c r="C37" s="506" t="s">
        <v>259</v>
      </c>
      <c r="D37" s="507">
        <v>45387</v>
      </c>
      <c r="E37" s="508">
        <v>45390</v>
      </c>
    </row>
    <row r="38" spans="1:11" s="103" customFormat="1" ht="24" customHeight="1">
      <c r="A38" s="505" t="s">
        <v>260</v>
      </c>
      <c r="B38" s="506" t="s">
        <v>261</v>
      </c>
      <c r="C38" s="506" t="s">
        <v>262</v>
      </c>
      <c r="D38" s="507">
        <v>45387</v>
      </c>
      <c r="E38" s="508">
        <v>45390</v>
      </c>
    </row>
    <row r="39" spans="1:11" s="103" customFormat="1" ht="24" customHeight="1">
      <c r="A39" s="425"/>
      <c r="B39" s="426"/>
      <c r="C39" s="426"/>
      <c r="D39" s="427"/>
      <c r="E39" s="428"/>
    </row>
    <row r="40" spans="1:11" s="103" customFormat="1" ht="24" customHeight="1">
      <c r="A40" s="425"/>
      <c r="B40" s="426"/>
      <c r="C40" s="426"/>
      <c r="D40" s="427"/>
      <c r="E40" s="428"/>
    </row>
    <row r="41" spans="1:11" ht="20.25" customHeight="1">
      <c r="A41" s="285"/>
      <c r="B41" s="286"/>
      <c r="C41" s="243"/>
      <c r="D41" s="287"/>
      <c r="E41" s="287"/>
      <c r="J41" s="120"/>
      <c r="K41" s="120"/>
    </row>
    <row r="42" spans="1:11" ht="20.25" customHeight="1">
      <c r="A42" s="37"/>
      <c r="B42" s="38"/>
      <c r="C42" s="243" t="s">
        <v>159</v>
      </c>
      <c r="D42" s="39"/>
      <c r="E42" s="39"/>
      <c r="J42" s="120"/>
      <c r="K42" s="120"/>
    </row>
    <row r="43" spans="1:11" ht="20.25" customHeight="1">
      <c r="A43" s="285"/>
      <c r="B43" s="286"/>
      <c r="C43" s="243"/>
      <c r="D43" s="287"/>
      <c r="E43" s="287"/>
      <c r="J43" s="120"/>
      <c r="K43" s="120"/>
    </row>
    <row r="44" spans="1:11">
      <c r="A44" s="244" t="s">
        <v>141</v>
      </c>
      <c r="B44" s="244"/>
      <c r="C44" s="244"/>
      <c r="D44" s="288"/>
      <c r="E44" s="288"/>
    </row>
    <row r="45" spans="1:11">
      <c r="A45" s="725" t="s">
        <v>25</v>
      </c>
      <c r="B45" s="725"/>
      <c r="C45" s="725"/>
      <c r="D45" s="289"/>
      <c r="E45" s="289"/>
    </row>
  </sheetData>
  <autoFilter ref="A1:E39" xr:uid="{00000000-0001-0000-0800-000000000000}"/>
  <mergeCells count="1">
    <mergeCell ref="A45:C45"/>
  </mergeCells>
  <phoneticPr fontId="29"/>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4" zoomScaleNormal="94" zoomScaleSheetLayoutView="100" workbookViewId="0">
      <selection activeCell="A11" sqref="A11:N11"/>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50" t="s">
        <v>244</v>
      </c>
      <c r="B1" s="751"/>
      <c r="C1" s="751"/>
      <c r="D1" s="751"/>
      <c r="E1" s="751"/>
      <c r="F1" s="751"/>
      <c r="G1" s="751"/>
      <c r="H1" s="751"/>
      <c r="I1" s="751"/>
      <c r="J1" s="751"/>
      <c r="K1" s="751"/>
      <c r="L1" s="751"/>
      <c r="M1" s="751"/>
      <c r="N1" s="752"/>
    </row>
    <row r="2" spans="1:16" ht="40.200000000000003" customHeight="1">
      <c r="A2" s="742" t="s">
        <v>440</v>
      </c>
      <c r="B2" s="743"/>
      <c r="C2" s="743"/>
      <c r="D2" s="743"/>
      <c r="E2" s="743"/>
      <c r="F2" s="743"/>
      <c r="G2" s="743"/>
      <c r="H2" s="743"/>
      <c r="I2" s="743"/>
      <c r="J2" s="743"/>
      <c r="K2" s="743"/>
      <c r="L2" s="743"/>
      <c r="M2" s="743"/>
      <c r="N2" s="744"/>
    </row>
    <row r="3" spans="1:16" ht="169.8" customHeight="1" thickBot="1">
      <c r="A3" s="745" t="s">
        <v>441</v>
      </c>
      <c r="B3" s="746"/>
      <c r="C3" s="746"/>
      <c r="D3" s="746"/>
      <c r="E3" s="746"/>
      <c r="F3" s="746"/>
      <c r="G3" s="746"/>
      <c r="H3" s="746"/>
      <c r="I3" s="746"/>
      <c r="J3" s="746"/>
      <c r="K3" s="746"/>
      <c r="L3" s="746"/>
      <c r="M3" s="746"/>
      <c r="N3" s="747"/>
      <c r="P3" s="279"/>
    </row>
    <row r="4" spans="1:16" ht="47.4" customHeight="1">
      <c r="A4" s="753" t="s">
        <v>442</v>
      </c>
      <c r="B4" s="754"/>
      <c r="C4" s="754"/>
      <c r="D4" s="754"/>
      <c r="E4" s="754"/>
      <c r="F4" s="754"/>
      <c r="G4" s="754"/>
      <c r="H4" s="754"/>
      <c r="I4" s="754"/>
      <c r="J4" s="754"/>
      <c r="K4" s="754"/>
      <c r="L4" s="754"/>
      <c r="M4" s="754"/>
      <c r="N4" s="755"/>
    </row>
    <row r="5" spans="1:16" ht="68.400000000000006" customHeight="1" thickBot="1">
      <c r="A5" s="756" t="s">
        <v>443</v>
      </c>
      <c r="B5" s="757"/>
      <c r="C5" s="757"/>
      <c r="D5" s="757"/>
      <c r="E5" s="757"/>
      <c r="F5" s="757"/>
      <c r="G5" s="757"/>
      <c r="H5" s="757"/>
      <c r="I5" s="757"/>
      <c r="J5" s="757"/>
      <c r="K5" s="757"/>
      <c r="L5" s="757"/>
      <c r="M5" s="757"/>
      <c r="N5" s="758"/>
    </row>
    <row r="6" spans="1:16" ht="49.2" customHeight="1" thickBot="1">
      <c r="A6" s="726" t="s">
        <v>444</v>
      </c>
      <c r="B6" s="727"/>
      <c r="C6" s="727"/>
      <c r="D6" s="727"/>
      <c r="E6" s="727"/>
      <c r="F6" s="727"/>
      <c r="G6" s="727"/>
      <c r="H6" s="727"/>
      <c r="I6" s="727"/>
      <c r="J6" s="727"/>
      <c r="K6" s="727"/>
      <c r="L6" s="727"/>
      <c r="M6" s="727"/>
      <c r="N6" s="728"/>
    </row>
    <row r="7" spans="1:16" ht="76.2" customHeight="1" thickBot="1">
      <c r="A7" s="729" t="s">
        <v>445</v>
      </c>
      <c r="B7" s="730"/>
      <c r="C7" s="730"/>
      <c r="D7" s="730"/>
      <c r="E7" s="730"/>
      <c r="F7" s="730"/>
      <c r="G7" s="730"/>
      <c r="H7" s="730"/>
      <c r="I7" s="730"/>
      <c r="J7" s="730"/>
      <c r="K7" s="730"/>
      <c r="L7" s="730"/>
      <c r="M7" s="730"/>
      <c r="N7" s="731"/>
      <c r="O7" s="42"/>
    </row>
    <row r="8" spans="1:16" ht="49.2" customHeight="1" thickBot="1">
      <c r="A8" s="736" t="s">
        <v>446</v>
      </c>
      <c r="B8" s="737"/>
      <c r="C8" s="737"/>
      <c r="D8" s="737"/>
      <c r="E8" s="737"/>
      <c r="F8" s="737"/>
      <c r="G8" s="737"/>
      <c r="H8" s="737"/>
      <c r="I8" s="737"/>
      <c r="J8" s="737"/>
      <c r="K8" s="737"/>
      <c r="L8" s="737"/>
      <c r="M8" s="737"/>
      <c r="N8" s="738"/>
      <c r="O8" s="45"/>
    </row>
    <row r="9" spans="1:16" ht="75" customHeight="1" thickBot="1">
      <c r="A9" s="739" t="s">
        <v>447</v>
      </c>
      <c r="B9" s="740"/>
      <c r="C9" s="740"/>
      <c r="D9" s="740"/>
      <c r="E9" s="740"/>
      <c r="F9" s="740"/>
      <c r="G9" s="740"/>
      <c r="H9" s="740"/>
      <c r="I9" s="740"/>
      <c r="J9" s="740"/>
      <c r="K9" s="740"/>
      <c r="L9" s="740"/>
      <c r="M9" s="740"/>
      <c r="N9" s="741"/>
      <c r="O9" s="45"/>
    </row>
    <row r="10" spans="1:16" ht="42.6" customHeight="1">
      <c r="A10" s="742" t="s">
        <v>448</v>
      </c>
      <c r="B10" s="743"/>
      <c r="C10" s="743"/>
      <c r="D10" s="743"/>
      <c r="E10" s="743"/>
      <c r="F10" s="743"/>
      <c r="G10" s="743"/>
      <c r="H10" s="743"/>
      <c r="I10" s="743"/>
      <c r="J10" s="743"/>
      <c r="K10" s="743"/>
      <c r="L10" s="743"/>
      <c r="M10" s="743"/>
      <c r="N10" s="744"/>
    </row>
    <row r="11" spans="1:16" ht="190.2" customHeight="1" thickBot="1">
      <c r="A11" s="745" t="s">
        <v>450</v>
      </c>
      <c r="B11" s="746"/>
      <c r="C11" s="746"/>
      <c r="D11" s="746"/>
      <c r="E11" s="746"/>
      <c r="F11" s="746"/>
      <c r="G11" s="746"/>
      <c r="H11" s="746"/>
      <c r="I11" s="746"/>
      <c r="J11" s="746"/>
      <c r="K11" s="746"/>
      <c r="L11" s="746"/>
      <c r="M11" s="746"/>
      <c r="N11" s="747"/>
      <c r="P11" s="279"/>
    </row>
    <row r="12" spans="1:16" ht="39.6" customHeight="1">
      <c r="A12" s="748" t="s">
        <v>449</v>
      </c>
      <c r="B12" s="748"/>
      <c r="C12" s="748"/>
      <c r="D12" s="748"/>
      <c r="E12" s="748"/>
      <c r="F12" s="748"/>
      <c r="G12" s="748"/>
      <c r="H12" s="748"/>
      <c r="I12" s="748"/>
      <c r="J12" s="748"/>
      <c r="K12" s="748"/>
      <c r="L12" s="748"/>
      <c r="M12" s="748"/>
      <c r="N12" s="748"/>
      <c r="O12" s="1"/>
      <c r="P12" s="451"/>
    </row>
    <row r="13" spans="1:16" ht="182.4" customHeight="1" thickBot="1">
      <c r="A13" s="749" t="s">
        <v>451</v>
      </c>
      <c r="B13" s="749"/>
      <c r="C13" s="749"/>
      <c r="D13" s="749"/>
      <c r="E13" s="749"/>
      <c r="F13" s="749"/>
      <c r="G13" s="749"/>
      <c r="H13" s="749"/>
      <c r="I13" s="749"/>
      <c r="J13" s="749"/>
      <c r="K13" s="749"/>
      <c r="L13" s="749"/>
      <c r="M13" s="749"/>
      <c r="N13" s="749"/>
      <c r="O13" s="1"/>
      <c r="P13" s="451"/>
    </row>
    <row r="14" spans="1:16" ht="38.4" customHeight="1">
      <c r="A14" s="734"/>
      <c r="B14" s="735"/>
      <c r="C14" s="735"/>
      <c r="D14" s="735"/>
      <c r="E14" s="735"/>
      <c r="F14" s="735"/>
      <c r="G14" s="735"/>
      <c r="H14" s="735"/>
      <c r="I14" s="735"/>
      <c r="J14" s="735"/>
      <c r="K14" s="735"/>
      <c r="L14" s="735"/>
      <c r="M14" s="735"/>
      <c r="N14" s="735"/>
    </row>
    <row r="15" spans="1:16" ht="42" customHeight="1">
      <c r="A15" s="732" t="s">
        <v>25</v>
      </c>
      <c r="B15" s="733"/>
      <c r="C15" s="733"/>
      <c r="D15" s="733"/>
      <c r="E15" s="733"/>
      <c r="F15" s="733"/>
      <c r="G15" s="733"/>
      <c r="H15" s="733"/>
      <c r="I15" s="733"/>
      <c r="J15" s="733"/>
      <c r="K15" s="733"/>
      <c r="L15" s="733"/>
      <c r="M15" s="733"/>
      <c r="N15" s="733"/>
    </row>
    <row r="16" spans="1:16" ht="45.6"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5"/>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2"/>
  <sheetViews>
    <sheetView view="pageBreakPreview" zoomScale="93" zoomScaleNormal="75" zoomScaleSheetLayoutView="93" workbookViewId="0">
      <selection activeCell="A6" sqref="A6"/>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4" t="s">
        <v>245</v>
      </c>
      <c r="B1" s="43" t="s">
        <v>0</v>
      </c>
      <c r="C1" s="44" t="s">
        <v>2</v>
      </c>
    </row>
    <row r="2" spans="1:3" ht="46.8" customHeight="1">
      <c r="A2" s="283" t="s">
        <v>337</v>
      </c>
      <c r="B2" s="2"/>
      <c r="C2" s="759"/>
    </row>
    <row r="3" spans="1:3" ht="139.80000000000001" customHeight="1">
      <c r="A3" s="396" t="s">
        <v>338</v>
      </c>
      <c r="B3" s="46"/>
      <c r="C3" s="760"/>
    </row>
    <row r="4" spans="1:3" ht="34.799999999999997" customHeight="1" thickBot="1">
      <c r="A4" s="397" t="s">
        <v>339</v>
      </c>
      <c r="B4" s="1"/>
      <c r="C4" s="1"/>
    </row>
    <row r="5" spans="1:3" ht="46.8" customHeight="1">
      <c r="A5" s="283" t="s">
        <v>452</v>
      </c>
      <c r="B5" s="2"/>
      <c r="C5" s="759"/>
    </row>
    <row r="6" spans="1:3" ht="293.39999999999998" customHeight="1">
      <c r="A6" s="396"/>
      <c r="B6" s="46"/>
      <c r="C6" s="760"/>
    </row>
    <row r="7" spans="1:3" ht="34.799999999999997" customHeight="1" thickBot="1">
      <c r="A7" s="397" t="s">
        <v>453</v>
      </c>
      <c r="B7" s="1"/>
      <c r="C7" s="1"/>
    </row>
    <row r="8" spans="1:3" ht="41.4" hidden="1" customHeight="1">
      <c r="A8" s="364"/>
      <c r="B8" s="2"/>
      <c r="C8" s="759"/>
    </row>
    <row r="9" spans="1:3" ht="75.599999999999994" hidden="1" customHeight="1">
      <c r="A9" s="344"/>
      <c r="B9" s="46"/>
      <c r="C9" s="760"/>
    </row>
    <row r="10" spans="1:3" ht="38.4" hidden="1" customHeight="1">
      <c r="A10" s="279"/>
      <c r="B10" s="1"/>
      <c r="C10" s="1"/>
    </row>
    <row r="11" spans="1:3" ht="43.2" customHeight="1">
      <c r="A11" s="407" t="s">
        <v>454</v>
      </c>
      <c r="B11" s="146"/>
      <c r="C11" s="759"/>
    </row>
    <row r="12" spans="1:3" ht="80.400000000000006" customHeight="1" thickBot="1">
      <c r="A12" s="398" t="s">
        <v>455</v>
      </c>
      <c r="B12" s="147"/>
      <c r="C12" s="760"/>
    </row>
    <row r="13" spans="1:3" ht="36" customHeight="1">
      <c r="A13" s="311" t="s">
        <v>456</v>
      </c>
      <c r="B13" s="1"/>
      <c r="C13" s="1"/>
    </row>
    <row r="14" spans="1:3" s="312" customFormat="1" ht="42.6" hidden="1" customHeight="1">
      <c r="A14" s="399"/>
      <c r="B14" s="400"/>
      <c r="C14" s="400"/>
    </row>
    <row r="15" spans="1:3" ht="105.6" hidden="1" customHeight="1" thickBot="1">
      <c r="A15" s="345"/>
      <c r="B15" s="313"/>
      <c r="C15" s="313"/>
    </row>
    <row r="16" spans="1:3" s="315" customFormat="1" ht="34.200000000000003" hidden="1" customHeight="1">
      <c r="A16" s="314"/>
    </row>
    <row r="17" spans="1:3" s="312" customFormat="1" ht="42.6" hidden="1" customHeight="1">
      <c r="A17" s="401"/>
      <c r="B17" s="402"/>
      <c r="C17" s="402"/>
    </row>
    <row r="18" spans="1:3" ht="205.8" hidden="1" customHeight="1" thickBot="1">
      <c r="A18" s="345"/>
      <c r="B18" s="313"/>
      <c r="C18" s="313"/>
    </row>
    <row r="19" spans="1:3" s="315" customFormat="1" ht="46.8" hidden="1" customHeight="1">
      <c r="A19" s="406"/>
    </row>
    <row r="20" spans="1:3" ht="90.6" hidden="1" customHeight="1">
      <c r="A20" s="405"/>
      <c r="B20" s="1"/>
      <c r="C20" s="1"/>
    </row>
    <row r="21" spans="1:3" ht="29.4" hidden="1" customHeight="1">
      <c r="A21" s="346"/>
      <c r="B21" s="1"/>
      <c r="C21" s="1"/>
    </row>
    <row r="22" spans="1:3" s="315" customFormat="1" ht="46.8" hidden="1" customHeight="1">
      <c r="A22" s="406"/>
    </row>
    <row r="23" spans="1:3" s="407" customFormat="1" ht="46.8" hidden="1" customHeight="1">
      <c r="B23" s="407" t="s">
        <v>204</v>
      </c>
      <c r="C23" s="407" t="s">
        <v>204</v>
      </c>
    </row>
    <row r="24" spans="1:3" ht="247.2" hidden="1" customHeight="1">
      <c r="A24" s="436"/>
      <c r="B24" s="1"/>
      <c r="C24" s="1"/>
    </row>
    <row r="25" spans="1:3" ht="38.4" hidden="1" customHeight="1" thickBot="1">
      <c r="A25" s="438"/>
      <c r="B25" s="437"/>
      <c r="C25" s="437"/>
    </row>
    <row r="26" spans="1:3" ht="38.4" hidden="1" customHeight="1">
      <c r="A26" s="407"/>
      <c r="B26" s="1"/>
      <c r="C26" s="1"/>
    </row>
    <row r="27" spans="1:3" ht="225.6" hidden="1" customHeight="1" thickBot="1">
      <c r="A27" s="398"/>
      <c r="B27" s="1"/>
      <c r="C27" s="1"/>
    </row>
    <row r="28" spans="1:3" ht="38.4" hidden="1" customHeight="1">
      <c r="A28" s="311"/>
      <c r="B28" s="1"/>
      <c r="C28" s="1"/>
    </row>
    <row r="29" spans="1:3" ht="38.4" customHeight="1">
      <c r="A29" s="346"/>
      <c r="B29" s="1"/>
      <c r="C29" s="1"/>
    </row>
    <row r="30" spans="1:3" ht="39" customHeight="1">
      <c r="A30" s="1" t="s">
        <v>181</v>
      </c>
      <c r="B30" s="1"/>
      <c r="C30" s="1"/>
    </row>
    <row r="31" spans="1:3" ht="32.25" customHeight="1">
      <c r="A31" s="1" t="s">
        <v>182</v>
      </c>
      <c r="B31" s="1"/>
      <c r="C31" s="1"/>
    </row>
    <row r="32" spans="1:3" ht="36.75" customHeight="1"/>
    <row r="33" spans="1:1" ht="33" customHeight="1"/>
    <row r="34" spans="1:1" ht="36.75" customHeight="1"/>
    <row r="35" spans="1:1" ht="36.75" customHeight="1"/>
    <row r="36" spans="1:1" ht="25.5" customHeight="1"/>
    <row r="37" spans="1:1" ht="32.25" customHeight="1"/>
    <row r="38" spans="1:1" ht="30.75" customHeight="1"/>
    <row r="39" spans="1:1" ht="42.75" customHeight="1">
      <c r="A39" s="423"/>
    </row>
    <row r="40" spans="1:1" ht="43.5" customHeight="1"/>
    <row r="41" spans="1:1" ht="27.75" customHeight="1"/>
    <row r="42" spans="1:1" ht="30.75" customHeight="1"/>
    <row r="43" spans="1:1" ht="29.25"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sheetData>
  <mergeCells count="4">
    <mergeCell ref="C5:C6"/>
    <mergeCell ref="C8:C9"/>
    <mergeCell ref="C11:C12"/>
    <mergeCell ref="C2:C3"/>
  </mergeCells>
  <phoneticPr fontId="85"/>
  <hyperlinks>
    <hyperlink ref="A4" r:id="rId1" xr:uid="{732A3A02-E73E-4ADF-8BDC-E8BD489E00E9}"/>
    <hyperlink ref="A7" r:id="rId2" xr:uid="{4750DB42-CCE5-4CCA-9F2A-F4EEF25AEB3B}"/>
    <hyperlink ref="A13" r:id="rId3" xr:uid="{2320637D-848A-46E9-A490-A0D74B75BBAE}"/>
  </hyperlinks>
  <pageMargins left="0" right="0" top="0.19685039370078741" bottom="0.39370078740157483" header="0" footer="0.19685039370078741"/>
  <pageSetup paperSize="9" scale="51"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B65"/>
  <sheetViews>
    <sheetView view="pageBreakPreview" topLeftCell="B16" zoomScale="85" zoomScaleNormal="100" zoomScaleSheetLayoutView="85" workbookViewId="0">
      <selection activeCell="AA54" sqref="AA54"/>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8" ht="34.200000000000003" customHeight="1">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row>
    <row r="2" spans="1:28" ht="81" customHeight="1">
      <c r="B2" s="367"/>
      <c r="C2" s="367"/>
      <c r="D2" s="482" t="s">
        <v>229</v>
      </c>
      <c r="E2" s="483"/>
      <c r="F2" s="483"/>
      <c r="G2" s="483"/>
      <c r="H2" s="483"/>
      <c r="I2" s="483"/>
      <c r="J2" s="483"/>
      <c r="K2" s="483"/>
      <c r="L2" s="483"/>
      <c r="M2" s="483"/>
      <c r="N2" s="483"/>
      <c r="O2" s="483"/>
      <c r="P2" s="483"/>
      <c r="Q2" s="483"/>
      <c r="R2" s="483"/>
      <c r="S2" s="483"/>
      <c r="T2" s="483"/>
      <c r="U2" s="483"/>
      <c r="V2" s="483"/>
      <c r="W2" s="483"/>
      <c r="X2" s="483"/>
      <c r="Y2" s="367"/>
      <c r="Z2" s="367"/>
      <c r="AA2" s="367"/>
      <c r="AB2" s="367"/>
    </row>
    <row r="3" spans="1:28" ht="81" customHeight="1">
      <c r="B3" s="367"/>
      <c r="C3" s="367"/>
      <c r="D3" s="482" t="s">
        <v>230</v>
      </c>
      <c r="E3" s="483"/>
      <c r="F3" s="483"/>
      <c r="G3" s="483"/>
      <c r="H3" s="483"/>
      <c r="I3" s="483"/>
      <c r="J3" s="483"/>
      <c r="K3" s="483"/>
      <c r="L3" s="483"/>
      <c r="M3" s="483"/>
      <c r="N3" s="483"/>
      <c r="O3" s="483"/>
      <c r="P3" s="483"/>
      <c r="Q3" s="483"/>
      <c r="R3" s="483"/>
      <c r="S3" s="483"/>
      <c r="T3" s="483"/>
      <c r="U3" s="483"/>
      <c r="V3" s="483"/>
      <c r="W3" s="483"/>
      <c r="X3" s="483"/>
      <c r="Y3" s="367"/>
      <c r="Z3" s="367"/>
      <c r="AA3" s="367"/>
      <c r="AB3" s="367"/>
    </row>
    <row r="4" spans="1:28" ht="5.4" customHeight="1">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row>
    <row r="5" spans="1:28" ht="5.4" customHeight="1">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row>
    <row r="6" spans="1:28" ht="5.4" customHeight="1">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row>
    <row r="7" spans="1:28" ht="5.4" customHeight="1">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row>
    <row r="8" spans="1:28" ht="5.4" customHeight="1">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row>
    <row r="9" spans="1:28">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row>
    <row r="10" spans="1:28" ht="55.2" customHeight="1">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row>
    <row r="11" spans="1:28">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row>
    <row r="12" spans="1:28">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row>
    <row r="13" spans="1:28">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row>
    <row r="14" spans="1:28" ht="24.6" customHeight="1">
      <c r="A14" s="368"/>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row>
    <row r="15" spans="1:28" ht="24.6" customHeight="1">
      <c r="A15" s="369"/>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row>
    <row r="16" spans="1:28" ht="7.2" customHeight="1">
      <c r="A16" s="370"/>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row>
    <row r="17" spans="1:28" ht="24.6" customHeight="1">
      <c r="A17" s="371"/>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row>
    <row r="18" spans="1:28" ht="13.2" customHeight="1">
      <c r="A18" s="370"/>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row>
    <row r="19" spans="1:28" ht="13.2" customHeight="1">
      <c r="A19" s="370"/>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row>
    <row r="20" spans="1:28" ht="13.2" customHeight="1">
      <c r="A20" s="370"/>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row>
    <row r="21" spans="1:28" ht="13.2" customHeight="1">
      <c r="A21" s="370"/>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row>
    <row r="22" spans="1:28">
      <c r="A22" s="367"/>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row>
    <row r="23" spans="1:28" ht="21" customHeight="1">
      <c r="A23" s="367"/>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row>
    <row r="24" spans="1:28" ht="13.2" customHeight="1">
      <c r="A24" s="367"/>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row>
    <row r="25" spans="1:28" ht="13.2" customHeight="1">
      <c r="A25" s="367"/>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row>
    <row r="26" spans="1:28">
      <c r="A26" s="367"/>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row>
    <row r="27" spans="1:28">
      <c r="A27" s="104"/>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row>
    <row r="28" spans="1:28">
      <c r="A28" s="104"/>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row>
    <row r="29" spans="1:28">
      <c r="A29" s="104"/>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row>
    <row r="30" spans="1:28">
      <c r="A30" s="104"/>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row>
    <row r="31" spans="1:28">
      <c r="A31" s="104"/>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row>
    <row r="32" spans="1:28">
      <c r="A32" s="104"/>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row>
    <row r="33" spans="1:28">
      <c r="A33" s="104"/>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row>
    <row r="34" spans="1:28">
      <c r="A34" s="104"/>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row>
    <row r="35" spans="1:28">
      <c r="A35" s="104"/>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row>
    <row r="36" spans="1:28">
      <c r="A36" s="104"/>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row>
    <row r="37" spans="1:28">
      <c r="A37" s="104"/>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row>
    <row r="38" spans="1:28">
      <c r="A38" s="104"/>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row>
    <row r="39" spans="1:28">
      <c r="A39" s="104"/>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row>
    <row r="40" spans="1:28">
      <c r="A40" s="104"/>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row>
    <row r="41" spans="1:28">
      <c r="A41" s="104"/>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row>
    <row r="42" spans="1:28">
      <c r="A42" s="104"/>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row>
    <row r="43" spans="1:28">
      <c r="A43" s="104"/>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row>
    <row r="44" spans="1:28">
      <c r="A44" s="104"/>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row>
    <row r="45" spans="1:28">
      <c r="A45" s="104"/>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row>
    <row r="46" spans="1:28">
      <c r="A46" s="104"/>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row>
    <row r="47" spans="1:28">
      <c r="A47" s="104"/>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row>
    <row r="48" spans="1:28">
      <c r="A48" s="104"/>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row>
    <row r="49" spans="1:28" ht="14.4" customHeight="1">
      <c r="A49" s="104"/>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row>
    <row r="50" spans="1:28">
      <c r="A50" s="104"/>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row>
    <row r="51" spans="1:28">
      <c r="A51" s="104"/>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row>
    <row r="52" spans="1:28">
      <c r="A52" s="104"/>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row>
    <row r="53" spans="1:28">
      <c r="A53" s="104"/>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row>
    <row r="54" spans="1:28">
      <c r="A54" s="104"/>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row>
    <row r="55" spans="1:28">
      <c r="A55" s="104"/>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row>
    <row r="56" spans="1:28">
      <c r="A56" s="442"/>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row>
    <row r="57" spans="1:28" ht="33">
      <c r="A57" s="442"/>
      <c r="B57" s="367"/>
      <c r="C57" s="484"/>
      <c r="D57" s="484"/>
      <c r="E57" s="484"/>
      <c r="F57" s="484"/>
      <c r="G57" s="484"/>
      <c r="H57" s="484"/>
      <c r="I57" s="367"/>
      <c r="J57" s="367"/>
      <c r="K57" s="367"/>
      <c r="L57" s="367"/>
      <c r="M57" s="367"/>
      <c r="N57" s="367"/>
      <c r="O57" s="367"/>
      <c r="P57" s="367"/>
      <c r="Q57" s="367"/>
      <c r="R57" s="367"/>
      <c r="S57" s="367"/>
      <c r="T57" s="367"/>
      <c r="U57" s="367"/>
      <c r="V57" s="367"/>
      <c r="W57" s="367"/>
      <c r="X57" s="367"/>
      <c r="Y57" s="367"/>
      <c r="Z57" s="367"/>
      <c r="AA57" s="367"/>
      <c r="AB57" s="367"/>
    </row>
    <row r="58" spans="1:28" ht="33">
      <c r="A58" s="442"/>
      <c r="B58" s="367"/>
      <c r="C58" s="484"/>
      <c r="D58" s="484"/>
      <c r="E58" s="484"/>
      <c r="F58" s="484"/>
      <c r="G58" s="484" t="s">
        <v>232</v>
      </c>
      <c r="H58" s="484"/>
      <c r="I58" s="484"/>
      <c r="J58" s="484"/>
      <c r="K58" s="486" t="s">
        <v>231</v>
      </c>
      <c r="L58" s="485"/>
      <c r="M58" s="485"/>
      <c r="N58" s="485"/>
      <c r="O58" s="367"/>
      <c r="P58" s="367"/>
      <c r="Q58" s="367"/>
      <c r="R58" s="367"/>
      <c r="S58" s="367"/>
      <c r="T58" s="367"/>
      <c r="U58" s="367"/>
      <c r="V58" s="367"/>
      <c r="W58" s="367"/>
      <c r="X58" s="367"/>
      <c r="Y58" s="367"/>
      <c r="Z58" s="367"/>
      <c r="AA58" s="367"/>
      <c r="AB58" s="367"/>
    </row>
    <row r="59" spans="1:28" ht="33">
      <c r="A59" s="442"/>
      <c r="B59" s="367"/>
      <c r="C59" s="484"/>
      <c r="D59" s="484"/>
      <c r="E59" s="484"/>
      <c r="F59" s="484"/>
      <c r="G59" s="367"/>
      <c r="H59" s="367"/>
      <c r="I59" s="484"/>
      <c r="J59" s="484"/>
      <c r="K59" s="484"/>
      <c r="L59" s="484"/>
      <c r="M59" s="367"/>
      <c r="N59" s="367"/>
      <c r="O59" s="367"/>
      <c r="P59" s="367"/>
      <c r="Q59" s="367"/>
      <c r="R59" s="367"/>
      <c r="S59" s="367"/>
      <c r="T59" s="367"/>
      <c r="U59" s="367"/>
      <c r="V59" s="367"/>
      <c r="W59" s="367"/>
      <c r="X59" s="367"/>
      <c r="Y59" s="367"/>
      <c r="Z59" s="367"/>
      <c r="AA59" s="367"/>
      <c r="AB59" s="483"/>
    </row>
    <row r="60" spans="1:28" ht="33">
      <c r="A60" s="442"/>
      <c r="B60" s="367"/>
      <c r="C60" s="484"/>
      <c r="D60" s="484"/>
      <c r="E60" s="484"/>
      <c r="F60" s="484"/>
      <c r="G60" s="484"/>
      <c r="H60" s="484"/>
      <c r="I60" s="484"/>
      <c r="J60" s="484"/>
      <c r="K60" s="486" t="s">
        <v>233</v>
      </c>
      <c r="L60" s="486"/>
      <c r="M60" s="486"/>
      <c r="N60" s="486"/>
      <c r="O60" s="488" t="s">
        <v>235</v>
      </c>
      <c r="P60" s="367"/>
      <c r="Q60" s="487"/>
      <c r="R60" s="487"/>
      <c r="S60" s="487"/>
      <c r="T60" s="483"/>
      <c r="U60" s="483"/>
      <c r="V60" s="483"/>
      <c r="W60" s="483"/>
      <c r="X60" s="367"/>
      <c r="Y60" s="367"/>
      <c r="Z60" s="367"/>
      <c r="AA60" s="367"/>
      <c r="AB60" s="483"/>
    </row>
    <row r="61" spans="1:28" ht="33">
      <c r="A61" s="442"/>
      <c r="B61" s="367"/>
      <c r="C61" s="484"/>
      <c r="D61" s="484"/>
      <c r="E61" s="484"/>
      <c r="F61" s="484"/>
      <c r="G61" s="484"/>
      <c r="H61" s="484"/>
      <c r="I61" s="484"/>
      <c r="J61" s="484"/>
      <c r="K61" s="484"/>
      <c r="L61" s="484"/>
      <c r="M61" s="484"/>
      <c r="N61" s="484"/>
      <c r="O61" s="488" t="s">
        <v>236</v>
      </c>
      <c r="P61" s="367"/>
      <c r="Q61" s="487"/>
      <c r="R61" s="487"/>
      <c r="S61" s="487"/>
      <c r="T61" s="483"/>
      <c r="U61" s="483"/>
      <c r="V61" s="483"/>
      <c r="W61" s="483"/>
      <c r="X61" s="367"/>
      <c r="Y61" s="367"/>
      <c r="Z61" s="367"/>
      <c r="AA61" s="367"/>
      <c r="AB61" s="367"/>
    </row>
    <row r="62" spans="1:28" ht="33">
      <c r="A62" s="442"/>
      <c r="B62" s="367"/>
      <c r="C62" s="484"/>
      <c r="D62" s="484"/>
      <c r="E62" s="484"/>
      <c r="F62" s="484"/>
      <c r="G62" s="484"/>
      <c r="H62" s="484"/>
      <c r="I62" s="484"/>
      <c r="J62" s="484"/>
      <c r="K62" s="486" t="s">
        <v>234</v>
      </c>
      <c r="L62" s="484"/>
      <c r="M62" s="367"/>
      <c r="N62" s="367"/>
      <c r="O62" s="367"/>
      <c r="P62" s="367"/>
      <c r="Q62" s="367"/>
      <c r="R62" s="367"/>
      <c r="S62" s="367"/>
      <c r="T62" s="367"/>
      <c r="U62" s="367"/>
      <c r="V62" s="367"/>
      <c r="W62" s="367"/>
      <c r="X62" s="367"/>
      <c r="Y62" s="367"/>
      <c r="Z62" s="367"/>
      <c r="AA62" s="367"/>
      <c r="AB62" s="367"/>
    </row>
    <row r="63" spans="1:28" ht="33">
      <c r="A63" s="442"/>
      <c r="B63" s="367"/>
      <c r="C63" s="484"/>
      <c r="D63" s="484"/>
      <c r="E63" s="484"/>
      <c r="F63" s="484"/>
      <c r="G63" s="484"/>
      <c r="H63" s="484"/>
      <c r="I63" s="484"/>
      <c r="J63" s="484"/>
      <c r="K63" s="484"/>
      <c r="L63" s="484"/>
      <c r="M63" s="367"/>
      <c r="N63" s="367"/>
      <c r="O63" s="367"/>
      <c r="P63" s="367"/>
      <c r="Q63" s="367"/>
      <c r="R63" s="367"/>
      <c r="S63" s="367"/>
      <c r="T63" s="367"/>
      <c r="U63" s="367"/>
      <c r="V63" s="367"/>
      <c r="W63" s="367"/>
      <c r="X63" s="367"/>
      <c r="Y63" s="367"/>
      <c r="Z63" s="367"/>
      <c r="AA63" s="367"/>
      <c r="AB63" s="367"/>
    </row>
    <row r="64" spans="1:28" ht="33">
      <c r="A64" s="442"/>
      <c r="B64" s="367"/>
      <c r="C64" s="484"/>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row>
    <row r="65" spans="1:28">
      <c r="A65" s="442"/>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row>
  </sheetData>
  <sheetProtection formatCells="0" formatColumns="0" formatRows="0" insertColumns="0" insertRows="0" insertHyperlinks="0" deleteColumns="0" deleteRows="0" sort="0" autoFilter="0" pivotTables="0"/>
  <phoneticPr fontId="85"/>
  <hyperlinks>
    <hyperlink ref="K60:N60" r:id="rId1" display="アマゾン" xr:uid="{4EB58525-8AF7-43E1-9F20-D699714C172F}"/>
    <hyperlink ref="K58:N58" r:id="rId2" display="アズワン　" xr:uid="{4E785327-AB42-4F63-8A9E-4E0948D4336D}"/>
    <hyperlink ref="K62" r:id="rId3" xr:uid="{567C2D69-B8E6-42AD-AC24-020D9825C849}"/>
  </hyperlinks>
  <pageMargins left="0.7" right="0.7" top="0.75" bottom="0.75" header="0.3" footer="0.3"/>
  <pageSetup paperSize="9" scale="32"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H27" sqref="H27:L27"/>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17"/>
      <c r="I1" s="318" t="s">
        <v>35</v>
      </c>
      <c r="J1" s="319"/>
      <c r="K1" s="320"/>
      <c r="L1" s="321"/>
      <c r="M1" s="322"/>
    </row>
    <row r="2" spans="1:16" ht="17.399999999999999">
      <c r="A2" s="54"/>
      <c r="B2" s="171"/>
      <c r="C2" s="171"/>
      <c r="D2" s="171"/>
      <c r="E2" s="171"/>
      <c r="F2" s="171"/>
      <c r="G2" s="55"/>
      <c r="H2" s="323"/>
      <c r="I2" s="551" t="s">
        <v>170</v>
      </c>
      <c r="J2" s="551"/>
      <c r="K2" s="551"/>
      <c r="L2" s="551"/>
      <c r="M2" s="551"/>
      <c r="N2" s="148"/>
      <c r="P2" s="117"/>
    </row>
    <row r="3" spans="1:16" ht="17.399999999999999">
      <c r="A3" s="172" t="s">
        <v>26</v>
      </c>
      <c r="B3" s="173"/>
      <c r="D3" s="174"/>
      <c r="E3" s="174"/>
      <c r="F3" s="174"/>
      <c r="G3" s="56"/>
      <c r="H3" s="104"/>
      <c r="I3" s="326"/>
      <c r="J3" s="327"/>
      <c r="K3" s="328"/>
      <c r="L3" s="320"/>
      <c r="M3" s="329"/>
    </row>
    <row r="4" spans="1:16" ht="17.399999999999999">
      <c r="A4" s="58"/>
      <c r="B4" s="173"/>
      <c r="C4" s="87"/>
      <c r="D4" s="174"/>
      <c r="E4" s="174"/>
      <c r="F4" s="175"/>
      <c r="G4" s="59"/>
      <c r="H4" s="330"/>
      <c r="I4" s="330"/>
      <c r="J4" s="319"/>
      <c r="K4" s="328"/>
      <c r="L4" s="320"/>
      <c r="M4" s="329"/>
      <c r="N4" s="234"/>
    </row>
    <row r="5" spans="1:16">
      <c r="A5" s="176"/>
      <c r="D5" s="174"/>
      <c r="E5" s="60"/>
      <c r="F5" s="177"/>
      <c r="G5" s="61"/>
      <c r="H5"/>
      <c r="I5" s="331"/>
      <c r="J5" s="319"/>
      <c r="K5" s="328"/>
      <c r="L5" s="328"/>
      <c r="M5" s="329"/>
    </row>
    <row r="6" spans="1:16" ht="17.399999999999999">
      <c r="A6" s="176"/>
      <c r="D6" s="174"/>
      <c r="E6" s="177"/>
      <c r="F6" s="177"/>
      <c r="G6" s="61"/>
      <c r="H6" s="323"/>
      <c r="I6" s="332"/>
      <c r="J6" s="319"/>
      <c r="K6" s="328"/>
      <c r="L6" s="328"/>
      <c r="M6" s="329"/>
    </row>
    <row r="7" spans="1:16">
      <c r="A7" s="176"/>
      <c r="D7" s="174"/>
      <c r="E7" s="177"/>
      <c r="F7" s="177"/>
      <c r="G7" s="61"/>
      <c r="H7" s="333"/>
      <c r="I7" s="331"/>
      <c r="J7" s="319"/>
      <c r="K7" s="328"/>
      <c r="L7" s="328"/>
      <c r="M7" s="329"/>
    </row>
    <row r="8" spans="1:16">
      <c r="A8" s="176"/>
      <c r="D8" s="174"/>
      <c r="E8" s="177"/>
      <c r="F8" s="177"/>
      <c r="G8" s="61"/>
      <c r="H8" s="324"/>
      <c r="I8" s="334"/>
      <c r="J8" s="334"/>
      <c r="K8" s="334"/>
      <c r="L8" s="328"/>
      <c r="M8" s="335"/>
    </row>
    <row r="9" spans="1:16">
      <c r="A9" s="176"/>
      <c r="D9" s="174"/>
      <c r="E9" s="177"/>
      <c r="F9" s="177"/>
      <c r="G9" s="61"/>
      <c r="H9" s="334"/>
      <c r="I9" s="334"/>
      <c r="J9" s="334"/>
      <c r="K9" s="334"/>
      <c r="L9" s="328"/>
      <c r="M9" s="335"/>
      <c r="N9" s="63"/>
    </row>
    <row r="10" spans="1:16">
      <c r="A10" s="176"/>
      <c r="D10" s="174"/>
      <c r="E10" s="177"/>
      <c r="F10" s="177"/>
      <c r="G10" s="61"/>
      <c r="H10" s="334"/>
      <c r="I10" s="334"/>
      <c r="J10" s="334"/>
      <c r="K10" s="334"/>
      <c r="L10" s="328"/>
      <c r="M10" s="335"/>
      <c r="N10" s="63" t="s">
        <v>36</v>
      </c>
    </row>
    <row r="11" spans="1:16">
      <c r="A11" s="176"/>
      <c r="D11" s="174"/>
      <c r="E11" s="177"/>
      <c r="F11" s="177"/>
      <c r="G11" s="61"/>
      <c r="H11" s="334"/>
      <c r="I11" s="334"/>
      <c r="J11" s="334"/>
      <c r="K11" s="334"/>
      <c r="L11" s="328"/>
      <c r="M11" s="335"/>
    </row>
    <row r="12" spans="1:16">
      <c r="A12" s="176"/>
      <c r="D12" s="174"/>
      <c r="E12" s="177"/>
      <c r="F12" s="177"/>
      <c r="G12" s="61"/>
      <c r="H12" s="334"/>
      <c r="I12" s="334"/>
      <c r="J12" s="334"/>
      <c r="K12" s="334"/>
      <c r="L12" s="328"/>
      <c r="M12" s="335"/>
      <c r="N12" s="63" t="s">
        <v>37</v>
      </c>
      <c r="O12" s="268"/>
    </row>
    <row r="13" spans="1:16">
      <c r="A13" s="176"/>
      <c r="D13" s="174"/>
      <c r="E13" s="177"/>
      <c r="F13" s="177"/>
      <c r="G13" s="61"/>
      <c r="H13" s="334"/>
      <c r="I13" s="334"/>
      <c r="J13" s="334"/>
      <c r="K13" s="334"/>
      <c r="L13" s="328"/>
      <c r="M13" s="335"/>
    </row>
    <row r="14" spans="1:16">
      <c r="A14" s="176"/>
      <c r="D14" s="174"/>
      <c r="E14" s="177"/>
      <c r="F14" s="177"/>
      <c r="G14" s="61"/>
      <c r="H14" s="334"/>
      <c r="I14" s="334"/>
      <c r="J14" s="334"/>
      <c r="K14" s="334"/>
      <c r="L14" s="328"/>
      <c r="M14" s="335"/>
      <c r="N14" s="290" t="s">
        <v>38</v>
      </c>
    </row>
    <row r="15" spans="1:16">
      <c r="A15" s="176"/>
      <c r="D15" s="174"/>
      <c r="E15" s="174" t="s">
        <v>19</v>
      </c>
      <c r="F15" s="175"/>
      <c r="G15" s="56"/>
      <c r="H15" s="333"/>
      <c r="I15" s="331"/>
      <c r="J15" s="324"/>
      <c r="K15" s="328"/>
      <c r="L15" s="328"/>
      <c r="M15" s="335"/>
    </row>
    <row r="16" spans="1:16">
      <c r="A16" s="176"/>
      <c r="D16" s="174"/>
      <c r="E16" s="174"/>
      <c r="F16" s="175"/>
      <c r="G16" s="56"/>
      <c r="H16" s="319"/>
      <c r="I16" s="331"/>
      <c r="J16" s="319"/>
      <c r="K16" s="328"/>
      <c r="L16" s="328"/>
      <c r="M16" s="335"/>
      <c r="N16" s="235" t="s">
        <v>160</v>
      </c>
    </row>
    <row r="17" spans="1:19" ht="20.25" customHeight="1" thickBot="1">
      <c r="A17" s="614" t="s">
        <v>322</v>
      </c>
      <c r="B17" s="615"/>
      <c r="C17" s="615"/>
      <c r="D17" s="179"/>
      <c r="E17" s="180"/>
      <c r="F17" s="616" t="s">
        <v>323</v>
      </c>
      <c r="G17" s="617"/>
      <c r="H17" s="333"/>
      <c r="I17" s="331"/>
      <c r="J17" s="324"/>
      <c r="K17" s="328"/>
      <c r="L17" s="325"/>
      <c r="M17" s="329"/>
      <c r="N17" s="178" t="s">
        <v>124</v>
      </c>
    </row>
    <row r="18" spans="1:19" ht="39" customHeight="1" thickTop="1">
      <c r="A18" s="618" t="s">
        <v>39</v>
      </c>
      <c r="B18" s="619"/>
      <c r="C18" s="620"/>
      <c r="D18" s="181" t="s">
        <v>40</v>
      </c>
      <c r="E18" s="182"/>
      <c r="F18" s="621" t="s">
        <v>41</v>
      </c>
      <c r="G18" s="622"/>
      <c r="H18" s="319"/>
      <c r="I18" s="331"/>
      <c r="J18" s="319"/>
      <c r="K18" s="328"/>
      <c r="L18" s="328"/>
      <c r="M18" s="329"/>
      <c r="Q18" s="52" t="s">
        <v>26</v>
      </c>
      <c r="S18" s="52" t="s">
        <v>19</v>
      </c>
    </row>
    <row r="19" spans="1:19" ht="30" customHeight="1">
      <c r="A19" s="623" t="s">
        <v>202</v>
      </c>
      <c r="B19" s="623"/>
      <c r="C19" s="623"/>
      <c r="D19" s="623"/>
      <c r="E19" s="623"/>
      <c r="F19" s="623"/>
      <c r="G19" s="623"/>
      <c r="H19" s="336"/>
      <c r="I19" s="337" t="s">
        <v>42</v>
      </c>
      <c r="J19" s="337"/>
      <c r="K19" s="337"/>
      <c r="L19" s="325"/>
      <c r="M19" s="329"/>
    </row>
    <row r="20" spans="1:19" ht="17.399999999999999">
      <c r="E20" s="183" t="s">
        <v>43</v>
      </c>
      <c r="F20" s="184" t="s">
        <v>44</v>
      </c>
      <c r="H20" s="270" t="s">
        <v>144</v>
      </c>
      <c r="I20" s="331"/>
      <c r="J20" s="319" t="s">
        <v>19</v>
      </c>
      <c r="K20" s="338" t="s">
        <v>19</v>
      </c>
      <c r="L20" s="328"/>
      <c r="M20" s="329"/>
    </row>
    <row r="21" spans="1:19" ht="16.8" thickBot="1">
      <c r="A21" s="185"/>
      <c r="B21" s="624">
        <v>45396</v>
      </c>
      <c r="C21" s="625"/>
      <c r="D21" s="186" t="s">
        <v>45</v>
      </c>
      <c r="E21" s="626" t="s">
        <v>46</v>
      </c>
      <c r="F21" s="627"/>
      <c r="G21" s="57" t="s">
        <v>47</v>
      </c>
      <c r="H21" s="628" t="s">
        <v>238</v>
      </c>
      <c r="I21" s="629"/>
      <c r="J21" s="629"/>
      <c r="K21" s="629"/>
      <c r="L21" s="629"/>
      <c r="M21" s="339">
        <v>7</v>
      </c>
      <c r="N21" s="341"/>
    </row>
    <row r="22" spans="1:19" ht="36" customHeight="1" thickTop="1" thickBot="1">
      <c r="A22" s="187" t="s">
        <v>48</v>
      </c>
      <c r="B22" s="630" t="s">
        <v>49</v>
      </c>
      <c r="C22" s="631"/>
      <c r="D22" s="632"/>
      <c r="E22" s="65" t="s">
        <v>239</v>
      </c>
      <c r="F22" s="65" t="s">
        <v>240</v>
      </c>
      <c r="G22" s="188" t="s">
        <v>50</v>
      </c>
      <c r="H22" s="633" t="s">
        <v>171</v>
      </c>
      <c r="I22" s="634"/>
      <c r="J22" s="634"/>
      <c r="K22" s="634"/>
      <c r="L22" s="635"/>
      <c r="M22" s="340" t="s">
        <v>51</v>
      </c>
      <c r="N22" s="342" t="s">
        <v>52</v>
      </c>
      <c r="R22" s="52" t="s">
        <v>26</v>
      </c>
    </row>
    <row r="23" spans="1:19" ht="85.2" customHeight="1" thickBot="1">
      <c r="A23" s="374" t="s">
        <v>53</v>
      </c>
      <c r="B23" s="552" t="str">
        <f>IF(G23&gt;5,"☆☆☆☆",IF(AND(G23&gt;=2.39,G23&lt;5),"☆☆☆",IF(AND(G23&gt;=1.39,G23&lt;2.4),"☆☆",IF(AND(G23&gt;0,G23&lt;1.4),"☆",IF(AND(G23&gt;=-1.39,G23&lt;0),"★",IF(AND(G23&gt;=-2.39,G23&lt;-1.4),"★★",IF(AND(G23&gt;=-3.39,G23&lt;-2.4),"★★★")))))))</f>
        <v>☆</v>
      </c>
      <c r="C23" s="553"/>
      <c r="D23" s="554"/>
      <c r="E23" s="309">
        <v>2.54</v>
      </c>
      <c r="F23" s="309">
        <v>2.94</v>
      </c>
      <c r="G23" s="273">
        <f t="shared" ref="G23:G70" si="0">F23-E23</f>
        <v>0.39999999999999991</v>
      </c>
      <c r="H23" s="636"/>
      <c r="I23" s="637"/>
      <c r="J23" s="637"/>
      <c r="K23" s="637"/>
      <c r="L23" s="638"/>
      <c r="M23" s="455"/>
      <c r="N23" s="456"/>
      <c r="O23" s="246" t="s">
        <v>155</v>
      </c>
    </row>
    <row r="24" spans="1:19" ht="76.2" customHeight="1" thickBot="1">
      <c r="A24" s="189" t="s">
        <v>54</v>
      </c>
      <c r="B24" s="552" t="str">
        <f t="shared" ref="B24" si="1">IF(G24&gt;5,"☆☆☆☆",IF(AND(G24&gt;=2.39,G24&lt;5),"☆☆☆",IF(AND(G24&gt;=1.39,G24&lt;2.4),"☆☆",IF(AND(G24&gt;0,G24&lt;1.4),"☆",IF(AND(G24&gt;=-1.39,G24&lt;0),"★",IF(AND(G24&gt;=-2.39,G24&lt;-1.4),"★★",IF(AND(G24&gt;=-3.39,G24&lt;-2.4),"★★★")))))))</f>
        <v>★</v>
      </c>
      <c r="C24" s="553"/>
      <c r="D24" s="554"/>
      <c r="E24" s="309">
        <v>1.97</v>
      </c>
      <c r="F24" s="309">
        <v>1.32</v>
      </c>
      <c r="G24" s="373">
        <f t="shared" si="0"/>
        <v>-0.64999999999999991</v>
      </c>
      <c r="H24" s="639"/>
      <c r="I24" s="640"/>
      <c r="J24" s="640"/>
      <c r="K24" s="640"/>
      <c r="L24" s="641"/>
      <c r="M24" s="141"/>
      <c r="N24" s="142"/>
      <c r="O24" s="246" t="s">
        <v>54</v>
      </c>
      <c r="Q24" s="52" t="s">
        <v>26</v>
      </c>
    </row>
    <row r="25" spans="1:19" ht="81" customHeight="1" thickBot="1">
      <c r="A25" s="252" t="s">
        <v>55</v>
      </c>
      <c r="B25" s="552" t="str">
        <f t="shared" ref="B25:B70" si="2">IF(G25&gt;5,"☆☆☆☆",IF(AND(G25&gt;=2.39,G25&lt;5),"☆☆☆",IF(AND(G25&gt;=1.39,G25&lt;2.4),"☆☆",IF(AND(G25&gt;0,G25&lt;1.4),"☆",IF(AND(G25&gt;=-1.39,G25&lt;0),"★",IF(AND(G25&gt;=-2.39,G25&lt;-1.4),"★★",IF(AND(G25&gt;=-3.39,G25&lt;-2.4),"★★★")))))))</f>
        <v>★</v>
      </c>
      <c r="C25" s="553"/>
      <c r="D25" s="554"/>
      <c r="E25" s="119">
        <v>5.18</v>
      </c>
      <c r="F25" s="119">
        <v>4.3</v>
      </c>
      <c r="G25" s="373">
        <f t="shared" si="0"/>
        <v>-0.87999999999999989</v>
      </c>
      <c r="H25" s="600" t="s">
        <v>341</v>
      </c>
      <c r="I25" s="601"/>
      <c r="J25" s="601"/>
      <c r="K25" s="601"/>
      <c r="L25" s="602"/>
      <c r="M25" s="515" t="s">
        <v>342</v>
      </c>
      <c r="N25" s="513">
        <v>45393</v>
      </c>
      <c r="O25" s="246" t="s">
        <v>55</v>
      </c>
    </row>
    <row r="26" spans="1:19" ht="83.25" customHeight="1" thickBot="1">
      <c r="A26" s="252" t="s">
        <v>56</v>
      </c>
      <c r="B26" s="552" t="str">
        <f t="shared" si="2"/>
        <v>☆</v>
      </c>
      <c r="C26" s="553"/>
      <c r="D26" s="554"/>
      <c r="E26" s="119">
        <v>3.13</v>
      </c>
      <c r="F26" s="119">
        <v>3.4</v>
      </c>
      <c r="G26" s="373">
        <f t="shared" si="0"/>
        <v>0.27</v>
      </c>
      <c r="H26" s="600" t="s">
        <v>380</v>
      </c>
      <c r="I26" s="601"/>
      <c r="J26" s="601"/>
      <c r="K26" s="601"/>
      <c r="L26" s="602"/>
      <c r="M26" s="514" t="s">
        <v>381</v>
      </c>
      <c r="N26" s="513">
        <v>45390</v>
      </c>
      <c r="O26" s="246" t="s">
        <v>56</v>
      </c>
    </row>
    <row r="27" spans="1:19" ht="78.599999999999994" customHeight="1" thickBot="1">
      <c r="A27" s="252" t="s">
        <v>57</v>
      </c>
      <c r="B27" s="552" t="str">
        <f t="shared" si="2"/>
        <v>☆</v>
      </c>
      <c r="C27" s="553"/>
      <c r="D27" s="554"/>
      <c r="E27" s="309">
        <v>1.55</v>
      </c>
      <c r="F27" s="309">
        <v>2.2599999999999998</v>
      </c>
      <c r="G27" s="373">
        <f t="shared" si="0"/>
        <v>0.70999999999999974</v>
      </c>
      <c r="H27" s="548"/>
      <c r="I27" s="549"/>
      <c r="J27" s="549"/>
      <c r="K27" s="549"/>
      <c r="L27" s="550"/>
      <c r="M27" s="141"/>
      <c r="N27" s="142"/>
      <c r="O27" s="246" t="s">
        <v>57</v>
      </c>
    </row>
    <row r="28" spans="1:19" ht="87" customHeight="1" thickBot="1">
      <c r="A28" s="252" t="s">
        <v>58</v>
      </c>
      <c r="B28" s="552" t="str">
        <f t="shared" si="2"/>
        <v>★</v>
      </c>
      <c r="C28" s="553"/>
      <c r="D28" s="554"/>
      <c r="E28" s="119">
        <v>3.32</v>
      </c>
      <c r="F28" s="309">
        <v>2.96</v>
      </c>
      <c r="G28" s="373">
        <f t="shared" si="0"/>
        <v>-0.35999999999999988</v>
      </c>
      <c r="H28" s="548" t="s">
        <v>213</v>
      </c>
      <c r="I28" s="549"/>
      <c r="J28" s="549"/>
      <c r="K28" s="549"/>
      <c r="L28" s="550"/>
      <c r="M28" s="141" t="s">
        <v>214</v>
      </c>
      <c r="N28" s="142">
        <v>45385</v>
      </c>
      <c r="O28" s="246" t="s">
        <v>58</v>
      </c>
    </row>
    <row r="29" spans="1:19" ht="81" customHeight="1" thickBot="1">
      <c r="A29" s="252" t="s">
        <v>59</v>
      </c>
      <c r="B29" s="552" t="str">
        <f t="shared" si="2"/>
        <v>☆</v>
      </c>
      <c r="C29" s="553"/>
      <c r="D29" s="554"/>
      <c r="E29" s="309">
        <v>2.4900000000000002</v>
      </c>
      <c r="F29" s="119">
        <v>3.02</v>
      </c>
      <c r="G29" s="373">
        <f t="shared" si="0"/>
        <v>0.5299999999999998</v>
      </c>
      <c r="H29" s="548"/>
      <c r="I29" s="549"/>
      <c r="J29" s="549"/>
      <c r="K29" s="549"/>
      <c r="L29" s="550"/>
      <c r="M29" s="141"/>
      <c r="N29" s="142"/>
      <c r="O29" s="246" t="s">
        <v>59</v>
      </c>
    </row>
    <row r="30" spans="1:19" ht="73.5" customHeight="1" thickBot="1">
      <c r="A30" s="252" t="s">
        <v>60</v>
      </c>
      <c r="B30" s="552" t="str">
        <f t="shared" si="2"/>
        <v>★</v>
      </c>
      <c r="C30" s="553"/>
      <c r="D30" s="554"/>
      <c r="E30" s="309">
        <v>2.87</v>
      </c>
      <c r="F30" s="309">
        <v>2.79</v>
      </c>
      <c r="G30" s="373">
        <f t="shared" si="0"/>
        <v>-8.0000000000000071E-2</v>
      </c>
      <c r="H30" s="548"/>
      <c r="I30" s="549"/>
      <c r="J30" s="549"/>
      <c r="K30" s="549"/>
      <c r="L30" s="550"/>
      <c r="M30" s="457"/>
      <c r="N30" s="142"/>
      <c r="O30" s="246" t="s">
        <v>60</v>
      </c>
    </row>
    <row r="31" spans="1:19" ht="75.75" customHeight="1" thickBot="1">
      <c r="A31" s="252" t="s">
        <v>61</v>
      </c>
      <c r="B31" s="552" t="str">
        <f t="shared" si="2"/>
        <v>★</v>
      </c>
      <c r="C31" s="553"/>
      <c r="D31" s="554"/>
      <c r="E31" s="309">
        <v>1.75</v>
      </c>
      <c r="F31" s="309">
        <v>1.73</v>
      </c>
      <c r="G31" s="373">
        <f t="shared" si="0"/>
        <v>-2.0000000000000018E-2</v>
      </c>
      <c r="H31" s="600" t="s">
        <v>368</v>
      </c>
      <c r="I31" s="601"/>
      <c r="J31" s="601"/>
      <c r="K31" s="601"/>
      <c r="L31" s="602"/>
      <c r="M31" s="514" t="s">
        <v>369</v>
      </c>
      <c r="N31" s="513">
        <v>45392</v>
      </c>
      <c r="O31" s="246" t="s">
        <v>61</v>
      </c>
    </row>
    <row r="32" spans="1:19" ht="75" customHeight="1" thickBot="1">
      <c r="A32" s="253" t="s">
        <v>62</v>
      </c>
      <c r="B32" s="552" t="str">
        <f t="shared" si="2"/>
        <v>★</v>
      </c>
      <c r="C32" s="553"/>
      <c r="D32" s="554"/>
      <c r="E32" s="119">
        <v>4.5999999999999996</v>
      </c>
      <c r="F32" s="119">
        <v>4.25</v>
      </c>
      <c r="G32" s="373">
        <f t="shared" si="0"/>
        <v>-0.34999999999999964</v>
      </c>
      <c r="H32" s="548"/>
      <c r="I32" s="549"/>
      <c r="J32" s="549"/>
      <c r="K32" s="549"/>
      <c r="L32" s="550"/>
      <c r="M32" s="141"/>
      <c r="N32" s="444"/>
      <c r="O32" s="246" t="s">
        <v>62</v>
      </c>
    </row>
    <row r="33" spans="1:16" ht="74.400000000000006" customHeight="1" thickBot="1">
      <c r="A33" s="254" t="s">
        <v>63</v>
      </c>
      <c r="B33" s="552" t="str">
        <f t="shared" si="2"/>
        <v>★</v>
      </c>
      <c r="C33" s="553"/>
      <c r="D33" s="554"/>
      <c r="E33" s="119">
        <v>4.67</v>
      </c>
      <c r="F33" s="119">
        <v>4.04</v>
      </c>
      <c r="G33" s="373">
        <f t="shared" si="0"/>
        <v>-0.62999999999999989</v>
      </c>
      <c r="H33" s="600" t="s">
        <v>335</v>
      </c>
      <c r="I33" s="601"/>
      <c r="J33" s="601"/>
      <c r="K33" s="601"/>
      <c r="L33" s="602"/>
      <c r="M33" s="514" t="s">
        <v>336</v>
      </c>
      <c r="N33" s="513">
        <v>45394</v>
      </c>
      <c r="O33" s="246" t="s">
        <v>63</v>
      </c>
    </row>
    <row r="34" spans="1:16" ht="93" customHeight="1" thickBot="1">
      <c r="A34" s="189" t="s">
        <v>64</v>
      </c>
      <c r="B34" s="552" t="str">
        <f t="shared" si="2"/>
        <v>★</v>
      </c>
      <c r="C34" s="553"/>
      <c r="D34" s="554"/>
      <c r="E34" s="119">
        <v>4.38</v>
      </c>
      <c r="F34" s="119">
        <v>3.74</v>
      </c>
      <c r="G34" s="373">
        <f t="shared" si="0"/>
        <v>-0.63999999999999968</v>
      </c>
      <c r="H34" s="609"/>
      <c r="I34" s="610"/>
      <c r="J34" s="610"/>
      <c r="K34" s="610"/>
      <c r="L34" s="611"/>
      <c r="M34" s="463"/>
      <c r="N34" s="464"/>
      <c r="O34" s="246" t="s">
        <v>64</v>
      </c>
    </row>
    <row r="35" spans="1:16" ht="78.599999999999994" customHeight="1" thickBot="1">
      <c r="A35" s="411" t="s">
        <v>65</v>
      </c>
      <c r="B35" s="552" t="str">
        <f t="shared" si="2"/>
        <v>★</v>
      </c>
      <c r="C35" s="553"/>
      <c r="D35" s="554"/>
      <c r="E35" s="119">
        <v>4.2300000000000004</v>
      </c>
      <c r="F35" s="119">
        <v>3.84</v>
      </c>
      <c r="G35" s="373">
        <f t="shared" si="0"/>
        <v>-0.39000000000000057</v>
      </c>
      <c r="H35" s="609"/>
      <c r="I35" s="610"/>
      <c r="J35" s="610"/>
      <c r="K35" s="610"/>
      <c r="L35" s="611"/>
      <c r="M35" s="445"/>
      <c r="N35" s="452"/>
      <c r="O35" s="246" t="s">
        <v>65</v>
      </c>
    </row>
    <row r="36" spans="1:16" ht="92.4" customHeight="1" thickBot="1">
      <c r="A36" s="255" t="s">
        <v>66</v>
      </c>
      <c r="B36" s="552" t="str">
        <f t="shared" si="2"/>
        <v>☆</v>
      </c>
      <c r="C36" s="553"/>
      <c r="D36" s="554"/>
      <c r="E36" s="309">
        <v>2.64</v>
      </c>
      <c r="F36" s="309">
        <v>2.78</v>
      </c>
      <c r="G36" s="373">
        <f t="shared" si="0"/>
        <v>0.13999999999999968</v>
      </c>
      <c r="H36" s="548" t="s">
        <v>226</v>
      </c>
      <c r="I36" s="549"/>
      <c r="J36" s="549"/>
      <c r="K36" s="549"/>
      <c r="L36" s="550"/>
      <c r="M36" s="445" t="s">
        <v>227</v>
      </c>
      <c r="N36" s="489">
        <v>45388</v>
      </c>
      <c r="O36" s="246" t="s">
        <v>66</v>
      </c>
    </row>
    <row r="37" spans="1:16" ht="87.75" customHeight="1" thickBot="1">
      <c r="A37" s="252" t="s">
        <v>67</v>
      </c>
      <c r="B37" s="552" t="str">
        <f t="shared" si="2"/>
        <v>☆</v>
      </c>
      <c r="C37" s="553"/>
      <c r="D37" s="554"/>
      <c r="E37" s="309">
        <v>2.8</v>
      </c>
      <c r="F37" s="309">
        <v>2.82</v>
      </c>
      <c r="G37" s="373">
        <f t="shared" si="0"/>
        <v>2.0000000000000018E-2</v>
      </c>
      <c r="H37" s="600" t="s">
        <v>357</v>
      </c>
      <c r="I37" s="601"/>
      <c r="J37" s="601"/>
      <c r="K37" s="601"/>
      <c r="L37" s="602"/>
      <c r="M37" s="514" t="s">
        <v>358</v>
      </c>
      <c r="N37" s="513">
        <v>45391</v>
      </c>
      <c r="O37" s="246" t="s">
        <v>67</v>
      </c>
    </row>
    <row r="38" spans="1:16" ht="75.75" customHeight="1" thickBot="1">
      <c r="A38" s="252" t="s">
        <v>68</v>
      </c>
      <c r="B38" s="552" t="str">
        <f t="shared" si="2"/>
        <v>★★</v>
      </c>
      <c r="C38" s="553"/>
      <c r="D38" s="554"/>
      <c r="E38" s="365">
        <v>11.21</v>
      </c>
      <c r="F38" s="365">
        <v>9.2899999999999991</v>
      </c>
      <c r="G38" s="373">
        <f t="shared" si="0"/>
        <v>-1.9200000000000017</v>
      </c>
      <c r="H38" s="548"/>
      <c r="I38" s="549"/>
      <c r="J38" s="549"/>
      <c r="K38" s="549"/>
      <c r="L38" s="550"/>
      <c r="M38" s="141"/>
      <c r="N38" s="142"/>
      <c r="O38" s="246" t="s">
        <v>68</v>
      </c>
    </row>
    <row r="39" spans="1:16" ht="78.599999999999994" customHeight="1" thickBot="1">
      <c r="A39" s="252" t="s">
        <v>69</v>
      </c>
      <c r="B39" s="552" t="str">
        <f t="shared" si="2"/>
        <v>★</v>
      </c>
      <c r="C39" s="553"/>
      <c r="D39" s="554"/>
      <c r="E39" s="365">
        <v>7.24</v>
      </c>
      <c r="F39" s="365">
        <v>6.24</v>
      </c>
      <c r="G39" s="373">
        <f t="shared" si="0"/>
        <v>-1</v>
      </c>
      <c r="H39" s="548" t="s">
        <v>221</v>
      </c>
      <c r="I39" s="549"/>
      <c r="J39" s="549"/>
      <c r="K39" s="549"/>
      <c r="L39" s="550"/>
      <c r="M39" s="445" t="s">
        <v>211</v>
      </c>
      <c r="N39" s="489">
        <v>45383</v>
      </c>
      <c r="O39" s="246" t="s">
        <v>69</v>
      </c>
    </row>
    <row r="40" spans="1:16" ht="78.75" customHeight="1" thickBot="1">
      <c r="A40" s="252" t="s">
        <v>70</v>
      </c>
      <c r="B40" s="552" t="str">
        <f t="shared" si="2"/>
        <v>★★</v>
      </c>
      <c r="C40" s="553"/>
      <c r="D40" s="554"/>
      <c r="E40" s="365">
        <v>6.16</v>
      </c>
      <c r="F40" s="119">
        <v>4.4000000000000004</v>
      </c>
      <c r="G40" s="373">
        <f t="shared" si="0"/>
        <v>-1.7599999999999998</v>
      </c>
      <c r="H40" s="600" t="s">
        <v>345</v>
      </c>
      <c r="I40" s="601"/>
      <c r="J40" s="601"/>
      <c r="K40" s="601"/>
      <c r="L40" s="602"/>
      <c r="M40" s="514" t="s">
        <v>346</v>
      </c>
      <c r="N40" s="513">
        <v>45393</v>
      </c>
      <c r="O40" s="246" t="s">
        <v>70</v>
      </c>
    </row>
    <row r="41" spans="1:16" ht="66" customHeight="1" thickBot="1">
      <c r="A41" s="252" t="s">
        <v>71</v>
      </c>
      <c r="B41" s="552" t="str">
        <f t="shared" si="2"/>
        <v>★★</v>
      </c>
      <c r="C41" s="553"/>
      <c r="D41" s="554"/>
      <c r="E41" s="119">
        <v>4.13</v>
      </c>
      <c r="F41" s="309">
        <v>2.54</v>
      </c>
      <c r="G41" s="373">
        <f t="shared" si="0"/>
        <v>-1.5899999999999999</v>
      </c>
      <c r="H41" s="319"/>
      <c r="I41" s="326"/>
      <c r="J41" s="326"/>
      <c r="K41" s="328"/>
      <c r="L41" s="328"/>
      <c r="M41" s="141"/>
      <c r="N41" s="142"/>
      <c r="O41" s="246" t="s">
        <v>71</v>
      </c>
    </row>
    <row r="42" spans="1:16" ht="77.25" customHeight="1" thickBot="1">
      <c r="A42" s="252" t="s">
        <v>72</v>
      </c>
      <c r="B42" s="552" t="str">
        <f t="shared" si="2"/>
        <v>★</v>
      </c>
      <c r="C42" s="553"/>
      <c r="D42" s="554"/>
      <c r="E42" s="119">
        <v>3.46</v>
      </c>
      <c r="F42" s="309">
        <v>2.2599999999999998</v>
      </c>
      <c r="G42" s="373">
        <f t="shared" si="0"/>
        <v>-1.2000000000000002</v>
      </c>
      <c r="H42" s="600" t="s">
        <v>366</v>
      </c>
      <c r="I42" s="601"/>
      <c r="J42" s="601"/>
      <c r="K42" s="601"/>
      <c r="L42" s="602"/>
      <c r="M42" s="516" t="s">
        <v>367</v>
      </c>
      <c r="N42" s="513">
        <v>45392</v>
      </c>
      <c r="O42" s="246" t="s">
        <v>72</v>
      </c>
      <c r="P42" s="52" t="s">
        <v>144</v>
      </c>
    </row>
    <row r="43" spans="1:16" ht="93" customHeight="1" thickBot="1">
      <c r="A43" s="252" t="s">
        <v>73</v>
      </c>
      <c r="B43" s="552" t="str">
        <f t="shared" si="2"/>
        <v>★</v>
      </c>
      <c r="C43" s="553"/>
      <c r="D43" s="554"/>
      <c r="E43" s="309">
        <v>2.98</v>
      </c>
      <c r="F43" s="309">
        <v>2.5499999999999998</v>
      </c>
      <c r="G43" s="373">
        <f t="shared" si="0"/>
        <v>-0.43000000000000016</v>
      </c>
      <c r="H43" s="600" t="s">
        <v>333</v>
      </c>
      <c r="I43" s="601"/>
      <c r="J43" s="601"/>
      <c r="K43" s="601"/>
      <c r="L43" s="602"/>
      <c r="M43" s="512" t="s">
        <v>334</v>
      </c>
      <c r="N43" s="513">
        <v>45394</v>
      </c>
      <c r="O43" s="246" t="s">
        <v>73</v>
      </c>
    </row>
    <row r="44" spans="1:16" ht="77.25" customHeight="1" thickBot="1">
      <c r="A44" s="430" t="s">
        <v>74</v>
      </c>
      <c r="B44" s="552" t="str">
        <f t="shared" si="2"/>
        <v>★</v>
      </c>
      <c r="C44" s="553"/>
      <c r="D44" s="554"/>
      <c r="E44" s="119">
        <v>3.34</v>
      </c>
      <c r="F44" s="309">
        <v>2.46</v>
      </c>
      <c r="G44" s="373">
        <f t="shared" si="0"/>
        <v>-0.87999999999999989</v>
      </c>
      <c r="H44" s="612" t="s">
        <v>215</v>
      </c>
      <c r="I44" s="613"/>
      <c r="J44" s="613"/>
      <c r="K44" s="613"/>
      <c r="L44" s="613"/>
      <c r="M44" s="490" t="s">
        <v>216</v>
      </c>
      <c r="N44" s="491">
        <v>45385</v>
      </c>
      <c r="O44" s="52"/>
    </row>
    <row r="45" spans="1:16" ht="81.75" customHeight="1" thickBot="1">
      <c r="A45" s="252" t="s">
        <v>75</v>
      </c>
      <c r="B45" s="552" t="str">
        <f t="shared" si="2"/>
        <v>★</v>
      </c>
      <c r="C45" s="553"/>
      <c r="D45" s="554"/>
      <c r="E45" s="309">
        <v>2.91</v>
      </c>
      <c r="F45" s="309">
        <v>2.39</v>
      </c>
      <c r="G45" s="373">
        <f t="shared" si="0"/>
        <v>-0.52</v>
      </c>
      <c r="H45" s="606" t="s">
        <v>219</v>
      </c>
      <c r="I45" s="607"/>
      <c r="J45" s="607"/>
      <c r="K45" s="607"/>
      <c r="L45" s="608"/>
      <c r="M45" s="141" t="s">
        <v>220</v>
      </c>
      <c r="N45" s="444">
        <v>45384</v>
      </c>
      <c r="O45" s="246" t="s">
        <v>75</v>
      </c>
    </row>
    <row r="46" spans="1:16" ht="81" customHeight="1" thickBot="1">
      <c r="A46" s="252" t="s">
        <v>76</v>
      </c>
      <c r="B46" s="552" t="str">
        <f t="shared" si="2"/>
        <v>★</v>
      </c>
      <c r="C46" s="553"/>
      <c r="D46" s="554"/>
      <c r="E46" s="119">
        <v>4.8899999999999997</v>
      </c>
      <c r="F46" s="119">
        <v>3.76</v>
      </c>
      <c r="G46" s="373">
        <f t="shared" si="0"/>
        <v>-1.1299999999999999</v>
      </c>
      <c r="H46" s="548"/>
      <c r="I46" s="549"/>
      <c r="J46" s="549"/>
      <c r="K46" s="549"/>
      <c r="L46" s="550"/>
      <c r="M46" s="141"/>
      <c r="N46" s="142"/>
      <c r="O46" s="246" t="s">
        <v>76</v>
      </c>
    </row>
    <row r="47" spans="1:16" ht="80.400000000000006" customHeight="1" thickBot="1">
      <c r="A47" s="252" t="s">
        <v>77</v>
      </c>
      <c r="B47" s="552" t="str">
        <f t="shared" si="2"/>
        <v>★</v>
      </c>
      <c r="C47" s="553"/>
      <c r="D47" s="554"/>
      <c r="E47" s="119">
        <v>3.39</v>
      </c>
      <c r="F47" s="119">
        <v>3.25</v>
      </c>
      <c r="G47" s="373">
        <f t="shared" si="0"/>
        <v>-0.14000000000000012</v>
      </c>
      <c r="H47" s="548"/>
      <c r="I47" s="549"/>
      <c r="J47" s="549"/>
      <c r="K47" s="549"/>
      <c r="L47" s="550"/>
      <c r="M47" s="141"/>
      <c r="N47" s="142"/>
      <c r="O47" s="246" t="s">
        <v>77</v>
      </c>
    </row>
    <row r="48" spans="1:16" ht="78.75" customHeight="1" thickBot="1">
      <c r="A48" s="252" t="s">
        <v>78</v>
      </c>
      <c r="B48" s="552" t="str">
        <f t="shared" si="2"/>
        <v>★</v>
      </c>
      <c r="C48" s="553"/>
      <c r="D48" s="554"/>
      <c r="E48" s="119">
        <v>4.6100000000000003</v>
      </c>
      <c r="F48" s="119">
        <v>4.51</v>
      </c>
      <c r="G48" s="373">
        <f t="shared" si="0"/>
        <v>-0.10000000000000053</v>
      </c>
      <c r="H48" s="603" t="s">
        <v>343</v>
      </c>
      <c r="I48" s="604"/>
      <c r="J48" s="604"/>
      <c r="K48" s="604"/>
      <c r="L48" s="605"/>
      <c r="M48" s="514" t="s">
        <v>344</v>
      </c>
      <c r="N48" s="513">
        <v>45393</v>
      </c>
      <c r="O48" s="246" t="s">
        <v>78</v>
      </c>
    </row>
    <row r="49" spans="1:15" ht="74.25" customHeight="1" thickBot="1">
      <c r="A49" s="252" t="s">
        <v>79</v>
      </c>
      <c r="B49" s="552" t="str">
        <f t="shared" si="2"/>
        <v>★</v>
      </c>
      <c r="C49" s="553"/>
      <c r="D49" s="554"/>
      <c r="E49" s="119">
        <v>4.6900000000000004</v>
      </c>
      <c r="F49" s="119">
        <v>4.09</v>
      </c>
      <c r="G49" s="373">
        <f t="shared" si="0"/>
        <v>-0.60000000000000053</v>
      </c>
      <c r="H49" s="548"/>
      <c r="I49" s="549"/>
      <c r="J49" s="549"/>
      <c r="K49" s="549"/>
      <c r="L49" s="550"/>
      <c r="M49" s="141"/>
      <c r="N49" s="142"/>
      <c r="O49" s="246" t="s">
        <v>79</v>
      </c>
    </row>
    <row r="50" spans="1:15" ht="73.2" customHeight="1" thickBot="1">
      <c r="A50" s="252" t="s">
        <v>80</v>
      </c>
      <c r="B50" s="552" t="str">
        <f t="shared" si="2"/>
        <v>★</v>
      </c>
      <c r="C50" s="553"/>
      <c r="D50" s="554"/>
      <c r="E50" s="365">
        <v>6.04</v>
      </c>
      <c r="F50" s="119">
        <v>5.1100000000000003</v>
      </c>
      <c r="G50" s="373">
        <f t="shared" si="0"/>
        <v>-0.92999999999999972</v>
      </c>
      <c r="H50" s="555" t="s">
        <v>228</v>
      </c>
      <c r="I50" s="556"/>
      <c r="J50" s="556"/>
      <c r="K50" s="556"/>
      <c r="L50" s="557"/>
      <c r="M50" s="141" t="s">
        <v>209</v>
      </c>
      <c r="N50" s="492">
        <v>45386</v>
      </c>
      <c r="O50" s="246" t="s">
        <v>80</v>
      </c>
    </row>
    <row r="51" spans="1:15" ht="73.5" customHeight="1" thickBot="1">
      <c r="A51" s="252" t="s">
        <v>81</v>
      </c>
      <c r="B51" s="552" t="str">
        <f t="shared" si="2"/>
        <v>★</v>
      </c>
      <c r="C51" s="553"/>
      <c r="D51" s="554"/>
      <c r="E51" s="119">
        <v>4.91</v>
      </c>
      <c r="F51" s="119">
        <v>3.76</v>
      </c>
      <c r="G51" s="373">
        <f t="shared" si="0"/>
        <v>-1.1500000000000004</v>
      </c>
      <c r="H51" s="548"/>
      <c r="I51" s="549"/>
      <c r="J51" s="549"/>
      <c r="K51" s="549"/>
      <c r="L51" s="550"/>
      <c r="M51" s="141"/>
      <c r="N51" s="142"/>
      <c r="O51" s="246" t="s">
        <v>81</v>
      </c>
    </row>
    <row r="52" spans="1:15" ht="75" customHeight="1" thickBot="1">
      <c r="A52" s="252" t="s">
        <v>82</v>
      </c>
      <c r="B52" s="552" t="s">
        <v>246</v>
      </c>
      <c r="C52" s="553"/>
      <c r="D52" s="554"/>
      <c r="E52" s="365">
        <v>7.77</v>
      </c>
      <c r="F52" s="119">
        <v>3.57</v>
      </c>
      <c r="G52" s="373">
        <f t="shared" si="0"/>
        <v>-4.1999999999999993</v>
      </c>
      <c r="H52" s="600" t="s">
        <v>359</v>
      </c>
      <c r="I52" s="601"/>
      <c r="J52" s="601"/>
      <c r="K52" s="601"/>
      <c r="L52" s="602"/>
      <c r="M52" s="514" t="s">
        <v>360</v>
      </c>
      <c r="N52" s="513">
        <v>45392</v>
      </c>
      <c r="O52" s="246" t="s">
        <v>82</v>
      </c>
    </row>
    <row r="53" spans="1:15" ht="77.25" customHeight="1" thickBot="1">
      <c r="A53" s="252" t="s">
        <v>83</v>
      </c>
      <c r="B53" s="552" t="str">
        <f t="shared" si="2"/>
        <v>☆</v>
      </c>
      <c r="C53" s="553"/>
      <c r="D53" s="554"/>
      <c r="E53" s="119">
        <v>4.53</v>
      </c>
      <c r="F53" s="119">
        <v>5.63</v>
      </c>
      <c r="G53" s="373">
        <f t="shared" si="0"/>
        <v>1.0999999999999996</v>
      </c>
      <c r="H53" s="548"/>
      <c r="I53" s="549"/>
      <c r="J53" s="549"/>
      <c r="K53" s="549"/>
      <c r="L53" s="550"/>
      <c r="M53" s="141"/>
      <c r="N53" s="142"/>
      <c r="O53" s="246" t="s">
        <v>83</v>
      </c>
    </row>
    <row r="54" spans="1:15" ht="78" customHeight="1" thickBot="1">
      <c r="A54" s="252" t="s">
        <v>84</v>
      </c>
      <c r="B54" s="552" t="str">
        <f t="shared" si="2"/>
        <v>★</v>
      </c>
      <c r="C54" s="553"/>
      <c r="D54" s="554"/>
      <c r="E54" s="119">
        <v>5.39</v>
      </c>
      <c r="F54" s="119">
        <v>5.26</v>
      </c>
      <c r="G54" s="373">
        <f t="shared" si="0"/>
        <v>-0.12999999999999989</v>
      </c>
      <c r="H54" s="548"/>
      <c r="I54" s="549"/>
      <c r="J54" s="549"/>
      <c r="K54" s="549"/>
      <c r="L54" s="550"/>
      <c r="M54" s="141"/>
      <c r="N54" s="142"/>
      <c r="O54" s="246" t="s">
        <v>84</v>
      </c>
    </row>
    <row r="55" spans="1:15" ht="69" customHeight="1" thickBot="1">
      <c r="A55" s="252" t="s">
        <v>85</v>
      </c>
      <c r="B55" s="552" t="str">
        <f t="shared" si="2"/>
        <v>★</v>
      </c>
      <c r="C55" s="553"/>
      <c r="D55" s="554"/>
      <c r="E55" s="119">
        <v>4.26</v>
      </c>
      <c r="F55" s="119">
        <v>3.41</v>
      </c>
      <c r="G55" s="373">
        <f t="shared" si="0"/>
        <v>-0.84999999999999964</v>
      </c>
      <c r="H55" s="548" t="s">
        <v>224</v>
      </c>
      <c r="I55" s="549"/>
      <c r="J55" s="549"/>
      <c r="K55" s="549"/>
      <c r="L55" s="550"/>
      <c r="M55" s="141" t="s">
        <v>225</v>
      </c>
      <c r="N55" s="142">
        <v>45388</v>
      </c>
      <c r="O55" s="246" t="s">
        <v>85</v>
      </c>
    </row>
    <row r="56" spans="1:15" ht="69" customHeight="1" thickBot="1">
      <c r="A56" s="252" t="s">
        <v>86</v>
      </c>
      <c r="B56" s="552" t="str">
        <f t="shared" si="2"/>
        <v>★</v>
      </c>
      <c r="C56" s="553"/>
      <c r="D56" s="554"/>
      <c r="E56" s="119">
        <v>5.3</v>
      </c>
      <c r="F56" s="119">
        <v>4.34</v>
      </c>
      <c r="G56" s="373">
        <f t="shared" si="0"/>
        <v>-0.96</v>
      </c>
      <c r="H56" s="548" t="s">
        <v>217</v>
      </c>
      <c r="I56" s="549"/>
      <c r="J56" s="549"/>
      <c r="K56" s="549"/>
      <c r="L56" s="550"/>
      <c r="M56" s="141" t="s">
        <v>218</v>
      </c>
      <c r="N56" s="142">
        <v>45385</v>
      </c>
      <c r="O56" s="246" t="s">
        <v>86</v>
      </c>
    </row>
    <row r="57" spans="1:15" ht="63.75" customHeight="1" thickBot="1">
      <c r="A57" s="252" t="s">
        <v>87</v>
      </c>
      <c r="B57" s="552" t="str">
        <f t="shared" si="2"/>
        <v>★</v>
      </c>
      <c r="C57" s="553"/>
      <c r="D57" s="554"/>
      <c r="E57" s="119">
        <v>3.98</v>
      </c>
      <c r="F57" s="119">
        <v>3.53</v>
      </c>
      <c r="G57" s="373">
        <f t="shared" si="0"/>
        <v>-0.45000000000000018</v>
      </c>
      <c r="H57" s="555"/>
      <c r="I57" s="556"/>
      <c r="J57" s="556"/>
      <c r="K57" s="556"/>
      <c r="L57" s="557"/>
      <c r="M57" s="141"/>
      <c r="N57" s="142"/>
      <c r="O57" s="246" t="s">
        <v>87</v>
      </c>
    </row>
    <row r="58" spans="1:15" ht="69.75" customHeight="1" thickBot="1">
      <c r="A58" s="252" t="s">
        <v>88</v>
      </c>
      <c r="B58" s="552" t="str">
        <f t="shared" si="2"/>
        <v>★</v>
      </c>
      <c r="C58" s="553"/>
      <c r="D58" s="554"/>
      <c r="E58" s="119">
        <v>3.91</v>
      </c>
      <c r="F58" s="309">
        <v>2.87</v>
      </c>
      <c r="G58" s="373">
        <f t="shared" si="0"/>
        <v>-1.04</v>
      </c>
      <c r="H58" s="548"/>
      <c r="I58" s="549"/>
      <c r="J58" s="549"/>
      <c r="K58" s="549"/>
      <c r="L58" s="550"/>
      <c r="M58" s="141"/>
      <c r="N58" s="142"/>
      <c r="O58" s="246" t="s">
        <v>88</v>
      </c>
    </row>
    <row r="59" spans="1:15" ht="76.2" customHeight="1" thickBot="1">
      <c r="A59" s="252" t="s">
        <v>89</v>
      </c>
      <c r="B59" s="552" t="str">
        <f t="shared" si="2"/>
        <v>☆</v>
      </c>
      <c r="C59" s="553"/>
      <c r="D59" s="554"/>
      <c r="E59" s="119">
        <v>5.07</v>
      </c>
      <c r="F59" s="119">
        <v>5.5</v>
      </c>
      <c r="G59" s="373">
        <f t="shared" si="0"/>
        <v>0.42999999999999972</v>
      </c>
      <c r="H59" s="548"/>
      <c r="I59" s="549"/>
      <c r="J59" s="549"/>
      <c r="K59" s="549"/>
      <c r="L59" s="550"/>
      <c r="M59" s="141"/>
      <c r="N59" s="142"/>
      <c r="O59" s="246" t="s">
        <v>89</v>
      </c>
    </row>
    <row r="60" spans="1:15" ht="73.8" customHeight="1" thickBot="1">
      <c r="A60" s="252" t="s">
        <v>90</v>
      </c>
      <c r="B60" s="552" t="str">
        <f t="shared" si="2"/>
        <v>★</v>
      </c>
      <c r="C60" s="553"/>
      <c r="D60" s="554"/>
      <c r="E60" s="365">
        <v>7.81</v>
      </c>
      <c r="F60" s="365">
        <v>6.57</v>
      </c>
      <c r="G60" s="373">
        <f t="shared" si="0"/>
        <v>-1.2399999999999993</v>
      </c>
      <c r="H60" s="548"/>
      <c r="I60" s="549"/>
      <c r="J60" s="549"/>
      <c r="K60" s="549"/>
      <c r="L60" s="550"/>
      <c r="M60" s="141"/>
      <c r="N60" s="142"/>
      <c r="O60" s="246" t="s">
        <v>90</v>
      </c>
    </row>
    <row r="61" spans="1:15" ht="81" customHeight="1" thickBot="1">
      <c r="A61" s="252" t="s">
        <v>91</v>
      </c>
      <c r="B61" s="552" t="str">
        <f t="shared" si="2"/>
        <v>★</v>
      </c>
      <c r="C61" s="553"/>
      <c r="D61" s="554"/>
      <c r="E61" s="309">
        <v>2.84</v>
      </c>
      <c r="F61" s="309">
        <v>2.52</v>
      </c>
      <c r="G61" s="373">
        <f t="shared" si="0"/>
        <v>-0.31999999999999984</v>
      </c>
      <c r="H61" s="548"/>
      <c r="I61" s="549"/>
      <c r="J61" s="549"/>
      <c r="K61" s="549"/>
      <c r="L61" s="550"/>
      <c r="M61" s="141"/>
      <c r="N61" s="142"/>
      <c r="O61" s="246" t="s">
        <v>91</v>
      </c>
    </row>
    <row r="62" spans="1:15" ht="75.599999999999994" customHeight="1" thickBot="1">
      <c r="A62" s="252" t="s">
        <v>92</v>
      </c>
      <c r="B62" s="552" t="str">
        <f t="shared" si="2"/>
        <v>★</v>
      </c>
      <c r="C62" s="553"/>
      <c r="D62" s="554"/>
      <c r="E62" s="119">
        <v>4.1399999999999997</v>
      </c>
      <c r="F62" s="119">
        <v>3.87</v>
      </c>
      <c r="G62" s="373">
        <f t="shared" si="0"/>
        <v>-0.26999999999999957</v>
      </c>
      <c r="H62" s="548"/>
      <c r="I62" s="549"/>
      <c r="J62" s="549"/>
      <c r="K62" s="549"/>
      <c r="L62" s="550"/>
      <c r="M62" s="446"/>
      <c r="N62" s="142"/>
      <c r="O62" s="246" t="s">
        <v>92</v>
      </c>
    </row>
    <row r="63" spans="1:15" ht="87" customHeight="1" thickBot="1">
      <c r="A63" s="252" t="s">
        <v>93</v>
      </c>
      <c r="B63" s="552" t="str">
        <f t="shared" si="2"/>
        <v>★</v>
      </c>
      <c r="C63" s="553"/>
      <c r="D63" s="554"/>
      <c r="E63" s="309">
        <v>2.7</v>
      </c>
      <c r="F63" s="309">
        <v>2.4300000000000002</v>
      </c>
      <c r="G63" s="373">
        <f t="shared" si="0"/>
        <v>-0.27</v>
      </c>
      <c r="H63" s="548"/>
      <c r="I63" s="549"/>
      <c r="J63" s="549"/>
      <c r="K63" s="549"/>
      <c r="L63" s="550"/>
      <c r="M63" s="458"/>
      <c r="N63" s="142"/>
      <c r="O63" s="246" t="s">
        <v>93</v>
      </c>
    </row>
    <row r="64" spans="1:15" ht="73.2" customHeight="1" thickBot="1">
      <c r="A64" s="252" t="s">
        <v>94</v>
      </c>
      <c r="B64" s="552" t="str">
        <f t="shared" si="2"/>
        <v>★</v>
      </c>
      <c r="C64" s="553"/>
      <c r="D64" s="554"/>
      <c r="E64" s="309">
        <v>2.74</v>
      </c>
      <c r="F64" s="309">
        <v>2.58</v>
      </c>
      <c r="G64" s="373">
        <f t="shared" si="0"/>
        <v>-0.16000000000000014</v>
      </c>
      <c r="H64" s="558" t="s">
        <v>222</v>
      </c>
      <c r="I64" s="559"/>
      <c r="J64" s="559"/>
      <c r="K64" s="559"/>
      <c r="L64" s="560"/>
      <c r="M64" s="141" t="s">
        <v>223</v>
      </c>
      <c r="N64" s="142">
        <v>45389</v>
      </c>
      <c r="O64" s="246" t="s">
        <v>94</v>
      </c>
    </row>
    <row r="65" spans="1:18" ht="80.25" customHeight="1" thickBot="1">
      <c r="A65" s="252" t="s">
        <v>95</v>
      </c>
      <c r="B65" s="552" t="str">
        <f t="shared" si="2"/>
        <v>★</v>
      </c>
      <c r="C65" s="553"/>
      <c r="D65" s="554"/>
      <c r="E65" s="119">
        <v>5.74</v>
      </c>
      <c r="F65" s="119">
        <v>4.5</v>
      </c>
      <c r="G65" s="373">
        <f t="shared" si="0"/>
        <v>-1.2400000000000002</v>
      </c>
      <c r="H65" s="555"/>
      <c r="I65" s="556"/>
      <c r="J65" s="556"/>
      <c r="K65" s="556"/>
      <c r="L65" s="557"/>
      <c r="M65" s="447"/>
      <c r="N65" s="142"/>
      <c r="O65" s="246" t="s">
        <v>95</v>
      </c>
    </row>
    <row r="66" spans="1:18" ht="88.5" customHeight="1" thickBot="1">
      <c r="A66" s="252" t="s">
        <v>96</v>
      </c>
      <c r="B66" s="552" t="str">
        <f t="shared" si="2"/>
        <v>★★</v>
      </c>
      <c r="C66" s="553"/>
      <c r="D66" s="554"/>
      <c r="E66" s="365">
        <v>9</v>
      </c>
      <c r="F66" s="365">
        <v>7.25</v>
      </c>
      <c r="G66" s="373">
        <f t="shared" si="0"/>
        <v>-1.75</v>
      </c>
      <c r="H66" s="555"/>
      <c r="I66" s="556"/>
      <c r="J66" s="556"/>
      <c r="K66" s="556"/>
      <c r="L66" s="557"/>
      <c r="M66" s="141"/>
      <c r="N66" s="142"/>
      <c r="O66" s="246" t="s">
        <v>96</v>
      </c>
    </row>
    <row r="67" spans="1:18" ht="78.75" customHeight="1" thickBot="1">
      <c r="A67" s="252" t="s">
        <v>97</v>
      </c>
      <c r="B67" s="552" t="str">
        <f t="shared" si="2"/>
        <v>★</v>
      </c>
      <c r="C67" s="553"/>
      <c r="D67" s="554"/>
      <c r="E67" s="119">
        <v>4.78</v>
      </c>
      <c r="F67" s="119">
        <v>4.58</v>
      </c>
      <c r="G67" s="373">
        <f t="shared" si="0"/>
        <v>-0.20000000000000018</v>
      </c>
      <c r="H67" s="548"/>
      <c r="I67" s="549"/>
      <c r="J67" s="549"/>
      <c r="K67" s="549"/>
      <c r="L67" s="550"/>
      <c r="M67" s="141"/>
      <c r="N67" s="142"/>
      <c r="O67" s="246" t="s">
        <v>97</v>
      </c>
    </row>
    <row r="68" spans="1:18" ht="73.8" customHeight="1" thickBot="1">
      <c r="A68" s="255" t="s">
        <v>98</v>
      </c>
      <c r="B68" s="552" t="str">
        <f t="shared" si="2"/>
        <v>★</v>
      </c>
      <c r="C68" s="553"/>
      <c r="D68" s="554"/>
      <c r="E68" s="119">
        <v>5.35</v>
      </c>
      <c r="F68" s="119">
        <v>4.74</v>
      </c>
      <c r="G68" s="373">
        <f t="shared" si="0"/>
        <v>-0.60999999999999943</v>
      </c>
      <c r="H68" s="548"/>
      <c r="I68" s="549"/>
      <c r="J68" s="549"/>
      <c r="K68" s="549"/>
      <c r="L68" s="550"/>
      <c r="M68" s="429"/>
      <c r="N68" s="142"/>
      <c r="O68" s="246" t="s">
        <v>98</v>
      </c>
    </row>
    <row r="69" spans="1:18" ht="72.75" customHeight="1" thickBot="1">
      <c r="A69" s="253" t="s">
        <v>99</v>
      </c>
      <c r="B69" s="552" t="str">
        <f t="shared" si="2"/>
        <v>☆</v>
      </c>
      <c r="C69" s="553"/>
      <c r="D69" s="554"/>
      <c r="E69" s="386">
        <v>1.26</v>
      </c>
      <c r="F69" s="386">
        <v>2.2000000000000002</v>
      </c>
      <c r="G69" s="373">
        <f t="shared" si="0"/>
        <v>0.94000000000000017</v>
      </c>
      <c r="H69" s="555"/>
      <c r="I69" s="556"/>
      <c r="J69" s="556"/>
      <c r="K69" s="556"/>
      <c r="L69" s="557"/>
      <c r="M69" s="141"/>
      <c r="N69" s="142"/>
      <c r="O69" s="246" t="s">
        <v>99</v>
      </c>
    </row>
    <row r="70" spans="1:18" ht="58.5" customHeight="1" thickBot="1">
      <c r="A70" s="190" t="s">
        <v>100</v>
      </c>
      <c r="B70" s="552" t="str">
        <f t="shared" si="2"/>
        <v>★</v>
      </c>
      <c r="C70" s="553"/>
      <c r="D70" s="554"/>
      <c r="E70" s="119">
        <v>4.1100000000000003</v>
      </c>
      <c r="F70" s="119">
        <v>3.64</v>
      </c>
      <c r="G70" s="373">
        <f t="shared" si="0"/>
        <v>-0.4700000000000002</v>
      </c>
      <c r="H70" s="548"/>
      <c r="I70" s="549"/>
      <c r="J70" s="549"/>
      <c r="K70" s="549"/>
      <c r="L70" s="550"/>
      <c r="M70" s="191"/>
      <c r="N70" s="142"/>
      <c r="O70" s="246"/>
    </row>
    <row r="71" spans="1:18" ht="42.75" customHeight="1" thickBot="1">
      <c r="A71" s="192"/>
      <c r="B71" s="192"/>
      <c r="C71" s="192"/>
      <c r="D71" s="192"/>
      <c r="E71" s="591"/>
      <c r="F71" s="591"/>
      <c r="G71" s="591"/>
      <c r="H71" s="591"/>
      <c r="I71" s="591"/>
      <c r="J71" s="591"/>
      <c r="K71" s="591"/>
      <c r="L71" s="591"/>
      <c r="M71" s="459">
        <f>COUNTIF(E24:E70,"&gt;=10")</f>
        <v>1</v>
      </c>
      <c r="N71" s="53">
        <f>COUNTIF(F24:F70,"&gt;=10")</f>
        <v>0</v>
      </c>
      <c r="O71" s="53" t="s">
        <v>26</v>
      </c>
    </row>
    <row r="72" spans="1:18" ht="36.75" customHeight="1" thickBot="1">
      <c r="A72" s="66" t="s">
        <v>19</v>
      </c>
      <c r="B72" s="67"/>
      <c r="C72" s="112"/>
      <c r="D72" s="112"/>
      <c r="E72" s="592" t="s">
        <v>18</v>
      </c>
      <c r="F72" s="592"/>
      <c r="G72" s="592"/>
      <c r="H72" s="593" t="s">
        <v>185</v>
      </c>
      <c r="I72" s="594"/>
      <c r="J72" s="67"/>
      <c r="K72" s="68"/>
      <c r="L72" s="68"/>
      <c r="M72" s="69"/>
      <c r="N72" s="70"/>
    </row>
    <row r="73" spans="1:18" ht="36.75" customHeight="1" thickBot="1">
      <c r="A73" s="71"/>
      <c r="B73" s="193"/>
      <c r="C73" s="597" t="s">
        <v>164</v>
      </c>
      <c r="D73" s="598"/>
      <c r="E73" s="598"/>
      <c r="F73" s="599"/>
      <c r="G73" s="72">
        <f>+F70</f>
        <v>3.64</v>
      </c>
      <c r="H73" s="73" t="s">
        <v>101</v>
      </c>
      <c r="I73" s="595">
        <f>+G70</f>
        <v>-0.4700000000000002</v>
      </c>
      <c r="J73" s="596"/>
      <c r="K73" s="194"/>
      <c r="L73" s="194"/>
      <c r="M73" s="195"/>
      <c r="N73" s="74"/>
    </row>
    <row r="74" spans="1:18" ht="36.75" customHeight="1" thickBot="1">
      <c r="A74" s="71"/>
      <c r="B74" s="193"/>
      <c r="C74" s="561" t="s">
        <v>102</v>
      </c>
      <c r="D74" s="562"/>
      <c r="E74" s="562"/>
      <c r="F74" s="563"/>
      <c r="G74" s="75">
        <f>+F35</f>
        <v>3.84</v>
      </c>
      <c r="H74" s="76" t="s">
        <v>101</v>
      </c>
      <c r="I74" s="564">
        <f>+G35</f>
        <v>-0.39000000000000057</v>
      </c>
      <c r="J74" s="565"/>
      <c r="K74" s="194"/>
      <c r="L74" s="194"/>
      <c r="M74" s="195"/>
      <c r="N74" s="74"/>
      <c r="R74" s="231" t="s">
        <v>19</v>
      </c>
    </row>
    <row r="75" spans="1:18" ht="36.75" customHeight="1" thickBot="1">
      <c r="A75" s="71"/>
      <c r="B75" s="193"/>
      <c r="C75" s="566" t="s">
        <v>103</v>
      </c>
      <c r="D75" s="567"/>
      <c r="E75" s="567"/>
      <c r="F75" s="77" t="str">
        <f>VLOOKUP(G75,F:P,10,0)</f>
        <v>富山県</v>
      </c>
      <c r="G75" s="78">
        <f>MAX(F23:F70)</f>
        <v>9.2899999999999991</v>
      </c>
      <c r="H75" s="568" t="s">
        <v>104</v>
      </c>
      <c r="I75" s="569"/>
      <c r="J75" s="569"/>
      <c r="K75" s="79">
        <f>+N71</f>
        <v>0</v>
      </c>
      <c r="L75" s="80" t="s">
        <v>105</v>
      </c>
      <c r="M75" s="81">
        <f>N71-M71</f>
        <v>-1</v>
      </c>
      <c r="N75" s="74"/>
      <c r="R75" s="232"/>
    </row>
    <row r="76" spans="1:18" ht="36.75" customHeight="1" thickBot="1">
      <c r="A76" s="82"/>
      <c r="B76" s="83"/>
      <c r="C76" s="83"/>
      <c r="D76" s="83"/>
      <c r="E76" s="83"/>
      <c r="F76" s="83"/>
      <c r="G76" s="83"/>
      <c r="H76" s="83"/>
      <c r="I76" s="83"/>
      <c r="J76" s="83"/>
      <c r="K76" s="84"/>
      <c r="L76" s="84"/>
      <c r="M76" s="85"/>
      <c r="N76" s="86"/>
      <c r="R76" s="232"/>
    </row>
    <row r="77" spans="1:18" ht="30.75" customHeight="1">
      <c r="A77" s="108"/>
      <c r="B77" s="108"/>
      <c r="C77" s="108"/>
      <c r="D77" s="108"/>
      <c r="E77" s="108"/>
      <c r="F77" s="108"/>
      <c r="G77" s="108"/>
      <c r="H77" s="108"/>
      <c r="I77" s="108"/>
      <c r="J77" s="108"/>
      <c r="K77" s="196"/>
      <c r="L77" s="196"/>
      <c r="M77" s="197"/>
      <c r="N77" s="198"/>
      <c r="R77" s="233"/>
    </row>
    <row r="78" spans="1:18" ht="30.75" customHeight="1" thickBot="1">
      <c r="A78" s="199"/>
      <c r="B78" s="199"/>
      <c r="C78" s="199"/>
      <c r="D78" s="199"/>
      <c r="E78" s="199"/>
      <c r="F78" s="199"/>
      <c r="G78" s="199"/>
      <c r="H78" s="199"/>
      <c r="I78" s="199"/>
      <c r="J78" s="199"/>
      <c r="K78" s="200"/>
      <c r="L78" s="200"/>
      <c r="M78" s="460"/>
      <c r="N78" s="199"/>
    </row>
    <row r="79" spans="1:18" ht="24.75" customHeight="1" thickTop="1">
      <c r="A79" s="570">
        <v>3</v>
      </c>
      <c r="B79" s="573" t="s">
        <v>183</v>
      </c>
      <c r="C79" s="574"/>
      <c r="D79" s="574"/>
      <c r="E79" s="574"/>
      <c r="F79" s="575"/>
      <c r="G79" s="582" t="s">
        <v>184</v>
      </c>
      <c r="H79" s="583"/>
      <c r="I79" s="583"/>
      <c r="J79" s="583"/>
      <c r="K79" s="583"/>
      <c r="L79" s="583"/>
      <c r="M79" s="583"/>
      <c r="N79" s="584"/>
    </row>
    <row r="80" spans="1:18" ht="24.75" customHeight="1">
      <c r="A80" s="571"/>
      <c r="B80" s="576"/>
      <c r="C80" s="577"/>
      <c r="D80" s="577"/>
      <c r="E80" s="577"/>
      <c r="F80" s="578"/>
      <c r="G80" s="585"/>
      <c r="H80" s="586"/>
      <c r="I80" s="586"/>
      <c r="J80" s="586"/>
      <c r="K80" s="586"/>
      <c r="L80" s="586"/>
      <c r="M80" s="586"/>
      <c r="N80" s="587"/>
      <c r="O80" s="201" t="s">
        <v>26</v>
      </c>
      <c r="P80" s="201"/>
    </row>
    <row r="81" spans="1:16" ht="24.75" customHeight="1">
      <c r="A81" s="571"/>
      <c r="B81" s="576"/>
      <c r="C81" s="577"/>
      <c r="D81" s="577"/>
      <c r="E81" s="577"/>
      <c r="F81" s="578"/>
      <c r="G81" s="585"/>
      <c r="H81" s="586"/>
      <c r="I81" s="586"/>
      <c r="J81" s="586"/>
      <c r="K81" s="586"/>
      <c r="L81" s="586"/>
      <c r="M81" s="586"/>
      <c r="N81" s="587"/>
      <c r="O81" s="201" t="s">
        <v>19</v>
      </c>
      <c r="P81" s="201" t="s">
        <v>106</v>
      </c>
    </row>
    <row r="82" spans="1:16" ht="24.75" customHeight="1">
      <c r="A82" s="571"/>
      <c r="B82" s="576"/>
      <c r="C82" s="577"/>
      <c r="D82" s="577"/>
      <c r="E82" s="577"/>
      <c r="F82" s="578"/>
      <c r="G82" s="585"/>
      <c r="H82" s="586"/>
      <c r="I82" s="586"/>
      <c r="J82" s="586"/>
      <c r="K82" s="586"/>
      <c r="L82" s="586"/>
      <c r="M82" s="586"/>
      <c r="N82" s="587"/>
      <c r="O82" s="202"/>
      <c r="P82" s="201"/>
    </row>
    <row r="83" spans="1:16" ht="46.2" customHeight="1" thickBot="1">
      <c r="A83" s="572"/>
      <c r="B83" s="579"/>
      <c r="C83" s="580"/>
      <c r="D83" s="580"/>
      <c r="E83" s="580"/>
      <c r="F83" s="581"/>
      <c r="G83" s="588"/>
      <c r="H83" s="589"/>
      <c r="I83" s="589"/>
      <c r="J83" s="589"/>
      <c r="K83" s="589"/>
      <c r="L83" s="589"/>
      <c r="M83" s="589"/>
      <c r="N83" s="59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8187A-EBAF-40F3-BA71-C83DF014F3B7}">
  <dimension ref="B1:Q30"/>
  <sheetViews>
    <sheetView view="pageBreakPreview" zoomScaleNormal="75" zoomScaleSheetLayoutView="100" workbookViewId="0">
      <selection activeCell="T8" sqref="T8"/>
    </sheetView>
  </sheetViews>
  <sheetFormatPr defaultColWidth="9" defaultRowHeight="13.2"/>
  <cols>
    <col min="1" max="1" width="5.21875" style="462" customWidth="1"/>
    <col min="2" max="2" width="4.88671875" style="462" customWidth="1"/>
    <col min="3" max="3" width="9" style="462"/>
    <col min="4" max="4" width="14.33203125" style="462" customWidth="1"/>
    <col min="5" max="12" width="9" style="462"/>
    <col min="13" max="13" width="11.88671875" style="462" customWidth="1"/>
    <col min="14" max="14" width="4.21875" style="462" customWidth="1"/>
    <col min="15" max="15" width="4" style="462" customWidth="1"/>
    <col min="16" max="16384" width="9" style="462"/>
  </cols>
  <sheetData>
    <row r="1" spans="2:17" ht="23.4">
      <c r="B1" s="643" t="s">
        <v>212</v>
      </c>
      <c r="C1" s="643"/>
      <c r="D1" s="643"/>
      <c r="E1" s="643"/>
      <c r="F1" s="643"/>
      <c r="G1" s="643"/>
      <c r="H1" s="643"/>
      <c r="I1" s="643"/>
      <c r="J1" s="643"/>
      <c r="K1" s="643"/>
      <c r="L1" s="643"/>
      <c r="M1" s="643"/>
      <c r="N1" s="643"/>
      <c r="O1" s="643"/>
    </row>
    <row r="2" spans="2:17" ht="19.2">
      <c r="B2" s="653" t="s">
        <v>420</v>
      </c>
      <c r="C2" s="653"/>
      <c r="D2" s="653"/>
      <c r="E2" s="653"/>
      <c r="F2" s="653"/>
      <c r="G2" s="653"/>
      <c r="H2" s="653"/>
      <c r="I2" s="653"/>
      <c r="J2" s="653"/>
      <c r="K2" s="654"/>
      <c r="L2" s="654"/>
      <c r="M2" s="654"/>
      <c r="N2" s="654"/>
      <c r="O2" s="522"/>
    </row>
    <row r="3" spans="2:17" ht="19.2">
      <c r="B3" s="653" t="s">
        <v>419</v>
      </c>
      <c r="C3" s="653"/>
      <c r="D3" s="653"/>
      <c r="E3" s="653"/>
      <c r="F3" s="653"/>
      <c r="G3" s="653"/>
      <c r="H3" s="653"/>
      <c r="I3" s="653"/>
      <c r="J3" s="653"/>
      <c r="K3" s="654"/>
      <c r="L3" s="654"/>
      <c r="M3" s="654"/>
      <c r="N3" s="654"/>
      <c r="O3" s="655"/>
    </row>
    <row r="4" spans="2:17" ht="16.2">
      <c r="B4" s="656" t="s">
        <v>418</v>
      </c>
      <c r="C4" s="656"/>
      <c r="D4" s="656"/>
      <c r="E4" s="656"/>
      <c r="F4" s="656"/>
      <c r="G4" s="656"/>
      <c r="H4" s="656"/>
      <c r="I4" s="656"/>
      <c r="J4" s="656"/>
      <c r="K4" s="657"/>
      <c r="L4" s="657"/>
      <c r="M4" s="657"/>
      <c r="N4" s="657"/>
      <c r="O4" s="655"/>
    </row>
    <row r="5" spans="2:17" ht="4.2" customHeight="1">
      <c r="B5" s="658" t="s">
        <v>19</v>
      </c>
      <c r="C5" s="658"/>
      <c r="D5" s="658"/>
      <c r="E5" s="658"/>
      <c r="F5" s="658"/>
      <c r="G5" s="658"/>
      <c r="H5" s="658"/>
      <c r="I5" s="658"/>
      <c r="J5" s="658"/>
      <c r="K5" s="659"/>
      <c r="L5" s="659"/>
      <c r="M5" s="659"/>
      <c r="N5" s="659"/>
      <c r="O5" s="655"/>
    </row>
    <row r="6" spans="2:17" ht="16.2">
      <c r="B6" s="525"/>
      <c r="C6" s="526"/>
      <c r="D6" s="526"/>
      <c r="E6" s="526"/>
      <c r="F6" s="526"/>
      <c r="G6" s="526"/>
      <c r="H6" s="526"/>
      <c r="I6" s="526"/>
      <c r="J6" s="526"/>
      <c r="K6" s="526"/>
      <c r="L6" s="526"/>
      <c r="M6" s="526"/>
      <c r="N6" s="526"/>
      <c r="O6" s="655"/>
    </row>
    <row r="7" spans="2:17" ht="21.6" customHeight="1">
      <c r="B7" s="526"/>
      <c r="C7" s="526"/>
      <c r="D7" s="526"/>
      <c r="E7" s="642" t="s">
        <v>417</v>
      </c>
      <c r="F7" s="642"/>
      <c r="G7" s="642"/>
      <c r="H7" s="642"/>
      <c r="I7" s="642"/>
      <c r="J7" s="642"/>
      <c r="K7" s="642"/>
      <c r="L7" s="642"/>
      <c r="M7" s="526"/>
      <c r="N7" s="526"/>
      <c r="O7" s="655"/>
      <c r="P7" s="462" t="s">
        <v>19</v>
      </c>
    </row>
    <row r="8" spans="2:17" ht="21.6" customHeight="1">
      <c r="B8" s="526"/>
      <c r="C8" s="526"/>
      <c r="D8" s="526"/>
      <c r="E8" s="642" t="s">
        <v>416</v>
      </c>
      <c r="F8" s="642"/>
      <c r="G8" s="642"/>
      <c r="H8" s="642"/>
      <c r="I8" s="642"/>
      <c r="J8" s="642"/>
      <c r="K8" s="642"/>
      <c r="L8" s="642"/>
      <c r="M8" s="526"/>
      <c r="N8" s="526"/>
      <c r="O8" s="655"/>
      <c r="P8" s="462" t="s">
        <v>19</v>
      </c>
    </row>
    <row r="9" spans="2:17" ht="21.6" customHeight="1">
      <c r="B9" s="526"/>
      <c r="C9" s="526"/>
      <c r="D9" s="526"/>
      <c r="E9" s="642" t="s">
        <v>415</v>
      </c>
      <c r="F9" s="642"/>
      <c r="G9" s="642"/>
      <c r="H9" s="642"/>
      <c r="I9" s="642"/>
      <c r="J9" s="642"/>
      <c r="K9" s="642"/>
      <c r="L9" s="642"/>
      <c r="M9" s="526"/>
      <c r="N9" s="526"/>
    </row>
    <row r="10" spans="2:17" ht="9" customHeight="1">
      <c r="B10" s="526"/>
      <c r="C10" s="526"/>
      <c r="D10" s="526"/>
      <c r="E10" s="529"/>
      <c r="F10" s="529"/>
      <c r="G10" s="529"/>
      <c r="H10" s="529"/>
      <c r="I10" s="529"/>
      <c r="J10" s="530"/>
      <c r="K10" s="530"/>
      <c r="L10" s="526"/>
      <c r="M10" s="526"/>
      <c r="N10" s="526"/>
    </row>
    <row r="11" spans="2:17" ht="16.2">
      <c r="B11" s="526"/>
      <c r="C11" s="526"/>
      <c r="D11" s="526"/>
      <c r="E11" s="529" t="s">
        <v>414</v>
      </c>
      <c r="F11" s="529"/>
      <c r="G11" s="529"/>
      <c r="H11" s="529"/>
      <c r="I11" s="529"/>
      <c r="J11" s="530"/>
      <c r="K11" s="530"/>
      <c r="L11" s="527"/>
      <c r="M11" s="527"/>
      <c r="N11" s="526"/>
    </row>
    <row r="12" spans="2:17" ht="16.2">
      <c r="B12" s="526"/>
      <c r="C12" s="526"/>
      <c r="D12" s="526"/>
      <c r="E12" s="521" t="s">
        <v>413</v>
      </c>
      <c r="F12" s="521"/>
      <c r="G12" s="521"/>
      <c r="H12" s="521"/>
      <c r="I12" s="521"/>
      <c r="J12" s="520"/>
      <c r="K12" s="520"/>
      <c r="L12" s="520"/>
      <c r="M12" s="528"/>
      <c r="N12" s="526"/>
    </row>
    <row r="13" spans="2:17" ht="17.399999999999999">
      <c r="B13" s="526"/>
      <c r="C13" s="526"/>
      <c r="D13" s="526"/>
      <c r="E13" s="521" t="s">
        <v>412</v>
      </c>
      <c r="F13" s="521"/>
      <c r="G13" s="521"/>
      <c r="H13" s="521"/>
      <c r="I13" s="521"/>
      <c r="J13" s="520"/>
      <c r="K13" s="520"/>
      <c r="L13" s="520"/>
      <c r="M13" s="528"/>
      <c r="N13" s="526"/>
      <c r="Q13" s="519"/>
    </row>
    <row r="14" spans="2:17" ht="16.2">
      <c r="B14" s="526"/>
      <c r="C14" s="526"/>
      <c r="D14" s="526"/>
      <c r="E14" s="526"/>
      <c r="F14" s="526"/>
      <c r="G14" s="526"/>
      <c r="H14" s="526"/>
      <c r="I14" s="526"/>
      <c r="J14" s="526"/>
      <c r="K14" s="526"/>
      <c r="L14" s="526"/>
      <c r="M14" s="526"/>
      <c r="N14" s="526"/>
    </row>
    <row r="15" spans="2:17" ht="15.6">
      <c r="B15" s="523" t="s">
        <v>411</v>
      </c>
      <c r="C15" s="524"/>
      <c r="D15" s="524"/>
      <c r="E15" s="524"/>
      <c r="F15" s="524"/>
      <c r="G15" s="524"/>
      <c r="H15" s="524"/>
      <c r="I15" s="524"/>
      <c r="J15" s="524"/>
      <c r="K15" s="524"/>
      <c r="L15" s="524"/>
      <c r="M15" s="524"/>
      <c r="N15" s="524"/>
    </row>
    <row r="16" spans="2:17" ht="7.2" customHeight="1">
      <c r="B16" s="524"/>
      <c r="C16" s="524"/>
      <c r="D16" s="524"/>
      <c r="E16" s="524"/>
      <c r="F16" s="524"/>
      <c r="G16" s="524"/>
      <c r="H16" s="524"/>
      <c r="I16" s="524"/>
      <c r="J16" s="524"/>
      <c r="K16" s="524"/>
      <c r="L16" s="524"/>
      <c r="M16" s="524"/>
      <c r="N16" s="524"/>
    </row>
    <row r="17" spans="2:15">
      <c r="B17" s="524"/>
      <c r="C17" s="524"/>
      <c r="D17" s="524"/>
      <c r="E17" s="524"/>
      <c r="F17" s="524"/>
      <c r="G17" s="524"/>
      <c r="H17" s="524"/>
      <c r="I17" s="524"/>
      <c r="J17" s="524"/>
      <c r="K17" s="524"/>
      <c r="L17" s="524"/>
      <c r="M17" s="524"/>
      <c r="N17" s="524"/>
    </row>
    <row r="18" spans="2:15">
      <c r="B18" s="524"/>
      <c r="C18" s="524"/>
      <c r="D18" s="524"/>
      <c r="E18" s="524"/>
      <c r="F18" s="524"/>
      <c r="G18" s="524"/>
      <c r="H18" s="524"/>
      <c r="I18" s="524"/>
      <c r="J18" s="524"/>
      <c r="K18" s="524"/>
      <c r="L18" s="524"/>
      <c r="M18" s="524"/>
      <c r="N18" s="524"/>
    </row>
    <row r="19" spans="2:15">
      <c r="B19" s="524"/>
      <c r="C19" s="524"/>
      <c r="D19" s="524"/>
      <c r="E19" s="524"/>
      <c r="F19" s="524"/>
      <c r="G19" s="524"/>
      <c r="H19" s="524"/>
      <c r="I19" s="524"/>
      <c r="J19" s="524"/>
      <c r="K19" s="524"/>
      <c r="L19" s="524"/>
      <c r="M19" s="524"/>
      <c r="N19" s="524"/>
    </row>
    <row r="20" spans="2:15">
      <c r="B20" s="524"/>
      <c r="C20" s="524"/>
      <c r="D20" s="524"/>
      <c r="E20" s="524"/>
      <c r="F20" s="524"/>
      <c r="G20" s="524"/>
      <c r="H20" s="524"/>
      <c r="I20" s="524"/>
      <c r="J20" s="524"/>
      <c r="K20" s="524"/>
      <c r="L20" s="524"/>
      <c r="M20" s="524"/>
      <c r="N20" s="524"/>
    </row>
    <row r="21" spans="2:15">
      <c r="B21" s="524"/>
      <c r="C21" s="524"/>
      <c r="D21" s="524"/>
      <c r="E21" s="524"/>
      <c r="F21" s="524"/>
      <c r="G21" s="524"/>
      <c r="H21" s="524"/>
      <c r="I21" s="524"/>
      <c r="J21" s="524"/>
      <c r="K21" s="524"/>
      <c r="L21" s="524"/>
      <c r="M21" s="524"/>
      <c r="N21" s="524"/>
    </row>
    <row r="22" spans="2:15">
      <c r="B22" s="524"/>
      <c r="C22" s="524"/>
      <c r="D22" s="524"/>
      <c r="E22" s="524"/>
      <c r="F22" s="524"/>
      <c r="G22" s="524"/>
      <c r="H22" s="524"/>
      <c r="I22" s="524"/>
      <c r="J22" s="524"/>
      <c r="K22" s="524"/>
      <c r="L22" s="524"/>
      <c r="M22" s="524"/>
      <c r="N22" s="524"/>
    </row>
    <row r="23" spans="2:15">
      <c r="B23" s="524"/>
      <c r="C23" s="524"/>
      <c r="D23" s="524"/>
      <c r="E23" s="524"/>
      <c r="F23" s="524"/>
      <c r="G23" s="524"/>
      <c r="H23" s="524"/>
      <c r="I23" s="524"/>
      <c r="J23" s="524"/>
      <c r="K23" s="524"/>
      <c r="L23" s="524"/>
      <c r="M23" s="524"/>
      <c r="N23" s="524"/>
    </row>
    <row r="24" spans="2:15" ht="13.8" thickBot="1">
      <c r="B24" s="524"/>
      <c r="C24" s="524"/>
      <c r="D24" s="524"/>
      <c r="E24" s="524"/>
      <c r="F24" s="524"/>
      <c r="G24" s="524"/>
      <c r="H24" s="524"/>
      <c r="I24" s="524"/>
      <c r="J24" s="524"/>
      <c r="K24" s="524"/>
      <c r="L24" s="524"/>
      <c r="M24" s="524"/>
      <c r="N24" s="524"/>
    </row>
    <row r="25" spans="2:15" ht="6.6" customHeight="1" thickTop="1">
      <c r="B25" s="644" t="s">
        <v>421</v>
      </c>
      <c r="C25" s="645"/>
      <c r="D25" s="645"/>
      <c r="E25" s="645"/>
      <c r="F25" s="645"/>
      <c r="G25" s="645"/>
      <c r="H25" s="645"/>
      <c r="I25" s="645"/>
      <c r="J25" s="645"/>
      <c r="K25" s="645"/>
      <c r="L25" s="645"/>
      <c r="M25" s="645"/>
      <c r="N25" s="646"/>
      <c r="O25" s="518"/>
    </row>
    <row r="26" spans="2:15" ht="6.6" customHeight="1">
      <c r="B26" s="647"/>
      <c r="C26" s="648"/>
      <c r="D26" s="648"/>
      <c r="E26" s="648"/>
      <c r="F26" s="648"/>
      <c r="G26" s="648"/>
      <c r="H26" s="648"/>
      <c r="I26" s="648"/>
      <c r="J26" s="648"/>
      <c r="K26" s="648"/>
      <c r="L26" s="648"/>
      <c r="M26" s="648"/>
      <c r="N26" s="649"/>
      <c r="O26" s="518"/>
    </row>
    <row r="27" spans="2:15" ht="12.75" customHeight="1">
      <c r="B27" s="647"/>
      <c r="C27" s="648"/>
      <c r="D27" s="648"/>
      <c r="E27" s="648"/>
      <c r="F27" s="648"/>
      <c r="G27" s="648"/>
      <c r="H27" s="648"/>
      <c r="I27" s="648"/>
      <c r="J27" s="648"/>
      <c r="K27" s="648"/>
      <c r="L27" s="648"/>
      <c r="M27" s="648"/>
      <c r="N27" s="649"/>
      <c r="O27" s="518"/>
    </row>
    <row r="28" spans="2:15" ht="24" customHeight="1">
      <c r="B28" s="647"/>
      <c r="C28" s="648"/>
      <c r="D28" s="648"/>
      <c r="E28" s="648"/>
      <c r="F28" s="648"/>
      <c r="G28" s="648"/>
      <c r="H28" s="648"/>
      <c r="I28" s="648"/>
      <c r="J28" s="648"/>
      <c r="K28" s="648"/>
      <c r="L28" s="648"/>
      <c r="M28" s="648"/>
      <c r="N28" s="649"/>
      <c r="O28" s="518"/>
    </row>
    <row r="29" spans="2:15" ht="6.6" customHeight="1" thickBot="1">
      <c r="B29" s="650"/>
      <c r="C29" s="651"/>
      <c r="D29" s="651"/>
      <c r="E29" s="651"/>
      <c r="F29" s="651"/>
      <c r="G29" s="651"/>
      <c r="H29" s="651"/>
      <c r="I29" s="651"/>
      <c r="J29" s="651"/>
      <c r="K29" s="651"/>
      <c r="L29" s="651"/>
      <c r="M29" s="651"/>
      <c r="N29" s="652"/>
      <c r="O29" s="518"/>
    </row>
    <row r="30" spans="2:15" ht="13.8" thickTop="1">
      <c r="B30" s="462" t="s">
        <v>144</v>
      </c>
    </row>
  </sheetData>
  <mergeCells count="10">
    <mergeCell ref="E9:L9"/>
    <mergeCell ref="B1:O1"/>
    <mergeCell ref="B25:N29"/>
    <mergeCell ref="B2:N2"/>
    <mergeCell ref="B3:N3"/>
    <mergeCell ref="O3:O8"/>
    <mergeCell ref="B4:N4"/>
    <mergeCell ref="B5:N5"/>
    <mergeCell ref="E8:L8"/>
    <mergeCell ref="E7:L7"/>
  </mergeCells>
  <phoneticPr fontId="85"/>
  <pageMargins left="0.70866141732283472" right="0.70866141732283472" top="0.74803149606299213" bottom="0.74803149606299213" header="0.31496062992125984" footer="0.31496062992125984"/>
  <pageSetup paperSize="9" scale="110"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7"/>
  <sheetViews>
    <sheetView showGridLines="0" zoomScale="94" zoomScaleNormal="94" zoomScaleSheetLayoutView="79" workbookViewId="0">
      <selection activeCell="A6" sqref="A6"/>
    </sheetView>
  </sheetViews>
  <sheetFormatPr defaultColWidth="9" defaultRowHeight="31.2" customHeight="1"/>
  <cols>
    <col min="1" max="1" width="163.88671875" style="267" customWidth="1"/>
    <col min="2" max="2" width="11.21875" style="265" customWidth="1"/>
    <col min="3" max="3" width="22" style="265" customWidth="1"/>
    <col min="4" max="4" width="20.109375" style="266" customWidth="1"/>
    <col min="5" max="16384" width="9" style="1"/>
  </cols>
  <sheetData>
    <row r="1" spans="1:4" s="40" customFormat="1" ht="31.2" customHeight="1" thickBot="1">
      <c r="A1" s="152" t="s">
        <v>241</v>
      </c>
      <c r="B1" s="153" t="s">
        <v>0</v>
      </c>
      <c r="C1" s="154" t="s">
        <v>1</v>
      </c>
      <c r="D1" s="264" t="s">
        <v>2</v>
      </c>
    </row>
    <row r="2" spans="1:4" s="40" customFormat="1" ht="42" customHeight="1" thickTop="1">
      <c r="A2" s="461" t="s">
        <v>328</v>
      </c>
      <c r="B2" s="275"/>
      <c r="C2" s="672" t="s">
        <v>326</v>
      </c>
      <c r="D2" s="278"/>
    </row>
    <row r="3" spans="1:4" s="40" customFormat="1" ht="175.8" customHeight="1">
      <c r="A3" s="383" t="s">
        <v>340</v>
      </c>
      <c r="B3" s="379" t="s">
        <v>325</v>
      </c>
      <c r="C3" s="678"/>
      <c r="D3" s="404">
        <v>45394</v>
      </c>
    </row>
    <row r="4" spans="1:4" s="40" customFormat="1" ht="31.2" customHeight="1" thickBot="1">
      <c r="A4" s="151" t="s">
        <v>324</v>
      </c>
      <c r="B4" s="274"/>
      <c r="C4" s="679"/>
      <c r="D4" s="277"/>
    </row>
    <row r="5" spans="1:4" s="40" customFormat="1" ht="39" customHeight="1" thickTop="1">
      <c r="A5" s="461" t="s">
        <v>327</v>
      </c>
      <c r="B5" s="275"/>
      <c r="C5" s="672" t="s">
        <v>332</v>
      </c>
      <c r="D5" s="278"/>
    </row>
    <row r="6" spans="1:4" s="40" customFormat="1" ht="138" customHeight="1">
      <c r="A6" s="480" t="s">
        <v>329</v>
      </c>
      <c r="B6" s="379" t="s">
        <v>331</v>
      </c>
      <c r="C6" s="678"/>
      <c r="D6" s="404">
        <v>45394</v>
      </c>
    </row>
    <row r="7" spans="1:4" s="40" customFormat="1" ht="31.2" customHeight="1" thickBot="1">
      <c r="A7" s="279" t="s">
        <v>330</v>
      </c>
      <c r="B7" s="274"/>
      <c r="C7" s="679"/>
      <c r="D7" s="277"/>
    </row>
    <row r="8" spans="1:4" s="40" customFormat="1" ht="49.2" customHeight="1" thickTop="1">
      <c r="A8" s="355" t="s">
        <v>347</v>
      </c>
      <c r="B8" s="275"/>
      <c r="C8" s="672" t="s">
        <v>351</v>
      </c>
      <c r="D8" s="278"/>
    </row>
    <row r="9" spans="1:4" s="40" customFormat="1" ht="96" customHeight="1">
      <c r="A9" s="383" t="s">
        <v>348</v>
      </c>
      <c r="B9" s="379" t="s">
        <v>350</v>
      </c>
      <c r="C9" s="678"/>
      <c r="D9" s="404">
        <v>45393</v>
      </c>
    </row>
    <row r="10" spans="1:4" s="40" customFormat="1" ht="31.2" customHeight="1" thickBot="1">
      <c r="A10" s="151" t="s">
        <v>349</v>
      </c>
      <c r="B10" s="274"/>
      <c r="C10" s="679"/>
      <c r="D10" s="277"/>
    </row>
    <row r="11" spans="1:4" s="40" customFormat="1" ht="40.799999999999997" customHeight="1" thickTop="1">
      <c r="A11" s="355" t="s">
        <v>352</v>
      </c>
      <c r="B11" s="275"/>
      <c r="C11" s="672" t="s">
        <v>356</v>
      </c>
      <c r="D11" s="278"/>
    </row>
    <row r="12" spans="1:4" s="40" customFormat="1" ht="118.8" customHeight="1">
      <c r="A12" s="383" t="s">
        <v>353</v>
      </c>
      <c r="B12" s="379" t="s">
        <v>355</v>
      </c>
      <c r="C12" s="678"/>
      <c r="D12" s="404">
        <v>45392</v>
      </c>
    </row>
    <row r="13" spans="1:4" s="40" customFormat="1" ht="31.2" customHeight="1" thickBot="1">
      <c r="A13" s="151" t="s">
        <v>354</v>
      </c>
      <c r="B13" s="274"/>
      <c r="C13" s="679"/>
      <c r="D13" s="277"/>
    </row>
    <row r="14" spans="1:4" s="40" customFormat="1" ht="46.2" customHeight="1" thickTop="1">
      <c r="A14" s="355" t="s">
        <v>361</v>
      </c>
      <c r="B14" s="275"/>
      <c r="C14" s="683" t="s">
        <v>364</v>
      </c>
      <c r="D14" s="278"/>
    </row>
    <row r="15" spans="1:4" s="40" customFormat="1" ht="120" customHeight="1">
      <c r="A15" s="431" t="s">
        <v>363</v>
      </c>
      <c r="B15" s="379" t="s">
        <v>362</v>
      </c>
      <c r="C15" s="678"/>
      <c r="D15" s="404">
        <v>45392</v>
      </c>
    </row>
    <row r="16" spans="1:4" s="40" customFormat="1" ht="31.2" customHeight="1" thickBot="1">
      <c r="A16" s="424" t="s">
        <v>365</v>
      </c>
      <c r="B16" s="274"/>
      <c r="C16" s="679"/>
      <c r="D16" s="277"/>
    </row>
    <row r="17" spans="1:19" s="40" customFormat="1" ht="36" customHeight="1" thickTop="1">
      <c r="A17" s="355" t="s">
        <v>370</v>
      </c>
      <c r="B17" s="275"/>
      <c r="C17" s="672" t="s">
        <v>374</v>
      </c>
      <c r="D17" s="278"/>
    </row>
    <row r="18" spans="1:19" s="40" customFormat="1" ht="166.2" customHeight="1">
      <c r="A18" s="349" t="s">
        <v>371</v>
      </c>
      <c r="B18" s="379" t="s">
        <v>372</v>
      </c>
      <c r="C18" s="678"/>
      <c r="D18" s="404">
        <v>45391</v>
      </c>
    </row>
    <row r="19" spans="1:19" s="40" customFormat="1" ht="31.2" customHeight="1" thickBot="1">
      <c r="A19" s="279" t="s">
        <v>373</v>
      </c>
      <c r="B19" s="274"/>
      <c r="C19" s="679"/>
      <c r="D19" s="277"/>
    </row>
    <row r="20" spans="1:19" s="40" customFormat="1" ht="37.799999999999997" customHeight="1" thickTop="1">
      <c r="A20" s="355" t="s">
        <v>375</v>
      </c>
      <c r="B20" s="275"/>
      <c r="C20" s="672" t="s">
        <v>376</v>
      </c>
      <c r="D20" s="278"/>
    </row>
    <row r="21" spans="1:19" s="40" customFormat="1" ht="162.6" customHeight="1">
      <c r="A21" s="394" t="s">
        <v>377</v>
      </c>
      <c r="B21" s="453" t="s">
        <v>379</v>
      </c>
      <c r="C21" s="673"/>
      <c r="D21" s="404">
        <v>45391</v>
      </c>
    </row>
    <row r="22" spans="1:19" s="40" customFormat="1" ht="31.2" customHeight="1" thickBot="1">
      <c r="A22" s="441" t="s">
        <v>378</v>
      </c>
      <c r="B22" s="387"/>
      <c r="C22" s="385"/>
      <c r="D22" s="277"/>
    </row>
    <row r="23" spans="1:19" s="40" customFormat="1" ht="40.799999999999997" customHeight="1" thickTop="1">
      <c r="A23" s="449" t="s">
        <v>382</v>
      </c>
      <c r="B23" s="410"/>
      <c r="C23" s="669" t="s">
        <v>383</v>
      </c>
      <c r="D23" s="660">
        <v>45394</v>
      </c>
    </row>
    <row r="24" spans="1:19" s="40" customFormat="1" ht="246.6" customHeight="1">
      <c r="A24" s="443" t="s">
        <v>385</v>
      </c>
      <c r="B24" s="454" t="s">
        <v>350</v>
      </c>
      <c r="C24" s="670"/>
      <c r="D24" s="661"/>
      <c r="S24" s="395"/>
    </row>
    <row r="25" spans="1:19" s="40" customFormat="1" ht="31.2" customHeight="1" thickBot="1">
      <c r="A25" s="151" t="s">
        <v>384</v>
      </c>
      <c r="B25" s="150"/>
      <c r="C25" s="671"/>
      <c r="D25" s="662"/>
    </row>
    <row r="26" spans="1:19" s="40" customFormat="1" ht="34.200000000000003" customHeight="1" thickTop="1">
      <c r="A26" s="384" t="s">
        <v>386</v>
      </c>
      <c r="B26" s="275"/>
      <c r="C26" s="672" t="s">
        <v>390</v>
      </c>
      <c r="D26" s="278"/>
    </row>
    <row r="27" spans="1:19" s="40" customFormat="1" ht="227.4" customHeight="1">
      <c r="A27" s="349" t="s">
        <v>387</v>
      </c>
      <c r="B27" s="454" t="s">
        <v>389</v>
      </c>
      <c r="C27" s="673"/>
      <c r="D27" s="404">
        <v>45392</v>
      </c>
    </row>
    <row r="28" spans="1:19" s="40" customFormat="1" ht="31.2" customHeight="1" thickBot="1">
      <c r="A28" s="151" t="s">
        <v>388</v>
      </c>
      <c r="B28" s="274"/>
      <c r="C28" s="674"/>
      <c r="D28" s="277"/>
    </row>
    <row r="29" spans="1:19" s="40" customFormat="1" ht="37.200000000000003" customHeight="1" thickTop="1">
      <c r="A29" s="450" t="s">
        <v>391</v>
      </c>
      <c r="B29" s="680" t="s">
        <v>392</v>
      </c>
      <c r="C29" s="675" t="s">
        <v>395</v>
      </c>
      <c r="D29" s="660">
        <v>45392</v>
      </c>
    </row>
    <row r="30" spans="1:19" s="40" customFormat="1" ht="183.6" customHeight="1">
      <c r="A30" s="363" t="s">
        <v>393</v>
      </c>
      <c r="B30" s="681"/>
      <c r="C30" s="676"/>
      <c r="D30" s="661"/>
    </row>
    <row r="31" spans="1:19" s="40" customFormat="1" ht="31.2" customHeight="1" thickBot="1">
      <c r="A31" s="432" t="s">
        <v>394</v>
      </c>
      <c r="B31" s="682"/>
      <c r="C31" s="677"/>
      <c r="D31" s="662"/>
    </row>
    <row r="32" spans="1:19" s="40" customFormat="1" ht="39" customHeight="1" thickTop="1">
      <c r="A32" s="517" t="s">
        <v>396</v>
      </c>
      <c r="B32" s="663" t="s">
        <v>400</v>
      </c>
      <c r="C32" s="666" t="s">
        <v>397</v>
      </c>
      <c r="D32" s="660">
        <v>45390</v>
      </c>
    </row>
    <row r="33" spans="1:4" s="40" customFormat="1" ht="297" customHeight="1">
      <c r="A33" s="363" t="s">
        <v>398</v>
      </c>
      <c r="B33" s="664"/>
      <c r="C33" s="667"/>
      <c r="D33" s="661"/>
    </row>
    <row r="34" spans="1:4" s="40" customFormat="1" ht="31.2" customHeight="1" thickBot="1">
      <c r="A34" s="272" t="s">
        <v>399</v>
      </c>
      <c r="B34" s="665"/>
      <c r="C34" s="668"/>
      <c r="D34" s="662"/>
    </row>
    <row r="35" spans="1:4" ht="37.200000000000003" customHeight="1" thickTop="1">
      <c r="A35" s="366" t="s">
        <v>402</v>
      </c>
      <c r="B35" s="663" t="s">
        <v>405</v>
      </c>
      <c r="C35" s="666" t="s">
        <v>401</v>
      </c>
      <c r="D35" s="660">
        <v>45394</v>
      </c>
    </row>
    <row r="36" spans="1:4" ht="166.8" customHeight="1">
      <c r="A36" s="363" t="s">
        <v>403</v>
      </c>
      <c r="B36" s="664"/>
      <c r="C36" s="667"/>
      <c r="D36" s="661"/>
    </row>
    <row r="37" spans="1:4" ht="31.2" customHeight="1" thickBot="1">
      <c r="A37" s="272" t="s">
        <v>404</v>
      </c>
      <c r="B37" s="665"/>
      <c r="C37" s="668"/>
      <c r="D37" s="662"/>
    </row>
    <row r="38" spans="1:4" ht="37.799999999999997" customHeight="1" thickTop="1">
      <c r="A38" s="366" t="s">
        <v>406</v>
      </c>
      <c r="B38" s="663" t="s">
        <v>410</v>
      </c>
      <c r="C38" s="666" t="s">
        <v>407</v>
      </c>
      <c r="D38" s="660">
        <v>45394</v>
      </c>
    </row>
    <row r="39" spans="1:4" ht="56.4" customHeight="1">
      <c r="A39" s="363" t="s">
        <v>408</v>
      </c>
      <c r="B39" s="664"/>
      <c r="C39" s="667"/>
      <c r="D39" s="661"/>
    </row>
    <row r="40" spans="1:4" ht="31.2" customHeight="1" thickBot="1">
      <c r="A40" s="272" t="s">
        <v>409</v>
      </c>
      <c r="B40" s="665"/>
      <c r="C40" s="668"/>
      <c r="D40" s="662"/>
    </row>
    <row r="41" spans="1:4" ht="36.6" customHeight="1" thickTop="1">
      <c r="A41" s="366" t="s">
        <v>436</v>
      </c>
      <c r="B41" s="663" t="s">
        <v>438</v>
      </c>
      <c r="C41" s="666" t="s">
        <v>435</v>
      </c>
      <c r="D41" s="660">
        <v>45395</v>
      </c>
    </row>
    <row r="42" spans="1:4" ht="117" customHeight="1">
      <c r="A42" s="363" t="s">
        <v>437</v>
      </c>
      <c r="B42" s="664"/>
      <c r="C42" s="667"/>
      <c r="D42" s="661"/>
    </row>
    <row r="43" spans="1:4" ht="31.2" customHeight="1" thickBot="1">
      <c r="A43" s="272" t="s">
        <v>439</v>
      </c>
      <c r="B43" s="665"/>
      <c r="C43" s="668"/>
      <c r="D43" s="662"/>
    </row>
    <row r="44" spans="1:4" s="40" customFormat="1" ht="31.2" hidden="1" customHeight="1" thickTop="1">
      <c r="A44" s="384"/>
      <c r="B44" s="275"/>
      <c r="C44" s="672"/>
      <c r="D44" s="278"/>
    </row>
    <row r="45" spans="1:4" s="40" customFormat="1" ht="230.4" hidden="1" customHeight="1">
      <c r="A45" s="349"/>
      <c r="B45" s="379"/>
      <c r="C45" s="673"/>
      <c r="D45" s="276"/>
    </row>
    <row r="46" spans="1:4" s="40" customFormat="1" ht="31.2" hidden="1" customHeight="1" thickBot="1">
      <c r="A46" s="151"/>
      <c r="B46" s="274"/>
      <c r="C46" s="674"/>
      <c r="D46" s="277"/>
    </row>
    <row r="47" spans="1:4" ht="31.2" customHeight="1" thickTop="1"/>
  </sheetData>
  <mergeCells count="26">
    <mergeCell ref="C2:C4"/>
    <mergeCell ref="C44:C46"/>
    <mergeCell ref="B29:B31"/>
    <mergeCell ref="B32:B34"/>
    <mergeCell ref="B35:B37"/>
    <mergeCell ref="C35:C37"/>
    <mergeCell ref="B41:B43"/>
    <mergeCell ref="C41:C43"/>
    <mergeCell ref="C5:C7"/>
    <mergeCell ref="C14:C16"/>
    <mergeCell ref="C20:C21"/>
    <mergeCell ref="C17:C19"/>
    <mergeCell ref="C11:C13"/>
    <mergeCell ref="C8:C10"/>
    <mergeCell ref="D23:D25"/>
    <mergeCell ref="C23:C25"/>
    <mergeCell ref="C26:C28"/>
    <mergeCell ref="D32:D34"/>
    <mergeCell ref="C29:C31"/>
    <mergeCell ref="D29:D31"/>
    <mergeCell ref="C32:C34"/>
    <mergeCell ref="D41:D43"/>
    <mergeCell ref="B38:B40"/>
    <mergeCell ref="C38:C40"/>
    <mergeCell ref="D38:D40"/>
    <mergeCell ref="D35:D37"/>
  </mergeCells>
  <phoneticPr fontId="15"/>
  <hyperlinks>
    <hyperlink ref="A4" r:id="rId1" xr:uid="{C6C9B84F-5364-4A72-A816-025752BD7519}"/>
    <hyperlink ref="A7" r:id="rId2" xr:uid="{BB877571-DB46-4A4E-8AC0-4D93D56530DB}"/>
    <hyperlink ref="A10" r:id="rId3" xr:uid="{5C7EB24E-20C4-44AF-9FD7-0C34217D0194}"/>
    <hyperlink ref="A13" r:id="rId4" xr:uid="{DC1BE327-F02D-4DF2-B632-F22F33CF265D}"/>
    <hyperlink ref="A16" r:id="rId5" xr:uid="{BAFDBE2C-AD53-4040-B7B8-779FEA9A8207}"/>
    <hyperlink ref="A19" r:id="rId6" xr:uid="{587ACA66-E371-4FA0-90D9-B1BB3BF28069}"/>
    <hyperlink ref="A22" r:id="rId7" xr:uid="{E9D982C6-6230-47B7-915D-ED2ACEA7183B}"/>
    <hyperlink ref="A25" r:id="rId8" xr:uid="{793B137F-1E7B-4CE7-95F9-FC57BFFB3230}"/>
    <hyperlink ref="A28" r:id="rId9" xr:uid="{5F1709E6-01F1-4DFA-BF06-A1E3F94DBF79}"/>
    <hyperlink ref="A31" r:id="rId10" xr:uid="{07518C8A-90D8-4482-BF2A-75FDB4F51EFB}"/>
    <hyperlink ref="A34" r:id="rId11" xr:uid="{E491C631-B031-46E0-A85D-10FCFA89AC89}"/>
    <hyperlink ref="A37" r:id="rId12" xr:uid="{FCCE149C-EA6A-4EBB-AE38-188B736EBB3A}"/>
    <hyperlink ref="A40" r:id="rId13" xr:uid="{26BE928E-E765-412A-9F5A-1CEFE4CE2530}"/>
    <hyperlink ref="A43" r:id="rId14" xr:uid="{F54A46EB-9134-410F-A456-0E2AA092BABD}"/>
  </hyperlinks>
  <pageMargins left="0" right="0" top="0.19685039370078741" bottom="0.39370078740157483" header="0" footer="0.19685039370078741"/>
  <pageSetup paperSize="8" scale="28" orientation="portrait" horizontalDpi="300" verticalDpi="300" r:id="rId15"/>
  <headerFooter alignWithMargins="0"/>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sheetPr codeName="Sheet4"/>
  <dimension ref="A1:O28"/>
  <sheetViews>
    <sheetView workbookViewId="0">
      <selection activeCell="L20" sqref="L20"/>
    </sheetView>
  </sheetViews>
  <sheetFormatPr defaultRowHeight="13.2"/>
  <cols>
    <col min="2" max="2" width="13.109375" customWidth="1"/>
    <col min="3" max="4" width="11" customWidth="1"/>
    <col min="5" max="7" width="12.109375" customWidth="1"/>
  </cols>
  <sheetData>
    <row r="1" spans="1:15">
      <c r="A1" s="104"/>
      <c r="B1" s="104"/>
      <c r="C1" s="104"/>
      <c r="D1" s="104"/>
      <c r="E1" s="104"/>
      <c r="F1" s="104"/>
      <c r="G1" s="104"/>
      <c r="H1" s="104"/>
    </row>
    <row r="2" spans="1:15">
      <c r="A2" s="104"/>
      <c r="B2" s="104"/>
      <c r="C2" s="104"/>
      <c r="D2" s="104"/>
      <c r="E2" s="104"/>
      <c r="F2" s="104"/>
      <c r="G2" s="104"/>
      <c r="H2" s="104"/>
    </row>
    <row r="3" spans="1:15">
      <c r="A3" s="104"/>
      <c r="B3" s="104"/>
      <c r="C3" s="104"/>
      <c r="D3" s="104"/>
      <c r="E3" s="104"/>
      <c r="F3" s="104"/>
      <c r="G3" s="104"/>
      <c r="H3" s="104"/>
    </row>
    <row r="4" spans="1:15">
      <c r="A4" s="104"/>
      <c r="B4" s="408" t="s">
        <v>432</v>
      </c>
      <c r="C4" s="409"/>
      <c r="D4" s="104"/>
      <c r="E4" s="104"/>
      <c r="F4" s="104"/>
      <c r="G4" s="104"/>
      <c r="H4" s="104"/>
    </row>
    <row r="5" spans="1:15" ht="13.8" thickBot="1">
      <c r="A5" s="104"/>
      <c r="B5" s="684" t="s">
        <v>186</v>
      </c>
      <c r="C5" s="685"/>
      <c r="D5" s="685"/>
      <c r="E5" s="686" t="s">
        <v>187</v>
      </c>
      <c r="F5" s="686"/>
      <c r="G5" s="687"/>
      <c r="H5" s="104"/>
    </row>
    <row r="6" spans="1:15" ht="13.8" thickBot="1">
      <c r="A6" s="104"/>
      <c r="B6" s="465" t="s">
        <v>188</v>
      </c>
      <c r="C6" s="466" t="s">
        <v>188</v>
      </c>
      <c r="D6" s="466" t="s">
        <v>189</v>
      </c>
      <c r="E6" s="467" t="s">
        <v>188</v>
      </c>
      <c r="F6" s="466" t="s">
        <v>188</v>
      </c>
      <c r="G6" s="468" t="s">
        <v>189</v>
      </c>
      <c r="H6" s="104"/>
    </row>
    <row r="7" spans="1:15" ht="13.8" thickBot="1">
      <c r="A7" s="104"/>
      <c r="B7" s="473" t="s">
        <v>190</v>
      </c>
      <c r="C7" s="474" t="s">
        <v>191</v>
      </c>
      <c r="D7" s="474" t="s">
        <v>192</v>
      </c>
      <c r="E7" s="475" t="s">
        <v>190</v>
      </c>
      <c r="F7" s="474" t="s">
        <v>191</v>
      </c>
      <c r="G7" s="476" t="s">
        <v>192</v>
      </c>
      <c r="H7" s="104"/>
    </row>
    <row r="8" spans="1:15" ht="14.4" thickTop="1" thickBot="1">
      <c r="A8" s="104"/>
      <c r="B8" s="477">
        <v>69510</v>
      </c>
      <c r="C8" s="478">
        <v>37163</v>
      </c>
      <c r="D8" s="478">
        <v>32347</v>
      </c>
      <c r="E8" s="478">
        <v>25727</v>
      </c>
      <c r="F8" s="478">
        <v>12309</v>
      </c>
      <c r="G8" s="479">
        <v>13418</v>
      </c>
      <c r="H8" s="104"/>
    </row>
    <row r="9" spans="1:15">
      <c r="A9" s="104"/>
      <c r="B9" s="433"/>
      <c r="C9" s="433"/>
      <c r="D9" s="433"/>
      <c r="E9" s="433"/>
      <c r="F9" s="433"/>
      <c r="G9" s="433"/>
      <c r="H9" s="104"/>
    </row>
    <row r="10" spans="1:15">
      <c r="A10" s="104"/>
      <c r="B10" s="104"/>
      <c r="C10" s="104"/>
      <c r="D10" s="104"/>
      <c r="E10" s="104"/>
      <c r="F10" s="104"/>
      <c r="G10" s="104"/>
      <c r="H10" s="104"/>
      <c r="J10" t="s">
        <v>144</v>
      </c>
    </row>
    <row r="11" spans="1:15">
      <c r="A11" s="104"/>
      <c r="B11" s="104"/>
      <c r="C11" s="104"/>
      <c r="D11" s="104"/>
      <c r="E11" s="104"/>
      <c r="F11" s="104"/>
      <c r="G11" s="104"/>
      <c r="H11" s="104"/>
    </row>
    <row r="12" spans="1:15">
      <c r="A12" s="104"/>
      <c r="B12" s="408" t="s">
        <v>433</v>
      </c>
      <c r="C12" s="409"/>
      <c r="D12" s="104"/>
      <c r="E12" s="104"/>
      <c r="F12" s="104"/>
      <c r="G12" s="104"/>
      <c r="H12" s="104"/>
    </row>
    <row r="13" spans="1:15" ht="13.8" thickBot="1">
      <c r="A13" s="104"/>
      <c r="B13" s="684" t="s">
        <v>186</v>
      </c>
      <c r="C13" s="685"/>
      <c r="D13" s="685"/>
      <c r="E13" s="686" t="s">
        <v>187</v>
      </c>
      <c r="F13" s="686"/>
      <c r="G13" s="687"/>
      <c r="H13" s="104"/>
    </row>
    <row r="14" spans="1:15" ht="13.8" thickBot="1">
      <c r="A14" s="104"/>
      <c r="B14" s="465" t="s">
        <v>188</v>
      </c>
      <c r="C14" s="466" t="s">
        <v>188</v>
      </c>
      <c r="D14" s="466" t="s">
        <v>189</v>
      </c>
      <c r="E14" s="467" t="s">
        <v>188</v>
      </c>
      <c r="F14" s="466" t="s">
        <v>188</v>
      </c>
      <c r="G14" s="468" t="s">
        <v>189</v>
      </c>
      <c r="H14" s="104"/>
      <c r="J14" s="433"/>
      <c r="K14" s="433"/>
      <c r="L14" s="433"/>
      <c r="M14" s="433"/>
      <c r="N14" s="433"/>
      <c r="O14" s="433"/>
    </row>
    <row r="15" spans="1:15" ht="13.8" thickBot="1">
      <c r="A15" s="104"/>
      <c r="B15" s="473" t="s">
        <v>190</v>
      </c>
      <c r="C15" s="474" t="s">
        <v>191</v>
      </c>
      <c r="D15" s="474" t="s">
        <v>192</v>
      </c>
      <c r="E15" s="475" t="s">
        <v>190</v>
      </c>
      <c r="F15" s="474" t="s">
        <v>191</v>
      </c>
      <c r="G15" s="476" t="s">
        <v>192</v>
      </c>
      <c r="H15" s="104"/>
      <c r="J15" s="433"/>
      <c r="K15" s="433"/>
      <c r="L15" s="433"/>
      <c r="M15" s="433"/>
      <c r="N15" s="433"/>
      <c r="O15" s="433"/>
    </row>
    <row r="16" spans="1:15" ht="14.4" thickTop="1" thickBot="1">
      <c r="A16" s="104"/>
      <c r="B16" s="477">
        <v>55189</v>
      </c>
      <c r="C16" s="478">
        <v>29373</v>
      </c>
      <c r="D16" s="478">
        <v>25816</v>
      </c>
      <c r="E16" s="478">
        <v>25179</v>
      </c>
      <c r="F16" s="478">
        <v>12209</v>
      </c>
      <c r="G16" s="479">
        <v>12970</v>
      </c>
      <c r="H16" s="104"/>
    </row>
    <row r="17" spans="1:14">
      <c r="A17" s="104"/>
    </row>
    <row r="18" spans="1:14">
      <c r="A18" s="104"/>
      <c r="B18" s="104"/>
      <c r="C18" s="104"/>
      <c r="D18" s="104"/>
      <c r="E18" s="104"/>
      <c r="F18" s="104"/>
      <c r="G18" s="104"/>
      <c r="H18" s="104"/>
    </row>
    <row r="19" spans="1:14">
      <c r="A19" s="104"/>
      <c r="B19" s="104"/>
      <c r="C19" s="104"/>
      <c r="D19" s="104"/>
      <c r="E19" s="104"/>
      <c r="F19" s="104"/>
      <c r="G19" s="104"/>
      <c r="H19" s="104"/>
    </row>
    <row r="20" spans="1:14" ht="18" customHeight="1" thickBot="1">
      <c r="A20" s="104"/>
      <c r="B20" s="469" t="s">
        <v>186</v>
      </c>
      <c r="C20" s="470"/>
      <c r="D20" s="470"/>
      <c r="E20" s="471" t="s">
        <v>187</v>
      </c>
      <c r="F20" s="471"/>
      <c r="G20" s="472"/>
      <c r="H20" s="104"/>
      <c r="N20" t="s">
        <v>210</v>
      </c>
    </row>
    <row r="21" spans="1:14" ht="18" customHeight="1" thickBot="1">
      <c r="A21" s="104"/>
      <c r="B21" s="473" t="s">
        <v>193</v>
      </c>
      <c r="C21" s="474" t="s">
        <v>194</v>
      </c>
      <c r="D21" s="474" t="s">
        <v>195</v>
      </c>
      <c r="E21" s="475" t="s">
        <v>196</v>
      </c>
      <c r="F21" s="474" t="s">
        <v>197</v>
      </c>
      <c r="G21" s="476" t="s">
        <v>198</v>
      </c>
      <c r="H21" s="104"/>
      <c r="K21" t="s">
        <v>144</v>
      </c>
    </row>
    <row r="22" spans="1:14" ht="18" customHeight="1" thickTop="1" thickBot="1">
      <c r="A22" s="104"/>
      <c r="B22" s="531">
        <f>+B16/B8</f>
        <v>0.79397209034671268</v>
      </c>
      <c r="C22" s="532">
        <f t="shared" ref="C22:G22" si="0">+C16/C8</f>
        <v>0.79038290773080755</v>
      </c>
      <c r="D22" s="532">
        <f t="shared" si="0"/>
        <v>0.79809565029214458</v>
      </c>
      <c r="E22" s="532">
        <f t="shared" si="0"/>
        <v>0.97869942084191708</v>
      </c>
      <c r="F22" s="532">
        <f t="shared" si="0"/>
        <v>0.99187586318953613</v>
      </c>
      <c r="G22" s="533">
        <f t="shared" si="0"/>
        <v>0.96661201371292294</v>
      </c>
      <c r="H22" s="104"/>
    </row>
    <row r="23" spans="1:14">
      <c r="B23" s="104"/>
      <c r="C23" s="104"/>
      <c r="D23" s="104"/>
      <c r="E23" s="104"/>
      <c r="F23" s="104"/>
      <c r="G23" s="104"/>
      <c r="H23" s="104"/>
    </row>
    <row r="24" spans="1:14">
      <c r="B24" s="104"/>
      <c r="C24" s="104"/>
      <c r="D24" s="104"/>
      <c r="E24" s="104"/>
      <c r="F24" s="104"/>
      <c r="G24" s="104"/>
      <c r="H24" s="104"/>
    </row>
    <row r="25" spans="1:14">
      <c r="B25" s="104"/>
      <c r="C25" s="104"/>
      <c r="D25" s="104"/>
      <c r="E25" s="104"/>
      <c r="F25" s="104"/>
      <c r="G25" s="104"/>
      <c r="H25" s="104"/>
    </row>
    <row r="26" spans="1:14">
      <c r="H26" s="104"/>
    </row>
    <row r="28" spans="1:14">
      <c r="H28" t="s">
        <v>199</v>
      </c>
    </row>
  </sheetData>
  <mergeCells count="4">
    <mergeCell ref="B5:D5"/>
    <mergeCell ref="E5:G5"/>
    <mergeCell ref="B13:D13"/>
    <mergeCell ref="E13:G13"/>
  </mergeCells>
  <phoneticPr fontId="8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4"/>
  <sheetViews>
    <sheetView defaultGridColor="0" view="pageBreakPreview" colorId="56" zoomScale="89" zoomScaleNormal="66" zoomScaleSheetLayoutView="89" workbookViewId="0"/>
  </sheetViews>
  <sheetFormatPr defaultColWidth="9" defaultRowHeight="40.200000000000003" customHeight="1"/>
  <cols>
    <col min="1" max="1" width="193.5546875" style="271" customWidth="1"/>
    <col min="2" max="2" width="18" style="125" customWidth="1"/>
    <col min="3" max="3" width="20.109375" style="126" customWidth="1"/>
    <col min="4" max="16384" width="9" style="36"/>
  </cols>
  <sheetData>
    <row r="1" spans="1:24" ht="40.200000000000003" customHeight="1" thickBot="1">
      <c r="A1" s="35" t="s">
        <v>242</v>
      </c>
      <c r="B1" s="262" t="s">
        <v>22</v>
      </c>
      <c r="C1" s="263" t="s">
        <v>2</v>
      </c>
    </row>
    <row r="2" spans="1:24" ht="46.8" customHeight="1">
      <c r="A2" s="434" t="s">
        <v>478</v>
      </c>
      <c r="B2" s="391"/>
      <c r="C2" s="350"/>
    </row>
    <row r="3" spans="1:24" ht="391.8" customHeight="1">
      <c r="A3" s="443" t="s">
        <v>460</v>
      </c>
      <c r="B3" s="389" t="s">
        <v>489</v>
      </c>
      <c r="C3" s="351">
        <v>45394</v>
      </c>
    </row>
    <row r="4" spans="1:24" ht="31.8" customHeight="1" thickBot="1">
      <c r="A4" s="448" t="s">
        <v>459</v>
      </c>
      <c r="B4" s="392"/>
      <c r="C4" s="352"/>
      <c r="X4" s="36">
        <v>0</v>
      </c>
    </row>
    <row r="5" spans="1:24" ht="40.200000000000003" hidden="1" customHeight="1">
      <c r="A5" s="354" t="s">
        <v>479</v>
      </c>
      <c r="B5" s="391"/>
      <c r="C5" s="350"/>
    </row>
    <row r="6" spans="1:24" ht="289.8" hidden="1" customHeight="1" thickBot="1">
      <c r="A6" s="372"/>
      <c r="B6" s="390"/>
      <c r="C6" s="351"/>
    </row>
    <row r="7" spans="1:24" ht="40.200000000000003" hidden="1" customHeight="1" thickBot="1">
      <c r="A7" s="353" t="s">
        <v>457</v>
      </c>
      <c r="B7" s="392"/>
      <c r="C7" s="352"/>
    </row>
    <row r="8" spans="1:24" ht="40.200000000000003" customHeight="1">
      <c r="A8" s="354" t="s">
        <v>480</v>
      </c>
      <c r="B8" s="391"/>
      <c r="C8" s="350"/>
      <c r="F8" s="481"/>
      <c r="G8" s="481"/>
      <c r="H8" s="481"/>
    </row>
    <row r="9" spans="1:24" ht="388.2" customHeight="1">
      <c r="A9" s="443" t="s">
        <v>462</v>
      </c>
      <c r="B9" s="389" t="s">
        <v>490</v>
      </c>
      <c r="C9" s="351">
        <v>45394</v>
      </c>
      <c r="F9" s="481"/>
      <c r="G9" s="481"/>
      <c r="H9" s="481"/>
    </row>
    <row r="10" spans="1:24" ht="29.4" customHeight="1" thickBot="1">
      <c r="A10" s="353" t="s">
        <v>461</v>
      </c>
      <c r="B10" s="392"/>
      <c r="C10" s="352"/>
    </row>
    <row r="11" spans="1:24" ht="40.200000000000003" customHeight="1">
      <c r="A11" s="354" t="s">
        <v>481</v>
      </c>
      <c r="B11" s="391"/>
      <c r="C11" s="350"/>
    </row>
    <row r="12" spans="1:24" ht="185.4" customHeight="1">
      <c r="A12" s="443" t="s">
        <v>464</v>
      </c>
      <c r="B12" s="389" t="s">
        <v>491</v>
      </c>
      <c r="C12" s="351">
        <v>45394</v>
      </c>
    </row>
    <row r="13" spans="1:24" ht="34.200000000000003" customHeight="1" thickBot="1">
      <c r="A13" s="435" t="s">
        <v>463</v>
      </c>
      <c r="B13" s="389"/>
      <c r="C13" s="351"/>
    </row>
    <row r="14" spans="1:24" ht="40.200000000000003" customHeight="1">
      <c r="A14" s="354" t="s">
        <v>482</v>
      </c>
      <c r="B14" s="391"/>
      <c r="C14" s="350"/>
    </row>
    <row r="15" spans="1:24" ht="169.2" customHeight="1">
      <c r="A15" s="372" t="s">
        <v>466</v>
      </c>
      <c r="B15" s="389" t="s">
        <v>491</v>
      </c>
      <c r="C15" s="351">
        <v>45394</v>
      </c>
    </row>
    <row r="16" spans="1:24" ht="31.8" customHeight="1" thickBot="1">
      <c r="A16" s="435" t="s">
        <v>465</v>
      </c>
      <c r="B16" s="389"/>
      <c r="C16" s="351"/>
    </row>
    <row r="17" spans="1:3" ht="40.200000000000003" customHeight="1">
      <c r="A17" s="354" t="s">
        <v>483</v>
      </c>
      <c r="B17" s="391"/>
      <c r="C17" s="350"/>
    </row>
    <row r="18" spans="1:3" ht="128.4" customHeight="1">
      <c r="A18" s="372" t="s">
        <v>477</v>
      </c>
      <c r="B18" s="389" t="s">
        <v>492</v>
      </c>
      <c r="C18" s="351">
        <v>45394</v>
      </c>
    </row>
    <row r="19" spans="1:3" ht="31.8" customHeight="1" thickBot="1">
      <c r="A19" s="435" t="s">
        <v>467</v>
      </c>
      <c r="B19" s="389"/>
      <c r="C19" s="351"/>
    </row>
    <row r="20" spans="1:3" ht="40.200000000000003" customHeight="1">
      <c r="A20" s="354" t="s">
        <v>484</v>
      </c>
      <c r="B20" s="391"/>
      <c r="C20" s="350" t="s">
        <v>495</v>
      </c>
    </row>
    <row r="21" spans="1:3" ht="249.6" customHeight="1">
      <c r="A21" s="372" t="s">
        <v>469</v>
      </c>
      <c r="B21" s="389" t="s">
        <v>493</v>
      </c>
      <c r="C21" s="351">
        <v>45393</v>
      </c>
    </row>
    <row r="22" spans="1:3" ht="31.8" customHeight="1" thickBot="1">
      <c r="A22" s="435" t="s">
        <v>468</v>
      </c>
      <c r="B22" s="389"/>
      <c r="C22" s="351"/>
    </row>
    <row r="23" spans="1:3" ht="40.200000000000003" customHeight="1">
      <c r="A23" s="354" t="s">
        <v>485</v>
      </c>
      <c r="B23" s="391"/>
      <c r="C23" s="350"/>
    </row>
    <row r="24" spans="1:3" ht="205.8" customHeight="1">
      <c r="A24" s="372" t="s">
        <v>472</v>
      </c>
      <c r="B24" s="389" t="s">
        <v>494</v>
      </c>
      <c r="C24" s="351">
        <v>45392</v>
      </c>
    </row>
    <row r="25" spans="1:3" ht="31.8" customHeight="1" thickBot="1">
      <c r="A25" s="435" t="s">
        <v>470</v>
      </c>
      <c r="B25" s="389"/>
      <c r="C25" s="351"/>
    </row>
    <row r="26" spans="1:3" ht="40.200000000000003" customHeight="1">
      <c r="A26" s="354" t="s">
        <v>486</v>
      </c>
      <c r="B26" s="391"/>
      <c r="C26" s="350"/>
    </row>
    <row r="27" spans="1:3" ht="336.6" customHeight="1">
      <c r="A27" s="372" t="s">
        <v>475</v>
      </c>
      <c r="B27" s="390" t="s">
        <v>491</v>
      </c>
      <c r="C27" s="351">
        <v>45392</v>
      </c>
    </row>
    <row r="28" spans="1:3" ht="40.200000000000003" customHeight="1" thickBot="1">
      <c r="A28" s="435" t="s">
        <v>473</v>
      </c>
      <c r="B28" s="390"/>
      <c r="C28" s="351"/>
    </row>
    <row r="29" spans="1:3" ht="40.200000000000003" customHeight="1">
      <c r="A29" s="354" t="s">
        <v>487</v>
      </c>
      <c r="B29" s="391"/>
      <c r="C29" s="350"/>
    </row>
    <row r="30" spans="1:3" ht="81.599999999999994" customHeight="1">
      <c r="A30" s="372" t="s">
        <v>476</v>
      </c>
      <c r="B30" s="390"/>
      <c r="C30" s="351">
        <v>45392</v>
      </c>
    </row>
    <row r="31" spans="1:3" ht="40.200000000000003" customHeight="1" thickBot="1">
      <c r="A31" s="435" t="s">
        <v>471</v>
      </c>
      <c r="B31" s="390"/>
      <c r="C31" s="351"/>
    </row>
    <row r="32" spans="1:3" ht="40.200000000000003" customHeight="1">
      <c r="A32" s="354" t="s">
        <v>488</v>
      </c>
      <c r="B32" s="391"/>
      <c r="C32" s="350"/>
    </row>
    <row r="33" spans="1:3" ht="102" customHeight="1">
      <c r="A33" s="372" t="s">
        <v>474</v>
      </c>
      <c r="B33" s="390" t="s">
        <v>493</v>
      </c>
      <c r="C33" s="351">
        <v>45390</v>
      </c>
    </row>
    <row r="34" spans="1:3" ht="40.200000000000003" customHeight="1">
      <c r="A34" s="435" t="s">
        <v>458</v>
      </c>
      <c r="B34" s="390"/>
      <c r="C34" s="351"/>
    </row>
  </sheetData>
  <phoneticPr fontId="85"/>
  <hyperlinks>
    <hyperlink ref="A34" r:id="rId1" xr:uid="{025B558A-0AF8-4FAD-A9E4-290D663D2256}"/>
    <hyperlink ref="A4" r:id="rId2" xr:uid="{654709D1-4D26-4E73-8FA5-15565FD57639}"/>
    <hyperlink ref="A10" r:id="rId3" xr:uid="{EB4C2688-AFDC-4B00-912D-43AE7A809DBC}"/>
    <hyperlink ref="A13" r:id="rId4" xr:uid="{DB4D25AF-513B-4282-B689-3792E8BA53CF}"/>
    <hyperlink ref="A16" r:id="rId5" xr:uid="{A722FC7C-B03A-408E-BEC3-296D8A167CB2}"/>
    <hyperlink ref="A19" r:id="rId6" xr:uid="{2EF1A04E-96FD-4B37-B332-F12F9D4F662D}"/>
    <hyperlink ref="A22" r:id="rId7" xr:uid="{9A77D842-A8DA-4B9A-9807-68A0DBC5698B}"/>
    <hyperlink ref="A25" r:id="rId8" xr:uid="{2B04ABD4-C09E-4206-BDED-3CAD5DE7F356}"/>
    <hyperlink ref="A31" r:id="rId9" xr:uid="{C97945D7-EB27-4512-BCEF-5F4409C996A5}"/>
    <hyperlink ref="A28" r:id="rId10" xr:uid="{B61213D4-AD81-404D-B23E-E0DDE269A7F5}"/>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9" sqref="D39"/>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422</v>
      </c>
      <c r="D2" s="693"/>
      <c r="E2" s="694"/>
    </row>
    <row r="3" spans="1:7" ht="16.5" customHeight="1" thickBot="1">
      <c r="B3" s="89" t="s">
        <v>108</v>
      </c>
      <c r="C3" s="168" t="s">
        <v>109</v>
      </c>
      <c r="D3" s="129" t="s">
        <v>148</v>
      </c>
    </row>
    <row r="4" spans="1:7" ht="17.25" customHeight="1" thickBot="1">
      <c r="B4" s="90" t="s">
        <v>110</v>
      </c>
      <c r="C4" s="111" t="s">
        <v>423</v>
      </c>
      <c r="D4" s="91"/>
    </row>
    <row r="5" spans="1:7" ht="17.25" customHeight="1">
      <c r="B5" s="695" t="s">
        <v>142</v>
      </c>
      <c r="C5" s="698" t="s">
        <v>145</v>
      </c>
      <c r="D5" s="699"/>
    </row>
    <row r="6" spans="1:7" ht="19.2" customHeight="1">
      <c r="B6" s="696"/>
      <c r="C6" s="700" t="s">
        <v>146</v>
      </c>
      <c r="D6" s="701"/>
      <c r="G6" s="143"/>
    </row>
    <row r="7" spans="1:7" ht="19.95" customHeight="1">
      <c r="B7" s="696"/>
      <c r="C7" s="169" t="s">
        <v>147</v>
      </c>
      <c r="D7" s="170"/>
      <c r="G7" s="143"/>
    </row>
    <row r="8" spans="1:7" ht="25.2" customHeight="1" thickBot="1">
      <c r="B8" s="697"/>
      <c r="C8" s="145" t="s">
        <v>149</v>
      </c>
      <c r="D8" s="144"/>
      <c r="G8" s="143"/>
    </row>
    <row r="9" spans="1:7" ht="40.200000000000003" customHeight="1" thickBot="1">
      <c r="B9" s="92" t="s">
        <v>176</v>
      </c>
      <c r="C9" s="702" t="s">
        <v>424</v>
      </c>
      <c r="D9" s="703"/>
    </row>
    <row r="10" spans="1:7" ht="65.400000000000006" customHeight="1" thickBot="1">
      <c r="B10" s="93" t="s">
        <v>111</v>
      </c>
      <c r="C10" s="704" t="s">
        <v>425</v>
      </c>
      <c r="D10" s="705"/>
    </row>
    <row r="11" spans="1:7" ht="56.4" customHeight="1" thickBot="1">
      <c r="B11" s="94"/>
      <c r="C11" s="95" t="s">
        <v>426</v>
      </c>
      <c r="D11" s="149" t="s">
        <v>427</v>
      </c>
      <c r="F11" s="1" t="s">
        <v>19</v>
      </c>
    </row>
    <row r="12" spans="1:7" ht="37.799999999999997" customHeight="1" thickBot="1">
      <c r="B12" s="92" t="s">
        <v>207</v>
      </c>
      <c r="C12" s="704" t="s">
        <v>428</v>
      </c>
      <c r="D12" s="705"/>
    </row>
    <row r="13" spans="1:7" ht="102" customHeight="1" thickBot="1">
      <c r="B13" s="96" t="s">
        <v>203</v>
      </c>
      <c r="C13" s="97" t="s">
        <v>429</v>
      </c>
      <c r="D13" s="388" t="s">
        <v>430</v>
      </c>
      <c r="F13" t="s">
        <v>26</v>
      </c>
    </row>
    <row r="14" spans="1:7" ht="66.599999999999994" customHeight="1" thickBot="1">
      <c r="A14" t="s">
        <v>144</v>
      </c>
      <c r="B14" s="98" t="s">
        <v>112</v>
      </c>
      <c r="C14" s="691" t="s">
        <v>431</v>
      </c>
      <c r="D14" s="692"/>
    </row>
    <row r="15" spans="1:7" ht="17.25" customHeight="1"/>
    <row r="16" spans="1:7" ht="17.25" customHeight="1">
      <c r="B16" s="688" t="s">
        <v>173</v>
      </c>
      <c r="C16" s="280"/>
      <c r="D16" s="1" t="s">
        <v>144</v>
      </c>
    </row>
    <row r="17" spans="2:5">
      <c r="B17" s="688"/>
      <c r="C17"/>
    </row>
    <row r="18" spans="2:5">
      <c r="B18" s="688"/>
      <c r="E18" s="1" t="s">
        <v>19</v>
      </c>
    </row>
    <row r="19" spans="2:5">
      <c r="B19" s="688"/>
    </row>
    <row r="20" spans="2:5">
      <c r="B20" s="688"/>
    </row>
    <row r="21" spans="2:5" ht="16.2">
      <c r="B21" s="688"/>
      <c r="D21" s="393" t="s">
        <v>177</v>
      </c>
    </row>
    <row r="22" spans="2:5">
      <c r="B22" s="688"/>
    </row>
    <row r="23" spans="2:5">
      <c r="B23" s="688"/>
      <c r="D23" s="689" t="s">
        <v>434</v>
      </c>
    </row>
    <row r="24" spans="2:5">
      <c r="B24" s="688"/>
      <c r="D24" s="690"/>
    </row>
    <row r="25" spans="2:5">
      <c r="B25" s="688"/>
      <c r="D25" s="690"/>
    </row>
    <row r="26" spans="2:5">
      <c r="B26" s="688"/>
      <c r="D26" s="690"/>
    </row>
    <row r="27" spans="2:5">
      <c r="B27" s="688"/>
      <c r="D27" s="690"/>
    </row>
    <row r="28" spans="2:5">
      <c r="B28" s="688"/>
    </row>
    <row r="29" spans="2:5">
      <c r="B29" s="688"/>
      <c r="D29" s="1" t="s">
        <v>144</v>
      </c>
    </row>
    <row r="30" spans="2:5">
      <c r="B30" s="688"/>
      <c r="D30" s="1" t="s">
        <v>144</v>
      </c>
    </row>
    <row r="31" spans="2:5">
      <c r="B31" s="688"/>
    </row>
    <row r="32" spans="2:5">
      <c r="B32" s="688"/>
    </row>
    <row r="33" spans="2:2">
      <c r="B33" s="688"/>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27" zoomScale="94" zoomScaleNormal="94" zoomScaleSheetLayoutView="100" workbookViewId="0">
      <selection activeCell="A22" sqref="A22:N22"/>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09" t="s">
        <v>179</v>
      </c>
      <c r="B1" s="710"/>
      <c r="C1" s="710"/>
      <c r="D1" s="710"/>
      <c r="E1" s="710"/>
      <c r="F1" s="710"/>
      <c r="G1" s="710"/>
      <c r="H1" s="710"/>
      <c r="I1" s="710"/>
      <c r="J1" s="710"/>
      <c r="K1" s="710"/>
      <c r="L1" s="710"/>
      <c r="M1" s="710"/>
      <c r="N1" s="711"/>
      <c r="P1" s="712" t="s">
        <v>3</v>
      </c>
      <c r="Q1" s="713"/>
      <c r="R1" s="713"/>
      <c r="S1" s="713"/>
      <c r="T1" s="713"/>
      <c r="U1" s="713"/>
      <c r="V1" s="713"/>
      <c r="W1" s="713"/>
      <c r="X1" s="713"/>
      <c r="Y1" s="713"/>
      <c r="Z1" s="713"/>
      <c r="AA1" s="713"/>
      <c r="AB1" s="713"/>
      <c r="AC1" s="714"/>
    </row>
    <row r="2" spans="1:29" ht="18" customHeight="1" thickBot="1">
      <c r="A2" s="715" t="s">
        <v>180</v>
      </c>
      <c r="B2" s="716"/>
      <c r="C2" s="716"/>
      <c r="D2" s="716"/>
      <c r="E2" s="716"/>
      <c r="F2" s="716"/>
      <c r="G2" s="716"/>
      <c r="H2" s="716"/>
      <c r="I2" s="716"/>
      <c r="J2" s="716"/>
      <c r="K2" s="716"/>
      <c r="L2" s="716"/>
      <c r="M2" s="716"/>
      <c r="N2" s="717"/>
      <c r="P2" s="718" t="s">
        <v>4</v>
      </c>
      <c r="Q2" s="716"/>
      <c r="R2" s="716"/>
      <c r="S2" s="716"/>
      <c r="T2" s="716"/>
      <c r="U2" s="716"/>
      <c r="V2" s="716"/>
      <c r="W2" s="716"/>
      <c r="X2" s="716"/>
      <c r="Y2" s="716"/>
      <c r="Z2" s="716"/>
      <c r="AA2" s="716"/>
      <c r="AB2" s="716"/>
      <c r="AC2" s="719"/>
    </row>
    <row r="3" spans="1:29" ht="13.8" thickBot="1">
      <c r="A3" s="6" t="s">
        <v>180</v>
      </c>
      <c r="B3" s="8" t="s">
        <v>205</v>
      </c>
      <c r="C3" s="8" t="s">
        <v>5</v>
      </c>
      <c r="D3" s="8" t="s">
        <v>6</v>
      </c>
      <c r="E3" s="127" t="s">
        <v>7</v>
      </c>
      <c r="F3" s="130" t="s">
        <v>8</v>
      </c>
      <c r="G3" s="130" t="s">
        <v>9</v>
      </c>
      <c r="H3" s="130" t="s">
        <v>10</v>
      </c>
      <c r="I3" s="130" t="s">
        <v>11</v>
      </c>
      <c r="J3" s="130" t="s">
        <v>12</v>
      </c>
      <c r="K3" s="130" t="s">
        <v>13</v>
      </c>
      <c r="L3" s="130" t="s">
        <v>14</v>
      </c>
      <c r="M3" s="130" t="s">
        <v>15</v>
      </c>
      <c r="N3" s="7" t="s">
        <v>16</v>
      </c>
      <c r="P3" s="8"/>
      <c r="Q3" s="8" t="s">
        <v>205</v>
      </c>
      <c r="R3" s="8" t="s">
        <v>5</v>
      </c>
      <c r="S3" s="8" t="s">
        <v>6</v>
      </c>
      <c r="T3" s="127" t="s">
        <v>7</v>
      </c>
      <c r="U3" s="130" t="s">
        <v>8</v>
      </c>
      <c r="V3" s="130" t="s">
        <v>9</v>
      </c>
      <c r="W3" s="130" t="s">
        <v>10</v>
      </c>
      <c r="X3" s="130" t="s">
        <v>11</v>
      </c>
      <c r="Y3" s="130" t="s">
        <v>12</v>
      </c>
      <c r="Z3" s="130" t="s">
        <v>13</v>
      </c>
      <c r="AA3" s="130" t="s">
        <v>14</v>
      </c>
      <c r="AB3" s="130" t="s">
        <v>15</v>
      </c>
      <c r="AC3" s="9" t="s">
        <v>17</v>
      </c>
    </row>
    <row r="4" spans="1:29" ht="13.8" thickBot="1">
      <c r="A4" s="305" t="s">
        <v>180</v>
      </c>
      <c r="B4" s="306">
        <f t="shared" ref="B4:M4" si="0">AVERAGE(B8:B19)</f>
        <v>68.083333333333329</v>
      </c>
      <c r="C4" s="306">
        <f t="shared" si="0"/>
        <v>56.083333333333336</v>
      </c>
      <c r="D4" s="306">
        <f t="shared" si="0"/>
        <v>67.333333333333329</v>
      </c>
      <c r="E4" s="306">
        <f t="shared" si="0"/>
        <v>103.25</v>
      </c>
      <c r="F4" s="306">
        <f t="shared" si="0"/>
        <v>188.08333333333334</v>
      </c>
      <c r="G4" s="306">
        <f t="shared" si="0"/>
        <v>415.33333333333331</v>
      </c>
      <c r="H4" s="306">
        <f t="shared" si="0"/>
        <v>607.08333333333337</v>
      </c>
      <c r="I4" s="306">
        <f t="shared" si="0"/>
        <v>866.25</v>
      </c>
      <c r="J4" s="306">
        <f t="shared" si="0"/>
        <v>555.5</v>
      </c>
      <c r="K4" s="306">
        <f t="shared" ref="K4" si="1">AVERAGE(K8:K19)</f>
        <v>365.91666666666669</v>
      </c>
      <c r="L4" s="306">
        <f t="shared" si="0"/>
        <v>224.41666666666666</v>
      </c>
      <c r="M4" s="306">
        <f t="shared" si="0"/>
        <v>136.41666666666666</v>
      </c>
      <c r="N4" s="306">
        <f>AVERAGE(N8:N19)</f>
        <v>3653.75</v>
      </c>
      <c r="O4" s="10"/>
      <c r="P4" s="307" t="str">
        <f>+A4</f>
        <v xml:space="preserve"> </v>
      </c>
      <c r="Q4" s="306">
        <f t="shared" ref="Q4:AC4" si="2">AVERAGE(Q8:Q19)</f>
        <v>8.1666666666666661</v>
      </c>
      <c r="R4" s="306">
        <f t="shared" si="2"/>
        <v>8.75</v>
      </c>
      <c r="S4" s="306">
        <f t="shared" si="2"/>
        <v>13.25</v>
      </c>
      <c r="T4" s="306">
        <f t="shared" ref="T4" si="3">AVERAGE(T8:T19)</f>
        <v>6.5</v>
      </c>
      <c r="U4" s="306">
        <f t="shared" si="2"/>
        <v>9.1666666666666661</v>
      </c>
      <c r="V4" s="306">
        <f t="shared" si="2"/>
        <v>8.9166666666666661</v>
      </c>
      <c r="W4" s="306">
        <f t="shared" si="2"/>
        <v>8.0833333333333339</v>
      </c>
      <c r="X4" s="306">
        <f t="shared" si="2"/>
        <v>10.833333333333334</v>
      </c>
      <c r="Y4" s="306">
        <f t="shared" ref="Y4" si="4">AVERAGE(Y8:Y19)</f>
        <v>9.1666666666666661</v>
      </c>
      <c r="Z4" s="306">
        <f t="shared" ref="Z4" si="5">AVERAGE(Z8:Z19)</f>
        <v>18.75</v>
      </c>
      <c r="AA4" s="306">
        <f t="shared" si="2"/>
        <v>11.25</v>
      </c>
      <c r="AB4" s="306">
        <f t="shared" si="2"/>
        <v>11.583333333333334</v>
      </c>
      <c r="AC4" s="306">
        <f t="shared" si="2"/>
        <v>124.41666666666667</v>
      </c>
    </row>
    <row r="5" spans="1:29" ht="19.8" customHeight="1" thickBot="1">
      <c r="A5" s="237" t="s">
        <v>180</v>
      </c>
      <c r="B5" s="237" t="s">
        <v>180</v>
      </c>
      <c r="C5" s="237" t="s">
        <v>180</v>
      </c>
      <c r="D5" s="237" t="s">
        <v>180</v>
      </c>
      <c r="E5" s="296" t="s">
        <v>201</v>
      </c>
      <c r="F5" s="237"/>
      <c r="G5" s="237"/>
      <c r="H5" s="237"/>
      <c r="I5" s="237"/>
      <c r="J5" s="237"/>
      <c r="K5" s="237"/>
      <c r="L5" s="237"/>
      <c r="M5" s="237"/>
      <c r="N5" s="204"/>
      <c r="O5" s="103"/>
      <c r="P5" s="128"/>
      <c r="Q5" s="128"/>
      <c r="R5" s="128"/>
      <c r="S5" s="128"/>
      <c r="T5" s="296" t="s">
        <v>201</v>
      </c>
      <c r="U5" s="237"/>
      <c r="V5" s="237"/>
      <c r="W5" s="237"/>
      <c r="X5" s="237"/>
      <c r="Y5" s="237"/>
      <c r="Z5" s="237"/>
      <c r="AA5" s="237"/>
      <c r="AB5" s="237"/>
      <c r="AC5" s="204"/>
    </row>
    <row r="6" spans="1:29" ht="19.8" customHeight="1" thickBot="1">
      <c r="A6" s="237" t="s">
        <v>180</v>
      </c>
      <c r="B6" s="237" t="s">
        <v>180</v>
      </c>
      <c r="C6" s="237" t="s">
        <v>180</v>
      </c>
      <c r="D6" s="237" t="s">
        <v>180</v>
      </c>
      <c r="E6" s="296">
        <v>21</v>
      </c>
      <c r="F6" s="237"/>
      <c r="G6" s="237"/>
      <c r="H6" s="237"/>
      <c r="I6" s="237"/>
      <c r="J6" s="237"/>
      <c r="K6" s="237"/>
      <c r="L6" s="237"/>
      <c r="M6" s="237"/>
      <c r="N6" s="291"/>
      <c r="O6" s="103"/>
      <c r="P6" s="414"/>
      <c r="Q6" s="414"/>
      <c r="R6" s="414"/>
      <c r="S6" s="414"/>
      <c r="T6" s="296">
        <v>0</v>
      </c>
      <c r="U6" s="237"/>
      <c r="V6" s="237"/>
      <c r="W6" s="237"/>
      <c r="X6" s="237"/>
      <c r="Y6" s="237"/>
      <c r="Z6" s="237"/>
      <c r="AA6" s="237"/>
      <c r="AB6" s="237"/>
      <c r="AC6" s="291"/>
    </row>
    <row r="7" spans="1:29" ht="19.8" customHeight="1" thickBot="1">
      <c r="A7" s="413" t="s">
        <v>200</v>
      </c>
      <c r="B7" s="421">
        <v>102</v>
      </c>
      <c r="C7" s="421">
        <v>102</v>
      </c>
      <c r="D7" s="421">
        <v>112</v>
      </c>
      <c r="E7" s="421">
        <v>21</v>
      </c>
      <c r="F7" s="417"/>
      <c r="G7" s="417"/>
      <c r="H7" s="417"/>
      <c r="I7" s="417"/>
      <c r="J7" s="417"/>
      <c r="K7" s="417"/>
      <c r="L7" s="417"/>
      <c r="M7" s="412"/>
      <c r="N7" s="418"/>
      <c r="O7" s="103"/>
      <c r="P7" s="416" t="s">
        <v>200</v>
      </c>
      <c r="Q7" s="422">
        <v>4</v>
      </c>
      <c r="R7" s="416">
        <v>4</v>
      </c>
      <c r="S7" s="416">
        <v>4</v>
      </c>
      <c r="T7" s="416">
        <v>0</v>
      </c>
      <c r="U7" s="237"/>
      <c r="V7" s="237"/>
      <c r="W7" s="237"/>
      <c r="X7" s="237"/>
      <c r="Y7" s="237"/>
      <c r="Z7" s="237"/>
      <c r="AA7" s="237"/>
      <c r="AB7" s="237"/>
      <c r="AC7" s="418"/>
    </row>
    <row r="8" spans="1:29" ht="18" customHeight="1" thickBot="1">
      <c r="A8" s="295" t="s">
        <v>161</v>
      </c>
      <c r="B8" s="303">
        <v>82</v>
      </c>
      <c r="C8" s="301">
        <v>62</v>
      </c>
      <c r="D8" s="343">
        <v>99</v>
      </c>
      <c r="E8" s="301">
        <v>112</v>
      </c>
      <c r="F8" s="419">
        <v>224</v>
      </c>
      <c r="G8" s="419">
        <v>526</v>
      </c>
      <c r="H8" s="419">
        <v>521</v>
      </c>
      <c r="I8" s="301">
        <v>768</v>
      </c>
      <c r="J8" s="301">
        <v>454</v>
      </c>
      <c r="K8" s="301">
        <v>390</v>
      </c>
      <c r="L8" s="301">
        <v>416</v>
      </c>
      <c r="M8" s="403">
        <v>154</v>
      </c>
      <c r="N8" s="420">
        <f>SUM(B8:M8)</f>
        <v>3808</v>
      </c>
      <c r="O8" s="10"/>
      <c r="P8" s="415" t="s">
        <v>161</v>
      </c>
      <c r="Q8" s="361">
        <v>1</v>
      </c>
      <c r="R8" s="362">
        <v>1</v>
      </c>
      <c r="S8" s="362">
        <v>4</v>
      </c>
      <c r="T8" s="362">
        <v>2</v>
      </c>
      <c r="U8" s="362">
        <v>2</v>
      </c>
      <c r="V8" s="301">
        <v>7</v>
      </c>
      <c r="W8" s="301">
        <v>7</v>
      </c>
      <c r="X8" s="301">
        <v>3</v>
      </c>
      <c r="Y8" s="301">
        <v>1</v>
      </c>
      <c r="Z8" s="301">
        <v>7</v>
      </c>
      <c r="AA8" s="301">
        <v>7</v>
      </c>
      <c r="AB8" s="304">
        <v>5</v>
      </c>
      <c r="AC8" s="302">
        <f>SUM(Q8:AB8)</f>
        <v>47</v>
      </c>
    </row>
    <row r="9" spans="1:29" ht="18" customHeight="1" thickBot="1">
      <c r="A9" s="292" t="s">
        <v>157</v>
      </c>
      <c r="B9" s="297">
        <v>81</v>
      </c>
      <c r="C9" s="298">
        <v>39</v>
      </c>
      <c r="D9" s="298">
        <v>72</v>
      </c>
      <c r="E9" s="299">
        <v>89</v>
      </c>
      <c r="F9" s="299">
        <v>258</v>
      </c>
      <c r="G9" s="299">
        <v>416</v>
      </c>
      <c r="H9" s="299">
        <v>554</v>
      </c>
      <c r="I9" s="299">
        <v>568</v>
      </c>
      <c r="J9" s="299">
        <v>578</v>
      </c>
      <c r="K9" s="299">
        <v>337</v>
      </c>
      <c r="L9" s="299">
        <v>169</v>
      </c>
      <c r="M9" s="299">
        <v>168</v>
      </c>
      <c r="N9" s="300">
        <f t="shared" ref="N9:N20" si="6">SUM(B9:M9)</f>
        <v>3329</v>
      </c>
      <c r="O9" s="108" t="s">
        <v>19</v>
      </c>
      <c r="P9" s="359" t="s">
        <v>157</v>
      </c>
      <c r="Q9" s="377">
        <v>0</v>
      </c>
      <c r="R9" s="378">
        <v>5</v>
      </c>
      <c r="S9" s="378">
        <v>4</v>
      </c>
      <c r="T9" s="378">
        <v>1</v>
      </c>
      <c r="U9" s="378">
        <v>1</v>
      </c>
      <c r="V9" s="378">
        <v>1</v>
      </c>
      <c r="W9" s="378">
        <v>1</v>
      </c>
      <c r="X9" s="378">
        <v>1</v>
      </c>
      <c r="Y9" s="377">
        <v>0</v>
      </c>
      <c r="Z9" s="377">
        <v>0</v>
      </c>
      <c r="AA9" s="377">
        <v>0</v>
      </c>
      <c r="AB9" s="377">
        <v>2</v>
      </c>
      <c r="AC9" s="360">
        <f t="shared" ref="AC9:AC20" si="7">SUM(Q9:AB9)</f>
        <v>16</v>
      </c>
    </row>
    <row r="10" spans="1:29" ht="18" customHeight="1" thickBot="1">
      <c r="A10" s="292" t="s">
        <v>143</v>
      </c>
      <c r="B10" s="256">
        <v>81</v>
      </c>
      <c r="C10" s="256">
        <v>48</v>
      </c>
      <c r="D10" s="257">
        <v>71</v>
      </c>
      <c r="E10" s="256">
        <v>128</v>
      </c>
      <c r="F10" s="256">
        <v>171</v>
      </c>
      <c r="G10" s="256">
        <v>350</v>
      </c>
      <c r="H10" s="256">
        <v>569</v>
      </c>
      <c r="I10" s="256">
        <v>553</v>
      </c>
      <c r="J10" s="256">
        <v>458</v>
      </c>
      <c r="K10" s="256">
        <v>306</v>
      </c>
      <c r="L10" s="256">
        <v>220</v>
      </c>
      <c r="M10" s="257">
        <v>229</v>
      </c>
      <c r="N10" s="284">
        <f t="shared" si="6"/>
        <v>3184</v>
      </c>
      <c r="O10" s="236"/>
      <c r="P10" s="359" t="s">
        <v>143</v>
      </c>
      <c r="Q10" s="375">
        <v>1</v>
      </c>
      <c r="R10" s="375">
        <v>2</v>
      </c>
      <c r="S10" s="375">
        <v>1</v>
      </c>
      <c r="T10" s="375">
        <v>0</v>
      </c>
      <c r="U10" s="375">
        <v>0</v>
      </c>
      <c r="V10" s="375">
        <v>0</v>
      </c>
      <c r="W10" s="375">
        <v>1</v>
      </c>
      <c r="X10" s="375">
        <v>1</v>
      </c>
      <c r="Y10" s="375">
        <v>0</v>
      </c>
      <c r="Z10" s="375">
        <v>1</v>
      </c>
      <c r="AA10" s="375">
        <v>0</v>
      </c>
      <c r="AB10" s="375">
        <v>0</v>
      </c>
      <c r="AC10" s="376">
        <f t="shared" si="7"/>
        <v>7</v>
      </c>
    </row>
    <row r="11" spans="1:29" ht="18" customHeight="1" thickBot="1">
      <c r="A11" s="238" t="s">
        <v>125</v>
      </c>
      <c r="B11" s="155">
        <v>112</v>
      </c>
      <c r="C11" s="155">
        <v>85</v>
      </c>
      <c r="D11" s="155">
        <v>60</v>
      </c>
      <c r="E11" s="155">
        <v>97</v>
      </c>
      <c r="F11" s="155">
        <v>95</v>
      </c>
      <c r="G11" s="155">
        <v>305</v>
      </c>
      <c r="H11" s="155">
        <v>544</v>
      </c>
      <c r="I11" s="155">
        <v>449</v>
      </c>
      <c r="J11" s="155">
        <v>475</v>
      </c>
      <c r="K11" s="155">
        <v>505</v>
      </c>
      <c r="L11" s="155">
        <v>219</v>
      </c>
      <c r="M11" s="156">
        <v>98</v>
      </c>
      <c r="N11" s="251">
        <f t="shared" si="6"/>
        <v>3044</v>
      </c>
      <c r="O11" s="108"/>
      <c r="P11" s="292" t="s">
        <v>125</v>
      </c>
      <c r="Q11" s="203">
        <v>16</v>
      </c>
      <c r="R11" s="203">
        <v>1</v>
      </c>
      <c r="S11" s="203">
        <v>19</v>
      </c>
      <c r="T11" s="203">
        <v>3</v>
      </c>
      <c r="U11" s="203">
        <v>13</v>
      </c>
      <c r="V11" s="203">
        <v>1</v>
      </c>
      <c r="W11" s="203">
        <v>2</v>
      </c>
      <c r="X11" s="203">
        <v>2</v>
      </c>
      <c r="Y11" s="203">
        <v>0</v>
      </c>
      <c r="Z11" s="203">
        <v>24</v>
      </c>
      <c r="AA11" s="203">
        <v>4</v>
      </c>
      <c r="AB11" s="203">
        <v>2</v>
      </c>
      <c r="AC11" s="250">
        <f t="shared" si="7"/>
        <v>87</v>
      </c>
    </row>
    <row r="12" spans="1:29" ht="18" customHeight="1" thickBot="1">
      <c r="A12" s="239" t="s">
        <v>27</v>
      </c>
      <c r="B12" s="205">
        <v>84</v>
      </c>
      <c r="C12" s="205">
        <v>100</v>
      </c>
      <c r="D12" s="206">
        <v>77</v>
      </c>
      <c r="E12" s="206">
        <v>80</v>
      </c>
      <c r="F12" s="122">
        <v>236</v>
      </c>
      <c r="G12" s="122">
        <v>438</v>
      </c>
      <c r="H12" s="123">
        <v>631</v>
      </c>
      <c r="I12" s="122">
        <v>752</v>
      </c>
      <c r="J12" s="121">
        <v>523</v>
      </c>
      <c r="K12" s="122">
        <v>427</v>
      </c>
      <c r="L12" s="121">
        <v>253</v>
      </c>
      <c r="M12" s="207">
        <v>136</v>
      </c>
      <c r="N12" s="241">
        <f t="shared" si="6"/>
        <v>3737</v>
      </c>
      <c r="O12" s="108"/>
      <c r="P12" s="293" t="s">
        <v>20</v>
      </c>
      <c r="Q12" s="208">
        <v>7</v>
      </c>
      <c r="R12" s="208">
        <v>7</v>
      </c>
      <c r="S12" s="209">
        <v>13</v>
      </c>
      <c r="T12" s="209">
        <v>3</v>
      </c>
      <c r="U12" s="209">
        <v>8</v>
      </c>
      <c r="V12" s="209">
        <v>11</v>
      </c>
      <c r="W12" s="208">
        <v>5</v>
      </c>
      <c r="X12" s="209">
        <v>11</v>
      </c>
      <c r="Y12" s="209">
        <v>9</v>
      </c>
      <c r="Z12" s="209">
        <v>9</v>
      </c>
      <c r="AA12" s="210">
        <v>20</v>
      </c>
      <c r="AB12" s="210">
        <v>37</v>
      </c>
      <c r="AC12" s="248">
        <f t="shared" si="7"/>
        <v>140</v>
      </c>
    </row>
    <row r="13" spans="1:29" ht="18" customHeight="1" thickBot="1">
      <c r="A13" s="239" t="s">
        <v>28</v>
      </c>
      <c r="B13" s="209">
        <v>41</v>
      </c>
      <c r="C13" s="209">
        <v>44</v>
      </c>
      <c r="D13" s="209">
        <v>67</v>
      </c>
      <c r="E13" s="209">
        <v>103</v>
      </c>
      <c r="F13" s="211">
        <v>311</v>
      </c>
      <c r="G13" s="209">
        <v>415</v>
      </c>
      <c r="H13" s="209">
        <v>539</v>
      </c>
      <c r="I13" s="211">
        <v>1165</v>
      </c>
      <c r="J13" s="209">
        <v>534</v>
      </c>
      <c r="K13" s="209">
        <v>297</v>
      </c>
      <c r="L13" s="208">
        <v>205</v>
      </c>
      <c r="M13" s="212">
        <v>92</v>
      </c>
      <c r="N13" s="242">
        <f t="shared" si="6"/>
        <v>3813</v>
      </c>
      <c r="O13" s="108"/>
      <c r="P13" s="294" t="s">
        <v>28</v>
      </c>
      <c r="Q13" s="209">
        <v>9</v>
      </c>
      <c r="R13" s="209">
        <v>22</v>
      </c>
      <c r="S13" s="208">
        <v>18</v>
      </c>
      <c r="T13" s="209">
        <v>9</v>
      </c>
      <c r="U13" s="213">
        <v>21</v>
      </c>
      <c r="V13" s="209">
        <v>14</v>
      </c>
      <c r="W13" s="209">
        <v>6</v>
      </c>
      <c r="X13" s="209">
        <v>13</v>
      </c>
      <c r="Y13" s="209">
        <v>7</v>
      </c>
      <c r="Z13" s="214">
        <v>81</v>
      </c>
      <c r="AA13" s="213">
        <v>31</v>
      </c>
      <c r="AB13" s="214">
        <v>37</v>
      </c>
      <c r="AC13" s="249">
        <f t="shared" si="7"/>
        <v>268</v>
      </c>
    </row>
    <row r="14" spans="1:29" ht="18" customHeight="1" thickBot="1">
      <c r="A14" s="239" t="s">
        <v>29</v>
      </c>
      <c r="B14" s="209">
        <v>57</v>
      </c>
      <c r="C14" s="208">
        <v>35</v>
      </c>
      <c r="D14" s="209">
        <v>95</v>
      </c>
      <c r="E14" s="208">
        <v>112</v>
      </c>
      <c r="F14" s="209">
        <v>131</v>
      </c>
      <c r="G14" s="13">
        <v>340</v>
      </c>
      <c r="H14" s="13">
        <v>483</v>
      </c>
      <c r="I14" s="14">
        <v>1339</v>
      </c>
      <c r="J14" s="13">
        <v>614</v>
      </c>
      <c r="K14" s="13">
        <v>349</v>
      </c>
      <c r="L14" s="13">
        <v>236</v>
      </c>
      <c r="M14" s="215">
        <v>68</v>
      </c>
      <c r="N14" s="241">
        <f t="shared" si="6"/>
        <v>3859</v>
      </c>
      <c r="O14" s="108"/>
      <c r="P14" s="294" t="s">
        <v>29</v>
      </c>
      <c r="Q14" s="209">
        <v>19</v>
      </c>
      <c r="R14" s="209">
        <v>12</v>
      </c>
      <c r="S14" s="209">
        <v>8</v>
      </c>
      <c r="T14" s="208">
        <v>12</v>
      </c>
      <c r="U14" s="209">
        <v>7</v>
      </c>
      <c r="V14" s="209">
        <v>15</v>
      </c>
      <c r="W14" s="13">
        <v>16</v>
      </c>
      <c r="X14" s="215">
        <v>12</v>
      </c>
      <c r="Y14" s="208">
        <v>16</v>
      </c>
      <c r="Z14" s="209">
        <v>6</v>
      </c>
      <c r="AA14" s="208">
        <v>12</v>
      </c>
      <c r="AB14" s="208">
        <v>6</v>
      </c>
      <c r="AC14" s="248">
        <f t="shared" si="7"/>
        <v>141</v>
      </c>
    </row>
    <row r="15" spans="1:29" ht="18" hidden="1" customHeight="1" thickBot="1">
      <c r="A15" s="239" t="s">
        <v>30</v>
      </c>
      <c r="B15" s="216">
        <v>68</v>
      </c>
      <c r="C15" s="209">
        <v>42</v>
      </c>
      <c r="D15" s="209">
        <v>44</v>
      </c>
      <c r="E15" s="208">
        <v>75</v>
      </c>
      <c r="F15" s="208">
        <v>135</v>
      </c>
      <c r="G15" s="208">
        <v>448</v>
      </c>
      <c r="H15" s="209">
        <v>507</v>
      </c>
      <c r="I15" s="209">
        <v>808</v>
      </c>
      <c r="J15" s="213">
        <v>795</v>
      </c>
      <c r="K15" s="208">
        <v>313</v>
      </c>
      <c r="L15" s="208">
        <v>246</v>
      </c>
      <c r="M15" s="208">
        <v>143</v>
      </c>
      <c r="N15" s="241">
        <f t="shared" si="6"/>
        <v>3624</v>
      </c>
      <c r="O15" s="108"/>
      <c r="P15" s="294" t="s">
        <v>30</v>
      </c>
      <c r="Q15" s="218">
        <v>9</v>
      </c>
      <c r="R15" s="209">
        <v>16</v>
      </c>
      <c r="S15" s="209">
        <v>12</v>
      </c>
      <c r="T15" s="208">
        <v>6</v>
      </c>
      <c r="U15" s="219">
        <v>7</v>
      </c>
      <c r="V15" s="219">
        <v>14</v>
      </c>
      <c r="W15" s="209">
        <v>9</v>
      </c>
      <c r="X15" s="209">
        <v>14</v>
      </c>
      <c r="Y15" s="209">
        <v>9</v>
      </c>
      <c r="Z15" s="209">
        <v>9</v>
      </c>
      <c r="AA15" s="219">
        <v>8</v>
      </c>
      <c r="AB15" s="219">
        <v>7</v>
      </c>
      <c r="AC15" s="248">
        <f t="shared" si="7"/>
        <v>120</v>
      </c>
    </row>
    <row r="16" spans="1:29" ht="18" hidden="1" customHeight="1" thickBot="1">
      <c r="A16" s="12" t="s">
        <v>31</v>
      </c>
      <c r="B16" s="220">
        <v>71</v>
      </c>
      <c r="C16" s="220">
        <v>97</v>
      </c>
      <c r="D16" s="220">
        <v>61</v>
      </c>
      <c r="E16" s="221">
        <v>105</v>
      </c>
      <c r="F16" s="221">
        <v>198</v>
      </c>
      <c r="G16" s="221">
        <v>442</v>
      </c>
      <c r="H16" s="222">
        <v>790</v>
      </c>
      <c r="I16" s="15">
        <v>674</v>
      </c>
      <c r="J16" s="15">
        <v>594</v>
      </c>
      <c r="K16" s="221">
        <v>275</v>
      </c>
      <c r="L16" s="221">
        <v>133</v>
      </c>
      <c r="M16" s="221">
        <v>108</v>
      </c>
      <c r="N16" s="241">
        <f t="shared" si="6"/>
        <v>3548</v>
      </c>
      <c r="O16" s="10"/>
      <c r="P16" s="240" t="s">
        <v>31</v>
      </c>
      <c r="Q16" s="220">
        <v>7</v>
      </c>
      <c r="R16" s="220">
        <v>13</v>
      </c>
      <c r="S16" s="220">
        <v>12</v>
      </c>
      <c r="T16" s="221">
        <v>11</v>
      </c>
      <c r="U16" s="221">
        <v>12</v>
      </c>
      <c r="V16" s="221">
        <v>15</v>
      </c>
      <c r="W16" s="221">
        <v>20</v>
      </c>
      <c r="X16" s="221">
        <v>15</v>
      </c>
      <c r="Y16" s="221">
        <v>15</v>
      </c>
      <c r="Z16" s="221">
        <v>20</v>
      </c>
      <c r="AA16" s="221">
        <v>9</v>
      </c>
      <c r="AB16" s="221">
        <v>7</v>
      </c>
      <c r="AC16" s="247">
        <f t="shared" si="7"/>
        <v>156</v>
      </c>
    </row>
    <row r="17" spans="1:31" ht="13.8" hidden="1" thickBot="1">
      <c r="A17" s="17" t="s">
        <v>32</v>
      </c>
      <c r="B17" s="218">
        <v>38</v>
      </c>
      <c r="C17" s="221">
        <v>19</v>
      </c>
      <c r="D17" s="221">
        <v>38</v>
      </c>
      <c r="E17" s="221">
        <v>203</v>
      </c>
      <c r="F17" s="221">
        <v>146</v>
      </c>
      <c r="G17" s="221">
        <v>439</v>
      </c>
      <c r="H17" s="222">
        <v>964</v>
      </c>
      <c r="I17" s="222">
        <v>1154</v>
      </c>
      <c r="J17" s="221">
        <v>423</v>
      </c>
      <c r="K17" s="221">
        <v>388</v>
      </c>
      <c r="L17" s="221">
        <v>176</v>
      </c>
      <c r="M17" s="221">
        <v>143</v>
      </c>
      <c r="N17" s="223">
        <f t="shared" si="6"/>
        <v>4131</v>
      </c>
      <c r="O17" s="10"/>
      <c r="P17" s="16" t="s">
        <v>32</v>
      </c>
      <c r="Q17" s="221">
        <v>7</v>
      </c>
      <c r="R17" s="221">
        <v>7</v>
      </c>
      <c r="S17" s="221">
        <v>8</v>
      </c>
      <c r="T17" s="221">
        <v>12</v>
      </c>
      <c r="U17" s="221">
        <v>9</v>
      </c>
      <c r="V17" s="221">
        <v>6</v>
      </c>
      <c r="W17" s="221">
        <v>11</v>
      </c>
      <c r="X17" s="221">
        <v>8</v>
      </c>
      <c r="Y17" s="221">
        <v>16</v>
      </c>
      <c r="Z17" s="221">
        <v>40</v>
      </c>
      <c r="AA17" s="221">
        <v>17</v>
      </c>
      <c r="AB17" s="221">
        <v>16</v>
      </c>
      <c r="AC17" s="221">
        <f t="shared" si="7"/>
        <v>157</v>
      </c>
    </row>
    <row r="18" spans="1:31" ht="13.8" hidden="1" thickBot="1">
      <c r="A18" s="224" t="s">
        <v>33</v>
      </c>
      <c r="B18" s="15">
        <v>49</v>
      </c>
      <c r="C18" s="15">
        <v>63</v>
      </c>
      <c r="D18" s="15">
        <v>50</v>
      </c>
      <c r="E18" s="15">
        <v>71</v>
      </c>
      <c r="F18" s="15">
        <v>144</v>
      </c>
      <c r="G18" s="15">
        <v>374</v>
      </c>
      <c r="H18" s="105">
        <v>729</v>
      </c>
      <c r="I18" s="105">
        <v>1097</v>
      </c>
      <c r="J18" s="105">
        <v>650</v>
      </c>
      <c r="K18" s="15">
        <v>397</v>
      </c>
      <c r="L18" s="15">
        <v>192</v>
      </c>
      <c r="M18" s="15">
        <v>217</v>
      </c>
      <c r="N18" s="223">
        <f t="shared" si="6"/>
        <v>4033</v>
      </c>
      <c r="O18" s="10"/>
      <c r="P18" s="18" t="s">
        <v>33</v>
      </c>
      <c r="Q18" s="15">
        <v>10</v>
      </c>
      <c r="R18" s="15">
        <v>6</v>
      </c>
      <c r="S18" s="15">
        <v>14</v>
      </c>
      <c r="T18" s="15">
        <v>10</v>
      </c>
      <c r="U18" s="15">
        <v>10</v>
      </c>
      <c r="V18" s="15">
        <v>19</v>
      </c>
      <c r="W18" s="15">
        <v>11</v>
      </c>
      <c r="X18" s="15">
        <v>20</v>
      </c>
      <c r="Y18" s="15">
        <v>15</v>
      </c>
      <c r="Z18" s="15">
        <v>8</v>
      </c>
      <c r="AA18" s="15">
        <v>11</v>
      </c>
      <c r="AB18" s="15">
        <v>8</v>
      </c>
      <c r="AC18" s="221">
        <f t="shared" si="7"/>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7">
        <f t="shared" si="6"/>
        <v>3735</v>
      </c>
      <c r="O19" s="10"/>
      <c r="P19" s="16" t="s">
        <v>34</v>
      </c>
      <c r="Q19" s="15">
        <v>12</v>
      </c>
      <c r="R19" s="15">
        <v>13</v>
      </c>
      <c r="S19" s="15">
        <v>46</v>
      </c>
      <c r="T19" s="15">
        <v>9</v>
      </c>
      <c r="U19" s="15">
        <v>20</v>
      </c>
      <c r="V19" s="15">
        <v>4</v>
      </c>
      <c r="W19" s="15">
        <v>8</v>
      </c>
      <c r="X19" s="15">
        <v>30</v>
      </c>
      <c r="Y19" s="15">
        <v>22</v>
      </c>
      <c r="Z19" s="15">
        <v>20</v>
      </c>
      <c r="AA19" s="15">
        <v>16</v>
      </c>
      <c r="AB19" s="15">
        <v>12</v>
      </c>
      <c r="AC19" s="225">
        <f t="shared" si="7"/>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6">
        <f t="shared" si="6"/>
        <v>3908</v>
      </c>
      <c r="O20" s="10" t="s">
        <v>26</v>
      </c>
      <c r="P20" s="18" t="s">
        <v>21</v>
      </c>
      <c r="Q20" s="15">
        <v>6</v>
      </c>
      <c r="R20" s="15">
        <v>25</v>
      </c>
      <c r="S20" s="15">
        <v>29</v>
      </c>
      <c r="T20" s="15">
        <v>4</v>
      </c>
      <c r="U20" s="15">
        <v>17</v>
      </c>
      <c r="V20" s="15">
        <v>19</v>
      </c>
      <c r="W20" s="15">
        <v>14</v>
      </c>
      <c r="X20" s="15">
        <v>37</v>
      </c>
      <c r="Y20" s="19">
        <v>76</v>
      </c>
      <c r="Z20" s="15">
        <v>34</v>
      </c>
      <c r="AA20" s="15">
        <v>17</v>
      </c>
      <c r="AB20" s="15">
        <v>18</v>
      </c>
      <c r="AC20" s="225">
        <f t="shared" si="7"/>
        <v>296</v>
      </c>
    </row>
    <row r="21" spans="1:31">
      <c r="A21" s="20"/>
      <c r="B21" s="227"/>
      <c r="C21" s="227"/>
      <c r="D21" s="227"/>
      <c r="E21" s="227"/>
      <c r="F21" s="227"/>
      <c r="G21" s="227"/>
      <c r="H21" s="227"/>
      <c r="I21" s="227"/>
      <c r="J21" s="227"/>
      <c r="K21" s="227"/>
      <c r="L21" s="227"/>
      <c r="M21" s="227"/>
      <c r="N21" s="21"/>
      <c r="O21" s="10"/>
      <c r="P21" s="22"/>
      <c r="Q21" s="228"/>
      <c r="R21" s="228"/>
      <c r="S21" s="228"/>
      <c r="T21" s="228"/>
      <c r="U21" s="228"/>
      <c r="V21" s="228"/>
      <c r="W21" s="228"/>
      <c r="X21" s="228"/>
      <c r="Y21" s="228"/>
      <c r="Z21" s="228"/>
      <c r="AA21" s="228"/>
      <c r="AB21" s="228"/>
      <c r="AC21" s="227"/>
    </row>
    <row r="22" spans="1:31" ht="13.5" customHeight="1">
      <c r="A22" s="720" t="s">
        <v>247</v>
      </c>
      <c r="B22" s="721"/>
      <c r="C22" s="721"/>
      <c r="D22" s="721"/>
      <c r="E22" s="721"/>
      <c r="F22" s="721"/>
      <c r="G22" s="721"/>
      <c r="H22" s="721"/>
      <c r="I22" s="721"/>
      <c r="J22" s="721"/>
      <c r="K22" s="721"/>
      <c r="L22" s="721"/>
      <c r="M22" s="721"/>
      <c r="N22" s="722"/>
      <c r="O22" s="10"/>
      <c r="P22" s="720" t="str">
        <f>+A22</f>
        <v>※2024年 第14週（4/1～4/7） 現在</v>
      </c>
      <c r="Q22" s="721"/>
      <c r="R22" s="721"/>
      <c r="S22" s="721"/>
      <c r="T22" s="721"/>
      <c r="U22" s="721"/>
      <c r="V22" s="721"/>
      <c r="W22" s="721"/>
      <c r="X22" s="721"/>
      <c r="Y22" s="721"/>
      <c r="Z22" s="721"/>
      <c r="AA22" s="721"/>
      <c r="AB22" s="721"/>
      <c r="AC22" s="722"/>
    </row>
    <row r="23" spans="1:31" ht="13.8" thickBot="1">
      <c r="A23" s="281" t="s">
        <v>144</v>
      </c>
      <c r="B23" s="10"/>
      <c r="C23" s="10"/>
      <c r="D23" s="10"/>
      <c r="E23" s="10"/>
      <c r="F23" s="10"/>
      <c r="G23" s="10" t="s">
        <v>19</v>
      </c>
      <c r="H23" s="10"/>
      <c r="I23" s="10"/>
      <c r="J23" s="10"/>
      <c r="K23" s="10"/>
      <c r="L23" s="10"/>
      <c r="M23" s="10"/>
      <c r="N23" s="24"/>
      <c r="O23" s="10"/>
      <c r="P23" s="282"/>
      <c r="Q23" s="10"/>
      <c r="R23" s="10"/>
      <c r="S23" s="10"/>
      <c r="T23" s="10"/>
      <c r="U23" s="10"/>
      <c r="V23" s="10"/>
      <c r="W23" s="10"/>
      <c r="X23" s="10"/>
      <c r="Y23" s="10"/>
      <c r="Z23" s="10"/>
      <c r="AA23" s="10"/>
      <c r="AB23" s="10"/>
      <c r="AC23" s="26"/>
    </row>
    <row r="24" spans="1:31" ht="33" customHeight="1" thickBot="1">
      <c r="A24" s="23"/>
      <c r="B24" s="229" t="s">
        <v>151</v>
      </c>
      <c r="C24" s="10"/>
      <c r="D24" s="723" t="s">
        <v>206</v>
      </c>
      <c r="E24" s="724"/>
      <c r="F24" s="10"/>
      <c r="G24" s="10" t="s">
        <v>19</v>
      </c>
      <c r="H24" s="10"/>
      <c r="I24" s="10"/>
      <c r="J24" s="10"/>
      <c r="K24" s="10"/>
      <c r="L24" s="10"/>
      <c r="M24" s="10"/>
      <c r="N24" s="24"/>
      <c r="O24" s="108" t="s">
        <v>19</v>
      </c>
      <c r="P24" s="140"/>
      <c r="Q24" s="347" t="s">
        <v>152</v>
      </c>
      <c r="R24" s="706" t="s">
        <v>175</v>
      </c>
      <c r="S24" s="707"/>
      <c r="T24" s="708"/>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10" t="s">
        <v>166</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0"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14　ノロウイルス関連情報 </vt:lpstr>
      <vt:lpstr>14　 衛生訓話</vt:lpstr>
      <vt:lpstr>14　食中毒記事等 </vt:lpstr>
      <vt:lpstr>Sheet1</vt:lpstr>
      <vt:lpstr>14　海外情報</vt:lpstr>
      <vt:lpstr>13　感染症情報</vt:lpstr>
      <vt:lpstr>14　感染症統計</vt:lpstr>
      <vt:lpstr>14　食品回収</vt:lpstr>
      <vt:lpstr>14　食品表示</vt:lpstr>
      <vt:lpstr>14　残留農薬　等 </vt:lpstr>
      <vt:lpstr>'13　感染症情報'!Print_Area</vt:lpstr>
      <vt:lpstr>'14　 衛生訓話'!Print_Area</vt:lpstr>
      <vt:lpstr>'14　ノロウイルス関連情報 '!Print_Area</vt:lpstr>
      <vt:lpstr>'14　海外情報'!Print_Area</vt:lpstr>
      <vt:lpstr>'14　感染症統計'!Print_Area</vt:lpstr>
      <vt:lpstr>'14　残留農薬　等 '!Print_Area</vt:lpstr>
      <vt:lpstr>'14　食中毒記事等 '!Print_Area</vt:lpstr>
      <vt:lpstr>'14　食品回収'!Print_Area</vt:lpstr>
      <vt:lpstr>'14　食品表示'!Print_Area</vt:lpstr>
      <vt:lpstr>スポンサー公告!Print_Area</vt:lpstr>
      <vt:lpstr>'14　残留農薬　等 '!Print_Titles</vt:lpstr>
      <vt:lpstr>'14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2024-04-14T02:38:41Z</dcterms:modified>
</cp:coreProperties>
</file>