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codeName="ThisWorkbook" hidePivotFieldList="1"/>
  <xr:revisionPtr revIDLastSave="0" documentId="13_ncr:1_{D19162CD-4783-473C-B423-FBB49EF2A1F4}"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13　ノロウイルス関連情報 " sheetId="101" r:id="rId3"/>
    <sheet name="13  衛生訓話" sheetId="162" r:id="rId4"/>
    <sheet name="13　食中毒記事等 " sheetId="29" r:id="rId5"/>
    <sheet name="Sheet1" sheetId="160" state="hidden" r:id="rId6"/>
    <sheet name="12　海外情報" sheetId="123" r:id="rId7"/>
    <sheet name="12　感染症情報" sheetId="124" r:id="rId8"/>
    <sheet name="13　感染症統計" sheetId="125" r:id="rId9"/>
    <sheet name="13　食品回収" sheetId="60" r:id="rId10"/>
    <sheet name="13　食品表示" sheetId="34" r:id="rId11"/>
    <sheet name="13　残留農薬　等 " sheetId="156" r:id="rId12"/>
  </sheets>
  <definedNames>
    <definedName name="_xlnm._FilterDatabase" localSheetId="2" hidden="1">'13　ノロウイルス関連情報 '!$A$22:$G$75</definedName>
    <definedName name="_xlnm._FilterDatabase" localSheetId="11" hidden="1">'13　残留農薬　等 '!$A$1:$C$1</definedName>
    <definedName name="_xlnm._FilterDatabase" localSheetId="4" hidden="1">'13　食中毒記事等 '!$A$1:$D$1</definedName>
    <definedName name="_xlnm._FilterDatabase" localSheetId="9" hidden="1">'13　食品回収'!$A$1:$E$50</definedName>
    <definedName name="_xlnm.Print_Area" localSheetId="6">'12　海外情報'!$A$1:$C$31</definedName>
    <definedName name="_xlnm.Print_Area" localSheetId="7">'12　感染症情報'!$A$1:$D$33</definedName>
    <definedName name="_xlnm.Print_Area" localSheetId="3">'13  衛生訓話'!$A$1:$M$25</definedName>
    <definedName name="_xlnm.Print_Area" localSheetId="2">'13　ノロウイルス関連情報 '!$A$1:$N$84</definedName>
    <definedName name="_xlnm.Print_Area" localSheetId="8">'13　感染症統計'!$A$1:$AC$38</definedName>
    <definedName name="_xlnm.Print_Area" localSheetId="11">'13　残留農薬　等 '!$A$1:$C$31</definedName>
    <definedName name="_xlnm.Print_Area" localSheetId="4">'13　食中毒記事等 '!$A$1:$D$31</definedName>
    <definedName name="_xlnm.Print_Area" localSheetId="9">'13　食品回収'!$A$1:$E$56</definedName>
    <definedName name="_xlnm.Print_Area" localSheetId="10">'13　食品表示'!$A$1:$N$15</definedName>
    <definedName name="_xlnm.Print_Area" localSheetId="1">スポンサー公告!$B$1:$AB$65</definedName>
    <definedName name="_xlnm.Print_Titles" localSheetId="11">'13　残留農薬　等 '!$1:$1</definedName>
    <definedName name="_xlnm.Print_Titles" localSheetId="4">'13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78" l="1"/>
  <c r="B18" i="78"/>
  <c r="B25" i="101" l="1"/>
  <c r="B26" i="101"/>
  <c r="B27" i="10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B70" i="101"/>
  <c r="C22" i="160"/>
  <c r="D22" i="160"/>
  <c r="E22" i="160"/>
  <c r="F22" i="160"/>
  <c r="G22" i="160"/>
  <c r="B22" i="160"/>
  <c r="B10" i="78"/>
  <c r="B14" i="78" l="1"/>
  <c r="D4" i="125" l="1"/>
  <c r="G44" i="101" l="1"/>
  <c r="G73" i="101"/>
  <c r="G25" i="101"/>
  <c r="G26" i="101"/>
  <c r="G27" i="101"/>
  <c r="G28" i="101"/>
  <c r="G29" i="101"/>
  <c r="G30" i="101"/>
  <c r="G31" i="101"/>
  <c r="G32" i="101"/>
  <c r="G33" i="101"/>
  <c r="G34" i="101"/>
  <c r="G35" i="101"/>
  <c r="G36" i="101"/>
  <c r="G37" i="101"/>
  <c r="G38" i="101"/>
  <c r="G39" i="101"/>
  <c r="G40" i="101"/>
  <c r="G41" i="101"/>
  <c r="G42" i="101"/>
  <c r="G43"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Q4" i="125" l="1"/>
  <c r="B4" i="125"/>
  <c r="B17" i="78"/>
  <c r="N8" i="125" l="1"/>
  <c r="AC8" i="125"/>
  <c r="B11" i="78" l="1"/>
  <c r="B12" i="78" l="1"/>
  <c r="G23" i="101" l="1"/>
  <c r="G24" i="101"/>
  <c r="N9" i="125" l="1"/>
  <c r="N10" i="125"/>
  <c r="Y4" i="125" l="1"/>
  <c r="Z4" i="125"/>
  <c r="K4" i="125"/>
  <c r="B13" i="78" l="1"/>
  <c r="G11" i="78" l="1"/>
  <c r="F4" i="125" l="1"/>
  <c r="E4" i="125"/>
  <c r="N71" i="101" l="1"/>
  <c r="M71" i="101"/>
  <c r="G74" i="101" l="1"/>
  <c r="B24" i="101" l="1"/>
  <c r="B16" i="78" l="1"/>
  <c r="R4" i="125"/>
  <c r="S4" i="125"/>
  <c r="T4" i="125"/>
  <c r="U4" i="125"/>
  <c r="V4" i="125"/>
  <c r="W4" i="125"/>
  <c r="X4" i="125"/>
  <c r="AA4" i="125"/>
  <c r="AB4" i="125"/>
  <c r="C4" i="125"/>
  <c r="G4" i="125"/>
  <c r="H4" i="125"/>
  <c r="I4" i="125"/>
  <c r="L4" i="125"/>
  <c r="M4" i="125"/>
  <c r="P22" i="125" l="1"/>
  <c r="AC20" i="125"/>
  <c r="N20" i="125"/>
  <c r="AC19" i="125"/>
  <c r="N19" i="125"/>
  <c r="AC18" i="125"/>
  <c r="N18" i="125"/>
  <c r="AC17" i="125"/>
  <c r="N17" i="125"/>
  <c r="AC16" i="125"/>
  <c r="N16" i="125"/>
  <c r="AC15" i="125"/>
  <c r="N15" i="125"/>
  <c r="AC14" i="125"/>
  <c r="N14" i="125"/>
  <c r="AC13" i="125"/>
  <c r="N13" i="125"/>
  <c r="AC12" i="125"/>
  <c r="N12" i="125"/>
  <c r="AC11" i="125"/>
  <c r="N11" i="125"/>
  <c r="AC10" i="125"/>
  <c r="AC9" i="125"/>
  <c r="P4" i="125"/>
  <c r="AC4" i="125" l="1"/>
  <c r="N4" i="125"/>
  <c r="B23" i="101"/>
  <c r="G75" i="101" l="1"/>
  <c r="F75" i="101" s="1"/>
  <c r="F11" i="78"/>
  <c r="I74" i="101" l="1"/>
  <c r="I73" i="101"/>
  <c r="H11"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9"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<sst xmlns="http://schemas.openxmlformats.org/spreadsheetml/2006/main" count="688" uniqueCount="481">
  <si>
    <t>発生</t>
    <rPh sb="0" eb="2">
      <t>ハッセイ</t>
    </rPh>
    <phoneticPr fontId="5"/>
  </si>
  <si>
    <t>ソース</t>
    <phoneticPr fontId="5"/>
  </si>
  <si>
    <t>日付</t>
    <rPh sb="0" eb="2">
      <t>ヒヅケ</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</si>
  <si>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</si>
  <si>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</si>
  <si>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</si>
  <si>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</si>
  <si>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</si>
  <si>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</si>
  <si>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</si>
  <si>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</si>
  <si>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</si>
  <si>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</si>
  <si>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</si>
  <si>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</si>
  <si>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</si>
  <si>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</si>
  <si>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</si>
  <si>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</si>
  <si>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</si>
  <si>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</si>
  <si>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</si>
  <si>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</si>
  <si>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</si>
  <si>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</si>
  <si>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</si>
  <si>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</si>
  <si>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</si>
  <si>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</si>
  <si>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</si>
  <si>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</si>
  <si>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</si>
  <si>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</si>
  <si>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</si>
  <si>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</si>
  <si>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</si>
  <si>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</si>
  <si>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</si>
  <si>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</si>
  <si>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</si>
  <si>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</si>
  <si>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</si>
  <si>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</si>
  <si>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</si>
  <si>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</si>
  <si>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</si>
  <si>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</si>
  <si>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</si>
  <si>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</si>
  <si>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</si>
  <si>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</si>
  <si>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</si>
  <si>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</si>
  <si>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</si>
  <si>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</si>
  <si>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</si>
  <si>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</si>
  <si>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</si>
  <si>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</si>
  <si>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</si>
  <si>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</si>
  <si>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</si>
  <si>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</si>
  <si>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</si>
  <si>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</si>
  <si>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</si>
  <si>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</si>
  <si>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</si>
  <si>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</si>
  <si>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</si>
  <si>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</si>
  <si>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</si>
  <si>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</si>
  <si>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</si>
  <si>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</si>
  <si>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</si>
  <si>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</si>
  <si>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</si>
  <si>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</si>
  <si>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</si>
  <si>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</si>
  <si>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</si>
  <si>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</si>
  <si>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</si>
  <si>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</si>
  <si>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</si>
  <si>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</si>
  <si>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</si>
  <si>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</si>
  <si>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</si>
  <si>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</si>
  <si>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</si>
  <si>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</si>
  <si>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</si>
  <si>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</si>
  <si>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</si>
  <si>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</si>
  <si>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</si>
  <si>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</si>
  <si>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</si>
  <si>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</si>
  <si>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</si>
  <si>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</si>
  <si>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</si>
  <si>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</si>
  <si>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</si>
  <si>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</si>
  <si>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</si>
  <si>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</si>
  <si>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</si>
  <si>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</si>
  <si>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</si>
  <si>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</si>
  <si>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</si>
  <si>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</si>
  <si>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</si>
  <si>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</si>
  <si>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</si>
  <si>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</si>
  <si>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</si>
  <si>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</si>
  <si>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</si>
  <si>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</si>
  <si>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</si>
  <si>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</si>
  <si>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</si>
  <si>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</si>
  <si>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</si>
  <si>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</si>
  <si>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</si>
  <si>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</si>
  <si>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</si>
  <si>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</si>
  <si>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</si>
  <si>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</si>
  <si>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</si>
  <si>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2"/>
  </si>
  <si>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2"/>
  </si>
  <si>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2"/>
  </si>
  <si>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2"/>
  </si>
  <si>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2"/>
  </si>
  <si>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</si>
  <si>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</si>
  <si>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2021年</t>
  </si>
  <si>
    <t xml:space="preserve"> </t>
    <phoneticPr fontId="85"/>
  </si>
  <si>
    <t>厚生労働省：国内の発生状況など
https://www.mhlw.go.jp/stf/covid-19/kokunainohasseijoukyou.html#h2_1
厚生労働省：データからわかる－新型コロナウイルス感染症情報－
https：//covid19.mhlw.go.jp/</t>
    <phoneticPr fontId="85"/>
  </si>
  <si>
    <t>https://www.mhlw.go.jp/stf/covid-19/kokunainohasseijoukyou.html#h2_1</t>
    <phoneticPr fontId="85"/>
  </si>
  <si>
    <t>厚生労働省：データからわかる－新型コロナウイルス感染症情報－</t>
    <phoneticPr fontId="85"/>
  </si>
  <si>
    <t xml:space="preserve">
</t>
    <phoneticPr fontId="85"/>
  </si>
  <si>
    <t>https：//covid19.mhlw.go.jp/</t>
    <phoneticPr fontId="85"/>
  </si>
  <si>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</si>
  <si>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</si>
  <si>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</si>
  <si>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</si>
  <si>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</si>
  <si>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5"/>
  </si>
  <si>
    <t>8．衛生訓話</t>
    <rPh sb="2" eb="4">
      <t>エイセイ</t>
    </rPh>
    <rPh sb="4" eb="6">
      <t>クンワ</t>
    </rPh>
    <phoneticPr fontId="5"/>
  </si>
  <si>
    <t>2022年</t>
    <phoneticPr fontId="5"/>
  </si>
  <si>
    <t>l</t>
    <phoneticPr fontId="32"/>
  </si>
  <si>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</si>
  <si>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</si>
  <si>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</si>
  <si>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</si>
  <si>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t>　</t>
  </si>
  <si>
    <t>先週に比べて全国平均は</t>
    <phoneticPr fontId="5"/>
  </si>
  <si>
    <t xml:space="preserve"> </t>
    <phoneticPr fontId="32"/>
  </si>
  <si>
    <t>※2023年 第11週（3/13～3/19）  現在</t>
    <phoneticPr fontId="85"/>
  </si>
  <si>
    <t>1.　食中毒</t>
    <rPh sb="3" eb="6">
      <t>ショクチュウドク</t>
    </rPh>
    <phoneticPr fontId="32"/>
  </si>
  <si>
    <t>2.　ノロウイルス</t>
    <phoneticPr fontId="32"/>
  </si>
  <si>
    <t xml:space="preserve"> 全国指数</t>
    <phoneticPr fontId="5"/>
  </si>
  <si>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</si>
  <si>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</si>
  <si>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　</t>
    <phoneticPr fontId="32"/>
  </si>
  <si>
    <t>インフルエンザ
と
新型コロナ</t>
    <rPh sb="10" eb="12">
      <t>シンガタ</t>
    </rPh>
    <phoneticPr fontId="85"/>
  </si>
  <si>
    <t>9．スポンサー広告</t>
    <rPh sb="7" eb="9">
      <t>コウコク</t>
    </rPh>
    <phoneticPr fontId="5"/>
  </si>
  <si>
    <t>やや増加　コロナ前に近づく</t>
    <rPh sb="2" eb="4">
      <t>ゾウカ</t>
    </rPh>
    <rPh sb="8" eb="9">
      <t>マエ</t>
    </rPh>
    <rPh sb="10" eb="11">
      <t>チカ</t>
    </rPh>
    <phoneticPr fontId="5"/>
  </si>
  <si>
    <t>3類感染症　
細菌性赤痢</t>
    <phoneticPr fontId="5"/>
  </si>
  <si>
    <t>注意</t>
    <rPh sb="0" eb="2">
      <t>チュウイ</t>
    </rPh>
    <phoneticPr fontId="85"/>
  </si>
  <si>
    <t>　　　　フード・セーフティー　http://www7b.biglobe.ne.jp/~food-safty/　　更新2023/12/10</t>
    <phoneticPr fontId="5"/>
  </si>
  <si>
    <t>食品表示 (12/11-12/17)</t>
    <rPh sb="0" eb="2">
      <t>ショクヒン</t>
    </rPh>
    <rPh sb="2" eb="4">
      <t>ヒョウジ</t>
    </rPh>
    <phoneticPr fontId="5"/>
  </si>
  <si>
    <t xml:space="preserve"> </t>
    <phoneticPr fontId="15"/>
  </si>
  <si>
    <t>注意　食品に関わる記事の一部をご紹介します。詳しくはリンク先のページよりご確認ください。</t>
    <phoneticPr fontId="5"/>
  </si>
  <si>
    <t>なお、情報提供ページは提供者側により短期間で削除される場合もあります。予めご了解ください。</t>
    <phoneticPr fontId="5"/>
  </si>
  <si>
    <t>11月ー3月中9-10月、4月以降
施設の所在市町村で           流行・食中毒が複数件報告される。
定点観測値が5.00～10.00</t>
    <phoneticPr fontId="85"/>
  </si>
  <si>
    <t xml:space="preserve">【情報共有】業界・地域のニュースを掲示して、注意を促す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予防的検査の実施、健康保菌者への生活指導、待機指示
【訓練】嘔吐物処理の実施訓練
【お客様・パートナー】客、納品業者に体調不良者がある場合には日報に記録
</t>
    <phoneticPr fontId="85"/>
  </si>
  <si>
    <t>管理レベル「3」　</t>
    <phoneticPr fontId="5"/>
  </si>
  <si>
    <t>インフルエンザ 新型</t>
    <phoneticPr fontId="85"/>
  </si>
  <si>
    <t xml:space="preserve">コロナウイルス感染症  </t>
    <phoneticPr fontId="85"/>
  </si>
  <si>
    <t>報告数　　　</t>
    <phoneticPr fontId="85"/>
  </si>
  <si>
    <t>報告数</t>
    <phoneticPr fontId="85"/>
  </si>
  <si>
    <t>　総数　　　　</t>
    <phoneticPr fontId="5"/>
  </si>
  <si>
    <t>男性　　　　</t>
    <phoneticPr fontId="85"/>
  </si>
  <si>
    <t>女性</t>
    <phoneticPr fontId="85"/>
  </si>
  <si>
    <t>　I総数</t>
    <phoneticPr fontId="5"/>
  </si>
  <si>
    <t>I男性</t>
    <phoneticPr fontId="85"/>
  </si>
  <si>
    <t>I女性</t>
    <phoneticPr fontId="85"/>
  </si>
  <si>
    <t>　NC総数　　　　</t>
    <phoneticPr fontId="5"/>
  </si>
  <si>
    <t>NC男性</t>
    <phoneticPr fontId="85"/>
  </si>
  <si>
    <t>NC女性</t>
    <phoneticPr fontId="85"/>
  </si>
  <si>
    <t>.</t>
    <phoneticPr fontId="85"/>
  </si>
  <si>
    <t>2024年</t>
    <rPh sb="4" eb="5">
      <t>ネン</t>
    </rPh>
    <phoneticPr fontId="85"/>
  </si>
  <si>
    <t>今週</t>
    <rPh sb="0" eb="2">
      <t>コンシュウ</t>
    </rPh>
    <phoneticPr fontId="85"/>
  </si>
  <si>
    <t>★数年間で1番目に高い比率でノロウイルス継続</t>
    <rPh sb="1" eb="4">
      <t>スウネンカン</t>
    </rPh>
    <rPh sb="6" eb="8">
      <t>バンメ</t>
    </rPh>
    <rPh sb="9" eb="10">
      <t>タカ</t>
    </rPh>
    <rPh sb="11" eb="13">
      <t>ヒリツ</t>
    </rPh>
    <rPh sb="20" eb="22">
      <t>ケイゾク</t>
    </rPh>
    <phoneticPr fontId="5"/>
  </si>
  <si>
    <t>4類感染症</t>
    <phoneticPr fontId="85"/>
  </si>
  <si>
    <t xml:space="preserve">台湾カゴメが米から輸入のピザソース、水際検査で不合格 残留農薬の規定違反で - エキサイト </t>
    <phoneticPr fontId="85"/>
  </si>
  <si>
    <t>1月</t>
    <rPh sb="1" eb="2">
      <t>ガツ</t>
    </rPh>
    <phoneticPr fontId="85"/>
  </si>
  <si>
    <t>NHK</t>
    <phoneticPr fontId="85"/>
  </si>
  <si>
    <t>やや多い</t>
    <rPh sb="2" eb="3">
      <t>オオ</t>
    </rPh>
    <phoneticPr fontId="85"/>
  </si>
  <si>
    <t xml:space="preserve">腸チフス　２例
</t>
    <rPh sb="0" eb="1">
      <t>チョウ</t>
    </rPh>
    <rPh sb="6" eb="7">
      <t>レイ</t>
    </rPh>
    <phoneticPr fontId="5"/>
  </si>
  <si>
    <t>皆様  週刊情報2024-10(9)を配信いたします</t>
    <phoneticPr fontId="5"/>
  </si>
  <si>
    <t>神戸新聞</t>
    <rPh sb="0" eb="4">
      <t>コウベシンブン</t>
    </rPh>
    <phoneticPr fontId="85"/>
  </si>
  <si>
    <t>回収＆返金</t>
  </si>
  <si>
    <t>回収＆返金/交換</t>
  </si>
  <si>
    <t>回収＆交換</t>
  </si>
  <si>
    <t>イオンリテール</t>
  </si>
  <si>
    <t>回収</t>
  </si>
  <si>
    <t>と</t>
    <phoneticPr fontId="85"/>
  </si>
  <si>
    <t>豆福</t>
  </si>
  <si>
    <t>イオン</t>
  </si>
  <si>
    <t>ワキ製薬</t>
  </si>
  <si>
    <t>関保健所は、患者らに共通する食事がこの飲食店で調理された弁当に限られることや症状があった複数人の便からノロウイルスが検出されたことなどから、この店が提供した弁当を原因とする食中毒と断定し、食品衛生法に基づき２９日から再発防止策がとられるまでの間、この飲食店を営業禁止処分としました。　 提供された弁当の主なメニューはローストビーフ、エビのオイル煮、から揚げ、ハンバーグ、サラダなどで、関保健所では原因究明のため従業員らの検便や調理場などの検査を行っています。</t>
    <phoneticPr fontId="85"/>
  </si>
  <si>
    <t>ぎぶちゃんDEGITAL</t>
    <phoneticPr fontId="85"/>
  </si>
  <si>
    <t>福井県の福井市保健所は3月27日、福井市順化1丁目の飲食店が調理、提供した料理を食べた同市内外の21人が下痢や嘔吐などの症状を訴え、食中毒と断定したと発表した。有症者のうち少なくとも7人と調理従事者2人の便からノロウイルスが検出された。</t>
    <phoneticPr fontId="85"/>
  </si>
  <si>
    <t>福井新聞</t>
    <rPh sb="0" eb="4">
      <t>フクイシンブン</t>
    </rPh>
    <phoneticPr fontId="85"/>
  </si>
  <si>
    <t>今月２０日から２１日にかけて二本松市の旅館で食事をした宿泊客１６人が下痢や吐き気などの症状を訴え、県はノロウイルスが原因の食中毒と断定し、旅館を運営する会社を３日間の営業停止処分にしました。営業停止の処分を受けたのは、二本松市岳温泉にある旅館「鏡が池碧山亭」を運営する会社「碧山亭」です。</t>
    <phoneticPr fontId="85"/>
  </si>
  <si>
    <t>北國新聞</t>
    <rPh sb="0" eb="2">
      <t>キタグニ</t>
    </rPh>
    <rPh sb="2" eb="4">
      <t>シンブン</t>
    </rPh>
    <phoneticPr fontId="85"/>
  </si>
  <si>
    <t>東近江保健所によると、２１日午前８時頃、東近江市内の住民から同保健所に「１９日の昼に職場で仕出し弁当を喫食した職員２５人のうち８人が体調を崩している」旨の連絡があり、調査の結果、これらの職員は飲食店「和コーポレーション」（東近江市五個荘石塚町）で調理された仕出し弁当を喫食していること、また当該仕出し弁当を喫食した他の２グループでも体調を崩している者が複数いることが判明した。</t>
    <phoneticPr fontId="85"/>
  </si>
  <si>
    <t>滋賀新聞</t>
    <rPh sb="0" eb="2">
      <t>シガ</t>
    </rPh>
    <rPh sb="2" eb="4">
      <t>シンブン</t>
    </rPh>
    <phoneticPr fontId="85"/>
  </si>
  <si>
    <t>腸チフス1例 感染地域：インド</t>
    <phoneticPr fontId="85"/>
  </si>
  <si>
    <t>患者に共通する食品は、当該施設で調製された弁当に限られており、患者及び従事者の便から食中毒の病因物質であるノロウイルスが検出されたこと、患者の発症状況がノロウイルスによるものと一致したこと、患者を診察した医師から食中毒患者等届出票が提出されたことから、本日、山武保健所長は、当該施設を原因施設とする食中毒と断定し、営業停止処分を行った。
なお、患者は全員快方に向かっている。</t>
    <phoneticPr fontId="85"/>
  </si>
  <si>
    <t>千葉県公表</t>
    <rPh sb="0" eb="3">
      <t>チバケン</t>
    </rPh>
    <rPh sb="3" eb="5">
      <t>コウヒョウ</t>
    </rPh>
    <phoneticPr fontId="85"/>
  </si>
  <si>
    <t>毎週　　ひとつ　　覚えていきましょう</t>
    <phoneticPr fontId="5"/>
  </si>
  <si>
    <t>↓　職場の先輩は以下のことを理解して　わかり易く　指導しましょう　↓</t>
    <phoneticPr fontId="5"/>
  </si>
  <si>
    <t>今週のニュース（Noroｖｉｒｕｓ） (4/1-4/7)</t>
    <rPh sb="0" eb="2">
      <t>コンシュウ</t>
    </rPh>
    <phoneticPr fontId="5"/>
  </si>
  <si>
    <t>食中毒情報 (4/1-4/7)</t>
    <rPh sb="0" eb="3">
      <t>ショクチュウドク</t>
    </rPh>
    <rPh sb="3" eb="5">
      <t>ジョウホウ</t>
    </rPh>
    <phoneticPr fontId="5"/>
  </si>
  <si>
    <t>海外情報 (4/1-4/7)</t>
    <rPh sb="0" eb="4">
      <t>カイガイジョウホウ</t>
    </rPh>
    <phoneticPr fontId="5"/>
  </si>
  <si>
    <t>食品表示
 (4/1-4/7)</t>
    <rPh sb="0" eb="2">
      <t>ショクヒン</t>
    </rPh>
    <rPh sb="2" eb="4">
      <t>ヒョウジ</t>
    </rPh>
    <phoneticPr fontId="5"/>
  </si>
  <si>
    <t>食品表示 (4/1-4/7)</t>
    <rPh sb="0" eb="2">
      <t>ショクヒン</t>
    </rPh>
    <rPh sb="2" eb="4">
      <t>ヒョウジ</t>
    </rPh>
    <phoneticPr fontId="5"/>
  </si>
  <si>
    <t>残留農薬 (4/1-4/7)</t>
    <phoneticPr fontId="5"/>
  </si>
  <si>
    <t xml:space="preserve"> GⅡ　12週　9例</t>
    <rPh sb="6" eb="7">
      <t>シュウ</t>
    </rPh>
    <phoneticPr fontId="5"/>
  </si>
  <si>
    <t xml:space="preserve"> GⅡ　13週　4例</t>
    <rPh sb="9" eb="10">
      <t>レイ</t>
    </rPh>
    <phoneticPr fontId="5"/>
  </si>
  <si>
    <t>2024/12週</t>
    <phoneticPr fontId="85"/>
  </si>
  <si>
    <t>2024/13週</t>
  </si>
  <si>
    <t>2024年第12週（3月18日〜3月24日）</t>
    <phoneticPr fontId="85"/>
  </si>
  <si>
    <t>結核例　223例</t>
    <rPh sb="7" eb="8">
      <t>レイ</t>
    </rPh>
    <phoneticPr fontId="5"/>
  </si>
  <si>
    <t>細菌性赤痢1例 菌種：S. sonnei（D群）＿感染地域：フィリピン</t>
    <phoneticPr fontId="85"/>
  </si>
  <si>
    <t xml:space="preserve">腸管出血性大腸菌感染症22例（有症者9例、うちHUS なし）
感染地域：‌国内9例、韓国2例、ネパール1例、ペルー1例、国内・
国外不明9例
国内の感染地域：‌長崎県2例、鹿児島県2例、茨城県1例、群馬
県1例、東京都1例、福岡県1例、国内（都道府
県不明）1例
</t>
    <phoneticPr fontId="85"/>
  </si>
  <si>
    <t>血清群・毒素型：‌O26 VT1（6例）、O157 VT1（3例）、O157VT1・VT2（3例）、O111 VT1・VT2（2例）、O128 VT1・VT2（2例）、
O115 VT1（1例）、O26 VT2（1例）、O91 VT1（1例）、その他・不明（3例）
累積報告数：276例（有症者166例、うちHUS 2例．死亡なし）</t>
    <phoneticPr fontId="85"/>
  </si>
  <si>
    <t xml:space="preserve">年齢群：‌1歳（2例）、3歳（2例）、5歳（1例）、7歳（1例）、20代（7例）、30代（4例）、
40代（2例）、50代（1例）、60代（1例）、70代（1例）
</t>
    <phoneticPr fontId="85"/>
  </si>
  <si>
    <t>E型肝炎8例 感染地域（感染源）：‌千葉県2例（不明2例）、神奈川県2例（不明
2例）、北海道1例（不明）、国内・国外不明3例（不明3例）
A型肝炎3例 感染地域：和歌山県1例、マレーシア1例、国内・国外不明1例</t>
    <phoneticPr fontId="85"/>
  </si>
  <si>
    <t>レジオネラ症27例（肺炎型26例、ポンティアック熱型1例）
感染地域：京都府3例、熊本県3例、山梨県2例、愛知県2例、岡山県2例、北海道1例、群馬県1例、東京都1例、神奈川県1例、
富山県1例、滋賀県1例、大阪府1例、兵庫県1例、福岡県1例、国内（都道府県不明）4例、インド1例、国内・国外不明1例
年齢群：40代（2例）、50代（4例）、60代（3例）、70代（6例）、80代（6例）、90代以上（6例）
累積報告数：383例</t>
    <phoneticPr fontId="85"/>
  </si>
  <si>
    <t>アメーバ赤痢3例（腸管アメーバ症3例）
感染地域：‌国内（都道府県不明）1例、ラオス/タイ1例、国内・国外不明1例
感染経路：経口感染1例、その他・不明2例</t>
    <phoneticPr fontId="85"/>
  </si>
  <si>
    <t>2024年第11週</t>
    <phoneticPr fontId="85"/>
  </si>
  <si>
    <t>2024年12週</t>
    <phoneticPr fontId="85"/>
  </si>
  <si>
    <r>
      <t xml:space="preserve">対前週
</t>
    </r>
    <r>
      <rPr>
        <b/>
        <sz val="14"/>
        <color rgb="FF0070C0"/>
        <rFont val="ＭＳ Ｐゴシック"/>
        <family val="3"/>
        <charset val="128"/>
      </rPr>
      <t>インフルエンザ 　     　 18.4%   減少</t>
    </r>
    <r>
      <rPr>
        <b/>
        <sz val="11"/>
        <color rgb="FF0070C0"/>
        <rFont val="ＭＳ Ｐゴシック"/>
        <family val="3"/>
        <charset val="128"/>
      </rPr>
      <t xml:space="preserve">
</t>
    </r>
    <r>
      <rPr>
        <b/>
        <sz val="14"/>
        <color rgb="FF0070C0"/>
        <rFont val="ＭＳ Ｐゴシック"/>
        <family val="3"/>
        <charset val="128"/>
      </rPr>
      <t>新型コロナウイルス  　 15.1% 　減少</t>
    </r>
    <rPh sb="0" eb="3">
      <t>タイゼンシュウゾウカ</t>
    </rPh>
    <rPh sb="28" eb="30">
      <t>ゲンショウ</t>
    </rPh>
    <rPh sb="51" eb="53">
      <t>ゲンショウ</t>
    </rPh>
    <phoneticPr fontId="85"/>
  </si>
  <si>
    <t>籠清</t>
  </si>
  <si>
    <t>籠淸揚6枚入 一部賞味期限表示欠落</t>
  </si>
  <si>
    <t>メディアワークス...</t>
  </si>
  <si>
    <t>恵みの麹青汁 紅麹原料使用</t>
  </si>
  <si>
    <t>かるなぁ</t>
  </si>
  <si>
    <t>sofaベジハム ボンレス 他 紅麹原料関連</t>
  </si>
  <si>
    <t>社会福祉法人ボワ...</t>
  </si>
  <si>
    <t>花の郷スノーボール(さくら) 紅麹原料使用</t>
  </si>
  <si>
    <t>フラップSP-MIX 紅麹原料使用</t>
  </si>
  <si>
    <t>天野商事</t>
  </si>
  <si>
    <t>乳酸菌プラス７ 紅麹原料使用</t>
  </si>
  <si>
    <t>万代</t>
  </si>
  <si>
    <t>ブルネイ産バナメイえび 一部賞味期限誤貼付</t>
  </si>
  <si>
    <t>生活協同組合連合...</t>
  </si>
  <si>
    <t>うずら卵ウィンナー串フライ 一部ラベル誤貼付でアレルゲン表示欠落</t>
  </si>
  <si>
    <t>ユニバース</t>
  </si>
  <si>
    <t>青森サーモンおにぎり 一部ラベル誤貼付でアレルゲン表示欠落</t>
  </si>
  <si>
    <t>大源味噌</t>
  </si>
  <si>
    <t>桜紅麹 紅麹原料使用</t>
  </si>
  <si>
    <t>プリセプト</t>
  </si>
  <si>
    <t>プロポリス＆ローヤルゼリー 紅麹原料使用</t>
  </si>
  <si>
    <t>成城石井</t>
  </si>
  <si>
    <t>成城石井 たっぷり6割具材の肉まん 紅麹原料使用</t>
  </si>
  <si>
    <t>豆福 桜吹雪 他 紅麹原料使用</t>
  </si>
  <si>
    <t>ライフコーポレー...</t>
  </si>
  <si>
    <t>店内手作りモダン焼き 一部アレルゲン(乳成分)表示欠落</t>
  </si>
  <si>
    <t>新日本ウェルネス...</t>
  </si>
  <si>
    <t>トリプルエイドEX 紅麹原料使用</t>
  </si>
  <si>
    <t>デリシア</t>
  </si>
  <si>
    <t>鶏むね肉のからあげ 一部ラベル誤貼付でアレルゲン表示欠落</t>
  </si>
  <si>
    <t>社会福祉法人戸田...</t>
  </si>
  <si>
    <t>桜どらやき,いちごどらやき 紅麹原料使用</t>
  </si>
  <si>
    <t>べにやビス</t>
  </si>
  <si>
    <t>プレミアム味噌(紅大豆・紅麹味噌)</t>
  </si>
  <si>
    <t>山金</t>
  </si>
  <si>
    <t>富山県産ボイルほたるいか 一部ラベル誤貼付でアレルゲン表示欠落</t>
  </si>
  <si>
    <t>フレッセイ</t>
  </si>
  <si>
    <t>イケア・ジャパン...</t>
  </si>
  <si>
    <t>スーパーアルプス...</t>
  </si>
  <si>
    <t>桜えびのクリームコロッケ 一部ラベル誤貼付でアレルゲン(えび)表示欠落</t>
  </si>
  <si>
    <t>ごぱん</t>
  </si>
  <si>
    <t>ヘルシー食パン,紅麹食パン 紅麹原料使用</t>
  </si>
  <si>
    <t>イオンリテールス...</t>
  </si>
  <si>
    <t>5種のチーズバタール 一部特定原材料(乳成分)表示欠落</t>
  </si>
  <si>
    <t>国産よろず牛プルコギ焼肉用 一部アレルギー表示欠落</t>
  </si>
  <si>
    <t>日本ロレアル</t>
  </si>
  <si>
    <t>タカミサプリ 紅麹原料使用</t>
  </si>
  <si>
    <t>マルエツフレッシ...</t>
  </si>
  <si>
    <t>上ちりめん 一部賞味期限誤表示</t>
  </si>
  <si>
    <t>セシール</t>
  </si>
  <si>
    <t>リアルサプリ 紅麹 紅麹原料使用</t>
  </si>
  <si>
    <t>もへじ</t>
  </si>
  <si>
    <t>もへじ いちご餡の手作り最中 紅麹原料使用</t>
  </si>
  <si>
    <t>富士シティオ</t>
  </si>
  <si>
    <t>食品資材研究会</t>
  </si>
  <si>
    <t>ミニストップ</t>
  </si>
  <si>
    <t>イズミ</t>
  </si>
  <si>
    <t>マックスバリュ関...</t>
  </si>
  <si>
    <t>生活協同組合コー...</t>
  </si>
  <si>
    <t>元気プロジェクト...</t>
  </si>
  <si>
    <t>戸倉商事</t>
  </si>
  <si>
    <t>瀬戸大橋総合開発...</t>
  </si>
  <si>
    <t>ハーブ健康本舗</t>
  </si>
  <si>
    <t>ガイナファーム</t>
  </si>
  <si>
    <t>信光物産</t>
  </si>
  <si>
    <t>三本珈琲</t>
  </si>
  <si>
    <t>ヒサダヤ</t>
  </si>
  <si>
    <t>南島酒販</t>
  </si>
  <si>
    <t>ルピシア</t>
  </si>
  <si>
    <t>斎藤酒造場</t>
  </si>
  <si>
    <t>とりなんこつ入りあげ丸天 一部賞味期限切れ販売</t>
  </si>
  <si>
    <t>白山店 お肉屋さんのコロッケ 一部アレルゲン表示欠落</t>
  </si>
  <si>
    <t>納豆キナーゼPREMIUM、血管健康源 紅麹原料使用</t>
  </si>
  <si>
    <t>くるみゆべし 一部カビ発生の恐れ</t>
  </si>
  <si>
    <t>ドリップトップ横浜カフェマイルドブレンド5杯入 一部賞味期限誤表記</t>
  </si>
  <si>
    <t>まるごとにっぽん浅草店 砂肝の炭火焼 一部変色・異臭</t>
  </si>
  <si>
    <t>南島酒販 紅麹百年酢 紅麹原料使用</t>
  </si>
  <si>
    <t>LUPICIA 紅麹甘酒 紅麹原料使用</t>
  </si>
  <si>
    <t>紅麹甘酒 紅麹原料使用</t>
  </si>
  <si>
    <t>にぎり寿司(桜華) 一部ラベル誤貼付でアレルギー表示欠落</t>
  </si>
  <si>
    <t>納豆精EX300 紅麹原料使用</t>
  </si>
  <si>
    <t>直火焼辛口牛ホルモン 紅麹原料使用</t>
  </si>
  <si>
    <t>牛肉入りコロッケパン 一部アレルゲン(卵)表示欠落</t>
  </si>
  <si>
    <t>噂のコロッケ他 一部ラベル誤貼付で特定原材料表示欠落</t>
  </si>
  <si>
    <t>ガーリックシュリンプ 一部ラベル誤貼付で特定原材料表示欠落</t>
  </si>
  <si>
    <t>大分風とり天 一部ラベル誤表示</t>
  </si>
  <si>
    <t>トップバリュ 国内で採水した天然水 一部カビ臭の恐れコメントあり</t>
  </si>
  <si>
    <t>血圧GABA(ギャバ)100 紅麹原料使用</t>
  </si>
  <si>
    <t>紅麹粉末 紅麹原料使用</t>
  </si>
  <si>
    <t>極醸豚生味噌漬け 一部ラベル誤貼付でアレルゲン表示欠落</t>
  </si>
  <si>
    <t>フィッシュ＆チップス テイクアウト他 一部消費期限誤印字</t>
  </si>
  <si>
    <t>淡路島紅い玉ねぎドレッシング 一部紅麹原料使用</t>
    <phoneticPr fontId="29"/>
  </si>
  <si>
    <r>
      <t xml:space="preserve">タイトル </t>
    </r>
    <r>
      <rPr>
        <sz val="14"/>
        <color theme="0"/>
        <rFont val="ＭＳ Ｐゴシック"/>
        <family val="3"/>
        <charset val="128"/>
      </rPr>
      <t>(</t>
    </r>
    <r>
      <rPr>
        <sz val="20"/>
        <color rgb="FFFF0000"/>
        <rFont val="ＭＳ Ｐゴシック"/>
        <family val="3"/>
        <charset val="128"/>
      </rPr>
      <t>紅麹回収25件!!</t>
    </r>
    <r>
      <rPr>
        <sz val="14"/>
        <color theme="0"/>
        <rFont val="ＭＳ Ｐゴシック"/>
        <family val="3"/>
        <charset val="128"/>
      </rPr>
      <t>)</t>
    </r>
    <rPh sb="6" eb="8">
      <t>ベニコウジ</t>
    </rPh>
    <rPh sb="8" eb="10">
      <t>カイシュウ</t>
    </rPh>
    <rPh sb="12" eb="13">
      <t>ケン</t>
    </rPh>
    <phoneticPr fontId="5"/>
  </si>
  <si>
    <t>山形県上山市の飲食店で3月下旬、食事をした8人がおう吐や下痢などの症状を示し、村山保健所はノロウイルスが原因の食中毒と断定しました。ノロウイルスによる食中毒はことし2例目です。食中毒が発生したのは上山市美咲町の飲食店「レストラン イビサ」です。県によりますと3月29日、この店で食事をした10代から80代の男女8人がおう吐や下痢</t>
    <phoneticPr fontId="85"/>
  </si>
  <si>
    <t>山形放送</t>
    <rPh sb="0" eb="4">
      <t>ヤマガタホウソウ</t>
    </rPh>
    <phoneticPr fontId="85"/>
  </si>
  <si>
    <t>静岡市保健所の発表によりますと、静岡市葵区漆山にある病院が3月26日に提供した病院食を食べた181人のうち、25人が翌日から、嘔吐・下痢の症状を訴えたということです。25人全員、快方に向かっています。患者と調理従事者の便から、ノロウイルスが検出されたため、静岡市保健所は病院の病院食が原因の食中毒と断定し、病院食の調理を担当していた会社を3日から当分の間、営業禁止としました。</t>
    <phoneticPr fontId="85"/>
  </si>
  <si>
    <t>SBS</t>
    <phoneticPr fontId="85"/>
  </si>
  <si>
    <t>広島県呉市保健所は3日、呉市本通の飲食店「花月」で食中毒が発生したと発表した。ヒラメの寄生虫が原因という。同店は既に残ったヒラメを廃棄し、食中毒の拡大防止策を図っているとして営業禁止処分は見送った。</t>
    <phoneticPr fontId="15"/>
  </si>
  <si>
    <t>呉市の飲食店で食中毒　7人が下痢や嘔吐</t>
    <phoneticPr fontId="15"/>
  </si>
  <si>
    <t>https://nordot.app/1148177847618109756?c=768367547562557440</t>
    <phoneticPr fontId="15"/>
  </si>
  <si>
    <t>広島県</t>
    <rPh sb="0" eb="3">
      <t>ヒロシマケン</t>
    </rPh>
    <phoneticPr fontId="15"/>
  </si>
  <si>
    <t>中国新聞</t>
    <rPh sb="0" eb="2">
      <t>チュウゴク</t>
    </rPh>
    <rPh sb="2" eb="4">
      <t>シンブン</t>
    </rPh>
    <phoneticPr fontId="15"/>
  </si>
  <si>
    <t>広島市内の飲食店でノロウイルスによる集団食中毒が発生しました。広島市によりますと３月２２日・２４日に中区袋町の飲食店を利用した８グループ２３人のうち１７人が下痢やおう吐の症状を訴えました。広島市保健所は患者などからノロウイルスが検出されたことから
集団食中毒と判断し２日、店に対して営業禁止を命令しました。</t>
    <phoneticPr fontId="85"/>
  </si>
  <si>
    <t>広島ホームテレビ</t>
    <rPh sb="0" eb="2">
      <t>ヒロシマ</t>
    </rPh>
    <phoneticPr fontId="85"/>
  </si>
  <si>
    <t>名古屋市は1日、3月27日に中村区名駅4の飲食店「たてがみ名古屋駅前店」で食事をした15人がノロウイルスによる食中毒を起こしたと発表した。入院患者はおらず、全員快方に向かっているという。市は1日、再発防止策が講じられるまで同店を営業禁止処分とした。</t>
    <phoneticPr fontId="85"/>
  </si>
  <si>
    <t>中日新聞</t>
    <rPh sb="0" eb="2">
      <t>チュウニチ</t>
    </rPh>
    <rPh sb="2" eb="4">
      <t>シンブン</t>
    </rPh>
    <phoneticPr fontId="85"/>
  </si>
  <si>
    <t>石川県は３１日、七尾市湊町１丁目の飲食店「リストランテ　リオ」を２７日に利用した１４人が食中毒を発症したと発表した。患者や調理従事者の便から検出されたノロウイルスが原因と断定し、同店を３１日から２日間の営業停止処分とした。１４人は七尾、志賀、中能登、穴水の各市町の１０代男女で、嘔吐（おうと）や下痢の症状が出た。８人が医療機関を受診し、回復傾向にある。同店ではピザやパスタ、サラダなどが提供された。</t>
    <phoneticPr fontId="85"/>
  </si>
  <si>
    <t>※2024年 第13週（3/25～3/31） 現在</t>
    <phoneticPr fontId="5"/>
  </si>
  <si>
    <t>大阪・八尾市</t>
    <phoneticPr fontId="15"/>
  </si>
  <si>
    <t>大阪府八尾市の保健所は、市内にある高齢者施設で１００歳の入所者を含む７０人が下痢や腹痛の症状を訴え、便からウェルシュ菌が検出されたと発表しました。保健所は、施設で出された食事が原因の食中毒と断定し、３日間、調理業務を停止する処分を下しました。
　食中毒があったのは、八尾市荘内町にある「医療法人徳州会　介護老人保健施設　八尾徳洲苑」で、４月３日午前に職員から「入所者の方が複数下痢をしている」と保健所に連絡がありました。保健所によりますと、入所者６８人と職員２人のあわせて７０人が下痢や腹痛を訴えていて、中には１００歳の入所者も含まれているということです。入居者らの便からは下痢や腹痛をを引き起こすウェルシュ菌が検出されたということで、保健所は４月５日から４月７日までの３日間、施設の調理部門に対して業務停止命令を行ったということです。</t>
    <phoneticPr fontId="15"/>
  </si>
  <si>
    <t>https://news.yahoo.co.jp/articles/6de0a94db3831d294959d7a575653d7b1890d557</t>
    <phoneticPr fontId="15"/>
  </si>
  <si>
    <t>MBSニュース</t>
    <phoneticPr fontId="15"/>
  </si>
  <si>
    <t>刺し身やローストビーフ食べ18人食中毒　10〜64歳の男女　兵庫・三田の飲食店を営業停止</t>
    <phoneticPr fontId="15"/>
  </si>
  <si>
    <t>兵庫県の宝塚健康福祉事務所は４日、同県三田市相生町の飲食店「嬉らく人　はなれ」でコース料理などを食べた１８人が吐き気や下痢などを訴え、うち８人と調理従事者１人からノロウイルスが検出されたと発表した。同事務所は食中毒と断定し、同店を５日まで２日間の営業停止とした。
　同事務所によると、１８人は同市や宝塚市、神戸市などに住む１０〜６４歳の男女。同店が３月２３日に提供した刺し身やローストビーフ、カルパッチョなどを食べた。２４日午後以降にそれぞれ発症したが、軽症で入院した人はおらず、全員快方に向かっているという。</t>
    <phoneticPr fontId="15"/>
  </si>
  <si>
    <t>https://news.goo.ne.jp/article/kobe/nation/kobe-20240404006.html</t>
    <phoneticPr fontId="15"/>
  </si>
  <si>
    <t>神戸新聞</t>
    <rPh sb="0" eb="4">
      <t>コウベシンブン</t>
    </rPh>
    <phoneticPr fontId="15"/>
  </si>
  <si>
    <t>兵庫県</t>
    <rPh sb="0" eb="3">
      <t>ヒョウゴケン</t>
    </rPh>
    <phoneticPr fontId="15"/>
  </si>
  <si>
    <t xml:space="preserve">県は6日、諫早市宇都町のレストラン「プルニエ」で3月29日～31日に食事をした19～72歳の男女19人が、下痢や嘔吐（おうと）、発熱などを訴えたと発表した。県央保健所の調査で調理した2人と患者7人の便からノロウイルスを検出し、食中毒と断定。同店を6日から2日間の営業停止処分とした。　全員快方に向かっているという。県は調理…
</t>
    <phoneticPr fontId="85"/>
  </si>
  <si>
    <t>毎日新聞</t>
    <rPh sb="0" eb="4">
      <t>マイニチシンブン</t>
    </rPh>
    <phoneticPr fontId="85"/>
  </si>
  <si>
    <t>岡山市北区の商業施設にある飲食店で食事をした8人からノロウイルスが検出され、岡山市はこの店をきょうから2日間の営業停止処分にしました。
岡山市によりますと、岡山市北区のセントラルビュッフェ・イオンモール岡山店で、今月1日に会食をしたグループのうち、数人が体調不良になったと岡山市保健所に4日、連絡がありました。</t>
    <phoneticPr fontId="85"/>
  </si>
  <si>
    <t>山陽放送</t>
    <rPh sb="0" eb="2">
      <t>サンヨウ</t>
    </rPh>
    <rPh sb="2" eb="4">
      <t>ホウソウ</t>
    </rPh>
    <phoneticPr fontId="85"/>
  </si>
  <si>
    <t xml:space="preserve">横浜・西区の飲食店でノロウイルス食中毒 ２０～６０代の２３人が軽症 | カナロコ by 神奈川新聞 カナロコ 
横浜市は６日、同市西区の飲食店「四川料理辣妹子（ラーメイズ）」でノロウイルスによる食中毒が発生し、２０～６０代の男女２３人が下痢や腹痛、吐き気など </t>
    <phoneticPr fontId="85"/>
  </si>
  <si>
    <t>神奈川新聞</t>
    <rPh sb="0" eb="5">
      <t>カナガワシンブン</t>
    </rPh>
    <phoneticPr fontId="85"/>
  </si>
  <si>
    <t>「ウェルシュ菌」を検出・高齢者施設で食中毒１００歳の入所者ら７０人が下痢などの症状　３日間の調理業務停止命令　</t>
    <phoneticPr fontId="15"/>
  </si>
  <si>
    <t>兵庫県の宝塚健康福祉事務所は４日、同県三田市相生町の飲食店「嬉らく人　はなれ」でコース料理などを食べた１８人が吐き気や下痢などを訴え、うち８人と調理従事者１人からノロウイルスが検出されたと発表した。同事務所は食中毒と断定し、同店を５日まで２日間の営業停止とした。</t>
    <phoneticPr fontId="85"/>
  </si>
  <si>
    <t xml:space="preserve">TBSテレビ </t>
    <phoneticPr fontId="15"/>
  </si>
  <si>
    <t xml:space="preserve">女性の胃から“アニサキス”…スーパーで買ったカガミダイの刺身を食べて体調不良 </t>
    <phoneticPr fontId="15"/>
  </si>
  <si>
    <t>石川県加賀市内のスーパーで購入した刺身を食べた女性が、吐き気などの症状を訴え、胃からアニサキスが見つかりました。石川県は食中毒と断定し、このスーパーを1日間の営業停止処分としました。食中毒が発生したのは、加賀市山代温泉のAコープ桔梗山代店です。
南加賀保健福祉センターによりますと、4月2日の夜、50代の女性がこのスーパーで購入したカガミダイの刺身を食べたあと、腹痛や吐き気の症状を訴えました。医療機関で治療を受けたところ、胃の中からアニサキスが検出されました。この女性は入院しておらず、回復傾向だということです。
アニサキスは寄生虫の一種で、長さがおよそ2センチから3センチ、サバやサンマ、イカなどに寄生しています。４月に入り、県内で食中毒が発生したのはこれが初めてです。</t>
    <phoneticPr fontId="15"/>
  </si>
  <si>
    <t>https://newsdig.tbs.co.jp/articles/-/1094613?display=1</t>
    <phoneticPr fontId="15"/>
  </si>
  <si>
    <t>石川県</t>
    <rPh sb="0" eb="3">
      <t>イシカワケン</t>
    </rPh>
    <phoneticPr fontId="15"/>
  </si>
  <si>
    <t>自家製「サラダチキン」で33歳が下痢・関節痛…　カンピロバクタ―感染症が原因? 「低温調理」に必要な温度の目安を保健所が解説(一部再掲)</t>
    <phoneticPr fontId="15"/>
  </si>
  <si>
    <t>健康志向の高まりもあり、トレーニングを行う方などに、高たんぱく低カロリーの鶏肉は、人気の食材の一つとなっています。調理後にパックされた鶏肉は、スーパー・コンビニなどでも売られていますが、ご家庭で、自ら調理される方もいらっしゃるようです。中でも、ササミなどを「低温調理」したサラダチキンは、食感も柔らかく、人気とされています。しかし、厚生労働省によると、日本における細菌性食中毒の中で近年、もっとも多く報告されているのが、カンピロバクターによる食中毒です。カンピロバクター食中毒の主な原因と推定される食品、または感染源として、生の状態や加熱不足の鶏肉、調理中の取り扱い不備による二次汚染などがあげられています。症状は、下痢、腹痛、発熱、悪心、嘔気、嘔吐、頭痛、悪寒、倦怠感などで、多くの患者は1週間ほどで治癒します。一般に、細菌性食中毒の発生は、気温と湿度が高くなる夏場に多いとされます。一方で、カンピロバクター感染症は、年間を通して、発生が報告されており、注意が必要な感染症です。</t>
    <phoneticPr fontId="15"/>
  </si>
  <si>
    <t>https://news.yahoo.co.jp/articles/05d8b5329de1c34ea3022a5fb80cfb6ed0a1eeb2</t>
    <phoneticPr fontId="15"/>
  </si>
  <si>
    <t>感染症・予防ナビ</t>
    <rPh sb="0" eb="3">
      <t>カンセンショウ</t>
    </rPh>
    <rPh sb="4" eb="6">
      <t>ヨボウ</t>
    </rPh>
    <phoneticPr fontId="15"/>
  </si>
  <si>
    <t>全国</t>
    <rPh sb="0" eb="2">
      <t>ゼンコク</t>
    </rPh>
    <phoneticPr fontId="15"/>
  </si>
  <si>
    <t>紀の川市の工場に立ち入り検査</t>
    <phoneticPr fontId="15"/>
  </si>
  <si>
    <t>小林製薬の「紅こうじ」を使ったサプリメントを巡る健康被害問題で、厚生労働省と県は今日、食品衛生法に基づいて原料を製造する紀の川市にある子会社の工場に立ち入り検査を行いました。
立ち入り検査が行われたのは、紀の川市北勢田にある小林製薬の子会社の工場で、今日午前９時半頃、厚生労働省と県の担当者、あわせて１７人が工場に入りました。この工場では老朽化を理由に去年１２月に閉鎖された小林製薬の大阪市内の工場から製造設備を引き継ぎ、今年１月から紅麹原料を製造していて、今日の立ち入り検査では製造ラインなどを調べたものと見られます。小林製薬は、一昨日の記者会見で、健康被害の原因として青カビ由来の天然化合物「プベルル酸」が影響した可能性があると説明しています。プベルル酸は大阪市内の工場で、去年４月から１０月にかけて製造した原料に含まれていて、厚生労働省は昨日、大阪市とともに、大阪市内の工場でも立ち入り検査を行っています。サプリを摂取したとみられる死亡例はこれまでに合わせて５人に上っていて１００人を超える人が入院していることがわかっています。厚生労働省で原因究明を急いでいます。検査の後、小林製薬山下健司製造本部長は「現状、並びに、これまでの調査で知り得た事実であったりデータを正確にお伝えするのが役割だと考えている。誠心誠意、誠実に対応していきたい。皆様にはご迷惑をおかけしております。本当に申し訳ございません」と話しました。</t>
    <phoneticPr fontId="15"/>
  </si>
  <si>
    <t>https://www.tv-wakayama.co.jp/news/detail.php?id=78726</t>
    <phoneticPr fontId="15"/>
  </si>
  <si>
    <t>和歌山県</t>
    <rPh sb="0" eb="4">
      <t>ワカヤマケン</t>
    </rPh>
    <phoneticPr fontId="15"/>
  </si>
  <si>
    <t>テレビ和歌山</t>
    <rPh sb="3" eb="6">
      <t>ワカヤマ</t>
    </rPh>
    <phoneticPr fontId="15"/>
  </si>
  <si>
    <t>下痢や嘔吐 台湾くら寿司の食事客4人が体調不良訴え</t>
    <phoneticPr fontId="15"/>
  </si>
  <si>
    <t>台北市にある回転ずしチェーン、くら寿司の店舗を利用した客4人が食後に不快感や下痢、嘔吐などの症状を訴えていたことが分かった。同店を運営する亜洲蔵寿司は1日、台北市政府衛生局の検査を受けたとした上で、対応が不十分だとされた項目について改善を施し、その後の再検査では全ての項目で合格したと発表した。一部メディアの報道によると、体調不良を訴えた客は3月28日に同店を利用。その後医療機関を受診したところ、食中毒の可能性があるとの診断を受けた。同日に行われた衛生局の検査では、炊飯器やソフトクリームの機械周辺の汚れなど4項目で不十分とされたという。
　くら寿司側は、他に類似の症状を訴えた客はいないと説明。食中毒発生の有無については、従業員や使用した包丁、まな板などから採取した検体を検査に出したとしながらも、検査には7～14日かかるため、現在は確かな結果は得られていないとした。衛生管理を徹底するなどし、安心で快適な食事の空間づくりに努めるとしている。</t>
    <phoneticPr fontId="15"/>
  </si>
  <si>
    <t>https://japan.focustaiwan.tw/society/202404020003</t>
    <phoneticPr fontId="15"/>
  </si>
  <si>
    <t>台湾</t>
    <rPh sb="0" eb="2">
      <t>タイワン</t>
    </rPh>
    <phoneticPr fontId="15"/>
  </si>
  <si>
    <t>フォーカス台湾</t>
    <rPh sb="5" eb="7">
      <t>タイワン</t>
    </rPh>
    <phoneticPr fontId="15"/>
  </si>
  <si>
    <t>9000人超が感染、小学生3人が死亡した食中毒事件…悲劇を防ぐために「NASAのシステム」が有効な理由 - ニュースな本</t>
    <phoneticPr fontId="15"/>
  </si>
  <si>
    <t>給食メニューに地域差がある背景
過去の「O-157」食中毒事件への反省　　みなさんは給食で「冷やし中華」や「冷やしうどん」など、冷たい麺類を食べたことがありますか？「夏の定番だった」と答える方がいらっしゃるかもしれません。しかし、私の勤務する東京・文京区の学校では冷たい麺類の提供は禁止されています。その理由は「温度を下げる（冷ます）間に食中毒のリスクがある」というものです。給食について「そんな給食のメニュー、自分の地域では出なかった」「私の学校ではよく出ていたよ」という話で盛り上がることがありますが、その地域差は、自治体の定める安全基準の差に起因している場合もあるのです。
　ある小学校のサバから腸炎ビブリオという食中毒菌が検出された場合、その自治体内の学校すべてでサバの使用が少なくとも数年は禁止になる、ということがよくあります。たとえ契約している水産加工業者が違っていたとしても、「念のために」というわけです。
　川や道路を挟んだだけの近い距離であっても、県境や市境など行政区分が違えば「東側の地域は給食でサバが出る」「西側の地域では出ない」という一見不可解な現象が起こるのは、このような理由からです。給食で「食の安全」をここまで厳格に考えるようになった背景には、過去の集団食中毒事件への反省があります。</t>
    <phoneticPr fontId="15"/>
  </si>
  <si>
    <t>大阪府</t>
    <rPh sb="0" eb="3">
      <t>オオサカフ</t>
    </rPh>
    <phoneticPr fontId="15"/>
  </si>
  <si>
    <t>ダイヤモンド</t>
    <phoneticPr fontId="15"/>
  </si>
  <si>
    <t>https://diamond.jp/articles/-/338598</t>
    <phoneticPr fontId="15"/>
  </si>
  <si>
    <t>台北の飲食店で食中毒 包丁や店員の手から原因物質検出 市長「店に責任」台湾</t>
    <phoneticPr fontId="15"/>
  </si>
  <si>
    <t>TNL</t>
    <phoneticPr fontId="15"/>
  </si>
  <si>
    <t>（台北中央社）台北市内の飲食店で食事をした客が相次いで食中毒症状を訴え、2人が死亡した問題。蒋万安（しょうばんあん）台北市長は2日、飲食店の包丁やまな板、店員の手から食中毒の原因物質とみられているボンクレキン酸を検出したと発表し、責任が店側にあるのが確認できたと述べた。同日現在、食中毒症状を訴えているのは先月19日から24日にかけて同店でライスヌードル料理などを食べた客30人。強い毒性を持つボンクレキン酸はこれまでに、死者と重症者の全員を含む22人から陽性反応が出た。
  蒋氏は記者会見で、市衛生局は24日に行った初回の立ち入り検査の際にサンプルを採取し、専門機関に分析を依頼したと説明。1日夜、店内や店員の手のサンプルからボンクレキン酸の陽性反応が出たと連絡があったとした。検察や警察にも通知済みで、報告が出そろい次第情報を提供すると述べた。ボンクレキン酸の発生源やルートについては、詳細は積極的に調査中だとした。
衛生福利部（保健省）が店舗で採取した食品のサンプルからは、ボンクレキン酸は検出されなかった。同市法務局の連堂凱局長は、店内や店員の手のサンプルからボンクレキン酸が検出されたならば、食中毒は店内で発生した事件だと確定できると説明。今後、保険会社と損害賠償の手続きについての話し合いを始めるとした。同部が発表した統計によると、2日午後5時半現在、6人が入院しており、うち4人が集中治療室に入っている。</t>
    <phoneticPr fontId="15"/>
  </si>
  <si>
    <t>https://japan.thenewslens.com/article/5983</t>
    <phoneticPr fontId="15"/>
  </si>
  <si>
    <t xml:space="preserve">誕生日ケーキを食べた少女が死亡 販売元のパン屋を相手取り遺族が訴訟 | </t>
    <phoneticPr fontId="15"/>
  </si>
  <si>
    <t xml:space="preserve">ニコニコニュース </t>
    <phoneticPr fontId="15"/>
  </si>
  <si>
    <t>■誕生日が悲劇に
インドのパンジャーブ州で3月24日、誕生日ケーキを食べたマンヴィさん（10）が食中毒で死亡した。このケーキは、マンヴィさんの家族がフードデリバリーのアプリ「Zomato」で、あるパン屋から注文したものだという。同日の夕方、マンヴィさんはケーキを食べた直後から激しい嘔吐に見舞われ、食中毒症状が現れた。家族の証言によると、しきりに口の乾燥による不快感を訴えていたという。
マンヴィさんはその日の夜はそのまま眠りについたとされるが、翌朝には容態が悪化。すぐに病院に運ばれ、酸素吸入と心電図を装着された。しかし改善せず、帰らぬ人となった。
■パン屋を提訴
遺族は死因が食中毒によることから、ケーキの販売元であるパン屋を提訴した。警察は地元メディアに対し、「マンヴィさんの遺体から採取したサンプルと食中毒との因果関係を特定するため、調査を進めている」と語っている。
また遺族は、請求書に記載されていた住所と実店舗の場所と名前が異なることから、クラウドキッチンであった可能性も指摘した。クラウドキッチンとは、実店舗を構えずに単一のキッチンで複数のレストランを運営する形態。フードデリバリーの需要が増加する中、効率的で経費の節減ができるとして、人気が高まっている。マンヴィさんの遺族がケーキを注文した「Zomato」は、まさにこのクラウドキッチンを売りにしているアプリだった。同アプリの運営会社は、2020年にアメリカの大手デリバリー「Uber Eats」のインド事業を買収し、インド内でも着実にシェアを伸ばしている企業である。</t>
    <phoneticPr fontId="15"/>
  </si>
  <si>
    <t>https://news.nicovideo.jp/watch/nw14681795?news_ref=topiclist</t>
    <phoneticPr fontId="15"/>
  </si>
  <si>
    <t xml:space="preserve">機能性表示食品、消費者庁が対策チーム 「紅麹」問題で - 日本経済新聞 </t>
    <phoneticPr fontId="15"/>
  </si>
  <si>
    <t>「紅麹（こうじ）」原料を使った小林製薬の機能性表示食品を巡る健康被害問題を受け、自見英子消費者相は2日の閣議後の記者会見で、機能性表示食品制度のあり方について検討する対策チームを立ち上げたと明らかにした。消費者庁次長をトップとして1日、同庁内に設置した。食品表示、食品安全のほか、4月に厚生労働省から業務が移管された食品衛生基準行政の3つの担当で構成。小林製薬からの報告結果などを踏まえ、制度の課題やあり方を議論する。同庁は小林製薬に紅麹製品の安全性の再検証と報告を5日までに求めている。機能性表示食品の届け出がある約7000点についても一斉点検を実施している。3月29日の関係閣僚会議で、林芳正官房長官が5月末をめどに制度のあり方を検討するよう同庁に指示していた。自見消費者相は2日の会見で「スピード感を持って取り組みたい」と話した。厚労省と消費者庁が3月29日に設けたコールセンターには、3日間で1500件超の電話相談が寄せられたという。</t>
    <phoneticPr fontId="15"/>
  </si>
  <si>
    <t xml:space="preserve">アベノミクスのツケなのか…紅こうじで注目「機能性表示食品」と「トクホ」の違いは？急拡大 ... 東京新聞 </t>
    <phoneticPr fontId="15"/>
  </si>
  <si>
    <t>小林製薬（大阪市）の「紅麹（こうじ）」を使ったサプリメントを巡る健康被害問題が、混迷状態だ。青カビがつくる化合物「プベルル酸」が原因の可能性があるが、なぜ検出されたか不明という。サプリメントは「機能性表示食品」として販売されていた。その食品の制度は一般には十分理解されないまま、緩く運用されていなかったか。（山田雄之、山田祐一郎）
◆よく分からないけど…「どっちも体に良いんですよね？」
　「こちら特報部」は1日昼、ジョギングや散歩など健康に気を使う人が多そうな東京・代々木公園に向かった。桜の満開を待ち切れない花見客らが、レジャーシートを広げていた。
　「サプリめちゃくちゃ使いますよ」。花見の場所取り中の埼玉県川口市の会社員春日誠さん（28）が取材に答えた。体づくりのために週6日ペースでジムに通い、毎日3種類のサプリを飲むという。市販されているさまざまなサプリ（紅麹や本文とは関係ありません）　摂取しているサプリは「機能性表示食品」か、あるいは国の審査がある「特定保健用食品（トクホ）」か、春日さんは意識しておらず、両者の違いも知らなかった。「でも、どっちも体には良いんですよね」
　男児（5）と自転車の練習に来ていた東京都港区の女性（40）は夫が紅こうじを使ったサプリを飲んでいるという。「夫は『小林製薬以外の商品だから大丈夫だ』って言ってました」　乳児と訪れていた北区の主婦（36）は「サプリは生活習慣を改善し、足りないものを補う良い効果しかないと思っていた」と話す。主婦は10年以上前に肌のケアでサプリを使い始めた。「医薬品かどうかは見ているけど、機能性表示食品とトクホの違いは意識していなかった」。今回の問題を受け、自宅にあったサプリの成分表示をすべて確認したという。「怖くなったので、サプリは当分買わないかもしれない」
◆把握から公表までに2カ月、原因特定はまだ
　犬と散歩中の港区の会社員男性（48）は3年前に体の疲れが気になるようになり、時々1、2種類のサプリを飲むという。「市販のサプリって値段も手ごろだし、すっかり安全な商品だと思い込んでました」これまでの小林製薬の記者会見について「まだ分かっていないことが多いんでしょうね。説明がすっきりしなかった」と振り返り、「国が機能性表示食品の基準を厳しくしていく方向に変わっていくのかな」とつぶやいた。この日取材した範囲では、機能性表示食品の詳細を知る人はいなかった。
　渦中の小林製薬が医師からの連絡でサプリによる健康被害の恐れを把握したのは1月中旬。ただ、公表と自主回収に踏み切ったのは3月22日で2カ月余りたっていた</t>
    <phoneticPr fontId="15"/>
  </si>
  <si>
    <t xml:space="preserve">機能性表示食品のデータベース 全製品の約15％が少なくとも半年は更新されず 民間のリサーチ ... </t>
    <phoneticPr fontId="15"/>
  </si>
  <si>
    <t>小林製薬の「紅麹」サプリメントなど消費者庁の機能性表示食品データベースにある6749製品のうち、およそ1000製品の情報が少なくとも半年間、更新されていなかったことが東京商工リサーチの調査の結果で明らかになりました。機能性表示食品については、ガイドラインに沿って事業者が届け出ることで、製品のパッケージに「機能性表示食品」と表記することができ、消費者庁のデータベースに登録されます。
  ガイドラインでは、製品の販売状況などに変更があった際は速やかに届け出るよう求めていますが、民間リサーチ会社「東京商工リサーチ」がこのデータベースを調べたところ、6749製品のうち、およそ15％にあたる982製品の情報が少なくとも半年間、更新されていなかったことがわかりました。これについて、消費者庁の新井ゆたか長官は4日の記者会見で「販売状況が未更新の事業者があることは課題」としながら、「消費者が入手できる商品の情報は更新されている」と話しました。機能性表示食品をめぐっては、小林製薬が届け出ていた「紅麹」を含むサプリを摂取した人に健康被害が出ていることを受け、消費者庁は小林製薬に対し、安全性の再検証を行うよう求めるとともに、全ての機能性表示食品を緊急点検しています。</t>
    <phoneticPr fontId="15"/>
  </si>
  <si>
    <t xml:space="preserve">株式会社ストロングハートにおける「栄養調整食品」の不適正表示に対する措置について  農林水産省 </t>
    <phoneticPr fontId="15"/>
  </si>
  <si>
    <t>農林水産省関東農政局は、株式会社ストロングハート（本社：東京都港区六本木三丁目16番13号。法人番号3010401105328。以下「ストロングハート」という。）を表示責任者とする「栄養調整食品」の原料原産地名について、対象原材料の「加水分解ミルクプロテイン」に「アメリカ製造」と表示せず一般用加工食品として販売したこと、また、不適正であることを認識して以降も不適正な表示の商品を継続して販売したことを確認しました。
このため、本日、ストロングハートに対し、食品表示法に基づき、表示の是正と併せて、原因の究明・分析の徹底、再発防止対策の実施等について指示を行いました。
1.経過
農林水産省関東農政局が、令和5年12月26日から令和6年3月21日までの間、ストロングハートに対し、食品表示法（平成25年法律第70号。以下「法」という。）第8条第2項の規定に基づく立入検査等を行いました。
この結果、農林水産省関東農政局は、ストロングハートを表示責任者とする「栄養調整食品」（商品名「ストロングバーミルクホワイト」ほか3商品）の原料原産地名について、対象原材料の「加水分解ミルクプロテイン」に「アメリカ製造」を表示せず、少なくとも令和4年6月1日から令和5年12月31日までの間に、合計749,403本を卸売事業者等15社に対して、及び自社ホームページにおいて一般消費者に対して一般用加工食品として販売したこと、また、表示が不適正であることを認識して以降も不適正な表示の商品を継続して販売したことを確認しました（別紙1参照）。
2.措置
ストロングハートが行った上記1の行為は、法第4条第1項の規定に基づき定められた食品表示基準（平成27年内閣府令第10号。以下「基準」という。）第3条第2項の表の「原料原産地名」の項の規定に違反するものです（別紙2参照）。このため、農林水産省関東農政局は、ストロングハートに対し、法第6条第1項の規定に基づき、以下の内容の指示を行いました。</t>
    <phoneticPr fontId="15"/>
  </si>
  <si>
    <t xml:space="preserve">紅麹サプリ問題、消費者庁に機能性表示食品あり方検討チーム…６８００食品を緊急点検   ヨミドクター </t>
    <phoneticPr fontId="15"/>
  </si>
  <si>
    <t xml:space="preserve">小林製薬（大阪市）の「紅麹べにこうじ」成分入りサプリメントを摂取した人に健康被害が確認された問題で、自見消費者相は２日、閣議後の記者会見で機能性表示食品のあり方を検討する対策チームを１日付で発足させたと発表した。５月末までに制度の課題を検証し、改善に向けた方向性を取りまとめる。
紅麹サプリ問題、消費者庁に機能性表示食品あり方検討チーム…６８００食品を緊急点検    消費者庁
　消費者庁は小林製薬に対し、機能性表示食品として届け出ていたサプリの安全性を再検証して５日までに回答するよう求めるとともに、届け出を受けている約１７００業者約６８００食品について、１２日を期限に「健康被害発生の有無」などの緊急点検をしている。対策チームはそれらの回答結果を分析し、専門家の意見を踏まえて検討を進める。
　機能性表示食品は、食品の健康効果や安全性を示す資料を同庁に届け出れば、事業者の責任で表示が可能となる。２０１５年４月に政府の成長戦略の一環で導入されたが、今回の問題で安全性などを疑問視する声も上がっている。ただ、小林製薬のサプリでは、原料から青カビ由来の「プベルル酸」が検出され、製造工程に問題があった可能性も出ている。自見消費者相は会見で「因果関係を証明しながら物事を冷静に判断していく必要がある」とした上で、「機能性表示食品の安全性と、製造工程の安全性という二つの意味が混同して議論されていると認識している」と指摘。論点を整理しながら、対策を検討する考えを示した。　一方、東京商工リサーチの調査によると、同庁がウェブ上で公開している機能性表示食品のデータベースでは、全体の約１５％に当たる９８２食品で販売情報が更新されていなかった。自見消費者相は「データベースの早急な改善も検討する必要がある」と述べた。　厚生労働省の２日の発表では、健康被害による入院者数は１日時点で１６６人。医療機関を受診した人は８７７人となった。
</t>
    <phoneticPr fontId="15"/>
  </si>
  <si>
    <t xml:space="preserve">インド産生鮮オクラ 一部残留農薬基準超過 (2024年4月5日) - エキサイトニュース </t>
    <phoneticPr fontId="85"/>
  </si>
  <si>
    <t>3月24日から27日に、インドディin堺と店頭で販売した「インド産生鮮オクラ」において、モニタリング検査で残留農薬の基準値を超える検出があった為「テブコナゾール0.04ppmを検出(基準値0.01ppmを超える)クロルピリホス0.05ppmを検出(基準値0.01ppmを超える) 」、回収する。これまで健康被害の報告はない。
【発　表　日】2024/04/05
【企　業　名】株式会社ビスワス
【 販売期間 】2024/03/24～2024/03/27
【キーワード】インド産、オクラ、残留農薬、テブコナゾール、クロルピリホス
【 ジャンル 】食品
【 関連情報 】
https://ifas.mhlw.go.jp/faspub/_link.do?i=IO_S020502&amp;p=RCL20...---</t>
    <phoneticPr fontId="85"/>
  </si>
  <si>
    <t>https://www.excite.co.jp/news/article/Recall_49201/</t>
    <phoneticPr fontId="85"/>
  </si>
  <si>
    <t xml:space="preserve">【 日本産イチゴとキンカンが不合格 残留農薬に関する規定違反で／台湾〔フォーカス台湾〕 </t>
    <phoneticPr fontId="85"/>
  </si>
  <si>
    <t>https://agri-biz.jp/item/detail/35024?item_type=1</t>
    <phoneticPr fontId="85"/>
  </si>
  <si>
    <t>（台北中央社）衛生福利部（保健省）食品薬物管理署（食薬署）は2日、日本から輸入したイチゴ約472キログラムとキンカン約102キログラムが水際検査で不合格になったと発表した。いずれも残留農薬に関する規定に違反し、全て廃棄または積み戻しされるとしている。イチゴは熊本産でフロニカミド0.02ppmが、キンカンは静岡産でフルベンジアミド0.03ppmがそれぞれ検出された。食薬署の統計によれば、2023年9月25日から今年3月25日まで、日本から輸入したイチゴ767ロットを検査し、うち不合格は31ロット。フロニカミドの他、スピロテトラマトやアセキノシル代謝物、アセタミプリド、ルフェヌロンなどが含まれていたとしている。</t>
    <phoneticPr fontId="85"/>
  </si>
  <si>
    <t xml:space="preserve">食品の試験検査とGLP - 横浜市 </t>
    <phoneticPr fontId="85"/>
  </si>
  <si>
    <t>食品は、食品衛生法によって様々な規格や基準が定められています。市場を流通する食品等について、これらの規格や基準が満たされているかどうかを判定するため、試験検査を行っています。試験検査は、食品の流通時期などを考慮し、計画的に行うほか、監視中に違反などが疑われる食品を発見した場合もただちに試験検査を行います。また、安全性が疑問視されるなど社会的に問題となっているような食品についても、試験検査を行っています。
検査の結果、衛生上問題があると思われる食品や、成分規格に不適合な食品、表示に間違いのある食品などを発見した場合は、生産地に通報するとともに、食品の販売禁止、廃棄など必要な措置を行います。
理化学検査　残留農薬検査
使用された農薬が基準を超えて残留していないか検査を行っています。</t>
    <phoneticPr fontId="85"/>
  </si>
  <si>
    <t>https://www.city.yokohama.lg.jp/kenko-iryo-fukushi/kenko-iryo/shoku/shokuhineisei/gaiyo/kensa.html</t>
    <phoneticPr fontId="85"/>
  </si>
  <si>
    <t>https://japan.focustaiwan.tw/society/202403310004</t>
  </si>
  <si>
    <t>https://www.nikkei.com/article/DGXZQOUC173190X10C24A3000000/</t>
    <phoneticPr fontId="85"/>
  </si>
  <si>
    <t>　</t>
    <phoneticPr fontId="85"/>
  </si>
  <si>
    <t>https://jp.reuters.com/markets/global-markets/PPRLTJWLGVPTVBLSOIABCKLFSM-2024-03-27/</t>
    <phoneticPr fontId="85"/>
  </si>
  <si>
    <t>https://jp.reuters.com/world/environment/N4DU3O3HRJKJFGVVGPVZML573Y-2024-04-04/</t>
    <phoneticPr fontId="85"/>
  </si>
  <si>
    <t xml:space="preserve">[花蓮（台湾） ４日 ロイター] - 台湾で３日に発生したマグニチュード（Ｍ）７．２の地震で、死者が１０人に増えた。負傷者は１０６７人。当局が明らかにした。
震源に近い東部の花蓮では、山間部の道路の寸断で鉱山に取り残されていた６人が４日、ヘリコプターで救出された。花蓮で建物内に閉じ込められていた人も全員救助されたが、３００回以上の余震が発生しており、多くの住人が戸外で一夜を過ごした。
国立公園内のホテルに向かっていた従業員約５０人が行方不明となっていたが、大半が無事に見つかった。
地震は３日午前に発生。花蓮に主な被害が出ている。首都台北でも建物が激しく揺れたが、被害や混乱は小規模にとどまった。
有名観光地、太魯閣（タロコ）国立公園内のホテルに勤務する約５０人の大半が無事に見つかったが、公園につながる道路の寸断で公園内に複数あるホテルなどに６６０人が取り残されている。渓谷の入り口に近いハイキング・コースで新たに１人の遺体が見つかり、死者は１０人となった。現地では道路の復旧作業が続けられている。
</t>
    <phoneticPr fontId="85"/>
  </si>
  <si>
    <t>https://www3.nhk.or.jp/news/html/20240401/k10014409601000.html</t>
    <phoneticPr fontId="85"/>
  </si>
  <si>
    <t xml:space="preserve">タイではコーヒーと言えば、暑い中、ミルクや砂糖が入った甘いアイスコーヒーを屋台などで買って飲むといったスタイルが良く知られていましたが、最近は本格的なコーヒーショップが増えています。首都バンコクなどでは、おしゃれな雰囲気の店でコーヒーを楽しむ若者たちの姿をよく目にします。
なかでも、国内産の人気は高く、タイ北部で生産されたアラビカ種のコーヒーは、品質が高いことで知られています。一般的に、フルーティーな味で、やや酸味もあり飲みやすいのが特徴とも言われていて、コーヒー豆の精製や焙煎の仕方などによってさまざまな味が楽しめます。コーヒーショップの中には、タイ国内の産地の生産者から直接調達しているところも少なくありません。タイ北部の山間部に暮らす少数民族の中には、かつてアヘンの原料のケシを栽培する人たちがいました。　1970年ごろから、これに代わる作物として、タイの王室の主導で転作が奨励され、コーヒー栽培などが進められてきました。このうち、一大産地として知られる、チェンライ県のドイチャン村とその周辺では、およそ20年前にコーヒー豆を生産する企業が設立されました。アカ族などが栽培するコーヒー豆は、この村の名前のブランドとともに、今では国内外に広く浸透し、この企業は海外も含め、100店舗以上を展開するまでになっています。タイ北部の標高が高く寒暖差が大きいといった特徴も生かして、アラビカ種のコーヒーの産地として発展してきたのです。創業から携わっているという社長は「ここから、日本、韓国、中国など世界各地にも輸出しています。コーヒー生産は少数民族のアイデンティティーと言えます」と話していました。
コーヒー栽培始めたメーチャンタイ村
しかし、都市部と農村部との経済格差が大きいタイでは、今なお所得水準や生活インフラなどの面で発展から取り残された村も多く、それぞれの村では模索が続いています。私はタイ北部のチェンライ市内から車で2時間半ほどのメーチャンタイ村を訪ねました。2000年代初頭からコーヒーの栽培を始め、今では年間およそ80トンを生産し、村人の生活も改善されてきたということです。一方、村の集落では道路は舗装されておらず、生活道路は赤茶けた土の道。山の中腹の町まで行き来するのに車が必要ですが、4輪駆動車でないと走れません。また、電気も太陽光発電に頼るのみで、生活環境は厳しいままです。で生産されているコーヒー豆は、これまでも良い評判を得ていましたが、ブランドなどが確立されていなかったため、ほかの産地の豆とまとめてバイヤーから引き取られ、安い価格で取り引きされていたということです。
日本のNPOの支援で始まった新たな取り組みとは？　　そうした中、村では2018年に日本のNPOの支援を受けて新たな取り組みを始めました。まず、村人たちで生産組合を作り、NPOから寄贈された焙煎などの機械や発電機を活用して、自分たちで加工場を建てました。
　NPOから寄贈された機械　それまで村の外に出向いて使用料を払って行ってきたコーヒー豆の加工を自前でできるようになり、「メーチャンタイ産」という付加価値も付けて販売できるようになりました。生産組合の資金は、道路や集会所の修繕などコミュニティーの運営にも役立てられているということです。こうして始まった新たな取り組みは、過疎化が進んでいた村にも、よい影響をもたらしたと言います。
</t>
    <phoneticPr fontId="85"/>
  </si>
  <si>
    <t>https://news.livedoor.com/article/detail/26146965/</t>
    <phoneticPr fontId="85"/>
  </si>
  <si>
    <t>台北市内の飲食店「宝林茶室」で食事をした複数の客に相次いで食中毒症状が現れている問題。これまでに信義店（信義区）の客29人と饒河店（松山区）の客2人の計31人が症状を訴え、うち信義店の客2人が死亡した。衛生福利部（保健省）の王必勝政務次長は31日、信義店の患者は症状が比較的軽い4人を含む12人から食中毒の原因と見られるボンクレキン酸が検出された一方、饒河店の患者からは検出されなかったと明らかにし、2店の関係性はおおよそ排除できるとの見方を示した。食中毒症状は19日から24日にかけて、ライスヌードル料理を食べた客などに現れている。強い毒性を持つボンクレキン酸は、30日までに死者2人と重症者6人全員の計8人から検出されていた。31日、新たに入院していない患者4人からも検出された。ボンクレキン酸が検出されたのはいずれも信義店の客。王氏によると、検査結果待ちの患者や検査に応じていない患者もいるという。同部が31日午後5時半に発表した統計によると、現在、8名の患者が入院しており、うち5人が集中治療室に入っている。</t>
    <phoneticPr fontId="85"/>
  </si>
  <si>
    <t>台北の飲食店で食中毒 饒河店の客からは原因物質不検出 信義店と関係なしか／台湾</t>
    <phoneticPr fontId="85"/>
  </si>
  <si>
    <t>https://www.afpbb.com/articles/-/3512086</t>
    <phoneticPr fontId="85"/>
  </si>
  <si>
    <t>国連環境計画（UNEP）は27日、世界の食品廃棄物の統計「廃棄食品指標報告（Food Waste Index Report）」の最新版で、2022年には世界全体で毎日10億食が廃棄されていたと発表した。8億人近い人々が飢餓に苦しむ中で、1兆ドル（約150兆円）以上に相当する食品が家庭や企業から廃棄されたという。　同報告書によると、2022年は市場に出回った全食品のほぼ5分の1相当、計10億トン超が廃棄された。ほとんどは家庭ごみとして処分された。　UNEPのインガー・アンダーセン（Inger Andersen）事務局長は「食品廃棄は世界的な悲劇だ。今日、世界中で食料が浪費される一方で、大勢が飢えている」と述べた。
　報告書は、食品廃棄は道徳的な問題であると同時に「環境破壊」でもあると指摘。食品廃棄による温室効果ガス排出量は航空業界の5倍に相当し、広大な土地を転用して育てた作物が浪費されていると述べた。　気候変動と食品ロス削減に取り組む英NPOラップ（WRAP）と共同でまとめた今回の報告書は、世界の食品廃棄に関する国連報告書として2番目のもので、食品廃棄の全体像に最も迫ったものとなっている。</t>
    <rPh sb="281" eb="282">
      <t>ナカ</t>
    </rPh>
    <phoneticPr fontId="85"/>
  </si>
  <si>
    <t>https://www.jetro.go.jp/biz/areareports/2024/7e96c72d2691654d.html</t>
    <phoneticPr fontId="85"/>
  </si>
  <si>
    <t>動物の細胞を培養した代替肉の製造販売が世界に先駆けて2020年に認められたシンガポールでは、植物由来の代替肉を含む代替タンパク源を開発する企業がアジアで最も集積している。ただ、細胞培養肉の本格生産に当たっては、課題も少なくない。しかし、アジアで将来、環境負荷が少ないと期待される代替タンパク源の需要拡大を見込み、規制の整備や研究・開発（R&amp;D)の動きが一段と加速している
　　細胞培養の商業生産に遅れ、厳しさ増す資金調達
米国のスタートアップ、イート・ジャスト（ブランド名：グッド・ミート）は2020年12月、世界で初めて細胞培養した鶏肉の商業販売をシンガポールで始めた（2022年2月18日付地域・分析レポート参照）。続いて同社は2022年6月、シンガポールにアジア最大の細胞培養肉の製造施設兼R&amp;D施設を着工した。2023年中にも商業生産開始を予定していたが、地場英字紙「ストレーツ・タイムズ」紙は3月8日、東部ベドックで予定していた同工場の稼働が延期されたと伝えた。同社は既に植物由来の代替卵「ジャスト・エッグ」の製造計画を停止している。イート・ジャストは2024年1月、同社をバイオリアクター（生化学反応装置）の代金未払いで訴えた米国のABEC社を相手取り、契約違反で複数の訴えを起こしている（「アグファンダー」1月30日）。
シンガポールではこのほか、地場のシオック・ミーツのサンディヤ・スリラム最高経営責任者（CEO）兼共同創業者が2023年5月9日付のソーシャルメディアへの投稿で、エビなど甲殻類の細胞培養の商業生産の難しさを理由に、当面の間、傘下のガイア・フーズ（Gaia Foods）の赤身肉の商業生産を優先して取り組む方針を明らかにした。同CEOはその理由として、肉と比較して海産物の細胞培養の技術が「極めて新しい」とし、「R&amp;D段階の小規模での培養では成功しても、大規模となると難しい」と述べた。また、細胞培養に必要不可欠なバイオリアクターの確保が厳しいことも理由に挙げた。同CEOは2024年3月13日には、ソーシャルメディアの自身のページで、地場の同業スタートアップのウマミミーツと、合併に向け交渉中と明らかにした。今後、このような細胞培養肉関連のスタートアップの再編も予想される。</t>
    <phoneticPr fontId="85"/>
  </si>
  <si>
    <t>https://news.biglobe.ne.jp/topics/international/0331/07552.html</t>
    <phoneticPr fontId="85"/>
  </si>
  <si>
    <t>台湾で中国から輸入された唐辛子粉などの香辛料に工業用染料「蘇丹紅」が混入していることが分かり、香辛料の輸入停止にとどまらず、関連商品も相次いで回収される騒ぎとなっている。健康被害は確認されていないが、台湾当局による検査の甘さが混入を招いたとの指摘が出ている。　蘇丹紅は、靴磨きや床のつやを増すためなどに利用される。食品への使用は禁止されているが、色味を良くするために使ったとみられている。台湾メディアによると、人が長期摂取すると肝臓や腎臓を悪くしたり、アレルギー症状が出たりする。動物実験などでは発がん性が確認された。　蘇丹紅が混ざった香辛料は、異なる業者が少なくとも２ルートで中国から輸入していた。高雄地検は３月、このうち１ルートについて、食品安全衛生管理法違反で男ら３人を拘束した。３人は中国に会社を設立し香辛料の原料を購入・加工後、複数の会社に販売するなどしたとみられる。別ルートも捜査が進む。
　蘇丹紅の混入は今年１月、消費者からの通報で発覚し、カレー粉や菓子などにも使われていることが判明した。ある総菜店は「当店の香辛料に蘇丹紅は使用していない」と、注意書きを掲示した。火鍋店の客が１〜２割減ったとの報道もある。台湾当局は昨年１２月以降、中国から輸入される全ての香辛料を対象に検査を実施し始めた。「蘇丹紅」を使った香辛料は検査を強化する前に輸入されたものだった。台湾誌「今周刊」によると、問題の香辛料を輸入した業者は過去にも、台湾当局の水際検査で混入が確認されたことがあったが、複数の業者を使い分け、輸入を継続していた疑いが浮上している</t>
    <phoneticPr fontId="85"/>
  </si>
  <si>
    <t>［パナマ市　２０日　トムソン・ロイター財団］ - 中国籍の巨大なコンテナ船が、パナマ運河の狭いミラフローレス閘門へと誘導されていく。約２７００万ガロン（約１億０２２０万リットル）の水に周囲を満たされ、船体はこの太平洋と大西洋を最短でつなぐ海運上の要路を進んでいく。だが、運河に連なる閘門で船体を上下させる大切な「クッション」である水は、度重なる干ばつにより不足している。国際貿易の重要なルートが混乱し、パナマ経済を支える通航料収入にも打撃が及んでいる。パナマ運河での状況は、地球温暖化と気候変動による異常気象が、国際貿易の８０％を担う海上輸送産業に与えそうな影響をまざまざと見せつけている。パナマ運河経由の航行が滞る一方で、紅海におけるイエメンの親イラン武装組織フーシ派による攻撃に伴い、船舶各社はルート変更を迫られている。だが今のところ、あらゆる海運貿易の３％近くを処理しているパナマ運河は、代替ルートとしては力不足だ。通航船舶隻数は約３分の１も減少しており、世界の海運貿易のフローは再編の必要に迫られている。</t>
    <phoneticPr fontId="85"/>
  </si>
  <si>
    <t>OPPANホールディングス（HD、旧凸版印刷）は4月、インドでリサイクルしやすい包装材向けフィルムの生産を始める。お菓子やシリアルなどの包装材での利用を想定する。人口で中国を抜いて世界一となったインドは今後内需拡大が見込めるほか、環境規制が厳しい欧米向けの輸出拠点としても重要性が高まるとみて、生産体制を整える。
TOPPANHDは2022年にインドのフィルムメーカーを連結子会社化した。現地子会...
この記事は会員限定です。登録すると続きをお読みいただけます。</t>
    <phoneticPr fontId="85"/>
  </si>
  <si>
    <t>台北市内の飲食店で食事をした客が相次いで食中毒症状を訴え、2人が死亡した問題。蒋万安（しょうばんあん）台北市長は2日、飲食店の包丁やまな板、店員の手から食中毒の原因物質とみられているボンクレキン酸を検出したと発表し、責任が店側にあるのが確認できたと述べた。同日現在、食中毒症状を訴えているのは先月19日から24日にかけて同店でライスヌードル料理などを食べた客30人。強い毒性を持つボンクレキン酸はこれまでに、死者と重症者の全員を含む22人から陽性反応が出た。
蒋氏は記者会見で、市衛生局は24日に行った初回の立ち入り検査の際にサンプルを採取し、専門機関に分析を依頼したと説明。1日夜、店内や店員の手のサンプルからボンクレキン酸の陽性反応が出たと連絡があったとした。検察や警察にも通知済みで、報告が出そろい次第情報を提供すると述べた。ボンクレキン酸の発生源やルートについては、詳細は積極的に調査中だとした。衛生福利部（保健省）が店舗で採取した食品のサンプルからは、ボンクレキン酸は検出されなかった。同市法務局の連堂凱局長は、店内や店員の手のサンプルからボンクレキン酸が検出されたならば、食中毒は店内で発生した事件だと確定できると説明。今後、保険会社と損害賠償の手続きについての話し合いを始めるとした。
同部が発表した統計によると、2日午後5時半現在、6人が入院しており、うち4人が集中治療室に入っている。</t>
    <phoneticPr fontId="85"/>
  </si>
  <si>
    <t>https://japan.thenewslens.com/article/5983#:~:text=%E5%8F%B0%E6%B9%BE%E5%8F%B0%E5%8C%97%E5%B8%82%E5%86%85%E3%81%AE,%E7%A2%BA%E8%AA%8D%E3%81%A7%E3%81%8D%E3%81%9F%E3%81%A8%E8%BF%B0%E3%81%B9%E3%81%9F%E3%80%82</t>
    <phoneticPr fontId="85"/>
  </si>
  <si>
    <t>台湾地震の死者10人に、負傷者1000人超える　ヘリで6人救出</t>
  </si>
  <si>
    <t>台北の飲食店で食中毒 饒河店の客からは原因物質不検出 信義店と関係なしか／台湾 　</t>
  </si>
  <si>
    <t xml:space="preserve">東南アジア タイで少数民族がつくる本格派コーヒーが人気 日本のNPO支援で村づくりに 日本にも進出で注目 ｜ NHK </t>
  </si>
  <si>
    <t>世界で1日10億食が無駄に 国連　写真9枚　国際ニュース：AFPBB News</t>
  </si>
  <si>
    <t>逆風か？アジアの代替タンパク食品開発ハブ、シンガポール ｜ 地域・分析レポート</t>
  </si>
  <si>
    <t>台湾　香辛料に工業用染料が混入｜BIGLOBEニュース</t>
  </si>
  <si>
    <t>アングル：水不足で通航制限のパナマ運河、飲料水供給との均衡も課題 ｜ ロイター</t>
  </si>
  <si>
    <t>TOPPAN、インドで再生しやすい食品包装材用フィルム - 日本経済新聞</t>
  </si>
  <si>
    <t xml:space="preserve">台北の飲食店で食中毒 包丁や店員の手から原因物質検出 市長「店に責任」台湾 The News Lens Japan </t>
  </si>
  <si>
    <t>台湾</t>
    <rPh sb="0" eb="2">
      <t>タイワン</t>
    </rPh>
    <phoneticPr fontId="85"/>
  </si>
  <si>
    <t>東南アジア</t>
    <rPh sb="0" eb="2">
      <t>トウナン</t>
    </rPh>
    <phoneticPr fontId="85"/>
  </si>
  <si>
    <t>国連環境計画UNEP</t>
    <phoneticPr fontId="85"/>
  </si>
  <si>
    <t>シンガポール</t>
    <phoneticPr fontId="85"/>
  </si>
  <si>
    <t>パナマ</t>
    <phoneticPr fontId="85"/>
  </si>
  <si>
    <t>インド</t>
    <phoneticPr fontId="85"/>
  </si>
  <si>
    <t>今週のお題(食品を直接、床などに置かないこと)</t>
    <rPh sb="6" eb="8">
      <t>ショクヒン</t>
    </rPh>
    <rPh sb="9" eb="11">
      <t>チョクセツ</t>
    </rPh>
    <rPh sb="12" eb="13">
      <t>ユカ</t>
    </rPh>
    <rPh sb="16" eb="17">
      <t>オ</t>
    </rPh>
    <phoneticPr fontId="5"/>
  </si>
  <si>
    <t>　なぜ　食材や器を床に置いたり保管してはいけないのでしょうか?</t>
    <rPh sb="4" eb="6">
      <t>ショクザイ</t>
    </rPh>
    <rPh sb="7" eb="8">
      <t>ウツワ</t>
    </rPh>
    <rPh sb="9" eb="10">
      <t>ユカ</t>
    </rPh>
    <rPh sb="11" eb="12">
      <t>オ</t>
    </rPh>
    <rPh sb="15" eb="17">
      <t>ホカン</t>
    </rPh>
    <phoneticPr fontId="5"/>
  </si>
  <si>
    <t xml:space="preserve">★微生物汚染は、水分が多いほど発生しやすい。そのため
に調理加工場をドライに出来れば微生物汚染のリスクは減る。
★ただしドライキッチンでも清潔区専用シューズは絶対に必要
である。
★一般生活区域や職場での汚染区域で使用する履物で、調
理加工場に入るということは、厨房にトラクターで入ってきて
畑の土を振りまくようなものだ。
★特にトイレの床には、病原菌やノロウイルスが存在すること
があり、これが原因となる食中毒は後を立たない。厨房には
清潔に保った専用の履物を用意し、必ず履き替えなくては
ならない。
</t>
    <rPh sb="82" eb="84">
      <t>ヒツヨウ</t>
    </rPh>
    <phoneticPr fontId="5"/>
  </si>
  <si>
    <r>
      <t>ドライキッチンは、滑りにくいし、掃除もし易いので、作業効率がよく経済的である。
床は本当に汚れている。非衛生区域やトイレの床面には食中毒原因菌さえ存在することがある。
床は汚れているという認識が作業者には必要である。
食材の直置き、折詰容器や納品食材を置き場所がないなどの理由で、短時間なら床に直置きしても良いなどと言う者は、
もともと食品を扱う資格は無い。</t>
    </r>
    <r>
      <rPr>
        <b/>
        <sz val="12"/>
        <color rgb="FFFF0000"/>
        <rFont val="ＭＳ Ｐゴシック"/>
        <family val="3"/>
        <charset val="128"/>
      </rPr>
      <t>(過去　参議院会館食中毒現場で実際であった事例)</t>
    </r>
    <rPh sb="180" eb="182">
      <t>カコ</t>
    </rPh>
    <rPh sb="183" eb="188">
      <t>サンギインカイカン</t>
    </rPh>
    <rPh sb="188" eb="191">
      <t>ショクチュウドク</t>
    </rPh>
    <rPh sb="191" eb="193">
      <t>ゲンバ</t>
    </rPh>
    <rPh sb="194" eb="196">
      <t>ジッサイ</t>
    </rPh>
    <rPh sb="200" eb="202">
      <t>ジレイ</t>
    </rPh>
    <phoneticPr fontId="5"/>
  </si>
  <si>
    <t>私が２０００年に開発しました。</t>
    <rPh sb="0" eb="1">
      <t>ワタクシ</t>
    </rPh>
    <rPh sb="6" eb="7">
      <t>ネン</t>
    </rPh>
    <rPh sb="8" eb="10">
      <t>カイハツ</t>
    </rPh>
    <phoneticPr fontId="85"/>
  </si>
  <si>
    <t>簡易型食品工場向け病原微生物検出キット</t>
    <rPh sb="0" eb="3">
      <t>カンイガタ</t>
    </rPh>
    <rPh sb="3" eb="8">
      <t>ショクヒンコウジョウム</t>
    </rPh>
    <rPh sb="9" eb="14">
      <t>ビョウゲンビセイブツ</t>
    </rPh>
    <rPh sb="14" eb="16">
      <t>ケンシュツ</t>
    </rPh>
    <phoneticPr fontId="85"/>
  </si>
  <si>
    <t>アズワン　</t>
    <phoneticPr fontId="85"/>
  </si>
  <si>
    <t>取扱店</t>
    <rPh sb="0" eb="3">
      <t>トリアツカイテン</t>
    </rPh>
    <phoneticPr fontId="85"/>
  </si>
  <si>
    <t>アマゾン</t>
    <phoneticPr fontId="85"/>
  </si>
  <si>
    <t>モノタロウ</t>
    <phoneticPr fontId="85"/>
  </si>
  <si>
    <r>
      <t>出願番号（国際出願番号）：</t>
    </r>
    <r>
      <rPr>
        <sz val="20"/>
        <color theme="0"/>
        <rFont val="メイリオ"/>
        <family val="3"/>
        <charset val="128"/>
      </rPr>
      <t>特願平9-365588</t>
    </r>
  </si>
  <si>
    <r>
      <t>公開番号（公開出願番号）：</t>
    </r>
    <r>
      <rPr>
        <sz val="20"/>
        <color theme="0"/>
        <rFont val="メイリオ"/>
        <family val="3"/>
        <charset val="128"/>
      </rPr>
      <t>特開平11-178567</t>
    </r>
  </si>
  <si>
    <t>セップメイト開発</t>
    <rPh sb="6" eb="8">
      <t>カイハツ</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</si>
</sst>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73">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sz val="14"/>
      <color theme="1"/>
      <name val="ＭＳ Ｐゴシック"/>
      <family val="3"/>
      <charset val="128"/>
      <scheme val="minor"/>
    </font>
    <font>
      <sz val="20"/>
      <color theme="3"/>
      <name val="ＭＳ Ｐゴシック"/>
      <family val="3"/>
      <charset val="128"/>
      <scheme val="minor"/>
    </font>
    <font>
      <sz val="20"/>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4"/>
      <color indexed="8"/>
      <name val="游ゴシック"/>
      <family val="3"/>
      <charset val="128"/>
    </font>
    <font>
      <b/>
      <sz val="18"/>
      <name val="游ゴシック"/>
      <family val="3"/>
      <charset val="128"/>
    </font>
    <font>
      <sz val="12"/>
      <color rgb="FF333333"/>
      <name val="メイリオ"/>
      <family val="3"/>
      <charset val="128"/>
    </font>
    <font>
      <b/>
      <sz val="11"/>
      <color rgb="FF222324"/>
      <name val="ＭＳ Ｐゴシック"/>
      <family val="2"/>
      <charset val="128"/>
    </font>
    <font>
      <b/>
      <sz val="14"/>
      <color rgb="FF0070C0"/>
      <name val="ＭＳ Ｐゴシック"/>
      <family val="3"/>
      <charset val="128"/>
    </font>
    <font>
      <b/>
      <sz val="14"/>
      <color indexed="8"/>
      <name val="ＭＳ Ｐゴシック"/>
      <family val="3"/>
      <charset val="128"/>
    </font>
    <font>
      <b/>
      <sz val="20"/>
      <name val="游ゴシック"/>
      <family val="3"/>
      <charset val="128"/>
    </font>
    <font>
      <sz val="20"/>
      <color rgb="FFFF0000"/>
      <name val="ＭＳ Ｐゴシック"/>
      <family val="3"/>
      <charset val="128"/>
    </font>
    <font>
      <sz val="20"/>
      <color indexed="9"/>
      <name val="ＭＳ Ｐゴシック"/>
      <family val="3"/>
      <charset val="128"/>
    </font>
    <font>
      <sz val="8.8000000000000007"/>
      <color indexed="23"/>
      <name val="ＭＳ Ｐゴシック"/>
      <family val="3"/>
      <charset val="128"/>
    </font>
    <font>
      <sz val="10"/>
      <name val="Arial"/>
      <family val="2"/>
    </font>
    <font>
      <b/>
      <sz val="14"/>
      <color indexed="53"/>
      <name val="ＭＳ Ｐゴシック"/>
      <family val="3"/>
      <charset val="128"/>
    </font>
    <font>
      <b/>
      <sz val="10"/>
      <color indexed="62"/>
      <name val="ＭＳ Ｐゴシック"/>
      <family val="3"/>
      <charset val="128"/>
    </font>
    <font>
      <sz val="10"/>
      <color indexed="62"/>
      <name val="ＭＳ Ｐゴシック"/>
      <family val="3"/>
      <charset val="128"/>
    </font>
    <font>
      <sz val="14"/>
      <color indexed="63"/>
      <name val="Arial"/>
      <family val="2"/>
    </font>
    <font>
      <b/>
      <sz val="11"/>
      <color rgb="FF0070C0"/>
      <name val="ＭＳ Ｐゴシック"/>
      <family val="3"/>
      <charset val="128"/>
    </font>
    <font>
      <sz val="13"/>
      <name val="ＭＳ Ｐゴシック"/>
      <family val="3"/>
      <charset val="128"/>
    </font>
    <font>
      <u/>
      <sz val="12"/>
      <color indexed="12"/>
      <name val="ＭＳ Ｐゴシック"/>
      <family val="3"/>
      <charset val="128"/>
    </font>
    <font>
      <b/>
      <sz val="12"/>
      <name val="游ゴシック"/>
      <family val="3"/>
      <charset val="128"/>
    </font>
    <font>
      <b/>
      <sz val="14"/>
      <color indexed="12"/>
      <name val="ＭＳ Ｐゴシック"/>
      <family val="3"/>
      <charset val="128"/>
    </font>
    <font>
      <sz val="14"/>
      <color indexed="63"/>
      <name val="ＭＳ Ｐゴシック"/>
      <family val="3"/>
      <charset val="128"/>
    </font>
    <font>
      <sz val="48"/>
      <color theme="0"/>
      <name val="ＭＳ Ｐゴシック"/>
      <family val="3"/>
      <charset val="128"/>
      <scheme val="minor"/>
    </font>
    <font>
      <sz val="11"/>
      <color theme="0"/>
      <name val="ＭＳ Ｐゴシック"/>
      <family val="3"/>
      <charset val="128"/>
      <scheme val="minor"/>
    </font>
    <font>
      <sz val="28"/>
      <color theme="0"/>
      <name val="ＭＳ Ｐゴシック"/>
      <family val="3"/>
      <charset val="128"/>
      <scheme val="minor"/>
    </font>
    <font>
      <u/>
      <sz val="28"/>
      <color theme="0"/>
      <name val="ＭＳ Ｐゴシック"/>
      <family val="3"/>
      <charset val="128"/>
    </font>
    <font>
      <b/>
      <sz val="20"/>
      <color theme="0"/>
      <name val="メイリオ"/>
      <family val="3"/>
      <charset val="128"/>
    </font>
    <font>
      <sz val="20"/>
      <color theme="0"/>
      <name val="メイリオ"/>
      <family val="3"/>
      <charset val="128"/>
    </font>
    <font>
      <sz val="20"/>
      <color theme="0"/>
      <name val="ＭＳ Ｐゴシック"/>
      <family val="3"/>
      <charset val="128"/>
      <scheme val="minor"/>
    </font>
  </fonts>
  <fills count="45">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0070C0"/>
        <bgColor indexed="64"/>
      </patternFill>
    </fill>
    <fill>
      <patternFill patternType="solid">
        <fgColor rgb="FF3399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6DDDF7"/>
        <bgColor indexed="64"/>
      </patternFill>
    </fill>
    <fill>
      <patternFill patternType="solid">
        <fgColor rgb="FFFFB5A3"/>
        <bgColor indexed="64"/>
      </patternFill>
    </fill>
    <fill>
      <patternFill patternType="solid">
        <fgColor indexed="12"/>
        <bgColor indexed="64"/>
      </patternFill>
    </fill>
    <fill>
      <patternFill patternType="solid">
        <fgColor indexed="48"/>
        <bgColor indexed="64"/>
      </patternFill>
    </fill>
  </fills>
  <borders count="252">
    <border>
      <left/>
      <right/>
      <top/>
      <bottom/>
      <diagonal/>
    </border>
    <border>
      <left style="medium">
        <color indexed="12"/>
      </left>
      <right style="medium">
        <color indexed="12"/>
      </right>
      <top/>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12"/>
      </left>
      <right style="medium">
        <color auto="1"/>
      </right>
      <top/>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style="medium">
        <color indexed="12"/>
      </top>
      <bottom style="medium">
        <color indexed="16"/>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indexed="12"/>
      </right>
      <top style="thin">
        <color indexed="12"/>
      </top>
      <bottom/>
      <diagonal/>
    </border>
    <border>
      <left/>
      <right/>
      <top style="thin">
        <color auto="1"/>
      </top>
      <bottom style="thin">
        <color indexed="64"/>
      </bottom>
      <diagonal/>
    </border>
    <border>
      <left style="thick">
        <color indexed="12"/>
      </left>
      <right style="medium">
        <color indexed="12"/>
      </right>
      <top style="thin">
        <color indexed="12"/>
      </top>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indexed="23"/>
      </left>
      <right style="medium">
        <color theme="0" tint="-0.24994659260841701"/>
      </right>
      <top style="medium">
        <color indexed="55"/>
      </top>
      <bottom/>
      <diagonal/>
    </border>
    <border>
      <left style="medium">
        <color indexed="23"/>
      </left>
      <right/>
      <top/>
      <bottom style="medium">
        <color indexed="23"/>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ck">
        <color indexed="12"/>
      </right>
      <top style="thin">
        <color indexed="12"/>
      </top>
      <bottom/>
      <diagonal/>
    </border>
    <border>
      <left/>
      <right style="medium">
        <color theme="3"/>
      </right>
      <top/>
      <bottom/>
      <diagonal/>
    </border>
    <border>
      <left/>
      <right/>
      <top style="thin">
        <color auto="1"/>
      </top>
      <bottom style="medium">
        <color auto="1"/>
      </bottom>
      <diagonal/>
    </border>
    <border>
      <left style="medium">
        <color indexed="12"/>
      </left>
      <right style="medium">
        <color auto="1"/>
      </right>
      <top style="thick">
        <color indexed="12"/>
      </top>
      <bottom/>
      <diagonal/>
    </border>
    <border>
      <left style="medium">
        <color indexed="12"/>
      </left>
      <right style="medium">
        <color auto="1"/>
      </right>
      <top/>
      <bottom style="thick">
        <color indexed="12"/>
      </bottom>
      <diagonal/>
    </border>
    <border>
      <left style="thick">
        <color indexed="12"/>
      </left>
      <right style="medium">
        <color indexed="12"/>
      </right>
      <top style="thick">
        <color indexed="12"/>
      </top>
      <bottom/>
      <diagonal/>
    </border>
    <border>
      <left style="thick">
        <color indexed="12"/>
      </left>
      <right style="medium">
        <color indexed="12"/>
      </right>
      <top/>
      <bottom/>
      <diagonal/>
    </border>
    <border>
      <left style="thick">
        <color indexed="12"/>
      </left>
      <right style="medium">
        <color indexed="12"/>
      </right>
      <top/>
      <bottom style="thick">
        <color indexed="12"/>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indexed="64"/>
      </left>
      <right style="hair">
        <color indexed="64"/>
      </right>
      <top style="thin">
        <color auto="1"/>
      </top>
      <bottom/>
      <diagonal/>
    </border>
    <border>
      <left style="hair">
        <color indexed="64"/>
      </left>
      <right style="hair">
        <color indexed="64"/>
      </right>
      <top style="thin">
        <color auto="1"/>
      </top>
      <bottom/>
      <diagonal/>
    </border>
    <border>
      <left style="hair">
        <color indexed="64"/>
      </left>
      <right style="thin">
        <color auto="1"/>
      </right>
      <top style="thin">
        <color auto="1"/>
      </top>
      <bottom/>
      <diagonal/>
    </border>
    <border>
      <left style="medium">
        <color auto="1"/>
      </left>
      <right style="hair">
        <color auto="1"/>
      </right>
      <top style="medium">
        <color auto="1"/>
      </top>
      <bottom style="double">
        <color auto="1"/>
      </bottom>
      <diagonal/>
    </border>
    <border>
      <left style="hair">
        <color auto="1"/>
      </left>
      <right style="hair">
        <color auto="1"/>
      </right>
      <top style="medium">
        <color auto="1"/>
      </top>
      <bottom style="double">
        <color auto="1"/>
      </bottom>
      <diagonal/>
    </border>
    <border>
      <left style="hair">
        <color auto="1"/>
      </left>
      <right style="medium">
        <color auto="1"/>
      </right>
      <top style="medium">
        <color auto="1"/>
      </top>
      <bottom style="double">
        <color auto="1"/>
      </bottom>
      <diagonal/>
    </border>
    <border>
      <left style="medium">
        <color auto="1"/>
      </left>
      <right style="hair">
        <color auto="1"/>
      </right>
      <top style="double">
        <color auto="1"/>
      </top>
      <bottom style="medium">
        <color auto="1"/>
      </bottom>
      <diagonal/>
    </border>
    <border>
      <left style="hair">
        <color auto="1"/>
      </left>
      <right style="hair">
        <color auto="1"/>
      </right>
      <top style="double">
        <color auto="1"/>
      </top>
      <bottom style="medium">
        <color auto="1"/>
      </bottom>
      <diagonal/>
    </border>
    <border>
      <left style="hair">
        <color auto="1"/>
      </left>
      <right style="medium">
        <color auto="1"/>
      </right>
      <top style="double">
        <color auto="1"/>
      </top>
      <bottom style="medium">
        <color auto="1"/>
      </bottom>
      <diagonal/>
    </border>
    <border>
      <left style="medium">
        <color auto="1"/>
      </left>
      <right/>
      <top style="thin">
        <color indexed="12"/>
      </top>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9" fillId="0" borderId="0">
      <alignment vertical="center"/>
    </xf>
    <xf numFmtId="0" fontId="6" fillId="0" borderId="0"/>
    <xf numFmtId="0" fontId="69" fillId="0" borderId="0">
      <alignment vertical="center"/>
    </xf>
    <xf numFmtId="0" fontId="6" fillId="0" borderId="0"/>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3" fillId="0" borderId="0">
      <alignment vertical="center"/>
    </xf>
    <xf numFmtId="0" fontId="4" fillId="0" borderId="0">
      <alignment vertical="center"/>
    </xf>
    <xf numFmtId="0" fontId="69"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9" fillId="0" borderId="0"/>
    <xf numFmtId="0" fontId="110" fillId="0" borderId="0" applyNumberFormat="0" applyFill="0" applyBorder="0" applyAlignment="0" applyProtection="0"/>
    <xf numFmtId="0" fontId="109" fillId="0" borderId="0"/>
    <xf numFmtId="0" fontId="1" fillId="0" borderId="0">
      <alignment vertical="center"/>
    </xf>
  </cellStyleXfs>
  <cellXfs count="762">
    <xf numFmtId="0" fontId="0" fillId="0" borderId="0" xfId="0">
      <alignment vertical="center"/>
    </xf>
    <xf numFmtId="0" fontId="6" fillId="0" borderId="0" xfId="2">
      <alignment vertical="center"/>
    </xf>
    <xf numFmtId="14" fontId="18"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2" fillId="4" borderId="2" xfId="2" applyFont="1" applyFill="1" applyBorder="1" applyAlignment="1">
      <alignment horizontal="center" vertical="center" wrapText="1"/>
    </xf>
    <xf numFmtId="0" fontId="22" fillId="4" borderId="3" xfId="2" applyFont="1" applyFill="1" applyBorder="1" applyAlignment="1">
      <alignment horizontal="center" vertical="center" wrapText="1"/>
    </xf>
    <xf numFmtId="0" fontId="22" fillId="4" borderId="4" xfId="2" applyFont="1" applyFill="1" applyBorder="1" applyAlignment="1">
      <alignment horizontal="center" vertical="center" wrapText="1"/>
    </xf>
    <xf numFmtId="0" fontId="22" fillId="4" borderId="5" xfId="2" applyFont="1" applyFill="1" applyBorder="1" applyAlignment="1">
      <alignment horizontal="center" vertical="center" wrapText="1"/>
    </xf>
    <xf numFmtId="0" fontId="6" fillId="5" borderId="0" xfId="2" applyFill="1">
      <alignment vertical="center"/>
    </xf>
    <xf numFmtId="0" fontId="6" fillId="0" borderId="8" xfId="2" applyBorder="1">
      <alignment vertical="center"/>
    </xf>
    <xf numFmtId="0" fontId="22" fillId="5" borderId="10" xfId="2" applyFont="1" applyFill="1" applyBorder="1" applyAlignment="1">
      <alignment horizontal="center" vertical="center"/>
    </xf>
    <xf numFmtId="0" fontId="0" fillId="0" borderId="7" xfId="0" applyBorder="1" applyAlignment="1">
      <alignment horizontal="center" vertical="center" wrapText="1"/>
    </xf>
    <xf numFmtId="0" fontId="0" fillId="2" borderId="7" xfId="0" applyFill="1" applyBorder="1" applyAlignment="1">
      <alignment horizontal="center" vertical="center" wrapText="1"/>
    </xf>
    <xf numFmtId="0" fontId="6" fillId="0" borderId="7" xfId="2" applyBorder="1" applyAlignment="1">
      <alignment horizontal="center" vertical="center" wrapText="1"/>
    </xf>
    <xf numFmtId="0" fontId="22" fillId="5" borderId="11" xfId="2" applyFont="1" applyFill="1" applyBorder="1" applyAlignment="1">
      <alignment horizontal="center" vertical="center"/>
    </xf>
    <xf numFmtId="0" fontId="22" fillId="5" borderId="6" xfId="2" applyFont="1" applyFill="1" applyBorder="1" applyAlignment="1">
      <alignment horizontal="center" vertical="center"/>
    </xf>
    <xf numFmtId="0" fontId="22" fillId="0" borderId="11" xfId="2" applyFont="1" applyBorder="1" applyAlignment="1">
      <alignment horizontal="center" vertical="center"/>
    </xf>
    <xf numFmtId="0" fontId="6" fillId="2" borderId="7" xfId="2" applyFill="1" applyBorder="1" applyAlignment="1">
      <alignment horizontal="center" vertical="center" wrapText="1"/>
    </xf>
    <xf numFmtId="0" fontId="22" fillId="5" borderId="13" xfId="2" applyFont="1" applyFill="1" applyBorder="1" applyAlignment="1">
      <alignment horizontal="center" vertical="center"/>
    </xf>
    <xf numFmtId="177" fontId="16" fillId="5" borderId="14" xfId="2" applyNumberFormat="1" applyFont="1" applyFill="1" applyBorder="1" applyAlignment="1">
      <alignment horizontal="center" vertical="center" wrapText="1"/>
    </xf>
    <xf numFmtId="0" fontId="22" fillId="5" borderId="8" xfId="2" applyFont="1" applyFill="1" applyBorder="1" applyAlignment="1">
      <alignment horizontal="center" vertical="center"/>
    </xf>
    <xf numFmtId="0" fontId="6" fillId="5" borderId="13" xfId="2" applyFill="1" applyBorder="1">
      <alignment vertical="center"/>
    </xf>
    <xf numFmtId="0" fontId="6" fillId="5" borderId="14" xfId="2" applyFill="1" applyBorder="1">
      <alignment vertical="center"/>
    </xf>
    <xf numFmtId="0" fontId="6" fillId="5" borderId="8" xfId="2" applyFill="1" applyBorder="1">
      <alignment vertical="center"/>
    </xf>
    <xf numFmtId="0" fontId="6" fillId="5" borderId="15" xfId="2" applyFill="1" applyBorder="1">
      <alignment vertical="center"/>
    </xf>
    <xf numFmtId="0" fontId="6" fillId="0" borderId="15" xfId="2" applyBorder="1">
      <alignment vertical="center"/>
    </xf>
    <xf numFmtId="0" fontId="6" fillId="5" borderId="17" xfId="2" applyFill="1" applyBorder="1">
      <alignment vertical="center"/>
    </xf>
    <xf numFmtId="0" fontId="6" fillId="5" borderId="18" xfId="2" applyFill="1" applyBorder="1">
      <alignment vertical="center"/>
    </xf>
    <xf numFmtId="0" fontId="6" fillId="5" borderId="19" xfId="2" applyFill="1" applyBorder="1">
      <alignment vertical="center"/>
    </xf>
    <xf numFmtId="0" fontId="6" fillId="0" borderId="20" xfId="2"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17" fillId="3" borderId="24" xfId="2" applyFont="1" applyFill="1" applyBorder="1" applyAlignment="1">
      <alignment horizontal="center" vertical="center" wrapText="1"/>
    </xf>
    <xf numFmtId="0" fontId="24"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5" fillId="5" borderId="0" xfId="2" applyNumberFormat="1" applyFont="1" applyFill="1" applyAlignment="1">
      <alignment horizontal="center" vertical="center"/>
    </xf>
    <xf numFmtId="0" fontId="6" fillId="0" borderId="0" xfId="2" applyAlignment="1">
      <alignment horizontal="center" vertical="center"/>
    </xf>
    <xf numFmtId="0" fontId="25" fillId="0" borderId="0" xfId="2" applyFont="1" applyAlignment="1">
      <alignment horizontal="center" vertical="center"/>
    </xf>
    <xf numFmtId="0" fontId="8" fillId="5" borderId="0" xfId="1" applyFill="1" applyAlignment="1" applyProtection="1">
      <alignment vertical="center" wrapText="1"/>
    </xf>
    <xf numFmtId="0" fontId="10" fillId="2" borderId="30" xfId="2" applyFont="1" applyFill="1" applyBorder="1" applyAlignment="1">
      <alignment horizontal="center" vertical="center"/>
    </xf>
    <xf numFmtId="14" fontId="10" fillId="2" borderId="31" xfId="2" applyNumberFormat="1" applyFont="1" applyFill="1" applyBorder="1" applyAlignment="1">
      <alignment horizontal="center" vertical="center"/>
    </xf>
    <xf numFmtId="0" fontId="6" fillId="5" borderId="0" xfId="2" applyFill="1" applyAlignment="1">
      <alignment vertical="center" wrapText="1"/>
    </xf>
    <xf numFmtId="14" fontId="26" fillId="3" borderId="1" xfId="1" applyNumberFormat="1" applyFont="1" applyFill="1" applyBorder="1" applyAlignment="1" applyProtection="1">
      <alignment horizontal="center" vertical="center" wrapText="1" shrinkToFit="1"/>
    </xf>
    <xf numFmtId="0" fontId="33" fillId="9" borderId="39" xfId="17" applyFont="1" applyFill="1" applyBorder="1" applyAlignment="1">
      <alignment horizontal="left" vertical="center"/>
    </xf>
    <xf numFmtId="0" fontId="33" fillId="9" borderId="40" xfId="17" applyFont="1" applyFill="1" applyBorder="1" applyAlignment="1">
      <alignment horizontal="center" vertical="center"/>
    </xf>
    <xf numFmtId="0" fontId="33" fillId="9" borderId="40" xfId="2" applyFont="1" applyFill="1" applyBorder="1" applyAlignment="1">
      <alignment horizontal="center" vertical="center"/>
    </xf>
    <xf numFmtId="0" fontId="34" fillId="9" borderId="40" xfId="2" applyFont="1" applyFill="1" applyBorder="1" applyAlignment="1">
      <alignment horizontal="center" vertical="center"/>
    </xf>
    <xf numFmtId="0" fontId="34" fillId="9" borderId="41" xfId="2" applyFont="1" applyFill="1" applyBorder="1" applyAlignment="1">
      <alignment horizontal="center" vertical="center"/>
    </xf>
    <xf numFmtId="0" fontId="1" fillId="0" borderId="0" xfId="17">
      <alignment vertical="center"/>
    </xf>
    <xf numFmtId="0" fontId="40" fillId="0" borderId="0" xfId="17" applyFont="1">
      <alignment vertical="center"/>
    </xf>
    <xf numFmtId="0" fontId="34" fillId="9" borderId="42" xfId="2" applyFont="1" applyFill="1" applyBorder="1" applyAlignment="1">
      <alignment horizontal="center" vertical="center"/>
    </xf>
    <xf numFmtId="0" fontId="34" fillId="9" borderId="43" xfId="2" applyFont="1" applyFill="1" applyBorder="1" applyAlignment="1">
      <alignment horizontal="center" vertical="center"/>
    </xf>
    <xf numFmtId="0" fontId="1" fillId="10" borderId="43" xfId="17" applyFill="1" applyBorder="1">
      <alignment vertical="center"/>
    </xf>
    <xf numFmtId="0" fontId="37" fillId="0" borderId="0" xfId="17" applyFont="1" applyAlignment="1">
      <alignment horizontal="center" vertical="center"/>
    </xf>
    <xf numFmtId="0" fontId="8" fillId="0" borderId="42" xfId="1" applyFill="1" applyBorder="1" applyAlignment="1" applyProtection="1">
      <alignment vertical="center"/>
    </xf>
    <xf numFmtId="0" fontId="1" fillId="10" borderId="43" xfId="17" applyFill="1" applyBorder="1" applyAlignment="1">
      <alignment horizontal="center" vertical="center"/>
    </xf>
    <xf numFmtId="0" fontId="8" fillId="10" borderId="0" xfId="1" applyFill="1" applyBorder="1" applyAlignment="1" applyProtection="1">
      <alignment vertical="center" wrapText="1"/>
    </xf>
    <xf numFmtId="0" fontId="6" fillId="10" borderId="43" xfId="2" applyFill="1" applyBorder="1" applyAlignment="1">
      <alignment vertical="center" wrapText="1"/>
    </xf>
    <xf numFmtId="0" fontId="45" fillId="0" borderId="0" xfId="17" applyFont="1" applyAlignment="1">
      <alignment vertical="center" wrapText="1"/>
    </xf>
    <xf numFmtId="0" fontId="47" fillId="0" borderId="0" xfId="17" applyFont="1" applyAlignment="1">
      <alignment horizontal="left" vertical="center"/>
    </xf>
    <xf numFmtId="0" fontId="37" fillId="0" borderId="0" xfId="17" applyFont="1" applyAlignment="1">
      <alignment vertical="top" wrapText="1"/>
    </xf>
    <xf numFmtId="0" fontId="49" fillId="11" borderId="49" xfId="17" applyFont="1" applyFill="1" applyBorder="1" applyAlignment="1">
      <alignment horizontal="center" vertical="center"/>
    </xf>
    <xf numFmtId="0" fontId="56" fillId="3" borderId="51" xfId="17" applyFont="1" applyFill="1" applyBorder="1" applyAlignment="1">
      <alignment horizontal="center" vertical="center" wrapText="1"/>
    </xf>
    <xf numFmtId="0" fontId="7" fillId="3" borderId="52" xfId="17" applyFont="1" applyFill="1" applyBorder="1" applyAlignment="1">
      <alignment horizontal="center" vertical="center" wrapText="1"/>
    </xf>
    <xf numFmtId="0" fontId="13" fillId="3" borderId="52" xfId="17" applyFont="1" applyFill="1" applyBorder="1" applyAlignment="1">
      <alignment horizontal="center" vertical="center" wrapText="1"/>
    </xf>
    <xf numFmtId="0" fontId="58" fillId="3" borderId="52" xfId="17" applyFont="1" applyFill="1" applyBorder="1" applyAlignment="1">
      <alignment horizontal="center" vertical="center" wrapText="1"/>
    </xf>
    <xf numFmtId="0" fontId="7" fillId="3" borderId="53" xfId="17" applyFont="1" applyFill="1" applyBorder="1" applyAlignment="1">
      <alignment horizontal="center" vertical="center" wrapText="1"/>
    </xf>
    <xf numFmtId="0" fontId="7" fillId="3" borderId="32" xfId="17" applyFont="1" applyFill="1" applyBorder="1" applyAlignment="1">
      <alignment horizontal="center" vertical="center" wrapText="1"/>
    </xf>
    <xf numFmtId="176" fontId="59" fillId="3" borderId="38" xfId="17" applyNumberFormat="1" applyFont="1" applyFill="1" applyBorder="1" applyAlignment="1">
      <alignment horizontal="center" vertical="center" wrapText="1"/>
    </xf>
    <xf numFmtId="0" fontId="59" fillId="3" borderId="38" xfId="17" applyFont="1" applyFill="1" applyBorder="1" applyAlignment="1">
      <alignment horizontal="left" vertical="center" wrapText="1"/>
    </xf>
    <xf numFmtId="0" fontId="7" fillId="3" borderId="28" xfId="17" applyFont="1" applyFill="1" applyBorder="1" applyAlignment="1">
      <alignment horizontal="center" vertical="center" wrapText="1"/>
    </xf>
    <xf numFmtId="176" fontId="59" fillId="12" borderId="54" xfId="17" applyNumberFormat="1" applyFont="1" applyFill="1" applyBorder="1" applyAlignment="1">
      <alignment horizontal="center" vertical="center" wrapText="1"/>
    </xf>
    <xf numFmtId="0" fontId="59" fillId="12" borderId="54" xfId="17" applyFont="1" applyFill="1" applyBorder="1" applyAlignment="1">
      <alignment horizontal="left" vertical="center" wrapText="1"/>
    </xf>
    <xf numFmtId="0" fontId="63" fillId="13" borderId="55" xfId="17" applyFont="1" applyFill="1" applyBorder="1" applyAlignment="1">
      <alignment horizontal="center" vertical="center" wrapText="1"/>
    </xf>
    <xf numFmtId="176" fontId="61" fillId="13" borderId="55" xfId="17" applyNumberFormat="1" applyFont="1" applyFill="1" applyBorder="1" applyAlignment="1">
      <alignment horizontal="center" vertical="center" wrapText="1"/>
    </xf>
    <xf numFmtId="181" fontId="63" fillId="10" borderId="55" xfId="0" applyNumberFormat="1" applyFont="1" applyFill="1" applyBorder="1" applyAlignment="1">
      <alignment horizontal="center" vertical="center"/>
    </xf>
    <xf numFmtId="0" fontId="63" fillId="13" borderId="56" xfId="17" applyFont="1" applyFill="1" applyBorder="1" applyAlignment="1">
      <alignment horizontal="center" vertical="center" wrapText="1"/>
    </xf>
    <xf numFmtId="182" fontId="65" fillId="13" borderId="57" xfId="17" applyNumberFormat="1" applyFont="1" applyFill="1" applyBorder="1" applyAlignment="1">
      <alignment horizontal="center" vertical="center" wrapText="1"/>
    </xf>
    <xf numFmtId="0" fontId="7" fillId="3" borderId="33" xfId="17" applyFont="1" applyFill="1" applyBorder="1" applyAlignment="1">
      <alignment horizontal="center" vertical="center" wrapText="1"/>
    </xf>
    <xf numFmtId="0" fontId="7" fillId="3" borderId="34" xfId="17" applyFont="1" applyFill="1" applyBorder="1" applyAlignment="1">
      <alignment horizontal="center" vertical="center" wrapText="1"/>
    </xf>
    <xf numFmtId="0" fontId="13" fillId="3" borderId="34" xfId="17" applyFont="1" applyFill="1" applyBorder="1" applyAlignment="1">
      <alignment horizontal="center" vertical="center" wrapText="1"/>
    </xf>
    <xf numFmtId="0" fontId="58" fillId="3" borderId="34" xfId="17" applyFont="1" applyFill="1" applyBorder="1" applyAlignment="1">
      <alignment horizontal="center" vertical="center" wrapText="1"/>
    </xf>
    <xf numFmtId="0" fontId="7" fillId="3" borderId="35"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2" xfId="2" applyBorder="1" applyAlignment="1">
      <alignment vertical="top" wrapText="1"/>
    </xf>
    <xf numFmtId="0" fontId="6" fillId="14" borderId="12" xfId="2" applyFill="1" applyBorder="1" applyAlignment="1">
      <alignment vertical="top" wrapText="1"/>
    </xf>
    <xf numFmtId="0" fontId="22" fillId="0" borderId="0" xfId="2" applyFont="1" applyAlignment="1">
      <alignment vertical="top" wrapText="1"/>
    </xf>
    <xf numFmtId="0" fontId="6" fillId="2" borderId="12" xfId="2" applyFill="1" applyBorder="1" applyAlignment="1">
      <alignment vertical="top" wrapText="1"/>
    </xf>
    <xf numFmtId="0" fontId="6" fillId="2" borderId="59" xfId="2" applyFill="1" applyBorder="1" applyAlignment="1">
      <alignment vertical="top" wrapText="1"/>
    </xf>
    <xf numFmtId="0" fontId="6" fillId="2" borderId="60" xfId="2" applyFill="1" applyBorder="1" applyAlignment="1">
      <alignment vertical="top" wrapText="1"/>
    </xf>
    <xf numFmtId="0" fontId="1" fillId="2" borderId="61" xfId="2" applyFont="1" applyFill="1" applyBorder="1" applyAlignment="1">
      <alignment vertical="top" wrapText="1"/>
    </xf>
    <xf numFmtId="0" fontId="6" fillId="3" borderId="12" xfId="2" applyFill="1" applyBorder="1">
      <alignment vertical="center"/>
    </xf>
    <xf numFmtId="0" fontId="1" fillId="3" borderId="62" xfId="2" applyFont="1" applyFill="1" applyBorder="1" applyAlignment="1">
      <alignment vertical="top" wrapText="1"/>
    </xf>
    <xf numFmtId="0" fontId="6" fillId="15" borderId="12" xfId="2" applyFill="1" applyBorder="1">
      <alignment vertical="center"/>
    </xf>
    <xf numFmtId="0" fontId="0" fillId="0" borderId="64" xfId="0" applyBorder="1">
      <alignment vertical="center"/>
    </xf>
    <xf numFmtId="0" fontId="14" fillId="0" borderId="64" xfId="0" applyFont="1" applyBorder="1">
      <alignment vertical="center"/>
    </xf>
    <xf numFmtId="0" fontId="0" fillId="0" borderId="65" xfId="0" applyBorder="1">
      <alignment vertical="center"/>
    </xf>
    <xf numFmtId="0" fontId="0" fillId="0" borderId="45" xfId="0" applyBorder="1">
      <alignment vertical="center"/>
    </xf>
    <xf numFmtId="0" fontId="6" fillId="19" borderId="0" xfId="2" applyFill="1">
      <alignment vertical="center"/>
    </xf>
    <xf numFmtId="0" fontId="0" fillId="19" borderId="0" xfId="0" applyFill="1">
      <alignment vertical="center"/>
    </xf>
    <xf numFmtId="0" fontId="6" fillId="6" borderId="7" xfId="2" applyFill="1" applyBorder="1" applyAlignment="1">
      <alignment horizontal="center" vertical="center" wrapText="1"/>
    </xf>
    <xf numFmtId="0" fontId="6" fillId="0" borderId="99" xfId="2" applyBorder="1" applyAlignment="1">
      <alignment horizontal="center" vertical="center" wrapText="1"/>
    </xf>
    <xf numFmtId="0" fontId="6" fillId="6" borderId="99" xfId="2" applyFill="1" applyBorder="1" applyAlignment="1">
      <alignment horizontal="center" vertical="center" wrapText="1"/>
    </xf>
    <xf numFmtId="0" fontId="1" fillId="5" borderId="0" xfId="2" applyFont="1" applyFill="1">
      <alignment vertical="center"/>
    </xf>
    <xf numFmtId="0" fontId="0" fillId="0" borderId="64" xfId="0" applyBorder="1" applyAlignment="1">
      <alignment vertical="top"/>
    </xf>
    <xf numFmtId="0" fontId="0" fillId="0" borderId="0" xfId="0" applyAlignment="1">
      <alignment vertical="top"/>
    </xf>
    <xf numFmtId="0" fontId="1" fillId="14" borderId="61" xfId="2" applyFont="1" applyFill="1" applyBorder="1" applyAlignment="1">
      <alignment vertical="top" wrapText="1"/>
    </xf>
    <xf numFmtId="0" fontId="7" fillId="25" borderId="52" xfId="17" applyFont="1" applyFill="1" applyBorder="1" applyAlignment="1">
      <alignment horizontal="center" vertical="center" wrapText="1"/>
    </xf>
    <xf numFmtId="0" fontId="0" fillId="0" borderId="0" xfId="0" applyAlignment="1">
      <alignment horizontal="left" vertical="center"/>
    </xf>
    <xf numFmtId="0" fontId="72" fillId="0" borderId="0" xfId="0" applyFont="1" applyAlignment="1">
      <alignment horizontal="left" vertical="center"/>
    </xf>
    <xf numFmtId="0" fontId="73" fillId="0" borderId="0" xfId="0" applyFont="1" applyAlignment="1">
      <alignment horizontal="center" vertical="center" wrapText="1"/>
    </xf>
    <xf numFmtId="0" fontId="73" fillId="0" borderId="0" xfId="0" applyFont="1" applyAlignment="1">
      <alignment horizontal="left" vertical="center" wrapText="1"/>
    </xf>
    <xf numFmtId="0" fontId="83" fillId="0" borderId="0" xfId="17" applyFont="1">
      <alignment vertical="center"/>
    </xf>
    <xf numFmtId="0" fontId="82" fillId="0" borderId="0" xfId="2" applyFont="1">
      <alignment vertical="center"/>
    </xf>
    <xf numFmtId="0" fontId="84" fillId="20" borderId="115" xfId="0" applyFont="1" applyFill="1" applyBorder="1" applyAlignment="1">
      <alignment horizontal="center" vertical="center" wrapText="1"/>
    </xf>
    <xf numFmtId="14" fontId="6" fillId="0" borderId="0" xfId="2" applyNumberFormat="1">
      <alignment vertical="center"/>
    </xf>
    <xf numFmtId="0" fontId="1" fillId="0" borderId="9" xfId="0" applyFont="1" applyBorder="1" applyAlignment="1">
      <alignment horizontal="center" vertical="center" wrapText="1"/>
    </xf>
    <xf numFmtId="0" fontId="0" fillId="0" borderId="9" xfId="0" applyBorder="1" applyAlignment="1">
      <alignment horizontal="center" vertical="center" wrapText="1"/>
    </xf>
    <xf numFmtId="0" fontId="30" fillId="0" borderId="9" xfId="0" applyFont="1" applyBorder="1" applyAlignment="1">
      <alignment horizontal="center" vertical="center" wrapText="1"/>
    </xf>
    <xf numFmtId="0" fontId="88" fillId="21" borderId="29" xfId="2" applyFont="1" applyFill="1" applyBorder="1" applyAlignment="1">
      <alignment horizontal="center" vertical="center" wrapText="1"/>
    </xf>
    <xf numFmtId="0" fontId="91" fillId="0" borderId="0" xfId="2" applyFont="1" applyAlignment="1">
      <alignment horizontal="center" vertical="center"/>
    </xf>
    <xf numFmtId="14" fontId="90" fillId="0" borderId="0" xfId="2" applyNumberFormat="1" applyFont="1" applyAlignment="1">
      <alignment horizontal="center" vertical="center"/>
    </xf>
    <xf numFmtId="0" fontId="22" fillId="21" borderId="2" xfId="2" applyFont="1" applyFill="1" applyBorder="1" applyAlignment="1">
      <alignment horizontal="center" vertical="center" wrapText="1"/>
    </xf>
    <xf numFmtId="0" fontId="23" fillId="19" borderId="7" xfId="2" applyFont="1" applyFill="1" applyBorder="1" applyAlignment="1">
      <alignment horizontal="center" vertical="center" wrapText="1"/>
    </xf>
    <xf numFmtId="0" fontId="8" fillId="0" borderId="0" xfId="1" applyAlignment="1" applyProtection="1">
      <alignment vertical="center" wrapText="1"/>
    </xf>
    <xf numFmtId="0" fontId="22" fillId="27" borderId="2" xfId="2" applyFont="1" applyFill="1" applyBorder="1" applyAlignment="1">
      <alignment horizontal="center" vertical="center" wrapText="1"/>
    </xf>
    <xf numFmtId="0" fontId="6" fillId="0" borderId="63" xfId="0" applyFont="1" applyBorder="1">
      <alignment vertical="center"/>
    </xf>
    <xf numFmtId="0" fontId="6" fillId="0" borderId="40" xfId="0" applyFont="1" applyBorder="1">
      <alignment vertical="center"/>
    </xf>
    <xf numFmtId="0" fontId="6" fillId="0" borderId="64" xfId="0" applyFont="1" applyBorder="1">
      <alignment vertical="center"/>
    </xf>
    <xf numFmtId="0" fontId="6" fillId="0" borderId="0" xfId="0" applyFont="1">
      <alignment vertical="center"/>
    </xf>
    <xf numFmtId="0" fontId="89" fillId="0" borderId="64" xfId="0" applyFont="1" applyBorder="1">
      <alignment vertical="center"/>
    </xf>
    <xf numFmtId="0" fontId="89" fillId="0" borderId="0" xfId="0" applyFont="1">
      <alignment vertical="center"/>
    </xf>
    <xf numFmtId="0" fontId="89" fillId="5" borderId="64" xfId="0" applyFont="1" applyFill="1" applyBorder="1">
      <alignment vertical="center"/>
    </xf>
    <xf numFmtId="0" fontId="89" fillId="5" borderId="0" xfId="0" applyFont="1" applyFill="1">
      <alignment vertical="center"/>
    </xf>
    <xf numFmtId="0" fontId="6" fillId="5" borderId="129" xfId="2" applyFill="1" applyBorder="1">
      <alignment vertical="center"/>
    </xf>
    <xf numFmtId="0" fontId="6" fillId="0" borderId="129" xfId="2" applyBorder="1">
      <alignment vertical="center"/>
    </xf>
    <xf numFmtId="0" fontId="92" fillId="19" borderId="127" xfId="17" applyFont="1" applyFill="1" applyBorder="1" applyAlignment="1">
      <alignment horizontal="center" vertical="center" wrapText="1"/>
    </xf>
    <xf numFmtId="14" fontId="92" fillId="19" borderId="128" xfId="17" applyNumberFormat="1" applyFont="1" applyFill="1" applyBorder="1" applyAlignment="1">
      <alignment horizontal="center" vertical="center"/>
    </xf>
    <xf numFmtId="0" fontId="6" fillId="0" borderId="0" xfId="2" applyAlignment="1">
      <alignment horizontal="left" vertical="top"/>
    </xf>
    <xf numFmtId="0" fontId="6" fillId="28" borderId="134" xfId="2" applyFill="1" applyBorder="1" applyAlignment="1">
      <alignment horizontal="left" vertical="top"/>
    </xf>
    <xf numFmtId="0" fontId="8" fillId="28" borderId="133" xfId="1" applyFill="1" applyBorder="1" applyAlignment="1" applyProtection="1">
      <alignment horizontal="left" vertical="top"/>
    </xf>
    <xf numFmtId="14" fontId="18" fillId="3" borderId="97" xfId="2" applyNumberFormat="1" applyFont="1" applyFill="1" applyBorder="1" applyAlignment="1">
      <alignment horizontal="center" vertical="center" shrinkToFit="1"/>
    </xf>
    <xf numFmtId="14" fontId="26" fillId="3" borderId="97" xfId="1" applyNumberFormat="1" applyFont="1" applyFill="1" applyBorder="1" applyAlignment="1" applyProtection="1">
      <alignment horizontal="center" vertical="center" wrapText="1" shrinkToFit="1"/>
    </xf>
    <xf numFmtId="0" fontId="83" fillId="0" borderId="0" xfId="17" applyFont="1" applyAlignment="1">
      <alignment horizontal="left" vertical="center"/>
    </xf>
    <xf numFmtId="0" fontId="100" fillId="2" borderId="59" xfId="2" applyFont="1" applyFill="1" applyBorder="1" applyAlignment="1">
      <alignment vertical="top" wrapText="1"/>
    </xf>
    <xf numFmtId="0" fontId="90" fillId="21" borderId="37" xfId="2" applyFont="1" applyFill="1" applyBorder="1" applyAlignment="1">
      <alignment horizontal="center" vertical="center"/>
    </xf>
    <xf numFmtId="0" fontId="8" fillId="0" borderId="145" xfId="1" applyFill="1" applyBorder="1" applyAlignment="1" applyProtection="1">
      <alignment vertical="center" wrapText="1"/>
    </xf>
    <xf numFmtId="0" fontId="17" fillId="23" borderId="139" xfId="2" applyFont="1" applyFill="1" applyBorder="1" applyAlignment="1">
      <alignment horizontal="center" vertical="center" wrapText="1"/>
    </xf>
    <xf numFmtId="0" fontId="86" fillId="23" borderId="140" xfId="2" applyFont="1" applyFill="1" applyBorder="1" applyAlignment="1">
      <alignment horizontal="center" vertical="center"/>
    </xf>
    <xf numFmtId="0" fontId="86" fillId="23" borderId="141" xfId="2" applyFont="1" applyFill="1" applyBorder="1" applyAlignment="1">
      <alignment horizontal="center" vertical="center"/>
    </xf>
    <xf numFmtId="0" fontId="101" fillId="19" borderId="7" xfId="0" applyFont="1" applyFill="1" applyBorder="1" applyAlignment="1">
      <alignment horizontal="center" vertical="center" wrapText="1"/>
    </xf>
    <xf numFmtId="177" fontId="102" fillId="19" borderId="7" xfId="2" applyNumberFormat="1" applyFont="1" applyFill="1" applyBorder="1" applyAlignment="1">
      <alignment horizontal="center" vertical="center" shrinkToFit="1"/>
    </xf>
    <xf numFmtId="0" fontId="6" fillId="0" borderId="0" xfId="2" applyAlignment="1">
      <alignment horizontal="left" vertical="center"/>
    </xf>
    <xf numFmtId="0" fontId="103" fillId="5" borderId="64" xfId="0" applyFont="1" applyFill="1" applyBorder="1">
      <alignment vertical="center"/>
    </xf>
    <xf numFmtId="0" fontId="103" fillId="5" borderId="0" xfId="0" applyFont="1" applyFill="1" applyAlignment="1">
      <alignment horizontal="left" vertical="center"/>
    </xf>
    <xf numFmtId="0" fontId="103" fillId="5" borderId="0" xfId="0" applyFont="1" applyFill="1">
      <alignment vertical="center"/>
    </xf>
    <xf numFmtId="176" fontId="103" fillId="5" borderId="0" xfId="0" applyNumberFormat="1" applyFont="1" applyFill="1" applyAlignment="1">
      <alignment horizontal="left" vertical="center"/>
    </xf>
    <xf numFmtId="183" fontId="103" fillId="5" borderId="0" xfId="0" applyNumberFormat="1" applyFont="1" applyFill="1" applyAlignment="1">
      <alignment horizontal="center" vertical="center"/>
    </xf>
    <xf numFmtId="0" fontId="103" fillId="5" borderId="64" xfId="0" applyFont="1" applyFill="1" applyBorder="1" applyAlignment="1">
      <alignment vertical="top"/>
    </xf>
    <xf numFmtId="0" fontId="103" fillId="5" borderId="0" xfId="0" applyFont="1" applyFill="1" applyAlignment="1">
      <alignment vertical="top"/>
    </xf>
    <xf numFmtId="14" fontId="103" fillId="5" borderId="0" xfId="0" applyNumberFormat="1" applyFont="1" applyFill="1" applyAlignment="1">
      <alignment horizontal="left" vertical="center"/>
    </xf>
    <xf numFmtId="14" fontId="103" fillId="0" borderId="0" xfId="0" applyNumberFormat="1" applyFont="1">
      <alignment vertical="center"/>
    </xf>
    <xf numFmtId="0" fontId="104" fillId="0" borderId="0" xfId="0" applyFont="1">
      <alignment vertical="center"/>
    </xf>
    <xf numFmtId="0" fontId="6" fillId="0" borderId="58" xfId="2" applyBorder="1" applyAlignment="1">
      <alignment vertical="top" wrapText="1"/>
    </xf>
    <xf numFmtId="0" fontId="8" fillId="28" borderId="119" xfId="1" applyFill="1" applyBorder="1" applyAlignment="1" applyProtection="1">
      <alignment horizontal="left" vertical="top"/>
    </xf>
    <xf numFmtId="0" fontId="6" fillId="28" borderId="132" xfId="2" applyFill="1" applyBorder="1" applyAlignment="1">
      <alignment horizontal="left" vertical="top"/>
    </xf>
    <xf numFmtId="0" fontId="34" fillId="9" borderId="0" xfId="2" applyFont="1" applyFill="1" applyAlignment="1">
      <alignment horizontal="center" vertical="center"/>
    </xf>
    <xf numFmtId="14" fontId="1" fillId="0" borderId="42"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2" xfId="17" applyBorder="1">
      <alignment vertical="center"/>
    </xf>
    <xf numFmtId="0" fontId="6" fillId="10" borderId="0" xfId="2" applyFill="1" applyAlignment="1">
      <alignment vertical="center" wrapText="1"/>
    </xf>
    <xf numFmtId="0" fontId="48" fillId="0" borderId="0" xfId="17" applyFont="1" applyAlignment="1">
      <alignment horizontal="left" vertical="center"/>
    </xf>
    <xf numFmtId="0" fontId="49" fillId="0" borderId="45" xfId="17" applyFont="1" applyBorder="1">
      <alignment vertical="center"/>
    </xf>
    <xf numFmtId="0" fontId="49" fillId="0" borderId="45" xfId="17" applyFont="1" applyBorder="1" applyAlignment="1">
      <alignment horizontal="right" vertical="center"/>
    </xf>
    <xf numFmtId="0" fontId="37" fillId="0" borderId="47" xfId="17" applyFont="1" applyBorder="1" applyAlignment="1">
      <alignment horizontal="center" vertical="center"/>
    </xf>
    <xf numFmtId="0" fontId="37" fillId="0" borderId="152"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wrapText="1"/>
    </xf>
    <xf numFmtId="0" fontId="1" fillId="0" borderId="0" xfId="17" applyAlignment="1">
      <alignment vertical="center" shrinkToFit="1"/>
    </xf>
    <xf numFmtId="0" fontId="11" fillId="0" borderId="153" xfId="17" applyFont="1" applyBorder="1" applyAlignment="1">
      <alignment horizontal="center" vertical="center" shrinkToFit="1"/>
    </xf>
    <xf numFmtId="0" fontId="49" fillId="0" borderId="48" xfId="17" applyFont="1" applyBorder="1" applyAlignment="1">
      <alignment vertical="center" shrinkToFit="1"/>
    </xf>
    <xf numFmtId="0" fontId="49" fillId="0" borderId="48" xfId="17" applyFont="1" applyBorder="1" applyAlignment="1">
      <alignment horizontal="center" vertical="center"/>
    </xf>
    <xf numFmtId="0" fontId="12" fillId="0" borderId="125" xfId="2" applyFont="1" applyBorder="1" applyAlignment="1">
      <alignment horizontal="center" vertical="center" wrapText="1"/>
    </xf>
    <xf numFmtId="0" fontId="12" fillId="0" borderId="16" xfId="2" applyFont="1" applyBorder="1" applyAlignment="1">
      <alignment horizontal="center" vertical="center" wrapText="1"/>
    </xf>
    <xf numFmtId="0" fontId="1" fillId="19" borderId="126"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8" fillId="3" borderId="0" xfId="17" applyFont="1" applyFill="1" applyAlignment="1">
      <alignment horizontal="center" vertical="center" wrapText="1"/>
    </xf>
    <xf numFmtId="0" fontId="1" fillId="5" borderId="0" xfId="2" applyFont="1" applyFill="1" applyAlignment="1">
      <alignment horizontal="center" vertical="center"/>
    </xf>
    <xf numFmtId="0" fontId="45" fillId="5" borderId="0" xfId="0" applyFont="1" applyFill="1" applyAlignment="1">
      <alignment horizontal="center" vertical="center" wrapText="1"/>
    </xf>
    <xf numFmtId="180" fontId="49"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9" fillId="0" borderId="0" xfId="16" applyFont="1">
      <alignment vertical="center"/>
    </xf>
    <xf numFmtId="0" fontId="10" fillId="0" borderId="0" xfId="16" applyFont="1">
      <alignment vertical="center"/>
    </xf>
    <xf numFmtId="177" fontId="6" fillId="19" borderId="7" xfId="2" applyNumberFormat="1" applyFill="1" applyBorder="1" applyAlignment="1">
      <alignment horizontal="center" vertical="center" shrinkToFit="1"/>
    </xf>
    <xf numFmtId="177" fontId="1" fillId="19" borderId="36" xfId="2" applyNumberFormat="1" applyFont="1" applyFill="1" applyBorder="1" applyAlignment="1">
      <alignment horizontal="center" vertical="center" wrapText="1"/>
    </xf>
    <xf numFmtId="177" fontId="6" fillId="6" borderId="9" xfId="2" applyNumberFormat="1" applyFill="1" applyBorder="1" applyAlignment="1">
      <alignment horizontal="center" vertical="center" shrinkToFit="1"/>
    </xf>
    <xf numFmtId="177" fontId="6" fillId="5" borderId="9" xfId="2" applyNumberFormat="1" applyFill="1" applyBorder="1" applyAlignment="1">
      <alignment horizontal="center" vertical="center" shrinkToFit="1"/>
    </xf>
    <xf numFmtId="177" fontId="6" fillId="0" borderId="9" xfId="2" applyNumberFormat="1" applyBorder="1" applyAlignment="1">
      <alignment horizontal="center" vertical="center" shrinkToFit="1"/>
    </xf>
    <xf numFmtId="177" fontId="6" fillId="0" borderId="7" xfId="2" applyNumberFormat="1" applyBorder="1" applyAlignment="1">
      <alignment horizontal="center" vertical="center" shrinkToFit="1"/>
    </xf>
    <xf numFmtId="177" fontId="6" fillId="5" borderId="7" xfId="2" applyNumberFormat="1" applyFill="1" applyBorder="1" applyAlignment="1">
      <alignment horizontal="center" vertical="center" shrinkToFit="1"/>
    </xf>
    <xf numFmtId="177" fontId="6" fillId="22" borderId="7" xfId="2" applyNumberFormat="1" applyFill="1" applyBorder="1" applyAlignment="1">
      <alignment horizontal="center" vertical="center" shrinkToFit="1"/>
    </xf>
    <xf numFmtId="177" fontId="6" fillId="8" borderId="7" xfId="2" applyNumberFormat="1" applyFill="1" applyBorder="1" applyAlignment="1">
      <alignment horizontal="center" vertical="center" shrinkToFit="1"/>
    </xf>
    <xf numFmtId="177" fontId="10" fillId="0" borderId="7" xfId="2" applyNumberFormat="1" applyFont="1" applyBorder="1" applyAlignment="1">
      <alignment horizontal="center" vertical="center" shrinkToFit="1"/>
    </xf>
    <xf numFmtId="177" fontId="6" fillId="6" borderId="7" xfId="2" applyNumberFormat="1" applyFill="1" applyBorder="1" applyAlignment="1">
      <alignment horizontal="center" vertical="center" shrinkToFit="1"/>
    </xf>
    <xf numFmtId="177" fontId="6" fillId="2" borderId="7" xfId="2" applyNumberFormat="1" applyFill="1" applyBorder="1" applyAlignment="1">
      <alignment horizontal="center" vertical="center" shrinkToFit="1"/>
    </xf>
    <xf numFmtId="0" fontId="1" fillId="0" borderId="7" xfId="0" applyFont="1" applyBorder="1" applyAlignment="1">
      <alignment horizontal="center" vertical="center" wrapText="1"/>
    </xf>
    <xf numFmtId="0" fontId="6" fillId="5" borderId="7" xfId="2" applyFill="1" applyBorder="1" applyAlignment="1">
      <alignment horizontal="center" vertical="center" wrapText="1"/>
    </xf>
    <xf numFmtId="177" fontId="6" fillId="0" borderId="98" xfId="2" applyNumberFormat="1" applyBorder="1" applyAlignment="1">
      <alignment horizontal="center" vertical="center" wrapText="1"/>
    </xf>
    <xf numFmtId="0" fontId="6" fillId="0" borderId="7" xfId="2" applyBorder="1" applyAlignment="1">
      <alignment horizontal="center" vertical="center"/>
    </xf>
    <xf numFmtId="177" fontId="1" fillId="0" borderId="7" xfId="2" applyNumberFormat="1" applyFont="1" applyBorder="1" applyAlignment="1">
      <alignment horizontal="center" vertical="center" shrinkToFit="1"/>
    </xf>
    <xf numFmtId="177" fontId="6" fillId="5" borderId="7" xfId="2" applyNumberFormat="1" applyFill="1" applyBorder="1" applyAlignment="1">
      <alignment horizontal="center" vertical="center" wrapText="1"/>
    </xf>
    <xf numFmtId="177" fontId="6" fillId="0" borderId="7" xfId="2" applyNumberFormat="1" applyBorder="1" applyAlignment="1">
      <alignment horizontal="center" vertical="center" wrapText="1"/>
    </xf>
    <xf numFmtId="177" fontId="6" fillId="6" borderId="7" xfId="2" applyNumberFormat="1" applyFill="1" applyBorder="1" applyAlignment="1">
      <alignment horizontal="center" vertical="center" wrapText="1"/>
    </xf>
    <xf numFmtId="177" fontId="6" fillId="7" borderId="98" xfId="2" applyNumberFormat="1" applyFill="1" applyBorder="1" applyAlignment="1">
      <alignment horizontal="center" vertical="center" wrapText="1"/>
    </xf>
    <xf numFmtId="0" fontId="22" fillId="0" borderId="6" xfId="2" applyFont="1" applyBorder="1" applyAlignment="1">
      <alignment horizontal="center" vertical="center"/>
    </xf>
    <xf numFmtId="177" fontId="6" fillId="7" borderId="7" xfId="2" applyNumberFormat="1" applyFill="1" applyBorder="1" applyAlignment="1">
      <alignment horizontal="center" vertical="center" wrapText="1"/>
    </xf>
    <xf numFmtId="177" fontId="6" fillId="0" borderId="100"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0" fillId="5" borderId="0" xfId="2" applyFont="1" applyFill="1" applyAlignment="1">
      <alignment horizontal="center" vertical="center"/>
    </xf>
    <xf numFmtId="0" fontId="1" fillId="0" borderId="0" xfId="2" applyFont="1">
      <alignment vertical="center"/>
    </xf>
    <xf numFmtId="0" fontId="49" fillId="19" borderId="153" xfId="16" applyFont="1" applyFill="1" applyBorder="1">
      <alignment vertical="center"/>
    </xf>
    <xf numFmtId="0" fontId="49" fillId="19" borderId="154" xfId="16" applyFont="1" applyFill="1" applyBorder="1">
      <alignment vertical="center"/>
    </xf>
    <xf numFmtId="0" fontId="10" fillId="19" borderId="154" xfId="16" applyFont="1" applyFill="1" applyBorder="1">
      <alignment vertical="center"/>
    </xf>
    <xf numFmtId="0" fontId="36" fillId="0" borderId="0" xfId="17" applyFont="1" applyAlignment="1">
      <alignment horizontal="left" vertical="center" indent="2"/>
    </xf>
    <xf numFmtId="0" fontId="105" fillId="0" borderId="0" xfId="17" applyFont="1">
      <alignment vertical="center"/>
    </xf>
    <xf numFmtId="0" fontId="1" fillId="19" borderId="0" xfId="2" applyFont="1" applyFill="1">
      <alignment vertical="center"/>
    </xf>
    <xf numFmtId="0" fontId="23" fillId="19" borderId="36" xfId="2" applyFont="1" applyFill="1" applyBorder="1" applyAlignment="1">
      <alignment horizontal="center" vertical="top" wrapText="1"/>
    </xf>
    <xf numFmtId="0" fontId="22" fillId="19" borderId="10" xfId="2" applyFont="1" applyFill="1" applyBorder="1" applyAlignment="1">
      <alignment horizontal="left" vertical="center"/>
    </xf>
    <xf numFmtId="0" fontId="22" fillId="5" borderId="10" xfId="2" applyFont="1" applyFill="1" applyBorder="1" applyAlignment="1">
      <alignment horizontal="left" vertical="center"/>
    </xf>
    <xf numFmtId="0" fontId="22" fillId="5" borderId="11" xfId="2" applyFont="1" applyFill="1" applyBorder="1" applyAlignment="1">
      <alignment horizontal="left" vertical="center"/>
    </xf>
    <xf numFmtId="177" fontId="12" fillId="30" borderId="98" xfId="2" applyNumberFormat="1" applyFont="1" applyFill="1" applyBorder="1" applyAlignment="1">
      <alignment horizontal="center" vertical="center" wrapText="1"/>
    </xf>
    <xf numFmtId="177" fontId="12" fillId="30" borderId="7" xfId="2" applyNumberFormat="1" applyFont="1" applyFill="1" applyBorder="1" applyAlignment="1">
      <alignment horizontal="center" vertical="center" shrinkToFit="1"/>
    </xf>
    <xf numFmtId="14" fontId="25" fillId="19" borderId="0" xfId="2" applyNumberFormat="1" applyFont="1" applyFill="1" applyAlignment="1">
      <alignment horizontal="left" vertical="center"/>
    </xf>
    <xf numFmtId="0" fontId="25" fillId="19" borderId="0" xfId="19" applyFont="1" applyFill="1">
      <alignment vertical="center"/>
    </xf>
    <xf numFmtId="0" fontId="25" fillId="19" borderId="0" xfId="2" applyFont="1" applyFill="1" applyAlignment="1">
      <alignment horizontal="left" vertical="center"/>
    </xf>
    <xf numFmtId="0" fontId="40" fillId="19" borderId="0" xfId="17" applyFont="1" applyFill="1">
      <alignment vertical="center"/>
    </xf>
    <xf numFmtId="177" fontId="12" fillId="0" borderId="7" xfId="2" applyNumberFormat="1" applyFont="1" applyBorder="1" applyAlignment="1">
      <alignment horizontal="center" vertical="center" wrapText="1"/>
    </xf>
    <xf numFmtId="177" fontId="12" fillId="0" borderId="7" xfId="2" applyNumberFormat="1" applyFont="1" applyBorder="1" applyAlignment="1">
      <alignment horizontal="center" vertical="center" shrinkToFit="1"/>
    </xf>
    <xf numFmtId="177" fontId="12" fillId="7" borderId="7" xfId="2" applyNumberFormat="1" applyFont="1" applyFill="1" applyBorder="1" applyAlignment="1">
      <alignment horizontal="center" vertical="center" shrinkToFit="1"/>
    </xf>
    <xf numFmtId="177" fontId="12" fillId="19" borderId="7" xfId="2" applyNumberFormat="1" applyFont="1" applyFill="1" applyBorder="1" applyAlignment="1">
      <alignment horizontal="center" vertical="center" shrinkToFit="1"/>
    </xf>
    <xf numFmtId="177" fontId="12" fillId="19" borderId="97" xfId="2" applyNumberFormat="1" applyFont="1" applyFill="1" applyBorder="1" applyAlignment="1">
      <alignment horizontal="center" vertical="center" wrapText="1"/>
    </xf>
    <xf numFmtId="0" fontId="12" fillId="0" borderId="155" xfId="2" applyFont="1" applyBorder="1" applyAlignment="1">
      <alignment horizontal="center" vertical="center" wrapText="1"/>
    </xf>
    <xf numFmtId="0" fontId="12" fillId="0" borderId="156" xfId="2" applyFont="1" applyBorder="1" applyAlignment="1">
      <alignment horizontal="center" vertical="center" wrapText="1"/>
    </xf>
    <xf numFmtId="0" fontId="12" fillId="0" borderId="157" xfId="2" applyFont="1" applyBorder="1" applyAlignment="1">
      <alignment horizontal="center" vertical="center" wrapText="1"/>
    </xf>
    <xf numFmtId="0" fontId="12" fillId="0" borderId="155" xfId="2" applyFont="1" applyBorder="1" applyAlignment="1">
      <alignment horizontal="center" vertical="center"/>
    </xf>
    <xf numFmtId="0" fontId="101" fillId="19" borderId="130" xfId="0" applyFont="1" applyFill="1" applyBorder="1" applyAlignment="1">
      <alignment horizontal="center" vertical="center" wrapText="1"/>
    </xf>
    <xf numFmtId="0" fontId="101" fillId="19" borderId="148" xfId="0" applyFont="1" applyFill="1" applyBorder="1" applyAlignment="1">
      <alignment horizontal="center" vertical="center" wrapText="1"/>
    </xf>
    <xf numFmtId="0" fontId="96" fillId="26" borderId="158" xfId="2" applyFont="1" applyFill="1" applyBorder="1" applyAlignment="1">
      <alignment horizontal="center" vertical="center" wrapText="1"/>
    </xf>
    <xf numFmtId="0" fontId="97" fillId="26" borderId="159" xfId="2" applyFont="1" applyFill="1" applyBorder="1" applyAlignment="1">
      <alignment horizontal="center" vertical="center" wrapText="1"/>
    </xf>
    <xf numFmtId="0" fontId="95" fillId="26" borderId="159" xfId="2" applyFont="1" applyFill="1" applyBorder="1" applyAlignment="1">
      <alignment horizontal="center" vertical="center"/>
    </xf>
    <xf numFmtId="0" fontId="95" fillId="26" borderId="160" xfId="2" applyFont="1" applyFill="1" applyBorder="1" applyAlignment="1">
      <alignment horizontal="center" vertical="center"/>
    </xf>
    <xf numFmtId="0" fontId="90" fillId="21" borderId="25" xfId="2" applyFont="1" applyFill="1" applyBorder="1" applyAlignment="1">
      <alignment horizontal="center" vertical="center"/>
    </xf>
    <xf numFmtId="14" fontId="90" fillId="21" borderId="26" xfId="2" applyNumberFormat="1" applyFont="1" applyFill="1" applyBorder="1" applyAlignment="1">
      <alignment horizontal="center" vertical="center"/>
    </xf>
    <xf numFmtId="14" fontId="86" fillId="23" borderId="142" xfId="2" applyNumberFormat="1" applyFont="1" applyFill="1" applyBorder="1" applyAlignment="1">
      <alignment horizontal="center" vertical="center"/>
    </xf>
    <xf numFmtId="0" fontId="12" fillId="0" borderId="0" xfId="2" applyFont="1" applyAlignment="1">
      <alignment horizontal="center" vertical="center"/>
    </xf>
    <xf numFmtId="14" fontId="86" fillId="0" borderId="0" xfId="2" applyNumberFormat="1" applyFont="1" applyAlignment="1">
      <alignment horizontal="center" vertical="center"/>
    </xf>
    <xf numFmtId="0" fontId="12" fillId="0" borderId="0" xfId="2" applyFont="1" applyAlignment="1">
      <alignment vertical="top" wrapText="1"/>
    </xf>
    <xf numFmtId="0" fontId="40" fillId="0" borderId="0" xfId="17" applyFont="1" applyAlignment="1">
      <alignment horizontal="center" vertical="center"/>
    </xf>
    <xf numFmtId="0" fontId="103" fillId="5" borderId="0" xfId="0" applyFont="1" applyFill="1" applyAlignment="1">
      <alignment horizontal="left" vertical="top"/>
    </xf>
    <xf numFmtId="0" fontId="111" fillId="19" borderId="0" xfId="17" applyFont="1" applyFill="1" applyAlignment="1">
      <alignment horizontal="left" vertical="center"/>
    </xf>
    <xf numFmtId="0" fontId="86" fillId="0" borderId="0" xfId="2" applyFont="1" applyAlignment="1">
      <alignment vertical="top" wrapText="1"/>
    </xf>
    <xf numFmtId="0" fontId="8" fillId="0" borderId="163" xfId="1" applyBorder="1" applyAlignment="1" applyProtection="1">
      <alignment vertical="center" wrapText="1"/>
    </xf>
    <xf numFmtId="180" fontId="49" fillId="11" borderId="164" xfId="17" applyNumberFormat="1" applyFont="1" applyFill="1" applyBorder="1" applyAlignment="1">
      <alignment horizontal="center" vertical="center"/>
    </xf>
    <xf numFmtId="14" fontId="90" fillId="21" borderId="131" xfId="2" applyNumberFormat="1" applyFont="1" applyFill="1" applyBorder="1" applyAlignment="1">
      <alignment vertical="center" shrinkToFit="1"/>
    </xf>
    <xf numFmtId="14" fontId="28" fillId="21" borderId="165" xfId="2" applyNumberFormat="1" applyFont="1" applyFill="1" applyBorder="1" applyAlignment="1">
      <alignment horizontal="center" vertical="center" shrinkToFit="1"/>
    </xf>
    <xf numFmtId="14" fontId="86" fillId="21" borderId="167" xfId="1" applyNumberFormat="1" applyFont="1" applyFill="1" applyBorder="1" applyAlignment="1" applyProtection="1">
      <alignment vertical="center" wrapText="1"/>
    </xf>
    <xf numFmtId="14" fontId="86" fillId="21" borderId="168" xfId="1" applyNumberFormat="1" applyFont="1" applyFill="1" applyBorder="1" applyAlignment="1" applyProtection="1">
      <alignment vertical="center" wrapText="1"/>
    </xf>
    <xf numFmtId="56" fontId="86" fillId="21" borderId="166" xfId="2" applyNumberFormat="1" applyFont="1" applyFill="1" applyBorder="1">
      <alignment vertical="center"/>
    </xf>
    <xf numFmtId="0" fontId="8" fillId="0" borderId="0" xfId="1" applyAlignment="1" applyProtection="1">
      <alignment vertical="center"/>
    </xf>
    <xf numFmtId="0" fontId="70" fillId="0" borderId="0" xfId="0" applyFont="1">
      <alignment vertical="center"/>
    </xf>
    <xf numFmtId="0" fontId="118" fillId="5" borderId="13" xfId="2" applyFont="1" applyFill="1" applyBorder="1">
      <alignment vertical="center"/>
    </xf>
    <xf numFmtId="0" fontId="117" fillId="0" borderId="129" xfId="0" applyFont="1" applyBorder="1">
      <alignment vertical="center"/>
    </xf>
    <xf numFmtId="0" fontId="116" fillId="31" borderId="0" xfId="0" applyFont="1" applyFill="1" applyAlignment="1">
      <alignment horizontal="center" vertical="center" wrapText="1"/>
    </xf>
    <xf numFmtId="177" fontId="12" fillId="19" borderId="169"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5" fillId="19" borderId="0" xfId="2" applyNumberFormat="1" applyFont="1" applyFill="1" applyAlignment="1">
      <alignment horizontal="center" vertical="center"/>
    </xf>
    <xf numFmtId="0" fontId="25" fillId="19" borderId="0" xfId="19" applyFont="1" applyFill="1" applyAlignment="1">
      <alignment horizontal="center" vertical="center"/>
    </xf>
    <xf numFmtId="0" fontId="25" fillId="19" borderId="0" xfId="19" applyFont="1" applyFill="1" applyAlignment="1">
      <alignment horizontal="center" vertical="center" wrapText="1"/>
    </xf>
    <xf numFmtId="0" fontId="105" fillId="0" borderId="0" xfId="17" applyFont="1" applyAlignment="1">
      <alignment horizontal="left" vertical="center"/>
    </xf>
    <xf numFmtId="177" fontId="1" fillId="19" borderId="170" xfId="2" applyNumberFormat="1" applyFont="1" applyFill="1" applyBorder="1" applyAlignment="1">
      <alignment horizontal="center" vertical="center" wrapText="1"/>
    </xf>
    <xf numFmtId="0" fontId="22" fillId="19" borderId="7" xfId="2" applyFont="1" applyFill="1" applyBorder="1" applyAlignment="1">
      <alignment horizontal="left" vertical="center"/>
    </xf>
    <xf numFmtId="0" fontId="22" fillId="0" borderId="7" xfId="2" applyFont="1" applyBorder="1" applyAlignment="1">
      <alignment horizontal="left" vertical="center"/>
    </xf>
    <xf numFmtId="0" fontId="22" fillId="5" borderId="7" xfId="2" applyFont="1" applyFill="1" applyBorder="1" applyAlignment="1">
      <alignment horizontal="left" vertical="center"/>
    </xf>
    <xf numFmtId="0" fontId="22" fillId="19" borderId="16" xfId="2" applyFont="1" applyFill="1" applyBorder="1" applyAlignment="1">
      <alignment horizontal="left" vertical="center"/>
    </xf>
    <xf numFmtId="177" fontId="22" fillId="21" borderId="49" xfId="2" applyNumberFormat="1" applyFont="1" applyFill="1" applyBorder="1" applyAlignment="1">
      <alignment horizontal="center" vertical="center" shrinkToFit="1"/>
    </xf>
    <xf numFmtId="0" fontId="127" fillId="19" borderId="172" xfId="2" applyFont="1" applyFill="1" applyBorder="1" applyAlignment="1">
      <alignment horizontal="center" vertical="center"/>
    </xf>
    <xf numFmtId="177" fontId="127" fillId="19" borderId="172" xfId="2" applyNumberFormat="1" applyFont="1" applyFill="1" applyBorder="1" applyAlignment="1">
      <alignment horizontal="center" vertical="center" shrinkToFit="1"/>
    </xf>
    <xf numFmtId="0" fontId="128" fillId="0" borderId="172" xfId="0" applyFont="1" applyBorder="1" applyAlignment="1">
      <alignment horizontal="center" vertical="center" wrapText="1"/>
    </xf>
    <xf numFmtId="177" fontId="12" fillId="19" borderId="172" xfId="2" applyNumberFormat="1" applyFont="1" applyFill="1" applyBorder="1" applyAlignment="1">
      <alignment horizontal="center" vertical="center" wrapText="1"/>
    </xf>
    <xf numFmtId="177" fontId="22" fillId="19" borderId="171" xfId="2" applyNumberFormat="1" applyFont="1" applyFill="1" applyBorder="1" applyAlignment="1">
      <alignment horizontal="center" vertical="center" shrinkToFit="1"/>
    </xf>
    <xf numFmtId="177" fontId="1" fillId="19" borderId="171" xfId="2" applyNumberFormat="1" applyFont="1" applyFill="1" applyBorder="1" applyAlignment="1">
      <alignment horizontal="center" vertical="center" wrapText="1"/>
    </xf>
    <xf numFmtId="0" fontId="22" fillId="19" borderId="171" xfId="2" applyFont="1" applyFill="1" applyBorder="1" applyAlignment="1">
      <alignment horizontal="center" vertical="center" wrapText="1"/>
    </xf>
    <xf numFmtId="0" fontId="6" fillId="0" borderId="171" xfId="2" applyBorder="1" applyAlignment="1">
      <alignment horizontal="center" vertical="center"/>
    </xf>
    <xf numFmtId="0" fontId="23" fillId="23" borderId="6" xfId="2" applyFont="1" applyFill="1" applyBorder="1" applyAlignment="1">
      <alignment horizontal="center" vertical="top" wrapText="1"/>
    </xf>
    <xf numFmtId="177" fontId="1" fillId="23" borderId="36" xfId="2" applyNumberFormat="1" applyFont="1" applyFill="1" applyBorder="1" applyAlignment="1">
      <alignment horizontal="center" vertical="center" wrapText="1"/>
    </xf>
    <xf numFmtId="0" fontId="23" fillId="23" borderId="6" xfId="2" applyFont="1" applyFill="1" applyBorder="1" applyAlignment="1">
      <alignment horizontal="center" vertical="center" wrapText="1"/>
    </xf>
    <xf numFmtId="0" fontId="106" fillId="26" borderId="159" xfId="2" applyFont="1" applyFill="1" applyBorder="1" applyAlignment="1">
      <alignment horizontal="left" vertical="center" shrinkToFit="1"/>
    </xf>
    <xf numFmtId="0" fontId="84" fillId="0" borderId="115" xfId="0" applyFont="1" applyBorder="1" applyAlignment="1">
      <alignment horizontal="center" vertical="center" wrapText="1"/>
    </xf>
    <xf numFmtId="0" fontId="132" fillId="0" borderId="0" xfId="0" applyFont="1">
      <alignment vertical="center"/>
    </xf>
    <xf numFmtId="0" fontId="8" fillId="0" borderId="175" xfId="1" applyFill="1" applyBorder="1" applyAlignment="1" applyProtection="1">
      <alignment vertical="center" wrapText="1"/>
    </xf>
    <xf numFmtId="0" fontId="6" fillId="0" borderId="101" xfId="2" applyBorder="1">
      <alignment vertical="center"/>
    </xf>
    <xf numFmtId="0" fontId="26" fillId="0" borderId="147" xfId="2" applyFont="1" applyBorder="1" applyAlignment="1">
      <alignment vertical="top" wrapText="1"/>
    </xf>
    <xf numFmtId="0" fontId="8" fillId="0" borderId="177" xfId="1" applyFill="1" applyBorder="1" applyAlignment="1" applyProtection="1">
      <alignment vertical="center" wrapText="1"/>
    </xf>
    <xf numFmtId="0" fontId="6" fillId="0" borderId="102" xfId="2" applyBorder="1">
      <alignment vertical="center"/>
    </xf>
    <xf numFmtId="0" fontId="103" fillId="5" borderId="64" xfId="0" applyFont="1" applyFill="1" applyBorder="1" applyAlignment="1">
      <alignment horizontal="left" vertical="top"/>
    </xf>
    <xf numFmtId="0" fontId="35" fillId="19" borderId="0" xfId="2" applyFont="1" applyFill="1">
      <alignment vertical="center"/>
    </xf>
    <xf numFmtId="0" fontId="36" fillId="19" borderId="0" xfId="17" applyFont="1" applyFill="1">
      <alignment vertical="center"/>
    </xf>
    <xf numFmtId="0" fontId="37" fillId="19" borderId="0" xfId="17" applyFont="1" applyFill="1" applyAlignment="1">
      <alignment vertical="top" wrapText="1"/>
    </xf>
    <xf numFmtId="0" fontId="38" fillId="19" borderId="0" xfId="2" applyFont="1" applyFill="1" applyAlignment="1">
      <alignment horizontal="center" vertical="center"/>
    </xf>
    <xf numFmtId="0" fontId="81" fillId="19" borderId="0" xfId="17" applyFont="1" applyFill="1" applyAlignment="1">
      <alignment horizontal="left" vertical="center"/>
    </xf>
    <xf numFmtId="0" fontId="39" fillId="19" borderId="0" xfId="2" applyFont="1" applyFill="1" applyAlignment="1">
      <alignment vertical="center" wrapText="1"/>
    </xf>
    <xf numFmtId="0" fontId="41" fillId="19" borderId="0" xfId="2" applyFont="1" applyFill="1" applyAlignment="1">
      <alignment vertical="center" wrapText="1"/>
    </xf>
    <xf numFmtId="0" fontId="43" fillId="19" borderId="0" xfId="2" applyFont="1" applyFill="1">
      <alignment vertical="center"/>
    </xf>
    <xf numFmtId="0" fontId="44" fillId="19" borderId="0" xfId="2" applyFont="1" applyFill="1" applyAlignment="1">
      <alignment horizontal="center" vertical="center"/>
    </xf>
    <xf numFmtId="0" fontId="37" fillId="19" borderId="0" xfId="17" applyFont="1" applyFill="1" applyAlignment="1">
      <alignment horizontal="center" vertical="center"/>
    </xf>
    <xf numFmtId="0" fontId="42" fillId="19" borderId="0" xfId="17" applyFont="1" applyFill="1" applyAlignment="1">
      <alignment vertical="top" wrapText="1"/>
    </xf>
    <xf numFmtId="0" fontId="1" fillId="19" borderId="0" xfId="17" applyFill="1" applyAlignment="1">
      <alignment horizontal="center" vertical="center"/>
    </xf>
    <xf numFmtId="0" fontId="45" fillId="19" borderId="0" xfId="2" applyFont="1" applyFill="1" applyAlignment="1">
      <alignment vertical="center" wrapText="1"/>
    </xf>
    <xf numFmtId="0" fontId="41" fillId="19" borderId="0" xfId="2" applyFont="1" applyFill="1">
      <alignment vertical="center"/>
    </xf>
    <xf numFmtId="0" fontId="37" fillId="19" borderId="0" xfId="17" applyFont="1" applyFill="1">
      <alignment vertical="center"/>
    </xf>
    <xf numFmtId="0" fontId="46" fillId="19" borderId="0" xfId="17" applyFont="1" applyFill="1" applyAlignment="1">
      <alignment horizontal="center" vertical="center" wrapText="1"/>
    </xf>
    <xf numFmtId="0" fontId="47" fillId="19" borderId="0" xfId="17" applyFont="1" applyFill="1">
      <alignment vertical="center"/>
    </xf>
    <xf numFmtId="0" fontId="6" fillId="19" borderId="0" xfId="2" applyFill="1" applyAlignment="1">
      <alignment horizontal="center" vertical="center"/>
    </xf>
    <xf numFmtId="0" fontId="45" fillId="19" borderId="0" xfId="17" applyFont="1" applyFill="1" applyAlignment="1">
      <alignment vertical="center" wrapText="1"/>
    </xf>
    <xf numFmtId="0" fontId="50" fillId="19" borderId="0" xfId="17" applyFont="1" applyFill="1" applyAlignment="1">
      <alignment horizontal="center" vertical="center"/>
    </xf>
    <xf numFmtId="0" fontId="8" fillId="19" borderId="0" xfId="1" applyFill="1" applyAlignment="1" applyProtection="1">
      <alignment horizontal="center" vertical="center"/>
    </xf>
    <xf numFmtId="0" fontId="53" fillId="19" borderId="0" xfId="17" applyFont="1" applyFill="1" applyAlignment="1">
      <alignment horizontal="center" vertical="center"/>
    </xf>
    <xf numFmtId="0" fontId="0" fillId="19" borderId="0" xfId="0" applyFill="1" applyAlignment="1">
      <alignment vertical="center" wrapText="1"/>
    </xf>
    <xf numFmtId="0" fontId="1" fillId="19" borderId="123" xfId="17" applyFill="1" applyBorder="1" applyAlignment="1">
      <alignment horizontal="center" vertical="center" wrapText="1"/>
    </xf>
    <xf numFmtId="0" fontId="1" fillId="19" borderId="0" xfId="17" applyFill="1">
      <alignment vertical="center"/>
    </xf>
    <xf numFmtId="0" fontId="1" fillId="19" borderId="124" xfId="17" applyFill="1" applyBorder="1" applyAlignment="1">
      <alignment horizontal="center" vertical="center"/>
    </xf>
    <xf numFmtId="177" fontId="22" fillId="32" borderId="171" xfId="2" applyNumberFormat="1" applyFont="1" applyFill="1" applyBorder="1" applyAlignment="1">
      <alignment horizontal="center" vertical="center" shrinkToFit="1"/>
    </xf>
    <xf numFmtId="0" fontId="138" fillId="0" borderId="0" xfId="0" applyFont="1" applyAlignment="1">
      <alignment vertical="top" wrapText="1"/>
    </xf>
    <xf numFmtId="0" fontId="129" fillId="0" borderId="176" xfId="1" applyFont="1" applyBorder="1" applyAlignment="1" applyProtection="1">
      <alignment vertical="top" wrapText="1"/>
    </xf>
    <xf numFmtId="0" fontId="8" fillId="0" borderId="0" xfId="1" applyFill="1" applyBorder="1" applyAlignment="1" applyProtection="1">
      <alignment vertical="center" wrapText="1"/>
    </xf>
    <xf numFmtId="0" fontId="71" fillId="5" borderId="178" xfId="2" applyFont="1" applyFill="1" applyBorder="1" applyAlignment="1">
      <alignment horizontal="left" vertical="center"/>
    </xf>
    <xf numFmtId="183" fontId="103" fillId="5" borderId="0" xfId="0" applyNumberFormat="1" applyFont="1" applyFill="1" applyAlignment="1">
      <alignment horizontal="left" vertical="center"/>
    </xf>
    <xf numFmtId="0" fontId="129" fillId="0" borderId="144" xfId="1" applyFont="1" applyFill="1" applyBorder="1" applyAlignment="1" applyProtection="1">
      <alignment vertical="top" wrapText="1"/>
    </xf>
    <xf numFmtId="14" fontId="90" fillId="21" borderId="182" xfId="2" applyNumberFormat="1" applyFont="1" applyFill="1" applyBorder="1" applyAlignment="1">
      <alignment horizontal="center" vertical="center"/>
    </xf>
    <xf numFmtId="14" fontId="90" fillId="21" borderId="183" xfId="2" applyNumberFormat="1" applyFont="1" applyFill="1" applyBorder="1" applyAlignment="1">
      <alignment horizontal="center" vertical="center"/>
    </xf>
    <xf numFmtId="14" fontId="90" fillId="21" borderId="184" xfId="2" applyNumberFormat="1" applyFont="1" applyFill="1" applyBorder="1" applyAlignment="1">
      <alignment horizontal="center" vertical="center"/>
    </xf>
    <xf numFmtId="0" fontId="8" fillId="0" borderId="186" xfId="1" applyBorder="1" applyAlignment="1" applyProtection="1">
      <alignment vertical="top" wrapText="1"/>
    </xf>
    <xf numFmtId="0" fontId="31" fillId="23" borderId="185" xfId="2" applyFont="1" applyFill="1" applyBorder="1" applyAlignment="1">
      <alignment horizontal="center" vertical="center" wrapText="1"/>
    </xf>
    <xf numFmtId="0" fontId="31" fillId="21" borderId="143" xfId="2" applyFont="1" applyFill="1" applyBorder="1" applyAlignment="1">
      <alignment horizontal="center" vertical="center" wrapText="1"/>
    </xf>
    <xf numFmtId="0" fontId="112" fillId="19" borderId="187" xfId="0" applyFont="1" applyFill="1" applyBorder="1" applyAlignment="1">
      <alignment horizontal="left" vertical="center"/>
    </xf>
    <xf numFmtId="14" fontId="112" fillId="19" borderId="188" xfId="0" applyNumberFormat="1" applyFont="1" applyFill="1" applyBorder="1" applyAlignment="1">
      <alignment horizontal="center" vertical="center"/>
    </xf>
    <xf numFmtId="14" fontId="112" fillId="19" borderId="189" xfId="0" applyNumberFormat="1" applyFont="1" applyFill="1" applyBorder="1" applyAlignment="1">
      <alignment horizontal="center" vertical="center"/>
    </xf>
    <xf numFmtId="0" fontId="22" fillId="34" borderId="7" xfId="2" applyFont="1" applyFill="1" applyBorder="1" applyAlignment="1">
      <alignment horizontal="left" vertical="center"/>
    </xf>
    <xf numFmtId="177" fontId="10" fillId="34" borderId="9" xfId="2" applyNumberFormat="1" applyFont="1" applyFill="1" applyBorder="1" applyAlignment="1">
      <alignment horizontal="center" vertical="center" wrapText="1"/>
    </xf>
    <xf numFmtId="0" fontId="22" fillId="34" borderId="171" xfId="2" applyFont="1" applyFill="1" applyBorder="1" applyAlignment="1">
      <alignment horizontal="center" vertical="center" wrapText="1"/>
    </xf>
    <xf numFmtId="177" fontId="22" fillId="34" borderId="171" xfId="2" applyNumberFormat="1" applyFont="1" applyFill="1" applyBorder="1" applyAlignment="1">
      <alignment horizontal="center" vertical="center" shrinkToFit="1"/>
    </xf>
    <xf numFmtId="0" fontId="129" fillId="0" borderId="162" xfId="2" applyFont="1" applyBorder="1" applyAlignment="1">
      <alignment horizontal="left" vertical="top" wrapText="1"/>
    </xf>
    <xf numFmtId="0" fontId="142" fillId="35" borderId="0" xfId="0" applyFont="1" applyFill="1" applyAlignment="1">
      <alignment horizontal="center" vertical="center" wrapText="1"/>
    </xf>
    <xf numFmtId="0" fontId="84" fillId="36" borderId="115" xfId="0" applyFont="1" applyFill="1" applyBorder="1" applyAlignment="1">
      <alignment horizontal="center" vertical="center" wrapText="1"/>
    </xf>
    <xf numFmtId="0" fontId="136" fillId="21" borderId="138" xfId="1" applyFont="1" applyFill="1" applyBorder="1" applyAlignment="1" applyProtection="1">
      <alignment horizontal="center" vertical="center" wrapText="1"/>
    </xf>
    <xf numFmtId="0" fontId="0" fillId="37" borderId="0" xfId="0" applyFill="1">
      <alignment vertical="center"/>
    </xf>
    <xf numFmtId="0" fontId="134" fillId="37" borderId="0" xfId="0" applyFont="1" applyFill="1">
      <alignment vertical="center"/>
    </xf>
    <xf numFmtId="0" fontId="133" fillId="37" borderId="0" xfId="0" applyFont="1" applyFill="1">
      <alignment vertical="center"/>
    </xf>
    <xf numFmtId="0" fontId="125" fillId="37" borderId="0" xfId="0" applyFont="1" applyFill="1" applyAlignment="1">
      <alignment vertical="center" wrapText="1"/>
    </xf>
    <xf numFmtId="0" fontId="135" fillId="37" borderId="0" xfId="0" applyFont="1" applyFill="1">
      <alignment vertical="center"/>
    </xf>
    <xf numFmtId="0" fontId="143" fillId="0" borderId="192" xfId="2" applyFont="1" applyBorder="1" applyAlignment="1">
      <alignment horizontal="left" vertical="top" wrapText="1"/>
    </xf>
    <xf numFmtId="180" fontId="49" fillId="11" borderId="193" xfId="17" applyNumberFormat="1" applyFont="1" applyFill="1" applyBorder="1" applyAlignment="1">
      <alignment horizontal="center" vertical="center"/>
    </xf>
    <xf numFmtId="0" fontId="12" fillId="0" borderId="195" xfId="2" applyFont="1" applyBorder="1" applyAlignment="1">
      <alignment horizontal="center" vertical="center" wrapText="1"/>
    </xf>
    <xf numFmtId="177" fontId="89" fillId="34" borderId="7" xfId="2" applyNumberFormat="1" applyFont="1" applyFill="1" applyBorder="1" applyAlignment="1">
      <alignment horizontal="center" vertical="center" shrinkToFit="1"/>
    </xf>
    <xf numFmtId="177" fontId="144" fillId="34" borderId="7" xfId="2" applyNumberFormat="1" applyFont="1" applyFill="1" applyBorder="1" applyAlignment="1">
      <alignment horizontal="center" vertical="center" wrapText="1"/>
    </xf>
    <xf numFmtId="0" fontId="89" fillId="34" borderId="9" xfId="2" applyFont="1" applyFill="1" applyBorder="1" applyAlignment="1">
      <alignment horizontal="center" vertical="center"/>
    </xf>
    <xf numFmtId="177" fontId="89" fillId="34" borderId="9" xfId="2" applyNumberFormat="1" applyFont="1" applyFill="1" applyBorder="1" applyAlignment="1">
      <alignment horizontal="center" vertical="center" shrinkToFit="1"/>
    </xf>
    <xf numFmtId="14" fontId="86" fillId="21" borderId="1" xfId="1" applyNumberFormat="1" applyFont="1" applyFill="1" applyBorder="1" applyAlignment="1" applyProtection="1">
      <alignment horizontal="center" vertical="center" shrinkToFit="1"/>
    </xf>
    <xf numFmtId="0" fontId="112" fillId="19" borderId="198" xfId="0" applyFont="1" applyFill="1" applyBorder="1" applyAlignment="1">
      <alignment horizontal="left" vertical="center"/>
    </xf>
    <xf numFmtId="14" fontId="112" fillId="19" borderId="199" xfId="0" applyNumberFormat="1" applyFont="1" applyFill="1" applyBorder="1" applyAlignment="1">
      <alignment horizontal="center" vertical="center"/>
    </xf>
    <xf numFmtId="14" fontId="112" fillId="19" borderId="200" xfId="0" applyNumberFormat="1" applyFont="1" applyFill="1" applyBorder="1" applyAlignment="1">
      <alignment horizontal="center" vertical="center"/>
    </xf>
    <xf numFmtId="0" fontId="143" fillId="0" borderId="201" xfId="1" applyFont="1" applyFill="1" applyBorder="1" applyAlignment="1" applyProtection="1">
      <alignment vertical="top" wrapText="1"/>
    </xf>
    <xf numFmtId="0" fontId="146" fillId="21" borderId="143" xfId="2" applyFont="1" applyFill="1" applyBorder="1" applyAlignment="1">
      <alignment horizontal="center" vertical="center" wrapText="1"/>
    </xf>
    <xf numFmtId="14" fontId="86" fillId="21" borderId="1" xfId="2" applyNumberFormat="1" applyFont="1" applyFill="1" applyBorder="1" applyAlignment="1">
      <alignment horizontal="center" vertical="center" wrapText="1" shrinkToFit="1"/>
    </xf>
    <xf numFmtId="0" fontId="84" fillId="0" borderId="130" xfId="0" applyFont="1" applyBorder="1" applyAlignment="1">
      <alignment horizontal="center" vertical="center" wrapText="1"/>
    </xf>
    <xf numFmtId="14" fontId="90" fillId="21" borderId="8" xfId="2" applyNumberFormat="1" applyFont="1" applyFill="1" applyBorder="1" applyAlignment="1">
      <alignment vertical="center" shrinkToFit="1"/>
    </xf>
    <xf numFmtId="0" fontId="0" fillId="21" borderId="12" xfId="0" applyFill="1" applyBorder="1" applyAlignment="1">
      <alignment vertical="top" wrapText="1"/>
    </xf>
    <xf numFmtId="0" fontId="113" fillId="21" borderId="183" xfId="2" applyFont="1" applyFill="1" applyBorder="1" applyAlignment="1">
      <alignment horizontal="center" vertical="center" wrapText="1"/>
    </xf>
    <xf numFmtId="0" fontId="113" fillId="21" borderId="183" xfId="2" applyFont="1" applyFill="1" applyBorder="1" applyAlignment="1">
      <alignment horizontal="center" vertical="center"/>
    </xf>
    <xf numFmtId="0" fontId="113" fillId="21" borderId="182" xfId="2" applyFont="1" applyFill="1" applyBorder="1" applyAlignment="1">
      <alignment horizontal="center" vertical="center"/>
    </xf>
    <xf numFmtId="0" fontId="90" fillId="21" borderId="184" xfId="2" applyFont="1" applyFill="1" applyBorder="1" applyAlignment="1">
      <alignment horizontal="center" vertical="center"/>
    </xf>
    <xf numFmtId="0" fontId="141" fillId="0" borderId="0" xfId="2" applyFont="1">
      <alignment vertical="center"/>
    </xf>
    <xf numFmtId="0" fontId="130" fillId="0" borderId="203" xfId="1" applyFont="1" applyFill="1" applyBorder="1" applyAlignment="1" applyProtection="1">
      <alignment horizontal="left" vertical="top" wrapText="1"/>
    </xf>
    <xf numFmtId="0" fontId="6" fillId="0" borderId="0" xfId="2" applyAlignment="1">
      <alignment horizontal="center" vertical="top"/>
    </xf>
    <xf numFmtId="0" fontId="129" fillId="0" borderId="204" xfId="1" applyFont="1" applyBorder="1" applyAlignment="1" applyProtection="1">
      <alignment horizontal="left" vertical="top" wrapText="1"/>
    </xf>
    <xf numFmtId="0" fontId="8" fillId="0" borderId="205" xfId="1" applyFill="1" applyBorder="1" applyAlignment="1" applyProtection="1">
      <alignment vertical="center" wrapText="1"/>
    </xf>
    <xf numFmtId="0" fontId="131" fillId="0" borderId="205" xfId="1" applyFont="1" applyFill="1" applyBorder="1" applyAlignment="1" applyProtection="1">
      <alignment horizontal="left" vertical="top" wrapText="1"/>
    </xf>
    <xf numFmtId="0" fontId="31" fillId="31" borderId="206" xfId="1" applyFont="1" applyFill="1" applyBorder="1" applyAlignment="1" applyProtection="1">
      <alignment horizontal="center" vertical="center" wrapText="1" shrinkToFit="1"/>
    </xf>
    <xf numFmtId="0" fontId="87" fillId="0" borderId="207" xfId="2" applyFont="1" applyBorder="1" applyAlignment="1">
      <alignment vertical="center" shrinkToFit="1"/>
    </xf>
    <xf numFmtId="0" fontId="31" fillId="31" borderId="208" xfId="1" applyFont="1" applyFill="1" applyBorder="1" applyAlignment="1" applyProtection="1">
      <alignment horizontal="center" vertical="center" wrapText="1" shrinkToFit="1"/>
    </xf>
    <xf numFmtId="0" fontId="87" fillId="0" borderId="202" xfId="2" applyFont="1" applyBorder="1" applyAlignment="1">
      <alignment vertical="center" shrinkToFit="1"/>
    </xf>
    <xf numFmtId="0" fontId="22" fillId="0" borderId="171" xfId="2" applyFont="1" applyBorder="1" applyAlignment="1">
      <alignment horizontal="center" vertical="center"/>
    </xf>
    <xf numFmtId="14" fontId="86" fillId="21" borderId="167" xfId="1" applyNumberFormat="1" applyFont="1" applyFill="1" applyBorder="1" applyAlignment="1" applyProtection="1">
      <alignment horizontal="center" vertical="center" wrapText="1"/>
    </xf>
    <xf numFmtId="0" fontId="20" fillId="0" borderId="202" xfId="1" applyFont="1" applyFill="1" applyBorder="1" applyAlignment="1" applyProtection="1">
      <alignment vertical="top" wrapText="1"/>
    </xf>
    <xf numFmtId="0" fontId="17" fillId="35" borderId="177" xfId="1" applyFont="1" applyFill="1" applyBorder="1" applyAlignment="1" applyProtection="1">
      <alignment horizontal="center" vertical="center" wrapText="1"/>
    </xf>
    <xf numFmtId="0" fontId="137" fillId="35" borderId="0" xfId="0" applyFont="1" applyFill="1" applyAlignment="1">
      <alignment horizontal="center" vertical="center" wrapText="1"/>
    </xf>
    <xf numFmtId="0" fontId="0" fillId="39" borderId="208" xfId="0" applyFill="1" applyBorder="1">
      <alignment vertical="center"/>
    </xf>
    <xf numFmtId="0" fontId="0" fillId="39" borderId="213" xfId="0" applyFill="1" applyBorder="1">
      <alignment vertical="center"/>
    </xf>
    <xf numFmtId="0" fontId="90" fillId="21" borderId="38" xfId="2" applyFont="1" applyFill="1" applyBorder="1" applyAlignment="1">
      <alignment horizontal="center" vertical="center"/>
    </xf>
    <xf numFmtId="0" fontId="12" fillId="0" borderId="216" xfId="2" applyFont="1" applyBorder="1" applyAlignment="1">
      <alignment horizontal="center" vertical="center" wrapText="1"/>
    </xf>
    <xf numFmtId="0" fontId="23" fillId="19" borderId="0" xfId="2" applyFont="1" applyFill="1" applyAlignment="1">
      <alignment horizontal="center" vertical="top" wrapText="1"/>
    </xf>
    <xf numFmtId="0" fontId="22" fillId="19" borderId="36" xfId="2" applyFont="1" applyFill="1" applyBorder="1" applyAlignment="1">
      <alignment horizontal="center" vertical="center" wrapText="1"/>
    </xf>
    <xf numFmtId="0" fontId="23" fillId="19" borderId="49" xfId="2" applyFont="1" applyFill="1" applyBorder="1" applyAlignment="1">
      <alignment horizontal="center" vertical="center" wrapText="1"/>
    </xf>
    <xf numFmtId="0" fontId="22" fillId="19" borderId="217" xfId="2" applyFont="1" applyFill="1" applyBorder="1" applyAlignment="1">
      <alignment horizontal="left" vertical="center"/>
    </xf>
    <xf numFmtId="0" fontId="22" fillId="19" borderId="7" xfId="2" applyFont="1" applyFill="1" applyBorder="1" applyAlignment="1">
      <alignment horizontal="center" vertical="center" wrapText="1"/>
    </xf>
    <xf numFmtId="0" fontId="23" fillId="19" borderId="170" xfId="2" applyFont="1" applyFill="1" applyBorder="1" applyAlignment="1">
      <alignment horizontal="center" vertical="top" wrapText="1"/>
    </xf>
    <xf numFmtId="177" fontId="1" fillId="19" borderId="49" xfId="2" applyNumberFormat="1" applyFont="1" applyFill="1" applyBorder="1" applyAlignment="1">
      <alignment horizontal="center" vertical="center" wrapText="1"/>
    </xf>
    <xf numFmtId="0" fontId="84" fillId="0" borderId="171" xfId="0" applyFont="1" applyBorder="1" applyAlignment="1">
      <alignment horizontal="center" vertical="center" wrapText="1"/>
    </xf>
    <xf numFmtId="177" fontId="36" fillId="19" borderId="171" xfId="2" applyNumberFormat="1" applyFont="1" applyFill="1" applyBorder="1" applyAlignment="1">
      <alignment horizontal="center" vertical="center" wrapText="1"/>
    </xf>
    <xf numFmtId="0" fontId="22" fillId="19" borderId="170" xfId="2" applyFont="1" applyFill="1" applyBorder="1" applyAlignment="1">
      <alignment horizontal="center" vertical="center" wrapText="1"/>
    </xf>
    <xf numFmtId="177" fontId="22" fillId="19" borderId="49" xfId="2" applyNumberFormat="1" applyFont="1" applyFill="1" applyBorder="1" applyAlignment="1">
      <alignment horizontal="center" vertical="center" shrinkToFit="1"/>
    </xf>
    <xf numFmtId="0" fontId="88" fillId="0" borderId="0" xfId="2" applyFont="1" applyAlignment="1">
      <alignment vertical="top" wrapText="1"/>
    </xf>
    <xf numFmtId="0" fontId="8" fillId="0" borderId="219" xfId="1" applyBorder="1" applyAlignment="1" applyProtection="1">
      <alignment vertical="center" wrapText="1"/>
    </xf>
    <xf numFmtId="0" fontId="112" fillId="19" borderId="220" xfId="0" applyFont="1" applyFill="1" applyBorder="1" applyAlignment="1">
      <alignment horizontal="left" vertical="center"/>
    </xf>
    <xf numFmtId="0" fontId="112" fillId="19" borderId="221" xfId="0" applyFont="1" applyFill="1" applyBorder="1" applyAlignment="1">
      <alignment horizontal="left" vertical="center"/>
    </xf>
    <xf numFmtId="14" fontId="112" fillId="19" borderId="221" xfId="0" applyNumberFormat="1" applyFont="1" applyFill="1" applyBorder="1" applyAlignment="1">
      <alignment horizontal="center" vertical="center"/>
    </xf>
    <xf numFmtId="14" fontId="112" fillId="19" borderId="222" xfId="0" applyNumberFormat="1" applyFont="1" applyFill="1" applyBorder="1" applyAlignment="1">
      <alignment horizontal="center" vertical="center"/>
    </xf>
    <xf numFmtId="0" fontId="1" fillId="19" borderId="127" xfId="17" applyFill="1" applyBorder="1" applyAlignment="1">
      <alignment horizontal="center" vertical="center" wrapText="1"/>
    </xf>
    <xf numFmtId="0" fontId="12" fillId="5" borderId="216" xfId="2" applyFont="1" applyFill="1" applyBorder="1" applyAlignment="1">
      <alignment horizontal="center" vertical="center" wrapText="1"/>
    </xf>
    <xf numFmtId="0" fontId="129" fillId="0" borderId="218" xfId="1" applyFont="1" applyFill="1" applyBorder="1" applyAlignment="1" applyProtection="1">
      <alignment horizontal="left" vertical="top" wrapText="1"/>
    </xf>
    <xf numFmtId="0" fontId="8" fillId="0" borderId="223" xfId="1" applyBorder="1" applyAlignment="1" applyProtection="1">
      <alignment vertical="center"/>
    </xf>
    <xf numFmtId="0" fontId="0" fillId="0" borderId="0" xfId="0" applyAlignment="1">
      <alignment horizontal="center" vertical="center"/>
    </xf>
    <xf numFmtId="0" fontId="17" fillId="23" borderId="185" xfId="2" applyFont="1" applyFill="1" applyBorder="1" applyAlignment="1">
      <alignment horizontal="center" vertical="center" wrapText="1"/>
    </xf>
    <xf numFmtId="0" fontId="8" fillId="0" borderId="224" xfId="1" applyBorder="1" applyAlignment="1" applyProtection="1">
      <alignment horizontal="left" vertical="top" wrapText="1"/>
    </xf>
    <xf numFmtId="0" fontId="20" fillId="0" borderId="101" xfId="1" applyFont="1" applyFill="1" applyBorder="1" applyAlignment="1" applyProtection="1">
      <alignment vertical="top" wrapText="1"/>
    </xf>
    <xf numFmtId="0" fontId="6" fillId="0" borderId="225" xfId="2" applyBorder="1">
      <alignment vertical="center"/>
    </xf>
    <xf numFmtId="0" fontId="8" fillId="0" borderId="90" xfId="1" applyFill="1" applyBorder="1" applyAlignment="1" applyProtection="1">
      <alignment vertical="top" wrapText="1"/>
    </xf>
    <xf numFmtId="0" fontId="112" fillId="19" borderId="188" xfId="0" applyFont="1" applyFill="1" applyBorder="1" applyAlignment="1">
      <alignment horizontal="left" vertical="center"/>
    </xf>
    <xf numFmtId="0" fontId="112" fillId="19" borderId="199" xfId="0" applyFont="1" applyFill="1" applyBorder="1" applyAlignment="1">
      <alignment horizontal="left" vertical="center"/>
    </xf>
    <xf numFmtId="0" fontId="8" fillId="0" borderId="219" xfId="1" applyFill="1" applyBorder="1" applyAlignment="1" applyProtection="1">
      <alignment horizontal="left" vertical="center" wrapText="1"/>
    </xf>
    <xf numFmtId="0" fontId="0" fillId="38" borderId="0" xfId="0" applyFill="1">
      <alignment vertical="center"/>
    </xf>
    <xf numFmtId="14" fontId="86" fillId="21" borderId="1" xfId="1" applyNumberFormat="1" applyFont="1" applyFill="1" applyBorder="1" applyAlignment="1" applyProtection="1">
      <alignment horizontal="center" vertical="center" wrapText="1" shrinkToFit="1"/>
    </xf>
    <xf numFmtId="0" fontId="129" fillId="0" borderId="192" xfId="2" applyFont="1" applyBorder="1" applyAlignment="1">
      <alignment horizontal="left" vertical="top" wrapText="1"/>
    </xf>
    <xf numFmtId="14" fontId="92" fillId="19" borderId="128" xfId="17" applyNumberFormat="1" applyFont="1" applyFill="1" applyBorder="1" applyAlignment="1">
      <alignment horizontal="center" vertical="center" wrapText="1"/>
    </xf>
    <xf numFmtId="0" fontId="36" fillId="19" borderId="127" xfId="17" applyFont="1" applyFill="1" applyBorder="1" applyAlignment="1">
      <alignment horizontal="center" vertical="center" wrapText="1"/>
    </xf>
    <xf numFmtId="56" fontId="92" fillId="19" borderId="127" xfId="17" applyNumberFormat="1" applyFont="1" applyFill="1" applyBorder="1" applyAlignment="1">
      <alignment horizontal="center" vertical="center" wrapText="1"/>
    </xf>
    <xf numFmtId="0" fontId="93" fillId="19" borderId="0" xfId="0" applyFont="1" applyFill="1" applyAlignment="1">
      <alignment horizontal="center" vertical="center" wrapText="1"/>
    </xf>
    <xf numFmtId="0" fontId="8" fillId="0" borderId="186" xfId="1" applyBorder="1" applyAlignment="1" applyProtection="1">
      <alignment vertical="center" wrapText="1"/>
    </xf>
    <xf numFmtId="0" fontId="17" fillId="21" borderId="185" xfId="2" applyFont="1" applyFill="1" applyBorder="1" applyAlignment="1">
      <alignment horizontal="center" vertical="center" wrapText="1"/>
    </xf>
    <xf numFmtId="0" fontId="86" fillId="21" borderId="146" xfId="1" applyFont="1" applyFill="1" applyBorder="1" applyAlignment="1" applyProtection="1">
      <alignment horizontal="center" vertical="center" wrapText="1"/>
    </xf>
    <xf numFmtId="0" fontId="8" fillId="0" borderId="0" xfId="1" applyFill="1" applyAlignment="1" applyProtection="1">
      <alignment vertical="center"/>
    </xf>
    <xf numFmtId="14" fontId="12" fillId="19" borderId="128" xfId="17" applyNumberFormat="1" applyFont="1" applyFill="1" applyBorder="1" applyAlignment="1">
      <alignment horizontal="center" vertical="center"/>
    </xf>
    <xf numFmtId="0" fontId="92" fillId="21" borderId="127" xfId="17" applyFont="1" applyFill="1" applyBorder="1" applyAlignment="1">
      <alignment horizontal="center" vertical="center" wrapText="1"/>
    </xf>
    <xf numFmtId="14" fontId="92" fillId="21" borderId="128" xfId="17" applyNumberFormat="1" applyFont="1" applyFill="1" applyBorder="1" applyAlignment="1">
      <alignment horizontal="center" vertical="center"/>
    </xf>
    <xf numFmtId="0" fontId="36" fillId="21" borderId="127" xfId="17" applyFont="1" applyFill="1" applyBorder="1" applyAlignment="1">
      <alignment horizontal="center" vertical="center" wrapText="1"/>
    </xf>
    <xf numFmtId="14" fontId="36" fillId="21" borderId="128" xfId="17" applyNumberFormat="1" applyFont="1" applyFill="1" applyBorder="1" applyAlignment="1">
      <alignment horizontal="center" vertical="center"/>
    </xf>
    <xf numFmtId="14" fontId="18" fillId="21" borderId="1" xfId="2" applyNumberFormat="1" applyFont="1" applyFill="1" applyBorder="1" applyAlignment="1">
      <alignment horizontal="center" vertical="center" wrapText="1" shrinkToFit="1"/>
    </xf>
    <xf numFmtId="14" fontId="90" fillId="21" borderId="1" xfId="2" applyNumberFormat="1" applyFont="1" applyFill="1" applyBorder="1" applyAlignment="1">
      <alignment horizontal="center" vertical="center" wrapText="1" shrinkToFit="1"/>
    </xf>
    <xf numFmtId="0" fontId="112" fillId="21" borderId="221" xfId="0" applyFont="1" applyFill="1" applyBorder="1" applyAlignment="1">
      <alignment horizontal="left" vertical="center"/>
    </xf>
    <xf numFmtId="0" fontId="112" fillId="29" borderId="221" xfId="0" applyFont="1" applyFill="1" applyBorder="1" applyAlignment="1">
      <alignment horizontal="left" vertical="center"/>
    </xf>
    <xf numFmtId="0" fontId="99" fillId="19" borderId="127" xfId="17" applyFont="1" applyFill="1" applyBorder="1" applyAlignment="1">
      <alignment horizontal="center" vertical="center" wrapText="1"/>
    </xf>
    <xf numFmtId="14" fontId="99" fillId="19" borderId="128" xfId="17" applyNumberFormat="1" applyFont="1" applyFill="1" applyBorder="1" applyAlignment="1">
      <alignment horizontal="center" vertical="center" wrapText="1"/>
    </xf>
    <xf numFmtId="0" fontId="112" fillId="21" borderId="188" xfId="0" applyFont="1" applyFill="1" applyBorder="1" applyAlignment="1">
      <alignment horizontal="left" vertical="center"/>
    </xf>
    <xf numFmtId="0" fontId="112" fillId="42" borderId="198" xfId="0" applyFont="1" applyFill="1" applyBorder="1" applyAlignment="1">
      <alignment horizontal="left" vertical="center"/>
    </xf>
    <xf numFmtId="0" fontId="112" fillId="42" borderId="199" xfId="0" applyFont="1" applyFill="1" applyBorder="1" applyAlignment="1">
      <alignment horizontal="left" vertical="center"/>
    </xf>
    <xf numFmtId="0" fontId="112" fillId="42" borderId="220" xfId="0" applyFont="1" applyFill="1" applyBorder="1" applyAlignment="1">
      <alignment horizontal="left" vertical="center"/>
    </xf>
    <xf numFmtId="0" fontId="112" fillId="42" borderId="221" xfId="0" applyFont="1" applyFill="1" applyBorder="1" applyAlignment="1">
      <alignment horizontal="left" vertical="center"/>
    </xf>
    <xf numFmtId="0" fontId="112" fillId="42" borderId="187" xfId="0" applyFont="1" applyFill="1" applyBorder="1" applyAlignment="1">
      <alignment horizontal="left" vertical="center"/>
    </xf>
    <xf numFmtId="0" fontId="112" fillId="42" borderId="188" xfId="0" applyFont="1" applyFill="1" applyBorder="1" applyAlignment="1">
      <alignment horizontal="left" vertical="center"/>
    </xf>
    <xf numFmtId="14" fontId="112" fillId="42" borderId="199" xfId="0" applyNumberFormat="1" applyFont="1" applyFill="1" applyBorder="1" applyAlignment="1">
      <alignment horizontal="center" vertical="center"/>
    </xf>
    <xf numFmtId="14" fontId="112" fillId="42" borderId="200" xfId="0" applyNumberFormat="1" applyFont="1" applyFill="1" applyBorder="1" applyAlignment="1">
      <alignment horizontal="center" vertical="center"/>
    </xf>
    <xf numFmtId="14" fontId="112" fillId="42" borderId="221" xfId="0" applyNumberFormat="1" applyFont="1" applyFill="1" applyBorder="1" applyAlignment="1">
      <alignment horizontal="center" vertical="center"/>
    </xf>
    <xf numFmtId="14" fontId="112" fillId="42" borderId="222" xfId="0" applyNumberFormat="1" applyFont="1" applyFill="1" applyBorder="1" applyAlignment="1">
      <alignment horizontal="center" vertical="center"/>
    </xf>
    <xf numFmtId="14" fontId="112" fillId="42" borderId="188" xfId="0" applyNumberFormat="1" applyFont="1" applyFill="1" applyBorder="1" applyAlignment="1">
      <alignment horizontal="center" vertical="center"/>
    </xf>
    <xf numFmtId="14" fontId="112" fillId="42" borderId="189" xfId="0" applyNumberFormat="1" applyFont="1" applyFill="1" applyBorder="1" applyAlignment="1">
      <alignment horizontal="center" vertical="center"/>
    </xf>
    <xf numFmtId="0" fontId="112" fillId="29" borderId="188" xfId="0" applyFont="1" applyFill="1" applyBorder="1" applyAlignment="1">
      <alignment horizontal="left" vertical="center"/>
    </xf>
    <xf numFmtId="0" fontId="148" fillId="19" borderId="0" xfId="0" applyFont="1" applyFill="1" applyAlignment="1">
      <alignment horizontal="center" vertical="center" wrapText="1"/>
    </xf>
    <xf numFmtId="0" fontId="70" fillId="19" borderId="0" xfId="0" applyFont="1" applyFill="1" applyAlignment="1">
      <alignment horizontal="center" vertical="center" wrapText="1"/>
    </xf>
    <xf numFmtId="0" fontId="40" fillId="0" borderId="0" xfId="17" applyFont="1" applyAlignment="1">
      <alignment vertical="center" wrapText="1"/>
    </xf>
    <xf numFmtId="0" fontId="45" fillId="5" borderId="0" xfId="17" applyFont="1" applyFill="1" applyAlignment="1">
      <alignment vertical="center" wrapText="1"/>
    </xf>
    <xf numFmtId="14" fontId="147" fillId="21" borderId="128" xfId="0" applyNumberFormat="1" applyFont="1" applyFill="1" applyBorder="1" applyAlignment="1">
      <alignment horizontal="center" vertical="center" wrapText="1"/>
    </xf>
    <xf numFmtId="14" fontId="147" fillId="21" borderId="128" xfId="0" applyNumberFormat="1" applyFont="1" applyFill="1" applyBorder="1" applyAlignment="1">
      <alignment horizontal="center" vertical="center"/>
    </xf>
    <xf numFmtId="0" fontId="26" fillId="21" borderId="0" xfId="2" applyFont="1" applyFill="1" applyAlignment="1">
      <alignment horizontal="center" vertical="center"/>
    </xf>
    <xf numFmtId="0" fontId="6" fillId="0" borderId="0" xfId="4"/>
    <xf numFmtId="0" fontId="7" fillId="3" borderId="0" xfId="4" applyFont="1" applyFill="1" applyAlignment="1">
      <alignment vertical="top"/>
    </xf>
    <xf numFmtId="0" fontId="98" fillId="19" borderId="0" xfId="0" applyFont="1" applyFill="1" applyAlignment="1">
      <alignment horizontal="center" vertical="center" wrapText="1"/>
    </xf>
    <xf numFmtId="14" fontId="12" fillId="19" borderId="128" xfId="17" applyNumberFormat="1" applyFont="1" applyFill="1" applyBorder="1" applyAlignment="1">
      <alignment horizontal="center" vertical="center" wrapText="1"/>
    </xf>
    <xf numFmtId="0" fontId="6" fillId="19" borderId="239" xfId="2" applyFill="1" applyBorder="1" applyAlignment="1">
      <alignment horizontal="center" vertical="center" wrapText="1"/>
    </xf>
    <xf numFmtId="0" fontId="6" fillId="19" borderId="240" xfId="2" applyFill="1" applyBorder="1" applyAlignment="1">
      <alignment horizontal="center" vertical="center"/>
    </xf>
    <xf numFmtId="0" fontId="6" fillId="19" borderId="240" xfId="2" applyFill="1" applyBorder="1" applyAlignment="1">
      <alignment horizontal="center" vertical="center" wrapText="1"/>
    </xf>
    <xf numFmtId="0" fontId="6" fillId="19" borderId="241" xfId="2" applyFill="1" applyBorder="1" applyAlignment="1">
      <alignment horizontal="center" vertical="center"/>
    </xf>
    <xf numFmtId="0" fontId="0" fillId="23" borderId="242" xfId="0" applyFill="1" applyBorder="1" applyAlignment="1">
      <alignment horizontal="left" vertical="center"/>
    </xf>
    <xf numFmtId="0" fontId="0" fillId="23" borderId="243" xfId="0" applyFill="1" applyBorder="1" applyAlignment="1">
      <alignment horizontal="left" vertical="center"/>
    </xf>
    <xf numFmtId="0" fontId="70" fillId="29" borderId="243" xfId="0" applyFont="1" applyFill="1" applyBorder="1" applyAlignment="1">
      <alignment horizontal="left" vertical="center"/>
    </xf>
    <xf numFmtId="0" fontId="70" fillId="29" borderId="244" xfId="0" applyFont="1" applyFill="1" applyBorder="1" applyAlignment="1">
      <alignment horizontal="center" vertical="center"/>
    </xf>
    <xf numFmtId="0" fontId="6" fillId="19" borderId="245" xfId="2" applyFill="1" applyBorder="1" applyAlignment="1">
      <alignment horizontal="center" vertical="center" wrapText="1"/>
    </xf>
    <xf numFmtId="0" fontId="6" fillId="19" borderId="246" xfId="2" applyFill="1" applyBorder="1" applyAlignment="1">
      <alignment horizontal="center" vertical="center"/>
    </xf>
    <xf numFmtId="0" fontId="6" fillId="19" borderId="246" xfId="2" applyFill="1" applyBorder="1" applyAlignment="1">
      <alignment horizontal="center" vertical="center" wrapText="1"/>
    </xf>
    <xf numFmtId="0" fontId="6" fillId="19" borderId="247" xfId="2" applyFill="1" applyBorder="1" applyAlignment="1">
      <alignment horizontal="center" vertical="center"/>
    </xf>
    <xf numFmtId="0" fontId="0" fillId="0" borderId="248" xfId="0" applyBorder="1" applyAlignment="1">
      <alignment horizontal="center" vertical="center"/>
    </xf>
    <xf numFmtId="0" fontId="0" fillId="0" borderId="249" xfId="0" applyBorder="1" applyAlignment="1">
      <alignment horizontal="center" vertical="center"/>
    </xf>
    <xf numFmtId="0" fontId="0" fillId="0" borderId="250" xfId="0" applyBorder="1" applyAlignment="1">
      <alignment horizontal="center" vertical="center"/>
    </xf>
    <xf numFmtId="184" fontId="0" fillId="40" borderId="248" xfId="0" applyNumberFormat="1" applyFill="1" applyBorder="1" applyAlignment="1">
      <alignment horizontal="center" vertical="center"/>
    </xf>
    <xf numFmtId="184" fontId="0" fillId="40" borderId="249" xfId="0" applyNumberFormat="1" applyFill="1" applyBorder="1" applyAlignment="1">
      <alignment horizontal="center" vertical="center"/>
    </xf>
    <xf numFmtId="184" fontId="0" fillId="40" borderId="250" xfId="0" applyNumberFormat="1" applyFill="1" applyBorder="1" applyAlignment="1">
      <alignment horizontal="center" vertical="center"/>
    </xf>
    <xf numFmtId="0" fontId="112" fillId="28" borderId="188" xfId="0" applyFont="1" applyFill="1" applyBorder="1" applyAlignment="1">
      <alignment horizontal="left" vertical="center"/>
    </xf>
    <xf numFmtId="0" fontId="112" fillId="28" borderId="199" xfId="0" applyFont="1" applyFill="1" applyBorder="1" applyAlignment="1">
      <alignment horizontal="left" vertical="center"/>
    </xf>
    <xf numFmtId="0" fontId="112" fillId="41" borderId="188" xfId="0" applyFont="1" applyFill="1" applyBorder="1" applyAlignment="1">
      <alignment horizontal="left" vertical="center"/>
    </xf>
    <xf numFmtId="14" fontId="92" fillId="21" borderId="128" xfId="17" applyNumberFormat="1" applyFont="1" applyFill="1" applyBorder="1" applyAlignment="1">
      <alignment horizontal="center" vertical="center" wrapText="1"/>
    </xf>
    <xf numFmtId="0" fontId="143" fillId="0" borderId="251" xfId="1" applyFont="1" applyFill="1" applyBorder="1" applyAlignment="1" applyProtection="1">
      <alignment vertical="top" wrapText="1"/>
    </xf>
    <xf numFmtId="14" fontId="22" fillId="21" borderId="128" xfId="17" applyNumberFormat="1" applyFont="1" applyFill="1" applyBorder="1" applyAlignment="1">
      <alignment horizontal="center" vertical="center"/>
    </xf>
    <xf numFmtId="0" fontId="161" fillId="0" borderId="0" xfId="2" applyFont="1">
      <alignment vertical="center"/>
    </xf>
    <xf numFmtId="0" fontId="162" fillId="0" borderId="186" xfId="1" applyFont="1" applyBorder="1" applyAlignment="1" applyProtection="1">
      <alignment vertical="top" wrapText="1"/>
    </xf>
    <xf numFmtId="0" fontId="163" fillId="0" borderId="192" xfId="2" applyFont="1" applyBorder="1" applyAlignment="1">
      <alignment horizontal="left" vertical="top" wrapText="1"/>
    </xf>
    <xf numFmtId="0" fontId="154" fillId="0" borderId="0" xfId="20" applyFont="1">
      <alignment vertical="center"/>
    </xf>
    <xf numFmtId="0" fontId="159" fillId="0" borderId="0" xfId="25" applyFont="1">
      <alignment vertical="center"/>
    </xf>
    <xf numFmtId="0" fontId="7" fillId="3" borderId="0" xfId="20" applyFont="1" applyFill="1" applyAlignment="1">
      <alignment vertical="top"/>
    </xf>
    <xf numFmtId="0" fontId="159" fillId="0" borderId="0" xfId="20" applyFont="1">
      <alignment vertical="center"/>
    </xf>
    <xf numFmtId="0" fontId="164" fillId="3" borderId="0" xfId="20" applyFont="1" applyFill="1" applyAlignment="1">
      <alignment vertical="top"/>
    </xf>
    <xf numFmtId="0" fontId="33" fillId="3" borderId="0" xfId="20" applyFont="1" applyFill="1" applyAlignment="1">
      <alignment vertical="top"/>
    </xf>
    <xf numFmtId="0" fontId="165" fillId="0" borderId="0" xfId="20" applyFont="1">
      <alignment vertical="center"/>
    </xf>
    <xf numFmtId="0" fontId="34" fillId="7" borderId="0" xfId="4" applyFont="1" applyFill="1"/>
    <xf numFmtId="0" fontId="6" fillId="7" borderId="0" xfId="4" applyFill="1"/>
    <xf numFmtId="0" fontId="166" fillId="37" borderId="0" xfId="0" applyFont="1" applyFill="1">
      <alignment vertical="center"/>
    </xf>
    <xf numFmtId="0" fontId="167" fillId="37" borderId="0" xfId="0" applyFont="1" applyFill="1">
      <alignment vertical="center"/>
    </xf>
    <xf numFmtId="0" fontId="168" fillId="37" borderId="0" xfId="0" applyFont="1" applyFill="1">
      <alignment vertical="center"/>
    </xf>
    <xf numFmtId="0" fontId="8" fillId="37" borderId="0" xfId="1" applyFill="1" applyAlignment="1" applyProtection="1">
      <alignment vertical="center"/>
    </xf>
    <xf numFmtId="0" fontId="169" fillId="37" borderId="0" xfId="1" applyFont="1" applyFill="1" applyAlignment="1" applyProtection="1">
      <alignment vertical="center"/>
    </xf>
    <xf numFmtId="0" fontId="172" fillId="37" borderId="0" xfId="0" applyFont="1" applyFill="1">
      <alignment vertical="center"/>
    </xf>
    <xf numFmtId="0" fontId="170" fillId="37" borderId="0" xfId="0" applyFont="1" applyFill="1">
      <alignment vertical="center"/>
    </xf>
    <xf numFmtId="0" fontId="73" fillId="0" borderId="0" xfId="0" applyFont="1" applyAlignment="1">
      <alignment horizontal="left" vertical="center" wrapText="1"/>
    </xf>
    <xf numFmtId="0" fontId="77" fillId="0" borderId="0" xfId="0" applyFont="1" applyAlignment="1">
      <alignment horizontal="left" vertical="center" wrapText="1"/>
    </xf>
    <xf numFmtId="0" fontId="76" fillId="0" borderId="0" xfId="0" applyFont="1" applyAlignment="1">
      <alignment horizontal="left" vertical="center" wrapText="1"/>
    </xf>
    <xf numFmtId="0" fontId="77" fillId="0" borderId="0" xfId="0" applyFont="1" applyAlignment="1">
      <alignment horizontal="left" vertical="top" wrapText="1"/>
    </xf>
    <xf numFmtId="0" fontId="73" fillId="0" borderId="0" xfId="0" applyFont="1" applyAlignment="1">
      <alignment horizontal="left" vertical="top" wrapText="1"/>
    </xf>
    <xf numFmtId="0" fontId="74" fillId="0" borderId="0" xfId="0" applyFont="1" applyAlignment="1">
      <alignment horizontal="left" vertical="center" wrapText="1"/>
    </xf>
    <xf numFmtId="0" fontId="6" fillId="0" borderId="64" xfId="0" applyFont="1" applyBorder="1" applyAlignment="1">
      <alignment horizontal="left" vertical="center"/>
    </xf>
    <xf numFmtId="0" fontId="6" fillId="0" borderId="0" xfId="0" applyFont="1" applyAlignment="1">
      <alignment horizontal="left" vertical="center"/>
    </xf>
    <xf numFmtId="0" fontId="6" fillId="0" borderId="66" xfId="0" applyFont="1" applyBorder="1" applyAlignment="1">
      <alignment horizontal="left" vertical="center"/>
    </xf>
    <xf numFmtId="0" fontId="103" fillId="5" borderId="0" xfId="0" applyFont="1" applyFill="1" applyAlignment="1">
      <alignment horizontal="left" vertical="center" wrapText="1"/>
    </xf>
    <xf numFmtId="0" fontId="103" fillId="5" borderId="66" xfId="0" applyFont="1" applyFill="1" applyBorder="1" applyAlignment="1">
      <alignment horizontal="left" vertical="center" wrapText="1"/>
    </xf>
    <xf numFmtId="0" fontId="103" fillId="5" borderId="0" xfId="0" applyFont="1" applyFill="1" applyAlignment="1">
      <alignment horizontal="left" vertical="center"/>
    </xf>
    <xf numFmtId="0" fontId="103" fillId="5" borderId="0" xfId="0" applyFont="1" applyFill="1" applyAlignment="1">
      <alignment horizontal="left" vertical="top" wrapText="1"/>
    </xf>
    <xf numFmtId="0" fontId="8" fillId="0" borderId="0" xfId="1" applyAlignment="1" applyProtection="1">
      <alignment horizontal="center" vertical="center" wrapText="1"/>
    </xf>
    <xf numFmtId="0" fontId="49" fillId="19" borderId="44" xfId="17" applyFont="1" applyFill="1" applyBorder="1" applyAlignment="1">
      <alignment horizontal="center" vertical="center"/>
    </xf>
    <xf numFmtId="0" fontId="49" fillId="19" borderId="45" xfId="17" applyFont="1" applyFill="1" applyBorder="1" applyAlignment="1">
      <alignment horizontal="center" vertical="center"/>
    </xf>
    <xf numFmtId="0" fontId="49" fillId="0" borderId="45" xfId="17" applyFont="1" applyBorder="1" applyAlignment="1">
      <alignment horizontal="center" vertical="center"/>
    </xf>
    <xf numFmtId="0" fontId="49" fillId="0" borderId="46" xfId="17" applyFont="1" applyBorder="1" applyAlignment="1">
      <alignment horizontal="center" vertical="center"/>
    </xf>
    <xf numFmtId="0" fontId="1" fillId="0" borderId="71" xfId="17" applyBorder="1" applyAlignment="1">
      <alignment horizontal="center" vertical="center"/>
    </xf>
    <xf numFmtId="0" fontId="1" fillId="0" borderId="72" xfId="17" applyBorder="1" applyAlignment="1">
      <alignment horizontal="center" vertical="center"/>
    </xf>
    <xf numFmtId="0" fontId="1" fillId="0" borderId="73" xfId="17" applyBorder="1" applyAlignment="1">
      <alignment horizontal="center" vertical="center"/>
    </xf>
    <xf numFmtId="0" fontId="37" fillId="0" borderId="74" xfId="17" applyFont="1" applyBorder="1" applyAlignment="1">
      <alignment horizontal="center" vertical="center" wrapText="1"/>
    </xf>
    <xf numFmtId="0" fontId="37" fillId="0" borderId="40" xfId="17" applyFont="1" applyBorder="1" applyAlignment="1">
      <alignment horizontal="center" vertical="center" wrapText="1"/>
    </xf>
    <xf numFmtId="0" fontId="33" fillId="17" borderId="0" xfId="17" applyFont="1" applyFill="1" applyAlignment="1">
      <alignment horizontal="center" vertical="center"/>
    </xf>
    <xf numFmtId="179" fontId="150" fillId="0" borderId="75" xfId="17" applyNumberFormat="1" applyFont="1" applyBorder="1" applyAlignment="1">
      <alignment horizontal="center" vertical="center" shrinkToFit="1"/>
    </xf>
    <xf numFmtId="179" fontId="150" fillId="0" borderId="76" xfId="17" applyNumberFormat="1" applyFont="1" applyBorder="1" applyAlignment="1">
      <alignment horizontal="center" vertical="center" shrinkToFit="1"/>
    </xf>
    <xf numFmtId="0" fontId="47" fillId="0" borderId="77" xfId="17" applyFont="1" applyBorder="1" applyAlignment="1">
      <alignment horizontal="center" vertical="center"/>
    </xf>
    <xf numFmtId="0" fontId="47" fillId="0" borderId="78" xfId="17" applyFont="1" applyBorder="1" applyAlignment="1">
      <alignment horizontal="center" vertical="center"/>
    </xf>
    <xf numFmtId="0" fontId="10" fillId="6" borderId="196" xfId="17" applyFont="1" applyFill="1" applyBorder="1" applyAlignment="1">
      <alignment horizontal="center" vertical="center" wrapText="1"/>
    </xf>
    <xf numFmtId="0" fontId="10" fillId="6" borderId="194" xfId="17" applyFont="1" applyFill="1" applyBorder="1" applyAlignment="1">
      <alignment horizontal="center" vertical="center" wrapText="1"/>
    </xf>
    <xf numFmtId="0" fontId="10" fillId="6" borderId="197" xfId="17" applyFont="1" applyFill="1" applyBorder="1" applyAlignment="1">
      <alignment horizontal="center" vertical="center" wrapText="1"/>
    </xf>
    <xf numFmtId="0" fontId="36" fillId="21" borderId="149" xfId="17" applyFont="1" applyFill="1" applyBorder="1" applyAlignment="1">
      <alignment horizontal="left" vertical="top" wrapText="1"/>
    </xf>
    <xf numFmtId="0" fontId="36" fillId="21" borderId="150" xfId="17" applyFont="1" applyFill="1" applyBorder="1" applyAlignment="1">
      <alignment horizontal="left" vertical="top" wrapText="1"/>
    </xf>
    <xf numFmtId="0" fontId="36" fillId="21" borderId="151" xfId="17" applyFont="1" applyFill="1" applyBorder="1" applyAlignment="1">
      <alignment horizontal="left" vertical="top" wrapText="1"/>
    </xf>
    <xf numFmtId="0" fontId="36" fillId="19" borderId="149" xfId="17" applyFont="1" applyFill="1" applyBorder="1" applyAlignment="1">
      <alignment horizontal="left" vertical="top" wrapText="1"/>
    </xf>
    <xf numFmtId="0" fontId="36" fillId="19" borderId="150" xfId="17" applyFont="1" applyFill="1" applyBorder="1" applyAlignment="1">
      <alignment horizontal="left" vertical="top" wrapText="1"/>
    </xf>
    <xf numFmtId="0" fontId="36" fillId="19" borderId="151" xfId="17" applyFont="1" applyFill="1" applyBorder="1" applyAlignment="1">
      <alignment horizontal="left" vertical="top" wrapText="1"/>
    </xf>
    <xf numFmtId="0" fontId="36" fillId="19" borderId="79" xfId="18" applyFont="1" applyFill="1" applyBorder="1" applyAlignment="1">
      <alignment horizontal="center" vertical="center"/>
    </xf>
    <xf numFmtId="0" fontId="36" fillId="19" borderId="80" xfId="18" applyFont="1" applyFill="1" applyBorder="1" applyAlignment="1">
      <alignment horizontal="center" vertical="center"/>
    </xf>
    <xf numFmtId="0" fontId="11" fillId="0" borderId="116" xfId="17" applyFont="1" applyBorder="1" applyAlignment="1">
      <alignment horizontal="center" vertical="center" wrapText="1"/>
    </xf>
    <xf numFmtId="0" fontId="11" fillId="0" borderId="117" xfId="17" applyFont="1" applyBorder="1" applyAlignment="1">
      <alignment horizontal="center" vertical="center" wrapText="1"/>
    </xf>
    <xf numFmtId="0" fontId="11" fillId="0" borderId="118" xfId="17" applyFont="1" applyBorder="1" applyAlignment="1">
      <alignment horizontal="center" vertical="center" wrapText="1"/>
    </xf>
    <xf numFmtId="0" fontId="54" fillId="19" borderId="120" xfId="17" applyFont="1" applyFill="1" applyBorder="1" applyAlignment="1">
      <alignment horizontal="center" vertical="center"/>
    </xf>
    <xf numFmtId="0" fontId="54" fillId="19" borderId="121" xfId="17" applyFont="1" applyFill="1" applyBorder="1" applyAlignment="1">
      <alignment horizontal="center" vertical="center"/>
    </xf>
    <xf numFmtId="0" fontId="54" fillId="19" borderId="122" xfId="17" applyFont="1" applyFill="1" applyBorder="1" applyAlignment="1">
      <alignment horizontal="center" vertical="center"/>
    </xf>
    <xf numFmtId="0" fontId="36" fillId="19" borderId="212" xfId="17" applyFont="1" applyFill="1" applyBorder="1" applyAlignment="1">
      <alignment horizontal="left" vertical="top" wrapText="1"/>
    </xf>
    <xf numFmtId="0" fontId="36" fillId="19" borderId="210" xfId="17" applyFont="1" applyFill="1" applyBorder="1" applyAlignment="1">
      <alignment horizontal="left" vertical="top" wrapText="1"/>
    </xf>
    <xf numFmtId="0" fontId="36" fillId="19" borderId="211" xfId="17" applyFont="1" applyFill="1" applyBorder="1" applyAlignment="1">
      <alignment horizontal="left" vertical="top" wrapText="1"/>
    </xf>
    <xf numFmtId="0" fontId="108" fillId="19" borderId="209" xfId="17" applyFont="1" applyFill="1" applyBorder="1" applyAlignment="1">
      <alignment horizontal="left" vertical="top" wrapText="1"/>
    </xf>
    <xf numFmtId="0" fontId="108" fillId="19" borderId="210" xfId="17" applyFont="1" applyFill="1" applyBorder="1" applyAlignment="1">
      <alignment horizontal="left" vertical="top" wrapText="1"/>
    </xf>
    <xf numFmtId="0" fontId="108" fillId="19" borderId="211" xfId="17" applyFont="1" applyFill="1" applyBorder="1" applyAlignment="1">
      <alignment horizontal="left" vertical="top" wrapText="1"/>
    </xf>
    <xf numFmtId="0" fontId="12" fillId="19" borderId="149" xfId="17" applyFont="1" applyFill="1" applyBorder="1" applyAlignment="1">
      <alignment horizontal="left" vertical="top" wrapText="1"/>
    </xf>
    <xf numFmtId="0" fontId="12" fillId="19" borderId="150" xfId="17" applyFont="1" applyFill="1" applyBorder="1" applyAlignment="1">
      <alignment horizontal="left" vertical="top" wrapText="1"/>
    </xf>
    <xf numFmtId="0" fontId="12" fillId="19" borderId="151" xfId="17" applyFont="1" applyFill="1" applyBorder="1" applyAlignment="1">
      <alignment horizontal="left" vertical="top" wrapText="1"/>
    </xf>
    <xf numFmtId="0" fontId="36" fillId="21" borderId="173" xfId="17" applyFont="1" applyFill="1" applyBorder="1" applyAlignment="1">
      <alignment horizontal="left" vertical="top" wrapText="1"/>
    </xf>
    <xf numFmtId="0" fontId="36" fillId="21" borderId="127" xfId="17" applyFont="1" applyFill="1" applyBorder="1" applyAlignment="1">
      <alignment horizontal="left" vertical="top" wrapText="1"/>
    </xf>
    <xf numFmtId="0" fontId="92" fillId="21" borderId="149" xfId="17" applyFont="1" applyFill="1" applyBorder="1" applyAlignment="1">
      <alignment horizontal="left" vertical="top" wrapText="1"/>
    </xf>
    <xf numFmtId="0" fontId="92" fillId="21" borderId="150" xfId="17" applyFont="1" applyFill="1" applyBorder="1" applyAlignment="1">
      <alignment horizontal="left" vertical="top" wrapText="1"/>
    </xf>
    <xf numFmtId="0" fontId="92" fillId="21" borderId="151" xfId="17" applyFont="1" applyFill="1" applyBorder="1" applyAlignment="1">
      <alignment horizontal="left" vertical="top" wrapText="1"/>
    </xf>
    <xf numFmtId="0" fontId="12" fillId="21" borderId="149" xfId="2" applyFont="1" applyFill="1" applyBorder="1" applyAlignment="1">
      <alignment horizontal="left" vertical="top" wrapText="1"/>
    </xf>
    <xf numFmtId="0" fontId="12" fillId="21" borderId="150" xfId="2" applyFont="1" applyFill="1" applyBorder="1" applyAlignment="1">
      <alignment horizontal="left" vertical="top" wrapText="1"/>
    </xf>
    <xf numFmtId="0" fontId="12" fillId="21" borderId="151" xfId="2" applyFont="1" applyFill="1" applyBorder="1" applyAlignment="1">
      <alignment horizontal="left" vertical="top" wrapText="1"/>
    </xf>
    <xf numFmtId="0" fontId="12" fillId="19" borderId="149" xfId="2" applyFont="1" applyFill="1" applyBorder="1" applyAlignment="1">
      <alignment horizontal="left" vertical="top" wrapText="1"/>
    </xf>
    <xf numFmtId="0" fontId="12" fillId="19" borderId="150" xfId="2" applyFont="1" applyFill="1" applyBorder="1" applyAlignment="1">
      <alignment horizontal="left" vertical="top" wrapText="1"/>
    </xf>
    <xf numFmtId="0" fontId="12" fillId="19" borderId="151" xfId="2" applyFont="1" applyFill="1" applyBorder="1" applyAlignment="1">
      <alignment horizontal="left" vertical="top" wrapText="1"/>
    </xf>
    <xf numFmtId="0" fontId="59" fillId="12" borderId="54" xfId="17" applyFont="1" applyFill="1" applyBorder="1" applyAlignment="1">
      <alignment horizontal="right" vertical="center" wrapText="1"/>
    </xf>
    <xf numFmtId="0" fontId="60" fillId="12" borderId="54" xfId="0" applyFont="1" applyFill="1" applyBorder="1" applyAlignment="1">
      <alignment horizontal="right" vertical="center"/>
    </xf>
    <xf numFmtId="0" fontId="0" fillId="12" borderId="54" xfId="0" applyFill="1" applyBorder="1" applyAlignment="1">
      <alignment horizontal="right" vertical="center"/>
    </xf>
    <xf numFmtId="180" fontId="59" fillId="12" borderId="54" xfId="17" applyNumberFormat="1" applyFont="1" applyFill="1" applyBorder="1" applyAlignment="1">
      <alignment horizontal="center" vertical="center" wrapText="1"/>
    </xf>
    <xf numFmtId="180" fontId="0" fillId="12" borderId="54" xfId="0" applyNumberFormat="1" applyFill="1" applyBorder="1" applyAlignment="1">
      <alignment horizontal="center" vertical="center" wrapText="1"/>
    </xf>
    <xf numFmtId="0" fontId="61" fillId="13" borderId="55" xfId="17" applyFont="1" applyFill="1" applyBorder="1" applyAlignment="1">
      <alignment horizontal="center" vertical="center" wrapText="1"/>
    </xf>
    <xf numFmtId="0" fontId="62" fillId="13" borderId="55" xfId="0" applyFont="1" applyFill="1" applyBorder="1" applyAlignment="1">
      <alignment horizontal="center" vertical="center"/>
    </xf>
    <xf numFmtId="0" fontId="61" fillId="10" borderId="55" xfId="0" applyFont="1" applyFill="1" applyBorder="1" applyAlignment="1">
      <alignment horizontal="center" vertical="center"/>
    </xf>
    <xf numFmtId="0" fontId="64" fillId="10" borderId="55" xfId="0" applyFont="1" applyFill="1" applyBorder="1" applyAlignment="1">
      <alignment horizontal="center" vertical="center"/>
    </xf>
    <xf numFmtId="0" fontId="66" fillId="18" borderId="103" xfId="16" applyFont="1" applyFill="1" applyBorder="1" applyAlignment="1">
      <alignment horizontal="center" vertical="center"/>
    </xf>
    <xf numFmtId="0" fontId="66" fillId="18" borderId="108" xfId="16" applyFont="1" applyFill="1" applyBorder="1" applyAlignment="1">
      <alignment horizontal="center" vertical="center"/>
    </xf>
    <xf numFmtId="0" fontId="66" fillId="18" borderId="110" xfId="16" applyFont="1" applyFill="1" applyBorder="1" applyAlignment="1">
      <alignment horizontal="center" vertical="center"/>
    </xf>
    <xf numFmtId="0" fontId="67" fillId="2" borderId="104" xfId="16" applyFont="1" applyFill="1" applyBorder="1" applyAlignment="1">
      <alignment vertical="center" wrapText="1"/>
    </xf>
    <xf numFmtId="0" fontId="67" fillId="2" borderId="105" xfId="16" applyFont="1" applyFill="1" applyBorder="1" applyAlignment="1">
      <alignment vertical="center" wrapText="1"/>
    </xf>
    <xf numFmtId="0" fontId="67" fillId="2" borderId="106" xfId="16" applyFont="1" applyFill="1" applyBorder="1" applyAlignment="1">
      <alignment vertical="center" wrapText="1"/>
    </xf>
    <xf numFmtId="0" fontId="67" fillId="2" borderId="95" xfId="16" applyFont="1" applyFill="1" applyBorder="1" applyAlignment="1">
      <alignment vertical="center" wrapText="1"/>
    </xf>
    <xf numFmtId="0" fontId="67" fillId="2" borderId="0" xfId="16" applyFont="1" applyFill="1" applyAlignment="1">
      <alignment vertical="center" wrapText="1"/>
    </xf>
    <xf numFmtId="0" fontId="67" fillId="2" borderId="96" xfId="16" applyFont="1" applyFill="1" applyBorder="1" applyAlignment="1">
      <alignment vertical="center" wrapText="1"/>
    </xf>
    <xf numFmtId="0" fontId="67" fillId="2" borderId="111" xfId="16" applyFont="1" applyFill="1" applyBorder="1" applyAlignment="1">
      <alignment vertical="center" wrapText="1"/>
    </xf>
    <xf numFmtId="0" fontId="67" fillId="2" borderId="112" xfId="16" applyFont="1" applyFill="1" applyBorder="1" applyAlignment="1">
      <alignment vertical="center" wrapText="1"/>
    </xf>
    <xf numFmtId="0" fontId="67" fillId="2" borderId="113" xfId="16" applyFont="1" applyFill="1" applyBorder="1" applyAlignment="1">
      <alignment vertical="center" wrapText="1"/>
    </xf>
    <xf numFmtId="0" fontId="67" fillId="2" borderId="104" xfId="16" applyFont="1" applyFill="1" applyBorder="1" applyAlignment="1">
      <alignment horizontal="left" vertical="center" wrapText="1"/>
    </xf>
    <xf numFmtId="0" fontId="67" fillId="2" borderId="105" xfId="16" applyFont="1" applyFill="1" applyBorder="1" applyAlignment="1">
      <alignment horizontal="left" vertical="center" wrapText="1"/>
    </xf>
    <xf numFmtId="0" fontId="67" fillId="2" borderId="107" xfId="16" applyFont="1" applyFill="1" applyBorder="1" applyAlignment="1">
      <alignment horizontal="left" vertical="center" wrapText="1"/>
    </xf>
    <xf numFmtId="0" fontId="67" fillId="2" borderId="95" xfId="16" applyFont="1" applyFill="1" applyBorder="1" applyAlignment="1">
      <alignment horizontal="left" vertical="center" wrapText="1"/>
    </xf>
    <xf numFmtId="0" fontId="67" fillId="2" borderId="0" xfId="16" applyFont="1" applyFill="1" applyAlignment="1">
      <alignment horizontal="left" vertical="center" wrapText="1"/>
    </xf>
    <xf numFmtId="0" fontId="67" fillId="2" borderId="109" xfId="16" applyFont="1" applyFill="1" applyBorder="1" applyAlignment="1">
      <alignment horizontal="left" vertical="center" wrapText="1"/>
    </xf>
    <xf numFmtId="0" fontId="67" fillId="2" borderId="111" xfId="16" applyFont="1" applyFill="1" applyBorder="1" applyAlignment="1">
      <alignment horizontal="left" vertical="center" wrapText="1"/>
    </xf>
    <xf numFmtId="0" fontId="67" fillId="2" borderId="112" xfId="16" applyFont="1" applyFill="1" applyBorder="1" applyAlignment="1">
      <alignment horizontal="left" vertical="center" wrapText="1"/>
    </xf>
    <xf numFmtId="0" fontId="67" fillId="2" borderId="114" xfId="16" applyFont="1" applyFill="1" applyBorder="1" applyAlignment="1">
      <alignment horizontal="left" vertical="center" wrapText="1"/>
    </xf>
    <xf numFmtId="0" fontId="7" fillId="5" borderId="34" xfId="17" applyFont="1" applyFill="1" applyBorder="1" applyAlignment="1">
      <alignment horizontal="center" vertical="center" wrapText="1"/>
    </xf>
    <xf numFmtId="0" fontId="59" fillId="25" borderId="68" xfId="17" applyFont="1" applyFill="1" applyBorder="1" applyAlignment="1">
      <alignment horizontal="center" vertical="center" wrapText="1"/>
    </xf>
    <xf numFmtId="0" fontId="57" fillId="16" borderId="68" xfId="17" applyFont="1" applyFill="1" applyBorder="1" applyAlignment="1">
      <alignment horizontal="center" vertical="center" wrapText="1"/>
    </xf>
    <xf numFmtId="0" fontId="0" fillId="16" borderId="68" xfId="0" applyFill="1" applyBorder="1" applyAlignment="1">
      <alignment horizontal="center" vertical="center" wrapText="1"/>
    </xf>
    <xf numFmtId="180" fontId="59" fillId="3" borderId="69" xfId="17" applyNumberFormat="1" applyFont="1" applyFill="1" applyBorder="1" applyAlignment="1">
      <alignment horizontal="center" vertical="center" wrapText="1"/>
    </xf>
    <xf numFmtId="180" fontId="59" fillId="3" borderId="70" xfId="17" applyNumberFormat="1" applyFont="1" applyFill="1" applyBorder="1" applyAlignment="1">
      <alignment horizontal="center" vertical="center" wrapText="1"/>
    </xf>
    <xf numFmtId="0" fontId="67" fillId="3" borderId="69" xfId="17" applyFont="1" applyFill="1" applyBorder="1" applyAlignment="1">
      <alignment horizontal="center" vertical="center" wrapText="1"/>
    </xf>
    <xf numFmtId="0" fontId="67" fillId="3" borderId="174" xfId="17" applyFont="1" applyFill="1" applyBorder="1" applyAlignment="1">
      <alignment horizontal="center" vertical="center" wrapText="1"/>
    </xf>
    <xf numFmtId="0" fontId="67" fillId="3" borderId="70" xfId="17" applyFont="1" applyFill="1" applyBorder="1" applyAlignment="1">
      <alignment horizontal="center" vertical="center" wrapText="1"/>
    </xf>
    <xf numFmtId="0" fontId="42" fillId="19" borderId="0" xfId="17" applyFont="1" applyFill="1" applyAlignment="1">
      <alignment horizontal="left" vertical="center"/>
    </xf>
    <xf numFmtId="0" fontId="94" fillId="21" borderId="149" xfId="2" applyFont="1" applyFill="1" applyBorder="1" applyAlignment="1">
      <alignment horizontal="left" vertical="top" wrapText="1"/>
    </xf>
    <xf numFmtId="0" fontId="94" fillId="21" borderId="150" xfId="2" applyFont="1" applyFill="1" applyBorder="1" applyAlignment="1">
      <alignment horizontal="left" vertical="top" wrapText="1"/>
    </xf>
    <xf numFmtId="0" fontId="94" fillId="21" borderId="151" xfId="2" applyFont="1" applyFill="1" applyBorder="1" applyAlignment="1">
      <alignment horizontal="left" vertical="top" wrapText="1"/>
    </xf>
    <xf numFmtId="0" fontId="12" fillId="7" borderId="231" xfId="4" applyFont="1" applyFill="1" applyBorder="1" applyAlignment="1">
      <alignment horizontal="left" vertical="center" wrapText="1" indent="1"/>
    </xf>
    <xf numFmtId="0" fontId="12" fillId="7" borderId="232" xfId="4" applyFont="1" applyFill="1" applyBorder="1" applyAlignment="1">
      <alignment horizontal="left" vertical="center" wrapText="1" indent="1"/>
    </xf>
    <xf numFmtId="0" fontId="12" fillId="7" borderId="233" xfId="4" applyFont="1" applyFill="1" applyBorder="1" applyAlignment="1">
      <alignment horizontal="left" vertical="center" wrapText="1" indent="1"/>
    </xf>
    <xf numFmtId="0" fontId="12" fillId="7" borderId="234" xfId="4" applyFont="1" applyFill="1" applyBorder="1" applyAlignment="1">
      <alignment horizontal="left" vertical="center" wrapText="1" indent="1"/>
    </xf>
    <xf numFmtId="0" fontId="12" fillId="7" borderId="0" xfId="4" applyFont="1" applyFill="1" applyAlignment="1">
      <alignment horizontal="left" vertical="center" wrapText="1" indent="1"/>
    </xf>
    <xf numFmtId="0" fontId="12" fillId="7" borderId="235" xfId="4" applyFont="1" applyFill="1" applyBorder="1" applyAlignment="1">
      <alignment horizontal="left" vertical="center" wrapText="1" indent="1"/>
    </xf>
    <xf numFmtId="0" fontId="12" fillId="7" borderId="236" xfId="4" applyFont="1" applyFill="1" applyBorder="1" applyAlignment="1">
      <alignment horizontal="left" vertical="center" wrapText="1" indent="1"/>
    </xf>
    <xf numFmtId="0" fontId="12" fillId="7" borderId="237" xfId="4" applyFont="1" applyFill="1" applyBorder="1" applyAlignment="1">
      <alignment horizontal="left" vertical="center" wrapText="1" indent="1"/>
    </xf>
    <xf numFmtId="0" fontId="12" fillId="7" borderId="238" xfId="4" applyFont="1" applyFill="1" applyBorder="1" applyAlignment="1">
      <alignment horizontal="left" vertical="center" wrapText="1" indent="1"/>
    </xf>
    <xf numFmtId="0" fontId="153" fillId="43" borderId="0" xfId="20" applyFont="1" applyFill="1" applyAlignment="1">
      <alignment horizontal="center" vertical="center"/>
    </xf>
    <xf numFmtId="0" fontId="6" fillId="0" borderId="0" xfId="20">
      <alignment vertical="center"/>
    </xf>
    <xf numFmtId="0" fontId="86" fillId="0" borderId="0" xfId="20" applyFont="1" applyAlignment="1">
      <alignment horizontal="center" vertical="center"/>
    </xf>
    <xf numFmtId="0" fontId="20" fillId="0" borderId="0" xfId="20" applyFont="1" applyAlignment="1">
      <alignment horizontal="center" vertical="center"/>
    </xf>
    <xf numFmtId="0" fontId="155" fillId="0" borderId="0" xfId="20" applyFont="1">
      <alignment vertical="center"/>
    </xf>
    <xf numFmtId="0" fontId="156" fillId="0" borderId="0" xfId="20" applyFont="1" applyAlignment="1">
      <alignment horizontal="center" vertical="center"/>
    </xf>
    <xf numFmtId="0" fontId="6" fillId="0" borderId="0" xfId="20" applyAlignment="1">
      <alignment horizontal="center" vertical="center"/>
    </xf>
    <xf numFmtId="0" fontId="157" fillId="2" borderId="0" xfId="20" applyFont="1" applyFill="1" applyAlignment="1">
      <alignment vertical="top" wrapText="1"/>
    </xf>
    <xf numFmtId="0" fontId="158" fillId="2" borderId="0" xfId="20" applyFont="1" applyFill="1" applyAlignment="1">
      <alignment vertical="top" wrapText="1"/>
    </xf>
    <xf numFmtId="0" fontId="158" fillId="0" borderId="0" xfId="20" applyFont="1" applyAlignment="1">
      <alignment vertical="top" wrapText="1"/>
    </xf>
    <xf numFmtId="0" fontId="6" fillId="0" borderId="0" xfId="20" applyAlignment="1">
      <alignment vertical="top" wrapText="1"/>
    </xf>
    <xf numFmtId="0" fontId="33" fillId="44" borderId="0" xfId="20" applyFont="1" applyFill="1" applyAlignment="1">
      <alignment horizontal="left" vertical="center" wrapText="1"/>
    </xf>
    <xf numFmtId="14" fontId="86" fillId="21" borderId="165" xfId="2" applyNumberFormat="1" applyFont="1" applyFill="1" applyBorder="1" applyAlignment="1">
      <alignment horizontal="center" vertical="center" wrapText="1" shrinkToFit="1"/>
    </xf>
    <xf numFmtId="14" fontId="86" fillId="21" borderId="1" xfId="2" applyNumberFormat="1" applyFont="1" applyFill="1" applyBorder="1" applyAlignment="1">
      <alignment horizontal="center" vertical="center" shrinkToFit="1"/>
    </xf>
    <xf numFmtId="14" fontId="86" fillId="21" borderId="131" xfId="2" applyNumberFormat="1" applyFont="1" applyFill="1" applyBorder="1" applyAlignment="1">
      <alignment horizontal="center" vertical="center" shrinkToFit="1"/>
    </xf>
    <xf numFmtId="14" fontId="86" fillId="21" borderId="1" xfId="2" applyNumberFormat="1" applyFont="1" applyFill="1" applyBorder="1" applyAlignment="1">
      <alignment horizontal="center" vertical="center" wrapText="1" shrinkToFit="1"/>
    </xf>
    <xf numFmtId="14" fontId="86" fillId="21" borderId="131" xfId="2" applyNumberFormat="1" applyFont="1" applyFill="1" applyBorder="1" applyAlignment="1">
      <alignment horizontal="center" vertical="center" wrapText="1" shrinkToFit="1"/>
    </xf>
    <xf numFmtId="14" fontId="86" fillId="21" borderId="228" xfId="2" applyNumberFormat="1" applyFont="1" applyFill="1" applyBorder="1" applyAlignment="1">
      <alignment horizontal="center" vertical="center" shrinkToFit="1"/>
    </xf>
    <xf numFmtId="14" fontId="86" fillId="21" borderId="229" xfId="2" applyNumberFormat="1" applyFont="1" applyFill="1" applyBorder="1" applyAlignment="1">
      <alignment horizontal="center" vertical="center" shrinkToFit="1"/>
    </xf>
    <xf numFmtId="14" fontId="86" fillId="21" borderId="230" xfId="2" applyNumberFormat="1" applyFont="1" applyFill="1" applyBorder="1" applyAlignment="1">
      <alignment horizontal="center" vertical="center" shrinkToFit="1"/>
    </xf>
    <xf numFmtId="14" fontId="86" fillId="21" borderId="228" xfId="2" applyNumberFormat="1" applyFont="1" applyFill="1" applyBorder="1" applyAlignment="1">
      <alignment horizontal="center" vertical="center" wrapText="1" shrinkToFit="1"/>
    </xf>
    <xf numFmtId="14" fontId="86" fillId="21" borderId="229" xfId="2" applyNumberFormat="1" applyFont="1" applyFill="1" applyBorder="1" applyAlignment="1">
      <alignment horizontal="center" vertical="center" wrapText="1" shrinkToFit="1"/>
    </xf>
    <xf numFmtId="14" fontId="86" fillId="21" borderId="230" xfId="2" applyNumberFormat="1" applyFont="1" applyFill="1" applyBorder="1" applyAlignment="1">
      <alignment horizontal="center" vertical="center" wrapText="1" shrinkToFit="1"/>
    </xf>
    <xf numFmtId="56" fontId="86" fillId="21" borderId="165" xfId="2" applyNumberFormat="1" applyFont="1" applyFill="1" applyBorder="1" applyAlignment="1">
      <alignment horizontal="center" vertical="center" wrapText="1"/>
    </xf>
    <xf numFmtId="56" fontId="86" fillId="21" borderId="1" xfId="2" applyNumberFormat="1" applyFont="1" applyFill="1" applyBorder="1" applyAlignment="1">
      <alignment horizontal="center" vertical="center" wrapText="1"/>
    </xf>
    <xf numFmtId="56" fontId="86" fillId="21" borderId="131" xfId="2" applyNumberFormat="1" applyFont="1" applyFill="1" applyBorder="1" applyAlignment="1">
      <alignment horizontal="center" vertical="center" wrapText="1"/>
    </xf>
    <xf numFmtId="14" fontId="86" fillId="21" borderId="165" xfId="2" applyNumberFormat="1" applyFont="1" applyFill="1" applyBorder="1" applyAlignment="1">
      <alignment horizontal="center" vertical="center" shrinkToFit="1"/>
    </xf>
    <xf numFmtId="14" fontId="86" fillId="21" borderId="226" xfId="1" applyNumberFormat="1" applyFont="1" applyFill="1" applyBorder="1" applyAlignment="1" applyProtection="1">
      <alignment horizontal="center" vertical="center" wrapText="1"/>
    </xf>
    <xf numFmtId="14" fontId="86" fillId="21" borderId="161" xfId="1" applyNumberFormat="1" applyFont="1" applyFill="1" applyBorder="1" applyAlignment="1" applyProtection="1">
      <alignment horizontal="center" vertical="center" wrapText="1"/>
    </xf>
    <xf numFmtId="14" fontId="86" fillId="21" borderId="227" xfId="1" applyNumberFormat="1" applyFont="1" applyFill="1" applyBorder="1" applyAlignment="1" applyProtection="1">
      <alignment horizontal="center" vertical="center" wrapText="1"/>
    </xf>
    <xf numFmtId="14" fontId="34" fillId="21" borderId="165" xfId="1" applyNumberFormat="1" applyFont="1" applyFill="1" applyBorder="1" applyAlignment="1" applyProtection="1">
      <alignment horizontal="center" vertical="center" shrinkToFit="1"/>
    </xf>
    <xf numFmtId="14" fontId="34" fillId="21" borderId="1" xfId="1" applyNumberFormat="1" applyFont="1" applyFill="1" applyBorder="1" applyAlignment="1" applyProtection="1">
      <alignment horizontal="center" vertical="center" shrinkToFit="1"/>
    </xf>
    <xf numFmtId="14" fontId="34" fillId="21" borderId="131" xfId="1" applyNumberFormat="1" applyFont="1" applyFill="1" applyBorder="1" applyAlignment="1" applyProtection="1">
      <alignment horizontal="center" vertical="center" shrinkToFit="1"/>
    </xf>
    <xf numFmtId="56" fontId="86" fillId="21" borderId="165" xfId="2" applyNumberFormat="1" applyFont="1" applyFill="1" applyBorder="1" applyAlignment="1">
      <alignment horizontal="center" vertical="center" shrinkToFit="1"/>
    </xf>
    <xf numFmtId="56" fontId="86" fillId="21" borderId="1" xfId="2" applyNumberFormat="1" applyFont="1" applyFill="1" applyBorder="1" applyAlignment="1">
      <alignment horizontal="center" vertical="center" shrinkToFit="1"/>
    </xf>
    <xf numFmtId="56" fontId="86" fillId="21" borderId="131" xfId="2" applyNumberFormat="1" applyFont="1" applyFill="1" applyBorder="1" applyAlignment="1">
      <alignment horizontal="center" vertical="center" shrinkToFit="1"/>
    </xf>
    <xf numFmtId="0" fontId="0" fillId="23" borderId="214" xfId="0" applyFill="1" applyBorder="1" applyAlignment="1">
      <alignment horizontal="center" vertical="center"/>
    </xf>
    <xf numFmtId="0" fontId="0" fillId="23" borderId="101" xfId="0" applyFill="1" applyBorder="1" applyAlignment="1">
      <alignment horizontal="center" vertical="center"/>
    </xf>
    <xf numFmtId="0" fontId="70" fillId="29" borderId="101" xfId="0" applyFont="1" applyFill="1" applyBorder="1" applyAlignment="1">
      <alignment horizontal="center" vertical="center"/>
    </xf>
    <xf numFmtId="0" fontId="70" fillId="29" borderId="215" xfId="0" applyFont="1" applyFill="1" applyBorder="1" applyAlignment="1">
      <alignment horizontal="center" vertical="center"/>
    </xf>
    <xf numFmtId="0" fontId="6" fillId="0" borderId="0" xfId="2" applyAlignment="1">
      <alignment horizontal="center" vertical="center" wrapText="1"/>
    </xf>
    <xf numFmtId="0" fontId="80" fillId="33" borderId="0" xfId="2" applyFont="1" applyFill="1" applyAlignment="1">
      <alignment horizontal="left" vertical="center" wrapText="1"/>
    </xf>
    <xf numFmtId="0" fontId="80" fillId="33" borderId="0" xfId="2" applyFont="1" applyFill="1" applyAlignment="1">
      <alignment horizontal="left" vertical="center"/>
    </xf>
    <xf numFmtId="0" fontId="1" fillId="15" borderId="62" xfId="2" applyFont="1" applyFill="1" applyBorder="1" applyAlignment="1">
      <alignment vertical="top" wrapText="1"/>
    </xf>
    <xf numFmtId="0" fontId="6" fillId="0" borderId="58" xfId="2" applyBorder="1" applyAlignment="1">
      <alignment vertical="top" wrapText="1"/>
    </xf>
    <xf numFmtId="0" fontId="68" fillId="0" borderId="0" xfId="1" applyFont="1" applyAlignment="1" applyProtection="1">
      <alignment vertical="center"/>
    </xf>
    <xf numFmtId="0" fontId="6" fillId="0" borderId="0" xfId="2">
      <alignment vertical="center"/>
    </xf>
    <xf numFmtId="0" fontId="6" fillId="24" borderId="50" xfId="2" applyFill="1" applyBorder="1" applyAlignment="1">
      <alignment horizontal="left" vertical="top" wrapText="1"/>
    </xf>
    <xf numFmtId="0" fontId="6" fillId="24" borderId="119" xfId="2" applyFill="1" applyBorder="1" applyAlignment="1">
      <alignment horizontal="left" vertical="top" wrapText="1"/>
    </xf>
    <xf numFmtId="0" fontId="6" fillId="24" borderId="133" xfId="2" applyFill="1" applyBorder="1" applyAlignment="1">
      <alignment horizontal="left" vertical="top" wrapText="1"/>
    </xf>
    <xf numFmtId="0" fontId="1" fillId="28" borderId="50" xfId="2" applyFont="1" applyFill="1" applyBorder="1" applyAlignment="1">
      <alignment horizontal="left" vertical="top" wrapText="1"/>
    </xf>
    <xf numFmtId="0" fontId="1" fillId="28" borderId="61" xfId="2" applyFont="1" applyFill="1" applyBorder="1" applyAlignment="1">
      <alignment horizontal="left" vertical="top" wrapText="1"/>
    </xf>
    <xf numFmtId="0" fontId="8" fillId="28" borderId="119" xfId="1" applyFill="1" applyBorder="1" applyAlignment="1" applyProtection="1">
      <alignment horizontal="left" vertical="top"/>
    </xf>
    <xf numFmtId="0" fontId="6" fillId="28" borderId="132" xfId="2" applyFill="1" applyBorder="1" applyAlignment="1">
      <alignment horizontal="left" vertical="top"/>
    </xf>
    <xf numFmtId="0" fontId="6" fillId="2" borderId="67" xfId="2" applyFill="1" applyBorder="1" applyAlignment="1">
      <alignment vertical="top" wrapText="1"/>
    </xf>
    <xf numFmtId="0" fontId="14" fillId="2" borderId="58" xfId="0" applyFont="1" applyFill="1" applyBorder="1" applyAlignment="1">
      <alignment vertical="top" wrapText="1"/>
    </xf>
    <xf numFmtId="0" fontId="1" fillId="2" borderId="67" xfId="2" applyFont="1" applyFill="1" applyBorder="1" applyAlignment="1">
      <alignment horizontal="left" vertical="top" wrapText="1"/>
    </xf>
    <xf numFmtId="0" fontId="1" fillId="2" borderId="58" xfId="2" applyFont="1" applyFill="1" applyBorder="1" applyAlignment="1">
      <alignment horizontal="left" vertical="top" wrapText="1"/>
    </xf>
    <xf numFmtId="0" fontId="13" fillId="5" borderId="179" xfId="2" applyFont="1" applyFill="1" applyBorder="1" applyAlignment="1">
      <alignment horizontal="center" vertical="center" wrapText="1"/>
    </xf>
    <xf numFmtId="0" fontId="13" fillId="5" borderId="180" xfId="2" applyFont="1" applyFill="1" applyBorder="1" applyAlignment="1">
      <alignment horizontal="center" vertical="center" wrapText="1"/>
    </xf>
    <xf numFmtId="0" fontId="13" fillId="5" borderId="181" xfId="2" applyFont="1" applyFill="1" applyBorder="1" applyAlignment="1">
      <alignment horizontal="center" vertical="center" wrapText="1"/>
    </xf>
    <xf numFmtId="0" fontId="6" fillId="5" borderId="81" xfId="2" applyFill="1" applyBorder="1">
      <alignment vertical="center"/>
    </xf>
    <xf numFmtId="0" fontId="6" fillId="5" borderId="23" xfId="2" applyFill="1" applyBorder="1">
      <alignment vertical="center"/>
    </xf>
    <xf numFmtId="0" fontId="6" fillId="5" borderId="82" xfId="2" applyFill="1" applyBorder="1">
      <alignment vertical="center"/>
    </xf>
    <xf numFmtId="0" fontId="6" fillId="5" borderId="83" xfId="2" applyFill="1" applyBorder="1">
      <alignment vertical="center"/>
    </xf>
    <xf numFmtId="0" fontId="6" fillId="5" borderId="84" xfId="2" applyFill="1" applyBorder="1">
      <alignment vertical="center"/>
    </xf>
    <xf numFmtId="0" fontId="6" fillId="5" borderId="85" xfId="2" applyFill="1" applyBorder="1">
      <alignment vertical="center"/>
    </xf>
    <xf numFmtId="0" fontId="21" fillId="5" borderId="86" xfId="2" applyFont="1" applyFill="1" applyBorder="1" applyAlignment="1">
      <alignment horizontal="center" vertical="top" wrapText="1"/>
    </xf>
    <xf numFmtId="0" fontId="21" fillId="5" borderId="78" xfId="2" applyFont="1" applyFill="1" applyBorder="1" applyAlignment="1">
      <alignment horizontal="center" vertical="top" wrapText="1"/>
    </xf>
    <xf numFmtId="0" fontId="21" fillId="5" borderId="87" xfId="2" applyFont="1" applyFill="1" applyBorder="1" applyAlignment="1">
      <alignment horizontal="center" vertical="top" wrapText="1"/>
    </xf>
    <xf numFmtId="0" fontId="21" fillId="5" borderId="88" xfId="2" applyFont="1" applyFill="1" applyBorder="1" applyAlignment="1">
      <alignment horizontal="center" vertical="top" wrapText="1"/>
    </xf>
    <xf numFmtId="0" fontId="21" fillId="5" borderId="89" xfId="2" applyFont="1" applyFill="1" applyBorder="1" applyAlignment="1">
      <alignment horizontal="center" vertical="top" wrapText="1"/>
    </xf>
    <xf numFmtId="0" fontId="1" fillId="5" borderId="13" xfId="2" applyFont="1" applyFill="1" applyBorder="1" applyAlignment="1">
      <alignment vertical="top" wrapText="1"/>
    </xf>
    <xf numFmtId="0" fontId="6" fillId="5" borderId="0" xfId="2" applyFill="1" applyAlignment="1">
      <alignment vertical="top" wrapText="1"/>
    </xf>
    <xf numFmtId="0" fontId="6" fillId="5" borderId="14" xfId="2" applyFill="1" applyBorder="1" applyAlignment="1">
      <alignment vertical="top" wrapText="1"/>
    </xf>
    <xf numFmtId="0" fontId="115" fillId="5" borderId="16" xfId="2" applyFont="1" applyFill="1" applyBorder="1" applyAlignment="1">
      <alignment horizontal="center" vertical="center" shrinkToFit="1"/>
    </xf>
    <xf numFmtId="0" fontId="115" fillId="5" borderId="3" xfId="2" applyFont="1" applyFill="1" applyBorder="1" applyAlignment="1">
      <alignment horizontal="center" vertical="center" shrinkToFit="1"/>
    </xf>
    <xf numFmtId="0" fontId="25" fillId="19" borderId="0" xfId="19" applyFont="1" applyFill="1" applyAlignment="1">
      <alignment vertical="center" wrapText="1"/>
    </xf>
    <xf numFmtId="0" fontId="27" fillId="21" borderId="93" xfId="2" applyFont="1" applyFill="1" applyBorder="1" applyAlignment="1">
      <alignment horizontal="center" vertical="center" shrinkToFit="1"/>
    </xf>
    <xf numFmtId="0" fontId="17" fillId="21" borderId="27" xfId="2" applyFont="1" applyFill="1" applyBorder="1" applyAlignment="1">
      <alignment horizontal="center" vertical="center" shrinkToFit="1"/>
    </xf>
    <xf numFmtId="0" fontId="17" fillId="21" borderId="94" xfId="2" applyFont="1" applyFill="1" applyBorder="1" applyAlignment="1">
      <alignment horizontal="center" vertical="center" shrinkToFit="1"/>
    </xf>
    <xf numFmtId="0" fontId="114" fillId="19" borderId="93" xfId="2" applyFont="1" applyFill="1" applyBorder="1" applyAlignment="1">
      <alignment horizontal="center" vertical="center" wrapText="1" shrinkToFit="1"/>
    </xf>
    <xf numFmtId="0" fontId="31" fillId="19" borderId="27" xfId="2" applyFont="1" applyFill="1" applyBorder="1" applyAlignment="1">
      <alignment horizontal="center" vertical="center" shrinkToFit="1"/>
    </xf>
    <xf numFmtId="0" fontId="31" fillId="19" borderId="94" xfId="2" applyFont="1" applyFill="1" applyBorder="1" applyAlignment="1">
      <alignment horizontal="center" vertical="center" shrinkToFit="1"/>
    </xf>
    <xf numFmtId="0" fontId="129" fillId="19" borderId="90" xfId="1" applyFont="1" applyFill="1" applyBorder="1" applyAlignment="1" applyProtection="1">
      <alignment vertical="top" wrapText="1"/>
    </xf>
    <xf numFmtId="0" fontId="20" fillId="19" borderId="91" xfId="2" applyFont="1" applyFill="1" applyBorder="1" applyAlignment="1">
      <alignment vertical="top" wrapText="1"/>
    </xf>
    <xf numFmtId="0" fontId="20" fillId="19" borderId="92" xfId="2" applyFont="1" applyFill="1" applyBorder="1" applyAlignment="1">
      <alignment vertical="top" wrapText="1"/>
    </xf>
    <xf numFmtId="0" fontId="114" fillId="29" borderId="93" xfId="2" applyFont="1" applyFill="1" applyBorder="1" applyAlignment="1">
      <alignment horizontal="center" vertical="center" wrapText="1" shrinkToFit="1"/>
    </xf>
    <xf numFmtId="0" fontId="17" fillId="29" borderId="27" xfId="2" applyFont="1" applyFill="1" applyBorder="1" applyAlignment="1">
      <alignment horizontal="center" vertical="center" shrinkToFit="1"/>
    </xf>
    <xf numFmtId="0" fontId="17" fillId="29" borderId="94" xfId="2" applyFont="1" applyFill="1" applyBorder="1" applyAlignment="1">
      <alignment horizontal="center" vertical="center" shrinkToFit="1"/>
    </xf>
    <xf numFmtId="0" fontId="131" fillId="29" borderId="190" xfId="1" applyFont="1" applyFill="1" applyBorder="1" applyAlignment="1" applyProtection="1">
      <alignment horizontal="left" vertical="top" wrapText="1"/>
    </xf>
    <xf numFmtId="0" fontId="131" fillId="29" borderId="101" xfId="1" applyFont="1" applyFill="1" applyBorder="1" applyAlignment="1" applyProtection="1">
      <alignment horizontal="left" vertical="top" wrapText="1"/>
    </xf>
    <xf numFmtId="0" fontId="131" fillId="29" borderId="191" xfId="1" applyFont="1" applyFill="1" applyBorder="1" applyAlignment="1" applyProtection="1">
      <alignment horizontal="left" vertical="top" wrapText="1"/>
    </xf>
    <xf numFmtId="0" fontId="17" fillId="19" borderId="135" xfId="1" applyFont="1" applyFill="1" applyBorder="1" applyAlignment="1" applyProtection="1">
      <alignment horizontal="center" vertical="center" wrapText="1" shrinkToFit="1"/>
    </xf>
    <xf numFmtId="0" fontId="27" fillId="19" borderId="136" xfId="2" applyFont="1" applyFill="1" applyBorder="1" applyAlignment="1">
      <alignment horizontal="center" vertical="center" wrapText="1" shrinkToFit="1"/>
    </xf>
    <xf numFmtId="0" fontId="27" fillId="19" borderId="137" xfId="2" applyFont="1" applyFill="1" applyBorder="1" applyAlignment="1">
      <alignment horizontal="center" vertical="center" wrapText="1" shrinkToFit="1"/>
    </xf>
    <xf numFmtId="0" fontId="131" fillId="19" borderId="51" xfId="2" applyFont="1" applyFill="1" applyBorder="1" applyAlignment="1">
      <alignment horizontal="left" vertical="top" wrapText="1" shrinkToFit="1"/>
    </xf>
    <xf numFmtId="0" fontId="19" fillId="19" borderId="52" xfId="2" applyFont="1" applyFill="1" applyBorder="1" applyAlignment="1">
      <alignment horizontal="left" vertical="top" wrapText="1" shrinkToFit="1"/>
    </xf>
    <xf numFmtId="0" fontId="19" fillId="19" borderId="53"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7" fillId="0" borderId="52" xfId="2" applyFont="1" applyBorder="1">
      <alignment vertical="center"/>
    </xf>
    <xf numFmtId="0" fontId="10" fillId="0" borderId="52" xfId="2" applyFont="1" applyBorder="1">
      <alignment vertical="center"/>
    </xf>
    <xf numFmtId="0" fontId="27" fillId="29" borderId="135" xfId="2" applyFont="1" applyFill="1" applyBorder="1" applyAlignment="1">
      <alignment horizontal="center" vertical="center" wrapText="1" shrinkToFit="1"/>
    </xf>
    <xf numFmtId="0" fontId="27" fillId="29" borderId="136" xfId="2" applyFont="1" applyFill="1" applyBorder="1" applyAlignment="1">
      <alignment horizontal="center" vertical="center" wrapText="1" shrinkToFit="1"/>
    </xf>
    <xf numFmtId="0" fontId="27" fillId="29" borderId="137" xfId="2" applyFont="1" applyFill="1" applyBorder="1" applyAlignment="1">
      <alignment horizontal="center" vertical="center" wrapText="1" shrinkToFit="1"/>
    </xf>
    <xf numFmtId="0" fontId="145" fillId="29" borderId="51" xfId="2" applyFont="1" applyFill="1" applyBorder="1" applyAlignment="1">
      <alignment horizontal="left" vertical="top" wrapText="1" shrinkToFit="1"/>
    </xf>
    <xf numFmtId="0" fontId="145" fillId="29" borderId="52" xfId="2" applyFont="1" applyFill="1" applyBorder="1" applyAlignment="1">
      <alignment horizontal="left" vertical="top" wrapText="1" shrinkToFit="1"/>
    </xf>
    <xf numFmtId="0" fontId="145" fillId="29" borderId="53" xfId="2" applyFont="1" applyFill="1" applyBorder="1" applyAlignment="1">
      <alignment horizontal="left" vertical="top" wrapText="1" shrinkToFit="1"/>
    </xf>
    <xf numFmtId="0" fontId="151" fillId="29" borderId="27" xfId="1" applyFont="1" applyFill="1" applyBorder="1" applyAlignment="1" applyProtection="1">
      <alignment horizontal="center" vertical="center" wrapText="1"/>
    </xf>
    <xf numFmtId="0" fontId="129" fillId="29" borderId="34" xfId="1" applyFont="1" applyFill="1" applyBorder="1" applyAlignment="1" applyProtection="1">
      <alignment horizontal="left" vertical="top" wrapText="1"/>
    </xf>
    <xf numFmtId="178" fontId="26" fillId="3" borderId="1" xfId="2" applyNumberFormat="1" applyFont="1" applyFill="1" applyBorder="1" applyAlignment="1">
      <alignment horizontal="center" vertical="center"/>
    </xf>
    <xf numFmtId="178" fontId="26" fillId="3" borderId="1" xfId="0" applyNumberFormat="1" applyFont="1" applyFill="1" applyBorder="1" applyAlignment="1">
      <alignment horizontal="center" vertical="center"/>
    </xf>
  </cellXfs>
  <cellStyles count="26">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5" xr:uid="{E8FC3689-34C2-48FB-8794-B87C7F0E5C4B}"/>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FFB5A3"/>
      <color rgb="FF3399FF"/>
      <color rgb="FF00CC00"/>
      <color rgb="FFCC00FF"/>
      <color rgb="FFFF99FF"/>
      <color rgb="FFD4FDC3"/>
      <color rgb="FFFAFEC2"/>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102525799962E-2"/>
          <c:y val="0.1768518759411116"/>
          <c:w val="0.77210613690956476"/>
          <c:h val="0.60984543598716823"/>
        </c:manualLayout>
      </c:layout>
      <c:lineChart>
        <c:grouping val="standard"/>
        <c:varyColors val="0"/>
        <c:ser>
          <c:idx val="9"/>
          <c:order val="0"/>
          <c:tx>
            <c:strRef>
              <c:f>'13　感染症統計'!$A$7</c:f>
              <c:strCache>
                <c:ptCount val="1"/>
                <c:pt idx="0">
                  <c:v>2024年</c:v>
                </c:pt>
              </c:strCache>
            </c:strRef>
          </c:tx>
          <c:spPr>
            <a:ln w="38100" cap="rnd">
              <a:solidFill>
                <a:srgbClr val="FF0000"/>
              </a:solidFill>
              <a:round/>
            </a:ln>
            <a:effectLst/>
          </c:spPr>
          <c:marker>
            <c:symbol val="circle"/>
            <c:size val="5"/>
            <c:spPr>
              <a:solidFill>
                <a:srgbClr val="FF0000"/>
              </a:solidFill>
              <a:ln w="38100">
                <a:solidFill>
                  <a:srgbClr val="FF0000"/>
                </a:solidFill>
              </a:ln>
              <a:effectLst/>
            </c:spPr>
          </c:marker>
          <c:val>
            <c:numRef>
              <c:f>'13　感染症統計'!$B$7:$M$7</c:f>
              <c:numCache>
                <c:formatCode>General</c:formatCode>
                <c:ptCount val="12"/>
                <c:pt idx="0">
                  <c:v>102</c:v>
                </c:pt>
                <c:pt idx="1">
                  <c:v>102</c:v>
                </c:pt>
                <c:pt idx="2">
                  <c:v>108</c:v>
                </c:pt>
              </c:numCache>
            </c:numRef>
          </c:val>
          <c:smooth val="0"/>
          <c:extLst>
            <c:ext xmlns:c16="http://schemas.microsoft.com/office/drawing/2014/chart" uri="{C3380CC4-5D6E-409C-BE32-E72D297353CC}">
              <c16:uniqueId val="{00000008-9549-4A62-BF04-398DC0EE804A}"/>
            </c:ext>
          </c:extLst>
        </c:ser>
        <c:ser>
          <c:idx val="6"/>
          <c:order val="1"/>
          <c:tx>
            <c:strRef>
              <c:f>'13　感染症統計'!$A$8</c:f>
              <c:strCache>
                <c:ptCount val="1"/>
                <c:pt idx="0">
                  <c:v>2023年</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'13　感染症統計'!$B$8:$M$8</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EF25-4824-8530-875CCEE0B185}"/>
            </c:ext>
          </c:extLst>
        </c:ser>
        <c:ser>
          <c:idx val="0"/>
          <c:order val="2"/>
          <c:tx>
            <c:strRef>
              <c:f>'13　感染症統計'!$A$9</c:f>
              <c:strCache>
                <c:ptCount val="1"/>
                <c:pt idx="0">
                  <c:v>2022年</c:v>
                </c:pt>
              </c:strCache>
            </c:strRef>
          </c:tx>
          <c:spPr>
            <a:ln w="28575" cap="rnd">
              <a:solidFill>
                <a:schemeClr val="accent1"/>
              </a:solidFill>
              <a:round/>
            </a:ln>
            <a:effectLst/>
          </c:spPr>
          <c:marker>
            <c:symbol val="none"/>
          </c:marker>
          <c:val>
            <c:numRef>
              <c:f>'13　感染症統計'!$B$9:$M$9</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0-9549-4A62-BF04-398DC0EE804A}"/>
            </c:ext>
          </c:extLst>
        </c:ser>
        <c:ser>
          <c:idx val="1"/>
          <c:order val="3"/>
          <c:tx>
            <c:strRef>
              <c:f>'13　感染症統計'!$A$10</c:f>
              <c:strCache>
                <c:ptCount val="1"/>
                <c:pt idx="0">
                  <c:v>2021年</c:v>
                </c:pt>
              </c:strCache>
            </c:strRef>
          </c:tx>
          <c:spPr>
            <a:ln w="28575" cap="rnd">
              <a:solidFill>
                <a:schemeClr val="accent2"/>
              </a:solidFill>
              <a:round/>
            </a:ln>
            <a:effectLst/>
          </c:spPr>
          <c:marker>
            <c:symbol val="none"/>
          </c:marker>
          <c:val>
            <c:numRef>
              <c:f>'13　感染症統計'!$B$10:$M$10</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9549-4A62-BF04-398DC0EE804A}"/>
            </c:ext>
          </c:extLst>
        </c:ser>
        <c:ser>
          <c:idx val="2"/>
          <c:order val="4"/>
          <c:tx>
            <c:strRef>
              <c:f>'13　感染症統計'!$A$11</c:f>
              <c:strCache>
                <c:ptCount val="1"/>
                <c:pt idx="0">
                  <c:v>2020年</c:v>
                </c:pt>
              </c:strCache>
            </c:strRef>
          </c:tx>
          <c:spPr>
            <a:ln w="28575" cap="rnd">
              <a:solidFill>
                <a:schemeClr val="accent3"/>
              </a:solidFill>
              <a:round/>
            </a:ln>
            <a:effectLst/>
          </c:spPr>
          <c:marker>
            <c:symbol val="none"/>
          </c:marker>
          <c:val>
            <c:numRef>
              <c:f>'13　感染症統計'!$B$11:$M$11</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9549-4A62-BF04-398DC0EE804A}"/>
            </c:ext>
          </c:extLst>
        </c:ser>
        <c:ser>
          <c:idx val="3"/>
          <c:order val="5"/>
          <c:tx>
            <c:strRef>
              <c:f>'13　感染症統計'!$A$12</c:f>
              <c:strCache>
                <c:ptCount val="1"/>
                <c:pt idx="0">
                  <c:v>2019年</c:v>
                </c:pt>
              </c:strCache>
            </c:strRef>
          </c:tx>
          <c:spPr>
            <a:ln w="28575" cap="rnd">
              <a:solidFill>
                <a:schemeClr val="accent4"/>
              </a:solidFill>
              <a:round/>
            </a:ln>
            <a:effectLst/>
          </c:spPr>
          <c:marker>
            <c:symbol val="none"/>
          </c:marker>
          <c:val>
            <c:numRef>
              <c:f>'13　感染症統計'!$B$12:$M$12</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9549-4A62-BF04-398DC0EE804A}"/>
            </c:ext>
          </c:extLst>
        </c:ser>
        <c:ser>
          <c:idx val="4"/>
          <c:order val="6"/>
          <c:tx>
            <c:strRef>
              <c:f>'13　感染症統計'!$A$13</c:f>
              <c:strCache>
                <c:ptCount val="1"/>
                <c:pt idx="0">
                  <c:v>2018年</c:v>
                </c:pt>
              </c:strCache>
            </c:strRef>
          </c:tx>
          <c:spPr>
            <a:ln w="28575" cap="rnd">
              <a:solidFill>
                <a:schemeClr val="accent5"/>
              </a:solidFill>
              <a:round/>
            </a:ln>
            <a:effectLst/>
          </c:spPr>
          <c:marker>
            <c:symbol val="none"/>
          </c:marker>
          <c:val>
            <c:numRef>
              <c:f>'13　感染症統計'!$B$13:$M$13</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9549-4A62-BF04-398DC0EE804A}"/>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798558763714724"/>
          <c:h val="0.751813480598851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76972496693E-2"/>
          <c:y val="0.15513360601198112"/>
          <c:w val="0.71832911183304882"/>
          <c:h val="0.62589415129079018"/>
        </c:manualLayout>
      </c:layout>
      <c:lineChart>
        <c:grouping val="standard"/>
        <c:varyColors val="0"/>
        <c:ser>
          <c:idx val="6"/>
          <c:order val="0"/>
          <c:tx>
            <c:strRef>
              <c:f>'13　感染症統計'!$P$7</c:f>
              <c:strCache>
                <c:ptCount val="1"/>
                <c:pt idx="0">
                  <c:v>2024年</c:v>
                </c:pt>
              </c:strCache>
            </c:strRef>
          </c:tx>
          <c:spPr>
            <a:ln w="63500" cap="rnd">
              <a:solidFill>
                <a:srgbClr val="FF0000"/>
              </a:solidFill>
              <a:round/>
            </a:ln>
            <a:effectLst/>
          </c:spPr>
          <c:marker>
            <c:symbol val="none"/>
          </c:marker>
          <c:val>
            <c:numRef>
              <c:f>'13　感染症統計'!$Q$7:$AB$7</c:f>
              <c:numCache>
                <c:formatCode>General</c:formatCode>
                <c:ptCount val="12"/>
                <c:pt idx="0" formatCode="#,##0_ ">
                  <c:v>4</c:v>
                </c:pt>
                <c:pt idx="1">
                  <c:v>4</c:v>
                </c:pt>
                <c:pt idx="2">
                  <c:v>4</c:v>
                </c:pt>
              </c:numCache>
            </c:numRef>
          </c:val>
          <c:smooth val="0"/>
          <c:extLst>
            <c:ext xmlns:c16="http://schemas.microsoft.com/office/drawing/2014/chart" uri="{C3380CC4-5D6E-409C-BE32-E72D297353CC}">
              <c16:uniqueId val="{00000000-691A-4A61-BF12-3A5977548A2F}"/>
            </c:ext>
          </c:extLst>
        </c:ser>
        <c:ser>
          <c:idx val="0"/>
          <c:order val="1"/>
          <c:tx>
            <c:strRef>
              <c:f>'13　感染症統計'!$P$8</c:f>
              <c:strCache>
                <c:ptCount val="1"/>
                <c:pt idx="0">
                  <c:v>2023年</c:v>
                </c:pt>
              </c:strCache>
            </c:strRef>
          </c:tx>
          <c:spPr>
            <a:ln w="28575" cap="rnd">
              <a:solidFill>
                <a:schemeClr val="accent1"/>
              </a:solidFill>
              <a:round/>
            </a:ln>
            <a:effectLst/>
          </c:spPr>
          <c:marker>
            <c:symbol val="none"/>
          </c:marker>
          <c:val>
            <c:numRef>
              <c:f>'13　感染症統計'!$Q$8:$AB$8</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1-0D40-4B2F-8512-1EC6AC1905A3}"/>
            </c:ext>
          </c:extLst>
        </c:ser>
        <c:ser>
          <c:idx val="1"/>
          <c:order val="2"/>
          <c:tx>
            <c:strRef>
              <c:f>'13　感染症統計'!$P$9</c:f>
              <c:strCache>
                <c:ptCount val="1"/>
                <c:pt idx="0">
                  <c:v>2022年</c:v>
                </c:pt>
              </c:strCache>
            </c:strRef>
          </c:tx>
          <c:spPr>
            <a:ln w="28575" cap="rnd">
              <a:solidFill>
                <a:schemeClr val="accent2"/>
              </a:solidFill>
              <a:round/>
            </a:ln>
            <a:effectLst/>
          </c:spPr>
          <c:marker>
            <c:symbol val="none"/>
          </c:marker>
          <c:val>
            <c:numRef>
              <c:f>'13　感染症統計'!$Q$9:$AB$9</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2-0D40-4B2F-8512-1EC6AC1905A3}"/>
            </c:ext>
          </c:extLst>
        </c:ser>
        <c:ser>
          <c:idx val="2"/>
          <c:order val="3"/>
          <c:tx>
            <c:strRef>
              <c:f>'13　感染症統計'!$P$10</c:f>
              <c:strCache>
                <c:ptCount val="1"/>
                <c:pt idx="0">
                  <c:v>2021年</c:v>
                </c:pt>
              </c:strCache>
            </c:strRef>
          </c:tx>
          <c:spPr>
            <a:ln w="28575" cap="rnd">
              <a:solidFill>
                <a:schemeClr val="accent3"/>
              </a:solidFill>
              <a:round/>
            </a:ln>
            <a:effectLst/>
          </c:spPr>
          <c:marker>
            <c:symbol val="none"/>
          </c:marker>
          <c:val>
            <c:numRef>
              <c:f>'13　感染症統計'!$Q$10:$AB$10</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3-0D40-4B2F-8512-1EC6AC1905A3}"/>
            </c:ext>
          </c:extLst>
        </c:ser>
        <c:ser>
          <c:idx val="3"/>
          <c:order val="4"/>
          <c:tx>
            <c:strRef>
              <c:f>'13　感染症統計'!$P$11</c:f>
              <c:strCache>
                <c:ptCount val="1"/>
                <c:pt idx="0">
                  <c:v>2020年</c:v>
                </c:pt>
              </c:strCache>
            </c:strRef>
          </c:tx>
          <c:spPr>
            <a:ln w="28575" cap="rnd">
              <a:solidFill>
                <a:schemeClr val="accent4"/>
              </a:solidFill>
              <a:round/>
            </a:ln>
            <a:effectLst/>
          </c:spPr>
          <c:marker>
            <c:symbol val="none"/>
          </c:marker>
          <c:val>
            <c:numRef>
              <c:f>'13　感染症統計'!$Q$11:$AB$11</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4-0D40-4B2F-8512-1EC6AC1905A3}"/>
            </c:ext>
          </c:extLst>
        </c:ser>
        <c:ser>
          <c:idx val="4"/>
          <c:order val="5"/>
          <c:tx>
            <c:strRef>
              <c:f>'13　感染症統計'!$P$12</c:f>
              <c:strCache>
                <c:ptCount val="1"/>
                <c:pt idx="0">
                  <c:v>2019年</c:v>
                </c:pt>
              </c:strCache>
            </c:strRef>
          </c:tx>
          <c:spPr>
            <a:ln w="28575" cap="rnd">
              <a:solidFill>
                <a:schemeClr val="accent5"/>
              </a:solidFill>
              <a:round/>
            </a:ln>
            <a:effectLst/>
          </c:spPr>
          <c:marker>
            <c:symbol val="none"/>
          </c:marker>
          <c:val>
            <c:numRef>
              <c:f>'13　感染症統計'!$Q$12:$AB$12</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5-0D40-4B2F-8512-1EC6AC1905A3}"/>
            </c:ext>
          </c:extLst>
        </c:ser>
        <c:ser>
          <c:idx val="5"/>
          <c:order val="6"/>
          <c:tx>
            <c:strRef>
              <c:f>'13　感染症統計'!$P$13</c:f>
              <c:strCache>
                <c:ptCount val="1"/>
                <c:pt idx="0">
                  <c:v>2018年</c:v>
                </c:pt>
              </c:strCache>
            </c:strRef>
          </c:tx>
          <c:spPr>
            <a:ln w="28575" cap="rnd">
              <a:solidFill>
                <a:schemeClr val="accent6"/>
              </a:solidFill>
              <a:round/>
            </a:ln>
            <a:effectLst/>
          </c:spPr>
          <c:marker>
            <c:symbol val="none"/>
          </c:marker>
          <c:val>
            <c:numRef>
              <c:f>'13　感染症統計'!$Q$13:$AB$13</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6-0D40-4B2F-8512-1EC6AC1905A3}"/>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8538169238"/>
          <c:h val="0.7802756129849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gif"/><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eee.tokyo-gas.co.jp/saitekichubo/example/senshin14/_img/pho_Inspectionroom.jpg&amp;imgrefurl=http://eee.tokyo-gas.co.jp/saitekichubo/example/senshin14/&amp;h=181&amp;w=200&amp;tbnid=-5ekyV1ecZpymM:&amp;zoom=1&amp;docid=qNl1kMywIrgyQM&amp;hl=ja&amp;ei=wDqBU4TcLsLq8AX3o4H4CQ&amp;tbm=isch&amp;ved=0CFQQMygBMAE&amp;iact=rc&amp;uact=3&amp;dur=778&amp;page=1&amp;start=0&amp;ndsp=12" TargetMode="External"/><Relationship Id="rId2"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616&amp;page=1&amp;start=0&amp;ndsp=15"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6" Type="http://schemas.openxmlformats.org/officeDocument/2006/relationships/image" Target="../media/image9.jpeg"/><Relationship Id="rId5" Type="http://schemas.openxmlformats.org/officeDocument/2006/relationships/image" Target="../media/image8.jpeg"/><Relationship Id="rId4" Type="http://schemas.openxmlformats.org/officeDocument/2006/relationships/hyperlink" Target="http://www.google.com/imgres?imgurl=http://eee.tokyo-gas.co.jp/saitekichubo/example/senshin14/_img/pho_Inspectionroom.jpg&amp;imgrefurl=http://eee.tokyo-gas.co.jp/saitekichubo/example/senshin14/&amp;h=181&amp;w=200&amp;tbnid=-5ekyV1ecZpymM:&amp;zoom=1&amp;docid=qNl1kMywIrgyQM&amp;hl=ja&amp;ei=wDqBU4TcLsLq8AX3o4H4CQ&amp;tbm=isch&amp;ved=0CFQQMygBMAE&amp;iact=rc&amp;uact=3&amp;dur=886&amp;page=1&amp;start=0&amp;ndsp=12"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165652</xdr:colOff>
      <xdr:row>57</xdr:row>
      <xdr:rowOff>254000</xdr:rowOff>
    </xdr:from>
    <xdr:to>
      <xdr:col>9</xdr:col>
      <xdr:colOff>88348</xdr:colOff>
      <xdr:row>61</xdr:row>
      <xdr:rowOff>331304</xdr:rowOff>
    </xdr:to>
    <xdr:sp macro="" textlink="">
      <xdr:nvSpPr>
        <xdr:cNvPr id="10" name="右中かっこ 9">
          <a:extLst>
            <a:ext uri="{FF2B5EF4-FFF2-40B4-BE49-F238E27FC236}">
              <a16:creationId xmlns:a16="http://schemas.microsoft.com/office/drawing/2014/main" id="{8EDE9C55-513B-0FE6-6E64-1FD204DEBBDE}"/>
            </a:ext>
          </a:extLst>
        </xdr:cNvPr>
        <xdr:cNvSpPr/>
      </xdr:nvSpPr>
      <xdr:spPr>
        <a:xfrm>
          <a:off x="1987826" y="12446000"/>
          <a:ext cx="530087" cy="1755913"/>
        </a:xfrm>
        <a:prstGeom prst="rightBrace">
          <a:avLst/>
        </a:prstGeom>
      </xdr:spPr>
      <xdr:style>
        <a:lnRef idx="3">
          <a:schemeClr val="accent3"/>
        </a:lnRef>
        <a:fillRef idx="0">
          <a:schemeClr val="accent3"/>
        </a:fillRef>
        <a:effectRef idx="2">
          <a:schemeClr val="accent3"/>
        </a:effectRef>
        <a:fontRef idx="minor">
          <a:schemeClr val="tx1"/>
        </a:fontRef>
      </xdr:style>
      <xdr:txBody>
        <a:bodyPr rtlCol="0" anchor="ctr"/>
        <a:lstStyle/>
        <a:p>
          <a:pPr algn="l"/>
          <a:endParaRPr kumimoji="1" lang="ja-JP" altLang="en-US" sz="1100"/>
        </a:p>
      </xdr:txBody>
    </xdr:sp>
    <xdr:clientData/>
  </xdr:twoCellAnchor>
  <xdr:twoCellAnchor editAs="oneCell">
    <xdr:from>
      <xdr:col>32</xdr:col>
      <xdr:colOff>0</xdr:colOff>
      <xdr:row>42</xdr:row>
      <xdr:rowOff>0</xdr:rowOff>
    </xdr:from>
    <xdr:to>
      <xdr:col>44</xdr:col>
      <xdr:colOff>457200</xdr:colOff>
      <xdr:row>67</xdr:row>
      <xdr:rowOff>88514</xdr:rowOff>
    </xdr:to>
    <xdr:pic>
      <xdr:nvPicPr>
        <xdr:cNvPr id="5" name="図 4">
          <a:extLst>
            <a:ext uri="{FF2B5EF4-FFF2-40B4-BE49-F238E27FC236}">
              <a16:creationId xmlns:a16="http://schemas.microsoft.com/office/drawing/2014/main" id="{740B8E0C-2DD0-1F1E-7A60-2366FF8A7C8C}"/>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7526000" y="9619129"/>
          <a:ext cx="7772400" cy="6363809"/>
        </a:xfrm>
        <a:prstGeom prst="rect">
          <a:avLst/>
        </a:prstGeom>
      </xdr:spPr>
    </xdr:pic>
    <xdr:clientData/>
  </xdr:twoCellAnchor>
  <xdr:twoCellAnchor editAs="oneCell">
    <xdr:from>
      <xdr:col>3</xdr:col>
      <xdr:colOff>170329</xdr:colOff>
      <xdr:row>5</xdr:row>
      <xdr:rowOff>71716</xdr:rowOff>
    </xdr:from>
    <xdr:to>
      <xdr:col>24</xdr:col>
      <xdr:colOff>390054</xdr:colOff>
      <xdr:row>56</xdr:row>
      <xdr:rowOff>233081</xdr:rowOff>
    </xdr:to>
    <xdr:pic>
      <xdr:nvPicPr>
        <xdr:cNvPr id="3" name="図 2">
          <a:extLst>
            <a:ext uri="{FF2B5EF4-FFF2-40B4-BE49-F238E27FC236}">
              <a16:creationId xmlns:a16="http://schemas.microsoft.com/office/drawing/2014/main" id="{ED60DCFB-6FFC-8DB7-C808-781D3FAB0D0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89529" y="2707340"/>
          <a:ext cx="11649725" cy="95384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14942</xdr:colOff>
      <xdr:row>4</xdr:row>
      <xdr:rowOff>0</xdr:rowOff>
    </xdr:from>
    <xdr:to>
      <xdr:col>13</xdr:col>
      <xdr:colOff>141942</xdr:colOff>
      <xdr:row>18</xdr:row>
      <xdr:rowOff>7470</xdr:rowOff>
    </xdr:to>
    <xdr:pic>
      <xdr:nvPicPr>
        <xdr:cNvPr id="28" name="図 27" descr="感染性胃腸炎患者報告数　直近5シーズン">
          <a:extLst>
            <a:ext uri="{FF2B5EF4-FFF2-40B4-BE49-F238E27FC236}">
              <a16:creationId xmlns:a16="http://schemas.microsoft.com/office/drawing/2014/main" id="{760C8D6A-71E9-6F4A-5395-ADEF5A2AF2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542118" y="1001059"/>
          <a:ext cx="7328648" cy="27865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14855" y="2019727"/>
          <a:ext cx="7018769" cy="1081895"/>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3</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4.11</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615142</xdr:colOff>
      <xdr:row>4</xdr:row>
      <xdr:rowOff>129911</xdr:rowOff>
    </xdr:from>
    <xdr:to>
      <xdr:col>13</xdr:col>
      <xdr:colOff>748871</xdr:colOff>
      <xdr:row>8</xdr:row>
      <xdr:rowOff>183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86142" y="1130970"/>
          <a:ext cx="2591553" cy="587448"/>
        </a:xfrm>
        <a:prstGeom prst="borderCallout2">
          <a:avLst>
            <a:gd name="adj1" fmla="val 101279"/>
            <a:gd name="adj2" fmla="val 51060"/>
            <a:gd name="adj3" fmla="val 210486"/>
            <a:gd name="adj4" fmla="val 51057"/>
            <a:gd name="adj5" fmla="val 310274"/>
            <a:gd name="adj6" fmla="val -38271"/>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ノロウイルスのピークは</a:t>
          </a:r>
        </a:p>
        <a:p>
          <a:pPr algn="l" rtl="0">
            <a:defRPr sz="1000"/>
          </a:pPr>
          <a:r>
            <a:rPr lang="en-US" altLang="ja-JP" sz="1400" b="1" i="0" u="none" strike="noStrike" baseline="0">
              <a:solidFill>
                <a:srgbClr val="FF0000"/>
              </a:solidFill>
              <a:latin typeface="ＭＳ Ｐゴシック"/>
              <a:ea typeface="ＭＳ Ｐゴシック"/>
            </a:rPr>
            <a:t>3</a:t>
          </a:r>
          <a:r>
            <a:rPr lang="ja-JP" altLang="en-US" sz="1400" b="1" i="0" u="none" strike="noStrike" baseline="0">
              <a:solidFill>
                <a:srgbClr val="FF0000"/>
              </a:solidFill>
              <a:latin typeface="ＭＳ Ｐゴシック"/>
              <a:ea typeface="ＭＳ Ｐゴシック"/>
            </a:rPr>
            <a:t>月でが猛威警戒中。</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10</xdr:col>
      <xdr:colOff>320215</xdr:colOff>
      <xdr:row>14</xdr:row>
      <xdr:rowOff>112510</xdr:rowOff>
    </xdr:from>
    <xdr:to>
      <xdr:col>10</xdr:col>
      <xdr:colOff>643033</xdr:colOff>
      <xdr:row>16</xdr:row>
      <xdr:rowOff>85317</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8672333" y="2816863"/>
          <a:ext cx="322818" cy="301513"/>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777090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52294</xdr:colOff>
      <xdr:row>2</xdr:row>
      <xdr:rowOff>14942</xdr:rowOff>
    </xdr:from>
    <xdr:to>
      <xdr:col>6</xdr:col>
      <xdr:colOff>760464</xdr:colOff>
      <xdr:row>15</xdr:row>
      <xdr:rowOff>163788</xdr:rowOff>
    </xdr:to>
    <xdr:pic>
      <xdr:nvPicPr>
        <xdr:cNvPr id="37" name="図 36">
          <a:extLst>
            <a:ext uri="{FF2B5EF4-FFF2-40B4-BE49-F238E27FC236}">
              <a16:creationId xmlns:a16="http://schemas.microsoft.com/office/drawing/2014/main" id="{07AB7BD0-BCB8-1120-BEAC-440DE18E0BB1}"/>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906059" y="567766"/>
          <a:ext cx="1604640" cy="2464728"/>
        </a:xfrm>
        <a:prstGeom prst="rect">
          <a:avLst/>
        </a:prstGeom>
      </xdr:spPr>
    </xdr:pic>
    <xdr:clientData/>
  </xdr:twoCellAnchor>
  <xdr:twoCellAnchor editAs="oneCell">
    <xdr:from>
      <xdr:col>0</xdr:col>
      <xdr:colOff>0</xdr:colOff>
      <xdr:row>1</xdr:row>
      <xdr:rowOff>216648</xdr:rowOff>
    </xdr:from>
    <xdr:to>
      <xdr:col>3</xdr:col>
      <xdr:colOff>238962</xdr:colOff>
      <xdr:row>16</xdr:row>
      <xdr:rowOff>29883</xdr:rowOff>
    </xdr:to>
    <xdr:pic>
      <xdr:nvPicPr>
        <xdr:cNvPr id="45" name="図 44">
          <a:extLst>
            <a:ext uri="{FF2B5EF4-FFF2-40B4-BE49-F238E27FC236}">
              <a16:creationId xmlns:a16="http://schemas.microsoft.com/office/drawing/2014/main" id="{E6AD512D-FE87-65B4-903F-39CBACFC99FA}"/>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0" y="545354"/>
          <a:ext cx="1725609" cy="2517588"/>
        </a:xfrm>
        <a:prstGeom prst="rect">
          <a:avLst/>
        </a:prstGeom>
      </xdr:spPr>
    </xdr:pic>
    <xdr:clientData/>
  </xdr:two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8</xdr:col>
      <xdr:colOff>0</xdr:colOff>
      <xdr:row>16</xdr:row>
      <xdr:rowOff>0</xdr:rowOff>
    </xdr:from>
    <xdr:ext cx="304800" cy="305301"/>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34A49186-4038-49DB-BABE-5623BE34C10A}"/>
            </a:ext>
          </a:extLst>
        </xdr:cNvPr>
        <xdr:cNvSpPr>
          <a:spLocks noChangeAspect="1" noChangeArrowheads="1"/>
        </xdr:cNvSpPr>
      </xdr:nvSpPr>
      <xdr:spPr bwMode="auto">
        <a:xfrm>
          <a:off x="5516880" y="4488180"/>
          <a:ext cx="304800" cy="305301"/>
        </a:xfrm>
        <a:prstGeom prst="rect">
          <a:avLst/>
        </a:prstGeom>
        <a:noFill/>
        <a:ln w="9525">
          <a:noFill/>
          <a:miter lim="800000"/>
          <a:headEnd/>
          <a:tailEnd/>
        </a:ln>
      </xdr:spPr>
    </xdr:sp>
    <xdr:clientData/>
  </xdr:oneCellAnchor>
  <xdr:oneCellAnchor>
    <xdr:from>
      <xdr:col>15</xdr:col>
      <xdr:colOff>0</xdr:colOff>
      <xdr:row>12</xdr:row>
      <xdr:rowOff>0</xdr:rowOff>
    </xdr:from>
    <xdr:ext cx="304800" cy="297781"/>
    <xdr:sp macro="" textlink="">
      <xdr:nvSpPr>
        <xdr:cNvPr id="3" name="AutoShape 74"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AAA5DF20-244F-44EB-93D2-0921B3A9F4F8}"/>
            </a:ext>
          </a:extLst>
        </xdr:cNvPr>
        <xdr:cNvSpPr>
          <a:spLocks noChangeAspect="1" noChangeArrowheads="1"/>
        </xdr:cNvSpPr>
      </xdr:nvSpPr>
      <xdr:spPr bwMode="auto">
        <a:xfrm>
          <a:off x="10721340" y="2918460"/>
          <a:ext cx="304800" cy="297781"/>
        </a:xfrm>
        <a:prstGeom prst="rect">
          <a:avLst/>
        </a:prstGeom>
        <a:noFill/>
        <a:ln w="9525">
          <a:noFill/>
          <a:miter lim="800000"/>
          <a:headEnd/>
          <a:tailEnd/>
        </a:ln>
      </xdr:spPr>
    </xdr:sp>
    <xdr:clientData/>
  </xdr:oneCellAnchor>
  <xdr:oneCellAnchor>
    <xdr:from>
      <xdr:col>15</xdr:col>
      <xdr:colOff>0</xdr:colOff>
      <xdr:row>12</xdr:row>
      <xdr:rowOff>0</xdr:rowOff>
    </xdr:from>
    <xdr:ext cx="304800" cy="297781"/>
    <xdr:sp macro="" textlink="">
      <xdr:nvSpPr>
        <xdr:cNvPr id="4" name="AutoShape 76"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2"/>
          <a:extLst>
            <a:ext uri="{FF2B5EF4-FFF2-40B4-BE49-F238E27FC236}">
              <a16:creationId xmlns:a16="http://schemas.microsoft.com/office/drawing/2014/main" id="{9EE5719E-2F50-4C9E-95E1-4072B7E4BFAC}"/>
            </a:ext>
          </a:extLst>
        </xdr:cNvPr>
        <xdr:cNvSpPr>
          <a:spLocks noChangeAspect="1" noChangeArrowheads="1"/>
        </xdr:cNvSpPr>
      </xdr:nvSpPr>
      <xdr:spPr bwMode="auto">
        <a:xfrm>
          <a:off x="10721340" y="2918460"/>
          <a:ext cx="304800" cy="297781"/>
        </a:xfrm>
        <a:prstGeom prst="rect">
          <a:avLst/>
        </a:prstGeom>
        <a:noFill/>
        <a:ln w="9525">
          <a:noFill/>
          <a:miter lim="800000"/>
          <a:headEnd/>
          <a:tailEnd/>
        </a:ln>
      </xdr:spPr>
    </xdr:sp>
    <xdr:clientData/>
  </xdr:oneCellAnchor>
  <xdr:twoCellAnchor>
    <xdr:from>
      <xdr:col>5</xdr:col>
      <xdr:colOff>314325</xdr:colOff>
      <xdr:row>7</xdr:row>
      <xdr:rowOff>219075</xdr:rowOff>
    </xdr:from>
    <xdr:to>
      <xdr:col>6</xdr:col>
      <xdr:colOff>542925</xdr:colOff>
      <xdr:row>11</xdr:row>
      <xdr:rowOff>47625</xdr:rowOff>
    </xdr:to>
    <xdr:sp macro="" textlink="">
      <xdr:nvSpPr>
        <xdr:cNvPr id="5" name="右矢印 4">
          <a:extLst>
            <a:ext uri="{FF2B5EF4-FFF2-40B4-BE49-F238E27FC236}">
              <a16:creationId xmlns:a16="http://schemas.microsoft.com/office/drawing/2014/main" id="{155402AB-F97C-4D0F-8240-1607124805CF}"/>
            </a:ext>
          </a:extLst>
        </xdr:cNvPr>
        <xdr:cNvSpPr>
          <a:spLocks noChangeArrowheads="1"/>
        </xdr:cNvSpPr>
      </xdr:nvSpPr>
      <xdr:spPr bwMode="auto">
        <a:xfrm>
          <a:off x="3118485" y="1918335"/>
          <a:ext cx="845820" cy="803910"/>
        </a:xfrm>
        <a:prstGeom prst="rightArrow">
          <a:avLst>
            <a:gd name="adj1" fmla="val 50000"/>
            <a:gd name="adj2" fmla="val 45349"/>
          </a:avLst>
        </a:prstGeom>
        <a:solidFill>
          <a:srgbClr val="C0C0C0"/>
        </a:solidFill>
        <a:ln w="25400" algn="ctr">
          <a:solidFill>
            <a:srgbClr val="FFFFFF"/>
          </a:solidFill>
          <a:miter lim="800000"/>
          <a:headEnd/>
          <a:tailEnd/>
        </a:ln>
        <a:effectLst>
          <a:outerShdw dist="107763" dir="2700000" algn="ctr" rotWithShape="0">
            <a:srgbClr val="FFFFFF">
              <a:alpha val="50000"/>
            </a:srgbClr>
          </a:outerShdw>
        </a:effectLst>
      </xdr:spPr>
      <xdr:txBody>
        <a:bodyPr/>
        <a:lstStyle/>
        <a:p>
          <a:endParaRPr lang="ja-JP" altLang="en-US"/>
        </a:p>
      </xdr:txBody>
    </xdr:sp>
    <xdr:clientData/>
  </xdr:twoCellAnchor>
  <xdr:oneCellAnchor>
    <xdr:from>
      <xdr:col>15</xdr:col>
      <xdr:colOff>0</xdr:colOff>
      <xdr:row>1</xdr:row>
      <xdr:rowOff>0</xdr:rowOff>
    </xdr:from>
    <xdr:ext cx="304800" cy="300789"/>
    <xdr:sp macro="" textlink="">
      <xdr:nvSpPr>
        <xdr:cNvPr id="6" name="AutoShape 152" descr="data:image/jpeg;base64,/9j/4AAQSkZJRgABAQAAAQABAAD/2wCEAAkGBhQSEBUUEhIVFRUWFBYWFRYVFxYZFRUVGBgbGBkVFBQYHCYfHBkkGRcXHy8gJCcpLCwsFR4xNTAqNSYrLCkBCQoKDgwOFw8PFCkcFBwsKSkpKS0pKSkqKSksKSkpKSksKSkpKSkpKSkpKSwpKSkvKTYyKSkpKSksKSksKSwsLP/AABEIAJAAoAMBIgACEQEDEQH/xAAcAAACAgMBAQAAAAAAAAAAAAAFBgMEAAIHAQj/xABJEAABAwIEAQcGCwUGBwEAAAABAgMRAAQFEiExQQYTIlFhcZEygaGxwdEHI0JSU2JykpOy8CRjc6LSMzRDgsLDFERUlKOz4RX/xAAYAQEBAQEBAAAAAAAAAAAAAAAAAQIDBP/EABwRAQEBAQEAAwEAAAAAAAAAAAABEQIxAxIhQf/aAAwDAQACEQMRAD8AdHWJ1G/XUK2ZqziDmRlxfzUKV4CfZQzBMebuAIICur3V0aVblSg6lISCkmFfOSSFEH0D71Y5bajvHro+rDm8ytQtZWkjWSkQdQJ06q0usPhJMbZfXS8hTftCDI3G1EsMdzD9aGjD2DE8KFO2SmVZoOX5Xd11iyxdX3LFKoKkpJ4EgGPGoVW0bCPNRllrMgEayKBXWBPycr6AJ0ltaiB1H4wTQZzVeFuqiuT9xxuk+Zge1ZqM8nHuN0fMw17ZoLhbqJwVVVyac43TnmaYH+g1orkurjcv+YMj1N0E5UPnDxFRKUCYBB7iDVc8mhxuLj76R6kCrdhgwakhbip+kWVR3DhVEa0xUOIXQZtklsRKjm61K127tfE1afFAsYwQPLaK1rhKoCQYTspRPfIAoAeIYhzqxJ100E+qm3H8HQ7Ys80/zLSlhb5iVuwPJA+UoKmEnTYnagbXJRIUSFLUSeIHgT1U03PJhTzhX/Y2yAIMgEJCRJbB0TOpLituAnUOYF1u3KwG2kZUIM5SdAT/AIj6/lOEcPMIGtQYldN2ognnHSNhGY9UxohA4e2r2JY2SnmcOR0BoXvk9vNBXlH66t+3elo4eG5KzKjqSdVE9ZPE1cHZsaT+zPfwl/lNIfJHkiq66TVw0hY3TKs+nEpjbup7xpX7M9/Cc/Ka49b3xSQZIPWND41Wa7E1auWRC7hCHExBeQBnQOpekx20z802+z0CClQ0UIrhYxtahBUSO010f4OnQhgqM9I666eYbCr+0PKWh1ConsPQoQUioV4olKSTsASfNVTAeVTN2VBskKST0VQFED5YE+TJjvrFliK1tbcwEpPkLHQPUeKD6x56IotGiNT6RWz9qHbcpndOhHBQ2I89KTWJqBKF+UkwffUU0qsWOJHjWhtbbrHiaBKfkTUOeaphiLNr1jxNROm0G8fzUAUqtImi4guG0lasuiZOXu4VXcbWtxKG4MkACNT/APKvOJAqTDrgMysCVbT1DqrUgXfhGwsWyLcJUcygsrIJgxl9Amlm0TDKgpRCnCkNyVE9EKUqDw6PGmn4QlyhpT6vjVuDIniERrI4AnKAPPS6zhi3UhzMlIazgg7krTl080+NRYqW2Frb+MLiyT5IzKiesiabHUc9glrzyj07pPOfWHSMKHESBp2UJQVEjXbajWH64PaA/wDWI/1Ck9AvmFKTkZRpr0iI41Tc5HLKumrq9M+6nptASNKpXdyAsajUbeNdPyqJ4iJZdB25tf5TXIn7VHCRG9davnIacPU2s+AJrjirwLlQHlEnowROhPd3ViMVdsrVOs66cNx3iuk8kdLMD63srmycSK0pC402MZVdxPGuj8lFg2xj5/srRBy4X0FfZPqpX+DNUXZECeYVr/nTTM6eie40D5C4YUPc4VfJWgpI2lQUkg9UA1J/VN3JzEcyFJkENEpWYI6UzA1109Ypb5U2pTcJWkGFK4DrEieqr2C3wZbuFZcwLwkbaKBBjwpgv3Gi0FqTpCTBEGNNxWMQuMNy0D2xXhtSRxHdRh3m2mwoJltSzInY8COw14MQaOyPSaKElipG7eiBvEcGh4mtGrxIUTknqHyU9qieFWAXcNZjOoTMSBJP2RxqG8xBtkZswSkaBRGbXqbT8tfoHmq9i17GQRnzkhIBygq08qNQjjlGp0mKF4tbpWpsOAEpDmwgBQbR5I4DfStqV+UeJc+lpeUpAeWIUZUYDZzrPzjUNlZIU4lwg5kyE6mBO/R2Jq3yrZSlDQQIHOKPiE+6oLA6Vnr0X22xNb2bkYSx2XjR/nIqJteo76hD0YUjsuWz/wCU0gY03Yy7/rz0sYtfFVwlI0g9Xdxntr1nHiXMuVIBSDxnaqOJr/aEkCe7uq2Ymny//sXf4Tn5TXEbM6J7z6hXb7hMoWBuUKA7yIHrrmbPwc4gmJtTvrDjJ4fbqRKgw87V0Dkgv4hXYseqlK25G3yd7Vz+U+pVNvJqydZZXzza2zmmFCNANxWiDy9UkUp8hnSLyM2hbdOWTvmGpHX201JXKaUuTDKmsRUlad0LKFTwOpSRUnq0fsAVIuUEkgPJygnyRvA85J89G74yyn7Cd+wDehGE6ruR+8T6hRF9XxAncJqTwWEp51pbJEZSlQPWVKVpH+U1K1hgA2qvbXAzvCYIShQOs6LWPb6aKtXzZ0zanTj7qYBdzgKFKzEKkRs4sDomR0QY38a8urbKmY4ijbo0oRygvEtsqJ4a/dBJ9FEgA4v45gH6RX5agxZ345I+s7/6x7qHLv8AnjbKHRzKnXcSmha8aWu/WlUBtLjgRprokjU/5aNNeUD2ZI+q6R/Kk1rZOaVHjjxKTIjpmNI0ybjwoRb3Z11qUMrTgka8arKeBw0ayOfb2/jRQ9i61HfWlqucLgb88mP+4NWepXrFwEuJMCcg1ialvMacDoAVG2wA9lVFWK1KQREZYMqAPhU7+CPLWkpbJAABMjfxrXVSOjKTIioFMoG5A71R7aiedIB1pJxW4zLJ7az9caOi7thO7iPvT6jVdWOW+wXM6aBR9lJeeoGnOmO+oOk4bfheaCYkwT1QIpftMaz4iohEc2HG4J8qEzOg0rfA7mEK7/YKB4U5+3u9rivSitIbcAxclbiso+MyKIk6SkVdu8SWQqAACUjxC504apFLuCOxH2G/y0YfWMh7TPdodvE+NYgntr5Srh+TsyiPvGfXV2zuPjE/bHroTYIl9eo6VuNzHyhvRO2tilQUVIgEHRU7eaumhrW5SvyvuE5CkkgkbcCnYmeyii8Wb+d6Fe6lTlXcJWsZVDpNlJ6xxnXXepp4X7CUoY1KwjpBSROeBvlGoHmoatCzduLKkpRJUmZSolWYbHqzGp7ZsoatkrEELSCJHboaGXV+6i6cTnJRzmUA6gJ6UAA7eT6ayq9iIIb1UDroQfqmgLD2tE75OZCgpIGs6CJ0NAWXNaAuy9tU+FO/sMfv0+i4mhTbu1E+TbnxBEZvjHNNJ8onYnWk9Rq9fqATCuFM1i4FNhSy9xHxcxr1gcaEKfZGixk+2hSR4kZas2+IED4l3T6pSR4AVpMMGIPwg0lXDkqNNOKrhFKTu9Oq02SusQqFTlCo4HQHzitU1IlOtYUewsw0e2T6KDYUv9tX9sfko1h6eh5qAWast452KB/kNaSj2HK2+wn1UUcf0A8e6DOlCMNVqNf8NJ8SaaMMYQUKJAKj0deCSPbNZgqYa82sjckSk6aL20nqCh40dB6hUFvaIT5KUjqgVPVGi+6gOPWZUpLgnoggp6wfbTCU1BcW+YRUUj4gqQ3/ABE0JxGyUm5DmiklSRzZ01gjQ8BufPV7F7Vds4AoFTKnMwI3QSePZJr2/wCkUEEGVJMjUHcaGoBzilHPnRl1EayIOal5k604YozCR2xSc1uaJVlJq1hV2W7V1YAJSpZAO3lcaqVJb/3N/vc/NVRfteVHzkKT9kyPDSrJvLd3fmyfrJCVfe0V6aWdIHbPrNRq9lXR03FT0aW1ppjxPagChStNEJqwhFRJFTorCjFh5I7qANoBu3CJ1gbaeQdJmjtqeiO6ss8HBs3FrEdFSwfPov3VuJQ595TSQMhCwlCQOJKgSEnsA18aJ4LakwnMSpRlZ11PX3Rp5qMWWGtrS24pCVLLaOkRJ8kDj+taIs26U+SkDuEU1MWG0QABsK3BqMGvc1RUk1qqtM9aldBVxCyS4khQkVzu/YXZuwoFTGmWN242Un0yONdJU5QzFMPS6gpUN6gVMQWFNBSVBSTEEdU0ost6mes1fxRl20zpTqgmQDsFDiP1rVJ3FEtGFoXMAxA1kd9Ercq1ipbX+6XHe566F3GPNfJQ5Pbl99X8Jez2dwdpDhjxojF2MhJMRJJjffhw41fa5PDykKLg4jiO8b1GD0E+etQ4QQQSCNiNKauHPETpQNdMV3h7pH9i7t9Gv3UIXhL30D34Tn9NWqqCpm63GFP/AED34Tn9NTN4W99A7+G5/TWGhzAMOzgKUOjwHzj7hRe8QlfR3Tx6ld46uqoMGYcFulPNuA9LNKFDjsAR56ti0X8xf3Ve6tajVvQADQDQDqqQLrBar+Yv7qvdUNy4G45whEzGchMxvGaJ3HjQWJrJqkMTa+lb/ER769//AE2vpm/xEe+tZRcn9foVor9fqKqjE2tfjm/xEe+sOJtfTN/iI99TKic1qoVlu4HJ5shcROQhUTtOWY2PhUhtl/Rr+6r3VFBMXwpLqSFCkvEeT6cxzgK2A32AgCK6Q5aufRr+6r3VRucHUvdpf3Fe6oOYu4Gjggemr/8AwSG7FeUAKKHc0fyz2wTTVccmV8GnPuK91CsTwB4NOBLDpltQ0bX1fZomAaU9AVCuiqMFfgD/AId/8Jz+mtjyeuD/AMs9+Gv3UR9BQe2sg9teTWTWGXsHtrIPbXk1k0HuU9RrMp6jXk1k0HuU9Rrl/wANY/us/v8A/arp81VxDDGn0ZHm0uJ6lCY7Qdwe6t8dfXqUfNkVkV1HlB8EAMqs3I/dObdyXOHcfGud4pgz1svI+0ps8JGh+yrYjur38/Jz15WMUorIq7heDPXK8jDSnDxgaD7StgO+uicn/ggAhV45P7pvbuU5x7h406+Tnn2mNPgUH96j9x/u11DKeo1Uw/DGmEZGW0tp6kiJ7Sdye+rU14O+vt1a29ynqNZlPUa8msmsD3Keo1kHtryayaD2D21kHtryayaD/9k=">
          <a:hlinkClick xmlns:r="http://schemas.openxmlformats.org/officeDocument/2006/relationships" r:id="rId3"/>
          <a:extLst>
            <a:ext uri="{FF2B5EF4-FFF2-40B4-BE49-F238E27FC236}">
              <a16:creationId xmlns:a16="http://schemas.microsoft.com/office/drawing/2014/main" id="{21EDD8E6-23A2-4120-A179-00F30EF2B26B}"/>
            </a:ext>
          </a:extLst>
        </xdr:cNvPr>
        <xdr:cNvSpPr>
          <a:spLocks noChangeAspect="1" noChangeArrowheads="1"/>
        </xdr:cNvSpPr>
      </xdr:nvSpPr>
      <xdr:spPr bwMode="auto">
        <a:xfrm>
          <a:off x="10721340" y="297180"/>
          <a:ext cx="304800" cy="300789"/>
        </a:xfrm>
        <a:prstGeom prst="rect">
          <a:avLst/>
        </a:prstGeom>
        <a:noFill/>
        <a:ln w="9525">
          <a:noFill/>
          <a:miter lim="800000"/>
          <a:headEnd/>
          <a:tailEnd/>
        </a:ln>
      </xdr:spPr>
    </xdr:sp>
    <xdr:clientData/>
  </xdr:oneCellAnchor>
  <xdr:oneCellAnchor>
    <xdr:from>
      <xdr:col>15</xdr:col>
      <xdr:colOff>0</xdr:colOff>
      <xdr:row>5</xdr:row>
      <xdr:rowOff>0</xdr:rowOff>
    </xdr:from>
    <xdr:ext cx="304800" cy="297781"/>
    <xdr:sp macro="" textlink="">
      <xdr:nvSpPr>
        <xdr:cNvPr id="7" name="AutoShape 153" descr="data:image/jpeg;base64,/9j/4AAQSkZJRgABAQAAAQABAAD/2wCEAAkGBhQSEBUUEhIVFRUWFBYWFRYVFxYZFRUVGBgbGBkVFBQYHCYfHBkkGRcXHy8gJCcpLCwsFR4xNTAqNSYrLCkBCQoKDgwOFw8PFCkcFBwsKSkpKS0pKSkqKSksKSkpKSksKSkpKSkpKSkpKSwpKSkvKTYyKSkpKSksKSksKSwsLP/AABEIAJAAoAMBIgACEQEDEQH/xAAcAAACAgMBAQAAAAAAAAAAAAAFBgMEAAIHAQj/xABJEAABAwIEAQcGCwUGBwEAAAABAgMRAAQFEiExQQYTIlFhcZEygaGxwdEHI0JSU2JykpOy8CRjc6LSMzRDgsLDFERUlKOz4RX/xAAYAQEBAQEBAAAAAAAAAAAAAAAAAQIDBP/EABwRAQEBAQEAAwEAAAAAAAAAAAABEQIxAxIhQf/aAAwDAQACEQMRAD8AdHWJ1G/XUK2ZqziDmRlxfzUKV4CfZQzBMebuAIICur3V0aVblSg6lISCkmFfOSSFEH0D71Y5bajvHro+rDm8ytQtZWkjWSkQdQJ06q0usPhJMbZfXS8hTftCDI3G1EsMdzD9aGjD2DE8KFO2SmVZoOX5Xd11iyxdX3LFKoKkpJ4EgGPGoVW0bCPNRllrMgEayKBXWBPycr6AJ0ltaiB1H4wTQZzVeFuqiuT9xxuk+Zge1ZqM8nHuN0fMw17ZoLhbqJwVVVyac43TnmaYH+g1orkurjcv+YMj1N0E5UPnDxFRKUCYBB7iDVc8mhxuLj76R6kCrdhgwakhbip+kWVR3DhVEa0xUOIXQZtklsRKjm61K127tfE1afFAsYwQPLaK1rhKoCQYTspRPfIAoAeIYhzqxJ100E+qm3H8HQ7Ys80/zLSlhb5iVuwPJA+UoKmEnTYnagbXJRIUSFLUSeIHgT1U03PJhTzhX/Y2yAIMgEJCRJbB0TOpLituAnUOYF1u3KwG2kZUIM5SdAT/AIj6/lOEcPMIGtQYldN2ognnHSNhGY9UxohA4e2r2JY2SnmcOR0BoXvk9vNBXlH66t+3elo4eG5KzKjqSdVE9ZPE1cHZsaT+zPfwl/lNIfJHkiq66TVw0hY3TKs+nEpjbup7xpX7M9/Cc/Ka49b3xSQZIPWND41Wa7E1auWRC7hCHExBeQBnQOpekx20z802+z0CClQ0UIrhYxtahBUSO010f4OnQhgqM9I666eYbCr+0PKWh1ConsPQoQUioV4olKSTsASfNVTAeVTN2VBskKST0VQFED5YE+TJjvrFliK1tbcwEpPkLHQPUeKD6x56IotGiNT6RWz9qHbcpndOhHBQ2I89KTWJqBKF+UkwffUU0qsWOJHjWhtbbrHiaBKfkTUOeaphiLNr1jxNROm0G8fzUAUqtImi4guG0lasuiZOXu4VXcbWtxKG4MkACNT/APKvOJAqTDrgMysCVbT1DqrUgXfhGwsWyLcJUcygsrIJgxl9Amlm0TDKgpRCnCkNyVE9EKUqDw6PGmn4QlyhpT6vjVuDIniERrI4AnKAPPS6zhi3UhzMlIazgg7krTl080+NRYqW2Frb+MLiyT5IzKiesiabHUc9glrzyj07pPOfWHSMKHESBp2UJQVEjXbajWH64PaA/wDWI/1Ck9AvmFKTkZRpr0iI41Tc5HLKumrq9M+6nptASNKpXdyAsajUbeNdPyqJ4iJZdB25tf5TXIn7VHCRG9davnIacPU2s+AJrjirwLlQHlEnowROhPd3ViMVdsrVOs66cNx3iuk8kdLMD63srmycSK0pC402MZVdxPGuj8lFg2xj5/srRBy4X0FfZPqpX+DNUXZECeYVr/nTTM6eie40D5C4YUPc4VfJWgpI2lQUkg9UA1J/VN3JzEcyFJkENEpWYI6UzA1109Ypb5U2pTcJWkGFK4DrEieqr2C3wZbuFZcwLwkbaKBBjwpgv3Gi0FqTpCTBEGNNxWMQuMNy0D2xXhtSRxHdRh3m2mwoJltSzInY8COw14MQaOyPSaKElipG7eiBvEcGh4mtGrxIUTknqHyU9qieFWAXcNZjOoTMSBJP2RxqG8xBtkZswSkaBRGbXqbT8tfoHmq9i17GQRnzkhIBygq08qNQjjlGp0mKF4tbpWpsOAEpDmwgBQbR5I4DfStqV+UeJc+lpeUpAeWIUZUYDZzrPzjUNlZIU4lwg5kyE6mBO/R2Jq3yrZSlDQQIHOKPiE+6oLA6Vnr0X22xNb2bkYSx2XjR/nIqJteo76hD0YUjsuWz/wCU0gY03Yy7/rz0sYtfFVwlI0g9Xdxntr1nHiXMuVIBSDxnaqOJr/aEkCe7uq2Ymny//sXf4Tn5TXEbM6J7z6hXb7hMoWBuUKA7yIHrrmbPwc4gmJtTvrDjJ4fbqRKgw87V0Dkgv4hXYseqlK25G3yd7Vz+U+pVNvJqydZZXzza2zmmFCNANxWiDy9UkUp8hnSLyM2hbdOWTvmGpHX201JXKaUuTDKmsRUlad0LKFTwOpSRUnq0fsAVIuUEkgPJygnyRvA85J89G74yyn7Cd+wDehGE6ruR+8T6hRF9XxAncJqTwWEp51pbJEZSlQPWVKVpH+U1K1hgA2qvbXAzvCYIShQOs6LWPb6aKtXzZ0zanTj7qYBdzgKFKzEKkRs4sDomR0QY38a8urbKmY4ijbo0oRygvEtsqJ4a/dBJ9FEgA4v45gH6RX5agxZ345I+s7/6x7qHLv8AnjbKHRzKnXcSmha8aWu/WlUBtLjgRprokjU/5aNNeUD2ZI+q6R/Kk1rZOaVHjjxKTIjpmNI0ybjwoRb3Z11qUMrTgka8arKeBw0ayOfb2/jRQ9i61HfWlqucLgb88mP+4NWepXrFwEuJMCcg1ialvMacDoAVG2wA9lVFWK1KQREZYMqAPhU7+CPLWkpbJAABMjfxrXVSOjKTIioFMoG5A71R7aiedIB1pJxW4zLJ7az9caOi7thO7iPvT6jVdWOW+wXM6aBR9lJeeoGnOmO+oOk4bfheaCYkwT1QIpftMaz4iohEc2HG4J8qEzOg0rfA7mEK7/YKB4U5+3u9rivSitIbcAxclbiso+MyKIk6SkVdu8SWQqAACUjxC504apFLuCOxH2G/y0YfWMh7TPdodvE+NYgntr5Srh+TsyiPvGfXV2zuPjE/bHroTYIl9eo6VuNzHyhvRO2tilQUVIgEHRU7eaumhrW5SvyvuE5CkkgkbcCnYmeyii8Wb+d6Fe6lTlXcJWsZVDpNlJ6xxnXXepp4X7CUoY1KwjpBSROeBvlGoHmoatCzduLKkpRJUmZSolWYbHqzGp7ZsoatkrEELSCJHboaGXV+6i6cTnJRzmUA6gJ6UAA7eT6ayq9iIIb1UDroQfqmgLD2tE75OZCgpIGs6CJ0NAWXNaAuy9tU+FO/sMfv0+i4mhTbu1E+TbnxBEZvjHNNJ8onYnWk9Rq9fqATCuFM1i4FNhSy9xHxcxr1gcaEKfZGixk+2hSR4kZas2+IED4l3T6pSR4AVpMMGIPwg0lXDkqNNOKrhFKTu9Oq02SusQqFTlCo4HQHzitU1IlOtYUewsw0e2T6KDYUv9tX9sfko1h6eh5qAWast452KB/kNaSj2HK2+wn1UUcf0A8e6DOlCMNVqNf8NJ8SaaMMYQUKJAKj0deCSPbNZgqYa82sjckSk6aL20nqCh40dB6hUFvaIT5KUjqgVPVGi+6gOPWZUpLgnoggp6wfbTCU1BcW+YRUUj4gqQ3/ABE0JxGyUm5DmiklSRzZ01gjQ8BufPV7F7Vds4AoFTKnMwI3QSePZJr2/wCkUEEGVJMjUHcaGoBzilHPnRl1EayIOal5k604YozCR2xSc1uaJVlJq1hV2W7V1YAJSpZAO3lcaqVJb/3N/vc/NVRfteVHzkKT9kyPDSrJvLd3fmyfrJCVfe0V6aWdIHbPrNRq9lXR03FT0aW1ppjxPagChStNEJqwhFRJFTorCjFh5I7qANoBu3CJ1gbaeQdJmjtqeiO6ss8HBs3FrEdFSwfPov3VuJQ595TSQMhCwlCQOJKgSEnsA18aJ4LakwnMSpRlZ11PX3Rp5qMWWGtrS24pCVLLaOkRJ8kDj+taIs26U+SkDuEU1MWG0QABsK3BqMGvc1RUk1qqtM9aldBVxCyS4khQkVzu/YXZuwoFTGmWN242Un0yONdJU5QzFMPS6gpUN6gVMQWFNBSVBSTEEdU0ost6mes1fxRl20zpTqgmQDsFDiP1rVJ3FEtGFoXMAxA1kd9Ercq1ipbX+6XHe566F3GPNfJQ5Pbl99X8Jez2dwdpDhjxojF2MhJMRJJjffhw41fa5PDykKLg4jiO8b1GD0E+etQ4QQQSCNiNKauHPETpQNdMV3h7pH9i7t9Gv3UIXhL30D34Tn9NWqqCpm63GFP/AED34Tn9NTN4W99A7+G5/TWGhzAMOzgKUOjwHzj7hRe8QlfR3Tx6ld46uqoMGYcFulPNuA9LNKFDjsAR56ti0X8xf3Ve6tajVvQADQDQDqqQLrBar+Yv7qvdUNy4G45whEzGchMxvGaJ3HjQWJrJqkMTa+lb/ER769//AE2vpm/xEe+tZRcn9foVor9fqKqjE2tfjm/xEe+sOJtfTN/iI99TKic1qoVlu4HJ5shcROQhUTtOWY2PhUhtl/Rr+6r3VFBMXwpLqSFCkvEeT6cxzgK2A32AgCK6Q5aufRr+6r3VRucHUvdpf3Fe6oOYu4Gjggemr/8AwSG7FeUAKKHc0fyz2wTTVccmV8GnPuK91CsTwB4NOBLDpltQ0bX1fZomAaU9AVCuiqMFfgD/AId/8Jz+mtjyeuD/AMs9+Gv3UR9BQe2sg9teTWTWGXsHtrIPbXk1k0HuU9RrMp6jXk1k0HuU9Rrl/wANY/us/v8A/arp81VxDDGn0ZHm0uJ6lCY7Qdwe6t8dfXqUfNkVkV1HlB8EAMqs3I/dObdyXOHcfGud4pgz1svI+0ps8JGh+yrYjur38/Jz15WMUorIq7heDPXK8jDSnDxgaD7StgO+uicn/ggAhV45P7pvbuU5x7h406+Tnn2mNPgUH96j9x/u11DKeo1Uw/DGmEZGW0tp6kiJ7Sdye+rU14O+vt1a29ynqNZlPUa8msmsD3Keo1kHtryayaD2D21kHtryayaD/9k=">
          <a:hlinkClick xmlns:r="http://schemas.openxmlformats.org/officeDocument/2006/relationships" r:id="rId4"/>
          <a:extLst>
            <a:ext uri="{FF2B5EF4-FFF2-40B4-BE49-F238E27FC236}">
              <a16:creationId xmlns:a16="http://schemas.microsoft.com/office/drawing/2014/main" id="{9F8A6EAC-D002-4780-AFAB-015674F9AFE2}"/>
            </a:ext>
          </a:extLst>
        </xdr:cNvPr>
        <xdr:cNvSpPr>
          <a:spLocks noChangeAspect="1" noChangeArrowheads="1"/>
        </xdr:cNvSpPr>
      </xdr:nvSpPr>
      <xdr:spPr bwMode="auto">
        <a:xfrm>
          <a:off x="10721340" y="1211580"/>
          <a:ext cx="304800" cy="297781"/>
        </a:xfrm>
        <a:prstGeom prst="rect">
          <a:avLst/>
        </a:prstGeom>
        <a:noFill/>
        <a:ln w="9525">
          <a:noFill/>
          <a:miter lim="800000"/>
          <a:headEnd/>
          <a:tailEnd/>
        </a:ln>
      </xdr:spPr>
    </xdr:sp>
    <xdr:clientData/>
  </xdr:oneCellAnchor>
  <xdr:twoCellAnchor>
    <xdr:from>
      <xdr:col>1</xdr:col>
      <xdr:colOff>0</xdr:colOff>
      <xdr:row>4</xdr:row>
      <xdr:rowOff>180975</xdr:rowOff>
    </xdr:from>
    <xdr:to>
      <xdr:col>5</xdr:col>
      <xdr:colOff>152400</xdr:colOff>
      <xdr:row>14</xdr:row>
      <xdr:rowOff>57150</xdr:rowOff>
    </xdr:to>
    <xdr:grpSp>
      <xdr:nvGrpSpPr>
        <xdr:cNvPr id="8" name="Group 9">
          <a:extLst>
            <a:ext uri="{FF2B5EF4-FFF2-40B4-BE49-F238E27FC236}">
              <a16:creationId xmlns:a16="http://schemas.microsoft.com/office/drawing/2014/main" id="{6493B849-0001-4AE3-B12D-B16D3575CCEF}"/>
            </a:ext>
          </a:extLst>
        </xdr:cNvPr>
        <xdr:cNvGrpSpPr>
          <a:grpSpLocks/>
        </xdr:cNvGrpSpPr>
      </xdr:nvGrpSpPr>
      <xdr:grpSpPr bwMode="auto">
        <a:xfrm>
          <a:off x="336884" y="1183607"/>
          <a:ext cx="2622884" cy="2916154"/>
          <a:chOff x="39" y="124"/>
          <a:chExt cx="304" cy="244"/>
        </a:xfrm>
      </xdr:grpSpPr>
      <xdr:pic>
        <xdr:nvPicPr>
          <xdr:cNvPr id="9" name="図 1">
            <a:extLst>
              <a:ext uri="{FF2B5EF4-FFF2-40B4-BE49-F238E27FC236}">
                <a16:creationId xmlns:a16="http://schemas.microsoft.com/office/drawing/2014/main" id="{BD9F0671-BB2E-B975-EC1C-DC477AD834A7}"/>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a:fillRect/>
          </a:stretch>
        </xdr:blipFill>
        <xdr:spPr bwMode="auto">
          <a:xfrm>
            <a:off x="39" y="124"/>
            <a:ext cx="304" cy="244"/>
          </a:xfrm>
          <a:prstGeom prst="rect">
            <a:avLst/>
          </a:prstGeom>
          <a:noFill/>
          <a:ln w="9525">
            <a:noFill/>
            <a:miter lim="800000"/>
            <a:headEnd/>
            <a:tailEnd/>
          </a:ln>
        </xdr:spPr>
      </xdr:pic>
      <xdr:pic>
        <xdr:nvPicPr>
          <xdr:cNvPr id="10" name="Picture 8">
            <a:extLst>
              <a:ext uri="{FF2B5EF4-FFF2-40B4-BE49-F238E27FC236}">
                <a16:creationId xmlns:a16="http://schemas.microsoft.com/office/drawing/2014/main" id="{54D39522-BA93-DACF-F5FF-F7610A3BCF11}"/>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61" y="215"/>
            <a:ext cx="166" cy="136"/>
          </a:xfrm>
          <a:prstGeom prst="rect">
            <a:avLst/>
          </a:prstGeom>
          <a:noFill/>
          <a:ln w="1">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14</xdr:row>
      <xdr:rowOff>30480</xdr:rowOff>
    </xdr:from>
    <xdr:to>
      <xdr:col>2</xdr:col>
      <xdr:colOff>4648744</xdr:colOff>
      <xdr:row>32</xdr:row>
      <xdr:rowOff>152400</xdr:rowOff>
    </xdr:to>
    <xdr:pic>
      <xdr:nvPicPr>
        <xdr:cNvPr id="3" name="図 2">
          <a:extLst>
            <a:ext uri="{FF2B5EF4-FFF2-40B4-BE49-F238E27FC236}">
              <a16:creationId xmlns:a16="http://schemas.microsoft.com/office/drawing/2014/main" id="{605DED6E-2B95-3567-80E1-A14996A92795}"/>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110740" y="6126480"/>
          <a:ext cx="4648744" cy="32689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36</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24</xdr:row>
      <xdr:rowOff>66675</xdr:rowOff>
    </xdr:from>
    <xdr:to>
      <xdr:col>9</xdr:col>
      <xdr:colOff>447674</xdr:colOff>
      <xdr:row>26</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16</xdr:row>
      <xdr:rowOff>0</xdr:rowOff>
    </xdr:from>
    <xdr:to>
      <xdr:col>24</xdr:col>
      <xdr:colOff>851</xdr:colOff>
      <xdr:row>22</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20</xdr:row>
      <xdr:rowOff>95250</xdr:rowOff>
    </xdr:from>
    <xdr:to>
      <xdr:col>27</xdr:col>
      <xdr:colOff>171450</xdr:colOff>
      <xdr:row>24</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9525</xdr:rowOff>
    </xdr:from>
    <xdr:to>
      <xdr:col>31</xdr:col>
      <xdr:colOff>613410</xdr:colOff>
      <xdr:row>16</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119722" y="2698937"/>
          <a:ext cx="3487159" cy="453651"/>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13</xdr:row>
      <xdr:rowOff>129541</xdr:rowOff>
    </xdr:from>
    <xdr:to>
      <xdr:col>13</xdr:col>
      <xdr:colOff>447675</xdr:colOff>
      <xdr:row>23</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206091" y="3050541"/>
          <a:ext cx="2374937" cy="793078"/>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16</xdr:row>
      <xdr:rowOff>0</xdr:rowOff>
    </xdr:from>
    <xdr:to>
      <xdr:col>9</xdr:col>
      <xdr:colOff>68580</xdr:colOff>
      <xdr:row>23</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80341" y="3152588"/>
          <a:ext cx="1768886" cy="69103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26</xdr:row>
      <xdr:rowOff>39794</xdr:rowOff>
    </xdr:from>
    <xdr:to>
      <xdr:col>14</xdr:col>
      <xdr:colOff>5080</xdr:colOff>
      <xdr:row>53</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59266</xdr:colOff>
      <xdr:row>26</xdr:row>
      <xdr:rowOff>45720</xdr:rowOff>
    </xdr:from>
    <xdr:to>
      <xdr:col>28</xdr:col>
      <xdr:colOff>126152</xdr:colOff>
      <xdr:row>53</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495544</xdr:colOff>
      <xdr:row>47</xdr:row>
      <xdr:rowOff>144457</xdr:rowOff>
    </xdr:from>
    <xdr:ext cx="4397692"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644897" y="8093163"/>
          <a:ext cx="4397692" cy="261674"/>
        </a:xfrm>
        <a:prstGeom prst="rect">
          <a:avLst/>
        </a:prstGeom>
      </xdr:spPr>
    </xdr:pic>
    <xdr:clientData/>
  </xdr:oneCellAnchor>
  <xdr:twoCellAnchor>
    <xdr:from>
      <xdr:col>17</xdr:col>
      <xdr:colOff>328706</xdr:colOff>
      <xdr:row>24</xdr:row>
      <xdr:rowOff>24319</xdr:rowOff>
    </xdr:from>
    <xdr:to>
      <xdr:col>18</xdr:col>
      <xdr:colOff>18887</xdr:colOff>
      <xdr:row>44</xdr:row>
      <xdr:rowOff>7471</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flipH="1">
          <a:off x="8523941" y="4095790"/>
          <a:ext cx="153358" cy="3367328"/>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24</xdr:row>
      <xdr:rowOff>54133</xdr:rowOff>
    </xdr:from>
    <xdr:to>
      <xdr:col>4</xdr:col>
      <xdr:colOff>59764</xdr:colOff>
      <xdr:row>42</xdr:row>
      <xdr:rowOff>44824</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70844" y="4125604"/>
          <a:ext cx="53685" cy="3046161"/>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10</xdr:col>
      <xdr:colOff>91340</xdr:colOff>
      <xdr:row>24</xdr:row>
      <xdr:rowOff>69276</xdr:rowOff>
    </xdr:from>
    <xdr:to>
      <xdr:col>16</xdr:col>
      <xdr:colOff>72713</xdr:colOff>
      <xdr:row>29</xdr:row>
      <xdr:rowOff>3982</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835164" y="4140747"/>
          <a:ext cx="2969608" cy="734059"/>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355600</xdr:colOff>
      <xdr:row>7</xdr:row>
      <xdr:rowOff>182880</xdr:rowOff>
    </xdr:from>
    <xdr:to>
      <xdr:col>10</xdr:col>
      <xdr:colOff>143934</xdr:colOff>
      <xdr:row>25</xdr:row>
      <xdr:rowOff>25400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59667" y="1723813"/>
          <a:ext cx="1651000" cy="2577254"/>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1</xdr:col>
      <xdr:colOff>372534</xdr:colOff>
      <xdr:row>54</xdr:row>
      <xdr:rowOff>93135</xdr:rowOff>
    </xdr:from>
    <xdr:ext cx="5009237" cy="287866"/>
    <xdr:pic>
      <xdr:nvPicPr>
        <xdr:cNvPr id="25" name="図 24">
          <a:extLst>
            <a:ext uri="{FF2B5EF4-FFF2-40B4-BE49-F238E27FC236}">
              <a16:creationId xmlns:a16="http://schemas.microsoft.com/office/drawing/2014/main" id="{47EB66A0-2030-4501-95D6-8B954730864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48267" y="9338735"/>
          <a:ext cx="5009237" cy="287866"/>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city.yokohama.lg.jp/kenko-iryo-fukushi/kenko-iryo/shoku/shokuhineisei/gaiyo/kensa.html" TargetMode="External"/><Relationship Id="rId2" Type="http://schemas.openxmlformats.org/officeDocument/2006/relationships/hyperlink" Target="https://agri-biz.jp/item/detail/35024?item_type=1" TargetMode="External"/><Relationship Id="rId1" Type="http://schemas.openxmlformats.org/officeDocument/2006/relationships/hyperlink" Target="https://www.excite.co.jp/news/article/Recall_49201/" TargetMode="Externa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monotaro.com/g/04288658/" TargetMode="External"/><Relationship Id="rId2" Type="http://schemas.openxmlformats.org/officeDocument/2006/relationships/hyperlink" Target="https://axel.as-1.co.jp/asone/g/NCF02000085/?utm_source=google&amp;utm_medium=cpc&amp;gad_source=1&amp;gclid=Cj0KCQjw5cOwBhCiARIsAJ5njuZuKhuoO-H4Q38fxvcZ1gYfGqgHZ93tz0GnZl_WmRCpM3U1horzELcaAg-YEALw_wcB" TargetMode="External"/><Relationship Id="rId1" Type="http://schemas.openxmlformats.org/officeDocument/2006/relationships/hyperlink" Target="https://www.amazon.co.jp/%E3%82%A2%E3%82%BA%E3%83%AF%E3%83%B3-%E3%82%BB%E3%83%83%E3%83%97%E3%83%A1%E3%82%A4%E3%83%88-%E7%B0%A1%E6%98%93%E5%9F%B9%E5%9C%B0-%E5%A4%A7%E8%85%B8%E8%8F%8C%EF%BD%A5%E5%A4%A7%E8%85%B8%E8%8F%8C%E7%BE%A4-6-8776-01/dp/B01KIZMXOC"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diamond.jp/articles/-/338598" TargetMode="External"/><Relationship Id="rId3" Type="http://schemas.openxmlformats.org/officeDocument/2006/relationships/hyperlink" Target="https://news.goo.ne.jp/article/kobe/nation/kobe-20240404006.html" TargetMode="External"/><Relationship Id="rId7" Type="http://schemas.openxmlformats.org/officeDocument/2006/relationships/hyperlink" Target="https://japan.focustaiwan.tw/society/202404020003" TargetMode="External"/><Relationship Id="rId2" Type="http://schemas.openxmlformats.org/officeDocument/2006/relationships/hyperlink" Target="https://news.yahoo.co.jp/articles/6de0a94db3831d294959d7a575653d7b1890d557" TargetMode="External"/><Relationship Id="rId1" Type="http://schemas.openxmlformats.org/officeDocument/2006/relationships/hyperlink" Target="https://nordot.app/1148177847618109756?c=768367547562557440" TargetMode="External"/><Relationship Id="rId6" Type="http://schemas.openxmlformats.org/officeDocument/2006/relationships/hyperlink" Target="https://www.tv-wakayama.co.jp/news/detail.php?id=78726" TargetMode="External"/><Relationship Id="rId11" Type="http://schemas.openxmlformats.org/officeDocument/2006/relationships/printerSettings" Target="../printerSettings/printerSettings5.bin"/><Relationship Id="rId5" Type="http://schemas.openxmlformats.org/officeDocument/2006/relationships/hyperlink" Target="https://news.yahoo.co.jp/articles/05d8b5329de1c34ea3022a5fb80cfb6ed0a1eeb2" TargetMode="External"/><Relationship Id="rId10" Type="http://schemas.openxmlformats.org/officeDocument/2006/relationships/hyperlink" Target="https://news.nicovideo.jp/watch/nw14681795?news_ref=topiclist" TargetMode="External"/><Relationship Id="rId4" Type="http://schemas.openxmlformats.org/officeDocument/2006/relationships/hyperlink" Target="https://newsdig.tbs.co.jp/articles/-/1094613?display=1" TargetMode="External"/><Relationship Id="rId9" Type="http://schemas.openxmlformats.org/officeDocument/2006/relationships/hyperlink" Target="https://japan.thenewslens.com/article/5983"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jetro.go.jp/biz/areareports/2024/7e96c72d2691654d.html" TargetMode="External"/><Relationship Id="rId3" Type="http://schemas.openxmlformats.org/officeDocument/2006/relationships/hyperlink" Target="https://jp.reuters.com/markets/global-markets/PPRLTJWLGVPTVBLSOIABCKLFSM-2024-03-27/" TargetMode="External"/><Relationship Id="rId7" Type="http://schemas.openxmlformats.org/officeDocument/2006/relationships/hyperlink" Target="https://www.afpbb.com/articles/-/3512086" TargetMode="External"/><Relationship Id="rId2" Type="http://schemas.openxmlformats.org/officeDocument/2006/relationships/hyperlink" Target="https://japan.thenewslens.com/article/5983" TargetMode="External"/><Relationship Id="rId1" Type="http://schemas.openxmlformats.org/officeDocument/2006/relationships/hyperlink" Target="https://www.nikkei.com/article/DGXZQOUC173190X10C24A3000000/" TargetMode="External"/><Relationship Id="rId6" Type="http://schemas.openxmlformats.org/officeDocument/2006/relationships/hyperlink" Target="https://news.livedoor.com/article/detail/26146965/" TargetMode="External"/><Relationship Id="rId5" Type="http://schemas.openxmlformats.org/officeDocument/2006/relationships/hyperlink" Target="https://www3.nhk.or.jp/news/html/20240401/k10014409601000.html" TargetMode="External"/><Relationship Id="rId10" Type="http://schemas.openxmlformats.org/officeDocument/2006/relationships/printerSettings" Target="../printerSettings/printerSettings6.bin"/><Relationship Id="rId4" Type="http://schemas.openxmlformats.org/officeDocument/2006/relationships/hyperlink" Target="https://jp.reuters.com/world/environment/N4DU3O3HRJKJFGVVGPVZML573Y-2024-04-04/" TargetMode="External"/><Relationship Id="rId9" Type="http://schemas.openxmlformats.org/officeDocument/2006/relationships/hyperlink" Target="https://news.biglobe.ne.jp/topics/international/0331/07552.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A10"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31" t="s">
        <v>209</v>
      </c>
      <c r="B1" s="132"/>
      <c r="C1" s="132" t="s">
        <v>158</v>
      </c>
      <c r="D1" s="132"/>
      <c r="E1" s="132"/>
      <c r="F1" s="132"/>
      <c r="G1" s="132"/>
      <c r="H1" s="132"/>
      <c r="I1" s="99"/>
    </row>
    <row r="2" spans="1:9">
      <c r="A2" s="133" t="s">
        <v>113</v>
      </c>
      <c r="B2" s="134"/>
      <c r="C2" s="134"/>
      <c r="D2" s="134"/>
      <c r="E2" s="134"/>
      <c r="F2" s="134"/>
      <c r="G2" s="134"/>
      <c r="H2" s="134"/>
      <c r="I2" s="99"/>
    </row>
    <row r="3" spans="1:9" ht="15.75" customHeight="1">
      <c r="A3" s="538" t="s">
        <v>26</v>
      </c>
      <c r="B3" s="539"/>
      <c r="C3" s="539"/>
      <c r="D3" s="539"/>
      <c r="E3" s="539"/>
      <c r="F3" s="539"/>
      <c r="G3" s="539"/>
      <c r="H3" s="540"/>
      <c r="I3" s="99"/>
    </row>
    <row r="4" spans="1:9">
      <c r="A4" s="133" t="s">
        <v>178</v>
      </c>
      <c r="B4" s="134"/>
      <c r="C4" s="134"/>
      <c r="D4" s="134"/>
      <c r="E4" s="134"/>
      <c r="F4" s="134"/>
      <c r="G4" s="134"/>
      <c r="H4" s="134"/>
      <c r="I4" s="99"/>
    </row>
    <row r="5" spans="1:9">
      <c r="A5" s="133" t="s">
        <v>114</v>
      </c>
      <c r="B5" s="134"/>
      <c r="C5" s="134"/>
      <c r="D5" s="134"/>
      <c r="E5" s="134"/>
      <c r="F5" s="134"/>
      <c r="G5" s="134"/>
      <c r="H5" s="134"/>
      <c r="I5" s="99"/>
    </row>
    <row r="6" spans="1:9">
      <c r="A6" s="135" t="s">
        <v>113</v>
      </c>
      <c r="B6" s="136"/>
      <c r="C6" s="136"/>
      <c r="D6" s="136"/>
      <c r="E6" s="136"/>
      <c r="F6" s="136"/>
      <c r="G6" s="136"/>
      <c r="H6" s="136"/>
      <c r="I6" s="99"/>
    </row>
    <row r="7" spans="1:9">
      <c r="A7" s="135"/>
      <c r="B7" s="136"/>
      <c r="C7" s="136"/>
      <c r="D7" s="136"/>
      <c r="E7" s="136"/>
      <c r="F7" s="136"/>
      <c r="G7" s="136"/>
      <c r="H7" s="136"/>
      <c r="I7" s="99"/>
    </row>
    <row r="8" spans="1:9">
      <c r="A8" s="135" t="s">
        <v>115</v>
      </c>
      <c r="B8" s="136"/>
      <c r="C8" s="136"/>
      <c r="D8" s="136"/>
      <c r="E8" s="136"/>
      <c r="F8" s="136"/>
      <c r="G8" s="136"/>
      <c r="H8" s="136"/>
      <c r="I8" s="99"/>
    </row>
    <row r="9" spans="1:9">
      <c r="A9" s="137" t="s">
        <v>116</v>
      </c>
      <c r="B9" s="138"/>
      <c r="C9" s="138"/>
      <c r="D9" s="138"/>
      <c r="E9" s="138"/>
      <c r="F9" s="138"/>
      <c r="G9" s="138"/>
      <c r="H9" s="138"/>
      <c r="I9" s="99"/>
    </row>
    <row r="10" spans="1:9" ht="15" customHeight="1">
      <c r="A10" s="316" t="s">
        <v>167</v>
      </c>
      <c r="B10" s="159" t="str">
        <f>+'13　食中毒記事等 '!A2</f>
        <v>呉市の飲食店で食中毒　7人が下痢や嘔吐</v>
      </c>
      <c r="C10" s="159"/>
      <c r="D10" s="161"/>
      <c r="E10" s="159"/>
      <c r="F10" s="162"/>
      <c r="G10" s="160"/>
      <c r="H10" s="160"/>
      <c r="I10" s="99"/>
    </row>
    <row r="11" spans="1:9" ht="15" customHeight="1">
      <c r="A11" s="316" t="s">
        <v>168</v>
      </c>
      <c r="B11" s="159" t="str">
        <f>+'13　ノロウイルス関連情報 '!H72</f>
        <v>管理レベル「3」　</v>
      </c>
      <c r="C11" s="159"/>
      <c r="D11" s="159" t="s">
        <v>169</v>
      </c>
      <c r="E11" s="159"/>
      <c r="F11" s="161">
        <f>+'13　ノロウイルス関連情報 '!G73</f>
        <v>4.1100000000000003</v>
      </c>
      <c r="G11" s="159" t="str">
        <f>+'13　ノロウイルス関連情報 '!H73</f>
        <v>　：先週より</v>
      </c>
      <c r="H11" s="348">
        <f>+'13　ノロウイルス関連情報 '!I73</f>
        <v>-0.16999999999999993</v>
      </c>
      <c r="I11" s="99"/>
    </row>
    <row r="12" spans="1:9" s="110" customFormat="1" ht="15" customHeight="1">
      <c r="A12" s="163" t="s">
        <v>117</v>
      </c>
      <c r="B12" s="544" t="str">
        <f>+'13　残留農薬　等 '!A5</f>
        <v xml:space="preserve">【 日本産イチゴとキンカンが不合格 残留農薬に関する規定違反で／台湾〔フォーカス台湾〕 </v>
      </c>
      <c r="C12" s="544"/>
      <c r="D12" s="544"/>
      <c r="E12" s="544"/>
      <c r="F12" s="544"/>
      <c r="G12" s="544"/>
      <c r="H12" s="164"/>
      <c r="I12" s="109"/>
    </row>
    <row r="13" spans="1:9" ht="15" customHeight="1">
      <c r="A13" s="158" t="s">
        <v>118</v>
      </c>
      <c r="B13" s="544" t="str">
        <f>+'13　食品表示'!A2</f>
        <v xml:space="preserve">機能性表示食品、消費者庁が対策チーム 「紅麹」問題で - 日本経済新聞 </v>
      </c>
      <c r="C13" s="544"/>
      <c r="D13" s="544"/>
      <c r="E13" s="544"/>
      <c r="F13" s="544"/>
      <c r="G13" s="544"/>
      <c r="H13" s="160"/>
      <c r="I13" s="99"/>
    </row>
    <row r="14" spans="1:9" ht="15" customHeight="1">
      <c r="A14" s="158" t="s">
        <v>119</v>
      </c>
      <c r="B14" s="160" t="str">
        <f>+'12　海外情報'!A2</f>
        <v>台湾地震の死者10人に、負傷者1000人超える　ヘリで6人救出</v>
      </c>
      <c r="D14" s="160"/>
      <c r="E14" s="160"/>
      <c r="F14" s="160"/>
      <c r="G14" s="160"/>
      <c r="H14" s="160"/>
      <c r="I14" s="99"/>
    </row>
    <row r="15" spans="1:9" ht="15" customHeight="1">
      <c r="A15" s="165" t="s">
        <v>120</v>
      </c>
      <c r="B15" s="166" t="str">
        <f>+'12　海外情報'!A8</f>
        <v xml:space="preserve">東南アジア タイで少数民族がつくる本格派コーヒーが人気 日本のNPO支援で村づくりに 日本にも進出で注目 ｜ NHK </v>
      </c>
      <c r="C15" s="541" t="s">
        <v>172</v>
      </c>
      <c r="D15" s="541"/>
      <c r="E15" s="541"/>
      <c r="F15" s="541"/>
      <c r="G15" s="541"/>
      <c r="H15" s="542"/>
      <c r="I15" s="99"/>
    </row>
    <row r="16" spans="1:9" ht="15" customHeight="1">
      <c r="A16" s="158" t="s">
        <v>121</v>
      </c>
      <c r="B16" s="159" t="str">
        <f>+'13　感染症統計'!A22</f>
        <v>※2024年 第13週（3/25～3/31） 現在</v>
      </c>
      <c r="C16" s="160"/>
      <c r="D16" s="159" t="s">
        <v>19</v>
      </c>
      <c r="E16" s="160"/>
      <c r="F16" s="160"/>
      <c r="G16" s="160"/>
      <c r="H16" s="160"/>
      <c r="I16" s="99"/>
    </row>
    <row r="17" spans="1:16" ht="15" customHeight="1">
      <c r="A17" s="158" t="s">
        <v>122</v>
      </c>
      <c r="B17" s="543" t="str">
        <f>+'13　感染症統計'!A22</f>
        <v>※2024年 第13週（3/25～3/31） 現在</v>
      </c>
      <c r="C17" s="543"/>
      <c r="D17" s="543"/>
      <c r="E17" s="543"/>
      <c r="F17" s="543"/>
      <c r="G17" s="543"/>
      <c r="H17" s="160"/>
      <c r="I17" s="99"/>
    </row>
    <row r="18" spans="1:16" ht="15" customHeight="1">
      <c r="A18" s="158" t="s">
        <v>156</v>
      </c>
      <c r="B18" s="269" t="str">
        <f>+'13  衛生訓話'!A2</f>
        <v>今週のお題(食品を直接、床などに置かないこと)</v>
      </c>
      <c r="C18" s="160"/>
      <c r="D18" s="160"/>
      <c r="E18" s="160"/>
      <c r="F18" s="167"/>
      <c r="G18" s="160"/>
      <c r="H18" s="160"/>
      <c r="I18" s="99"/>
    </row>
    <row r="19" spans="1:16" ht="15" customHeight="1">
      <c r="A19" s="158" t="s">
        <v>174</v>
      </c>
      <c r="B19" s="269" t="s">
        <v>480</v>
      </c>
      <c r="C19" s="160"/>
      <c r="D19" s="160"/>
      <c r="E19" s="160"/>
      <c r="F19" s="160" t="s">
        <v>19</v>
      </c>
      <c r="G19" s="160"/>
      <c r="H19" s="160"/>
      <c r="I19" s="99"/>
      <c r="P19" t="s">
        <v>163</v>
      </c>
    </row>
    <row r="20" spans="1:16" ht="15" customHeight="1">
      <c r="A20" s="158" t="s">
        <v>19</v>
      </c>
      <c r="C20" s="160"/>
      <c r="D20" s="160"/>
      <c r="E20" s="160"/>
      <c r="F20" s="160"/>
      <c r="G20" s="160"/>
      <c r="H20" s="160"/>
      <c r="I20" s="99"/>
      <c r="L20" t="s">
        <v>172</v>
      </c>
    </row>
    <row r="21" spans="1:16">
      <c r="A21" s="137" t="s">
        <v>116</v>
      </c>
      <c r="B21" s="138"/>
      <c r="C21" s="138"/>
      <c r="D21" s="138"/>
      <c r="E21" s="138"/>
      <c r="F21" s="138"/>
      <c r="G21" s="138"/>
      <c r="H21" s="138"/>
      <c r="I21" s="99"/>
    </row>
    <row r="22" spans="1:16">
      <c r="A22" s="135" t="s">
        <v>19</v>
      </c>
      <c r="B22" s="136"/>
      <c r="C22" s="136"/>
      <c r="D22" s="136"/>
      <c r="E22" s="136"/>
      <c r="F22" s="136"/>
      <c r="G22" s="136"/>
      <c r="H22" s="136"/>
      <c r="I22" s="99"/>
    </row>
    <row r="23" spans="1:16">
      <c r="A23" s="100" t="s">
        <v>123</v>
      </c>
      <c r="I23" s="99"/>
    </row>
    <row r="24" spans="1:16">
      <c r="A24" s="99"/>
      <c r="I24" s="99"/>
    </row>
    <row r="25" spans="1:16">
      <c r="A25" s="99"/>
      <c r="I25" s="99"/>
    </row>
    <row r="26" spans="1:16">
      <c r="A26" s="99"/>
      <c r="I26" s="99"/>
    </row>
    <row r="27" spans="1:16">
      <c r="A27" s="99"/>
      <c r="I27" s="99"/>
    </row>
    <row r="28" spans="1:16">
      <c r="A28" s="99"/>
      <c r="I28" s="99"/>
    </row>
    <row r="29" spans="1:16">
      <c r="A29" s="99"/>
      <c r="I29" s="99"/>
    </row>
    <row r="30" spans="1:16">
      <c r="A30" s="99"/>
      <c r="H30" t="s">
        <v>165</v>
      </c>
      <c r="I30" s="99"/>
    </row>
    <row r="31" spans="1:16">
      <c r="A31" s="99"/>
      <c r="I31" s="99"/>
    </row>
    <row r="32" spans="1:16">
      <c r="A32" s="99"/>
      <c r="I32" s="99"/>
    </row>
    <row r="33" spans="1:9">
      <c r="A33" s="99"/>
      <c r="I33" s="99"/>
    </row>
    <row r="34" spans="1:9" ht="13.8" thickBot="1">
      <c r="A34" s="101"/>
      <c r="B34" s="102"/>
      <c r="C34" s="102"/>
      <c r="D34" s="102"/>
      <c r="E34" s="102"/>
      <c r="F34" s="102"/>
      <c r="G34" s="102"/>
      <c r="H34" s="102"/>
      <c r="I34" s="99"/>
    </row>
    <row r="35" spans="1:9" ht="13.8" thickTop="1"/>
    <row r="38" spans="1:9" ht="24.6">
      <c r="A38" s="114" t="s">
        <v>126</v>
      </c>
    </row>
    <row r="39" spans="1:9" ht="40.5" customHeight="1">
      <c r="A39" s="545" t="s">
        <v>127</v>
      </c>
      <c r="B39" s="545"/>
      <c r="C39" s="545"/>
      <c r="D39" s="545"/>
      <c r="E39" s="545"/>
      <c r="F39" s="545"/>
      <c r="G39" s="545"/>
    </row>
    <row r="40" spans="1:9" ht="30.75" customHeight="1">
      <c r="A40" s="537" t="s">
        <v>128</v>
      </c>
      <c r="B40" s="537"/>
      <c r="C40" s="537"/>
      <c r="D40" s="537"/>
      <c r="E40" s="537"/>
      <c r="F40" s="537"/>
      <c r="G40" s="537"/>
    </row>
    <row r="41" spans="1:9" ht="15">
      <c r="A41" s="115"/>
    </row>
    <row r="42" spans="1:9" ht="69.75" customHeight="1">
      <c r="A42" s="532" t="s">
        <v>136</v>
      </c>
      <c r="B42" s="532"/>
      <c r="C42" s="532"/>
      <c r="D42" s="532"/>
      <c r="E42" s="532"/>
      <c r="F42" s="532"/>
      <c r="G42" s="532"/>
    </row>
    <row r="43" spans="1:9" ht="35.25" customHeight="1">
      <c r="A43" s="537" t="s">
        <v>129</v>
      </c>
      <c r="B43" s="537"/>
      <c r="C43" s="537"/>
      <c r="D43" s="537"/>
      <c r="E43" s="537"/>
      <c r="F43" s="537"/>
      <c r="G43" s="537"/>
    </row>
    <row r="44" spans="1:9" ht="59.25" customHeight="1">
      <c r="A44" s="532" t="s">
        <v>130</v>
      </c>
      <c r="B44" s="532"/>
      <c r="C44" s="532"/>
      <c r="D44" s="532"/>
      <c r="E44" s="532"/>
      <c r="F44" s="532"/>
      <c r="G44" s="532"/>
    </row>
    <row r="45" spans="1:9" ht="15">
      <c r="A45" s="116"/>
    </row>
    <row r="46" spans="1:9" ht="27.75" customHeight="1">
      <c r="A46" s="534" t="s">
        <v>131</v>
      </c>
      <c r="B46" s="534"/>
      <c r="C46" s="534"/>
      <c r="D46" s="534"/>
      <c r="E46" s="534"/>
      <c r="F46" s="534"/>
      <c r="G46" s="534"/>
    </row>
    <row r="47" spans="1:9" ht="53.25" customHeight="1">
      <c r="A47" s="533" t="s">
        <v>137</v>
      </c>
      <c r="B47" s="532"/>
      <c r="C47" s="532"/>
      <c r="D47" s="532"/>
      <c r="E47" s="532"/>
      <c r="F47" s="532"/>
      <c r="G47" s="532"/>
    </row>
    <row r="48" spans="1:9" ht="15">
      <c r="A48" s="116"/>
    </row>
    <row r="49" spans="1:7" ht="32.25" customHeight="1">
      <c r="A49" s="534" t="s">
        <v>132</v>
      </c>
      <c r="B49" s="534"/>
      <c r="C49" s="534"/>
      <c r="D49" s="534"/>
      <c r="E49" s="534"/>
      <c r="F49" s="534"/>
      <c r="G49" s="534"/>
    </row>
    <row r="50" spans="1:7" ht="15">
      <c r="A50" s="115"/>
    </row>
    <row r="51" spans="1:7" ht="87" customHeight="1">
      <c r="A51" s="533" t="s">
        <v>138</v>
      </c>
      <c r="B51" s="532"/>
      <c r="C51" s="532"/>
      <c r="D51" s="532"/>
      <c r="E51" s="532"/>
      <c r="F51" s="532"/>
      <c r="G51" s="532"/>
    </row>
    <row r="52" spans="1:7" ht="15">
      <c r="A52" s="116"/>
    </row>
    <row r="53" spans="1:7" ht="32.25" customHeight="1">
      <c r="A53" s="534" t="s">
        <v>133</v>
      </c>
      <c r="B53" s="534"/>
      <c r="C53" s="534"/>
      <c r="D53" s="534"/>
      <c r="E53" s="534"/>
      <c r="F53" s="534"/>
      <c r="G53" s="534"/>
    </row>
    <row r="54" spans="1:7" ht="29.25" customHeight="1">
      <c r="A54" s="532" t="s">
        <v>134</v>
      </c>
      <c r="B54" s="532"/>
      <c r="C54" s="532"/>
      <c r="D54" s="532"/>
      <c r="E54" s="532"/>
      <c r="F54" s="532"/>
      <c r="G54" s="532"/>
    </row>
    <row r="55" spans="1:7" ht="15">
      <c r="A55" s="116"/>
    </row>
    <row r="56" spans="1:7" s="110" customFormat="1" ht="110.25" customHeight="1">
      <c r="A56" s="535" t="s">
        <v>139</v>
      </c>
      <c r="B56" s="536"/>
      <c r="C56" s="536"/>
      <c r="D56" s="536"/>
      <c r="E56" s="536"/>
      <c r="F56" s="536"/>
      <c r="G56" s="536"/>
    </row>
    <row r="57" spans="1:7" ht="34.5" customHeight="1">
      <c r="A57" s="537" t="s">
        <v>135</v>
      </c>
      <c r="B57" s="537"/>
      <c r="C57" s="537"/>
      <c r="D57" s="537"/>
      <c r="E57" s="537"/>
      <c r="F57" s="537"/>
      <c r="G57" s="537"/>
    </row>
    <row r="58" spans="1:7" ht="114" customHeight="1">
      <c r="A58" s="533" t="s">
        <v>140</v>
      </c>
      <c r="B58" s="532"/>
      <c r="C58" s="532"/>
      <c r="D58" s="532"/>
      <c r="E58" s="532"/>
      <c r="F58" s="532"/>
      <c r="G58" s="532"/>
    </row>
    <row r="59" spans="1:7" ht="109.5" customHeight="1">
      <c r="A59" s="532"/>
      <c r="B59" s="532"/>
      <c r="C59" s="532"/>
      <c r="D59" s="532"/>
      <c r="E59" s="532"/>
      <c r="F59" s="532"/>
      <c r="G59" s="532"/>
    </row>
    <row r="60" spans="1:7" ht="15">
      <c r="A60" s="116"/>
    </row>
    <row r="61" spans="1:7" s="113" customFormat="1" ht="57.75" customHeight="1">
      <c r="A61" s="532"/>
      <c r="B61" s="532"/>
      <c r="C61" s="532"/>
      <c r="D61" s="532"/>
      <c r="E61" s="532"/>
      <c r="F61" s="532"/>
      <c r="G61" s="532"/>
    </row>
  </sheetData>
  <mergeCells count="21">
    <mergeCell ref="A3:H3"/>
    <mergeCell ref="C15:H15"/>
    <mergeCell ref="B17:G17"/>
    <mergeCell ref="B12:G12"/>
    <mergeCell ref="A39:G39"/>
    <mergeCell ref="B13:G13"/>
    <mergeCell ref="A47:G47"/>
    <mergeCell ref="A46:G46"/>
    <mergeCell ref="A53:G53"/>
    <mergeCell ref="A40:G40"/>
    <mergeCell ref="A42:G42"/>
    <mergeCell ref="A44:G44"/>
    <mergeCell ref="A43:G43"/>
    <mergeCell ref="A59:G59"/>
    <mergeCell ref="A58:G58"/>
    <mergeCell ref="A61:G61"/>
    <mergeCell ref="A51:G51"/>
    <mergeCell ref="A49:G49"/>
    <mergeCell ref="A56:G56"/>
    <mergeCell ref="A54:G54"/>
    <mergeCell ref="A57:G57"/>
  </mergeCells>
  <phoneticPr fontId="32"/>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56"/>
  <sheetViews>
    <sheetView view="pageBreakPreview" zoomScale="131" zoomScaleNormal="100" zoomScaleSheetLayoutView="131" workbookViewId="0">
      <selection activeCell="C5" sqref="C5"/>
    </sheetView>
  </sheetViews>
  <sheetFormatPr defaultColWidth="9" defaultRowHeight="13.2"/>
  <cols>
    <col min="1" max="1" width="21.33203125" style="40" customWidth="1"/>
    <col min="2" max="2" width="19.77734375" style="40" customWidth="1"/>
    <col min="3" max="3" width="80.21875" style="245" customWidth="1"/>
    <col min="4" max="4" width="14.44140625" style="41" customWidth="1"/>
    <col min="5" max="5" width="13.6640625" style="41"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58" t="s">
        <v>236</v>
      </c>
      <c r="B1" s="259" t="s">
        <v>150</v>
      </c>
      <c r="C1" s="308" t="s">
        <v>347</v>
      </c>
      <c r="D1" s="260" t="s">
        <v>23</v>
      </c>
      <c r="E1" s="261" t="s">
        <v>24</v>
      </c>
    </row>
    <row r="2" spans="1:5" s="103" customFormat="1" ht="24" customHeight="1">
      <c r="A2" s="425" t="s">
        <v>211</v>
      </c>
      <c r="B2" s="426" t="s">
        <v>316</v>
      </c>
      <c r="C2" s="460" t="s">
        <v>325</v>
      </c>
      <c r="D2" s="427">
        <v>45387</v>
      </c>
      <c r="E2" s="428">
        <v>45387</v>
      </c>
    </row>
    <row r="3" spans="1:5" s="103" customFormat="1" ht="24" customHeight="1">
      <c r="A3" s="425" t="s">
        <v>211</v>
      </c>
      <c r="B3" s="426" t="s">
        <v>214</v>
      </c>
      <c r="C3" s="461" t="s">
        <v>326</v>
      </c>
      <c r="D3" s="427">
        <v>45387</v>
      </c>
      <c r="E3" s="428">
        <v>45387</v>
      </c>
    </row>
    <row r="4" spans="1:5" s="103" customFormat="1" ht="24" customHeight="1">
      <c r="A4" s="467" t="s">
        <v>211</v>
      </c>
      <c r="B4" s="468" t="s">
        <v>317</v>
      </c>
      <c r="C4" s="468" t="s">
        <v>327</v>
      </c>
      <c r="D4" s="473">
        <v>45386</v>
      </c>
      <c r="E4" s="474">
        <v>45387</v>
      </c>
    </row>
    <row r="5" spans="1:5" s="103" customFormat="1" ht="24" customHeight="1">
      <c r="A5" s="467" t="s">
        <v>211</v>
      </c>
      <c r="B5" s="468" t="s">
        <v>318</v>
      </c>
      <c r="C5" s="468" t="s">
        <v>346</v>
      </c>
      <c r="D5" s="473">
        <v>45386</v>
      </c>
      <c r="E5" s="474">
        <v>45387</v>
      </c>
    </row>
    <row r="6" spans="1:5" s="103" customFormat="1" ht="24" customHeight="1">
      <c r="A6" s="356" t="s">
        <v>211</v>
      </c>
      <c r="B6" s="439" t="s">
        <v>319</v>
      </c>
      <c r="C6" s="507" t="s">
        <v>328</v>
      </c>
      <c r="D6" s="357">
        <v>45386</v>
      </c>
      <c r="E6" s="358">
        <v>45387</v>
      </c>
    </row>
    <row r="7" spans="1:5" s="103" customFormat="1" ht="24" customHeight="1">
      <c r="A7" s="356" t="s">
        <v>213</v>
      </c>
      <c r="B7" s="439" t="s">
        <v>320</v>
      </c>
      <c r="C7" s="464" t="s">
        <v>329</v>
      </c>
      <c r="D7" s="357">
        <v>45386</v>
      </c>
      <c r="E7" s="358">
        <v>45387</v>
      </c>
    </row>
    <row r="8" spans="1:5" s="103" customFormat="1" ht="24" customHeight="1">
      <c r="A8" s="380" t="s">
        <v>211</v>
      </c>
      <c r="B8" s="440" t="s">
        <v>321</v>
      </c>
      <c r="C8" s="440" t="s">
        <v>330</v>
      </c>
      <c r="D8" s="381">
        <v>45386</v>
      </c>
      <c r="E8" s="382">
        <v>45387</v>
      </c>
    </row>
    <row r="9" spans="1:5" s="103" customFormat="1" ht="24" customHeight="1">
      <c r="A9" s="465" t="s">
        <v>211</v>
      </c>
      <c r="B9" s="466" t="s">
        <v>322</v>
      </c>
      <c r="C9" s="466" t="s">
        <v>331</v>
      </c>
      <c r="D9" s="471">
        <v>45386</v>
      </c>
      <c r="E9" s="472">
        <v>45387</v>
      </c>
    </row>
    <row r="10" spans="1:5" s="103" customFormat="1" ht="24" customHeight="1">
      <c r="A10" s="467" t="s">
        <v>211</v>
      </c>
      <c r="B10" s="468" t="s">
        <v>323</v>
      </c>
      <c r="C10" s="468" t="s">
        <v>332</v>
      </c>
      <c r="D10" s="473">
        <v>45386</v>
      </c>
      <c r="E10" s="474">
        <v>45387</v>
      </c>
    </row>
    <row r="11" spans="1:5" s="103" customFormat="1" ht="24" customHeight="1">
      <c r="A11" s="467" t="s">
        <v>215</v>
      </c>
      <c r="B11" s="468" t="s">
        <v>324</v>
      </c>
      <c r="C11" s="468" t="s">
        <v>333</v>
      </c>
      <c r="D11" s="473">
        <v>45385</v>
      </c>
      <c r="E11" s="474">
        <v>45386</v>
      </c>
    </row>
    <row r="12" spans="1:5" s="103" customFormat="1" ht="24" customHeight="1">
      <c r="A12" s="425" t="s">
        <v>211</v>
      </c>
      <c r="B12" s="426" t="s">
        <v>308</v>
      </c>
      <c r="C12" s="461" t="s">
        <v>334</v>
      </c>
      <c r="D12" s="427">
        <v>45385</v>
      </c>
      <c r="E12" s="428">
        <v>45386</v>
      </c>
    </row>
    <row r="13" spans="1:5" s="103" customFormat="1" ht="24" customHeight="1">
      <c r="A13" s="467" t="s">
        <v>211</v>
      </c>
      <c r="B13" s="468" t="s">
        <v>309</v>
      </c>
      <c r="C13" s="468" t="s">
        <v>335</v>
      </c>
      <c r="D13" s="473">
        <v>45385</v>
      </c>
      <c r="E13" s="474">
        <v>45386</v>
      </c>
    </row>
    <row r="14" spans="1:5" s="103" customFormat="1" ht="24" customHeight="1">
      <c r="A14" s="467" t="s">
        <v>211</v>
      </c>
      <c r="B14" s="468" t="s">
        <v>310</v>
      </c>
      <c r="C14" s="468" t="s">
        <v>336</v>
      </c>
      <c r="D14" s="473">
        <v>45385</v>
      </c>
      <c r="E14" s="474">
        <v>45385</v>
      </c>
    </row>
    <row r="15" spans="1:5" s="103" customFormat="1" ht="24" customHeight="1">
      <c r="A15" s="425" t="s">
        <v>211</v>
      </c>
      <c r="B15" s="426" t="s">
        <v>293</v>
      </c>
      <c r="C15" s="461" t="s">
        <v>337</v>
      </c>
      <c r="D15" s="427">
        <v>45385</v>
      </c>
      <c r="E15" s="428">
        <v>45385</v>
      </c>
    </row>
    <row r="16" spans="1:5" s="103" customFormat="1" ht="24" customHeight="1">
      <c r="A16" s="425" t="s">
        <v>211</v>
      </c>
      <c r="B16" s="426" t="s">
        <v>311</v>
      </c>
      <c r="C16" s="461" t="s">
        <v>338</v>
      </c>
      <c r="D16" s="427">
        <v>45385</v>
      </c>
      <c r="E16" s="428">
        <v>45385</v>
      </c>
    </row>
    <row r="17" spans="1:5" s="103" customFormat="1" ht="24" customHeight="1">
      <c r="A17" s="356" t="s">
        <v>212</v>
      </c>
      <c r="B17" s="439" t="s">
        <v>312</v>
      </c>
      <c r="C17" s="477" t="s">
        <v>339</v>
      </c>
      <c r="D17" s="357">
        <v>45385</v>
      </c>
      <c r="E17" s="358">
        <v>45385</v>
      </c>
    </row>
    <row r="18" spans="1:5" s="103" customFormat="1" ht="24" customHeight="1">
      <c r="A18" s="356" t="s">
        <v>211</v>
      </c>
      <c r="B18" s="439" t="s">
        <v>313</v>
      </c>
      <c r="C18" s="509" t="s">
        <v>340</v>
      </c>
      <c r="D18" s="357">
        <v>45384</v>
      </c>
      <c r="E18" s="358">
        <v>45385</v>
      </c>
    </row>
    <row r="19" spans="1:5" s="103" customFormat="1" ht="24" customHeight="1">
      <c r="A19" s="380" t="s">
        <v>212</v>
      </c>
      <c r="B19" s="440" t="s">
        <v>218</v>
      </c>
      <c r="C19" s="508" t="s">
        <v>341</v>
      </c>
      <c r="D19" s="381">
        <v>45384</v>
      </c>
      <c r="E19" s="382">
        <v>45385</v>
      </c>
    </row>
    <row r="20" spans="1:5" s="103" customFormat="1" ht="24" customHeight="1">
      <c r="A20" s="467" t="s">
        <v>211</v>
      </c>
      <c r="B20" s="468" t="s">
        <v>314</v>
      </c>
      <c r="C20" s="468" t="s">
        <v>342</v>
      </c>
      <c r="D20" s="473">
        <v>45384</v>
      </c>
      <c r="E20" s="474">
        <v>45385</v>
      </c>
    </row>
    <row r="21" spans="1:5" s="103" customFormat="1" ht="24" customHeight="1">
      <c r="A21" s="467" t="s">
        <v>211</v>
      </c>
      <c r="B21" s="468" t="s">
        <v>315</v>
      </c>
      <c r="C21" s="468" t="s">
        <v>343</v>
      </c>
      <c r="D21" s="473">
        <v>45384</v>
      </c>
      <c r="E21" s="474">
        <v>45385</v>
      </c>
    </row>
    <row r="22" spans="1:5" s="103" customFormat="1" ht="24" customHeight="1">
      <c r="A22" s="425" t="s">
        <v>211</v>
      </c>
      <c r="B22" s="426" t="s">
        <v>291</v>
      </c>
      <c r="C22" s="461" t="s">
        <v>344</v>
      </c>
      <c r="D22" s="427">
        <v>45384</v>
      </c>
      <c r="E22" s="428">
        <v>45384</v>
      </c>
    </row>
    <row r="23" spans="1:5" s="103" customFormat="1" ht="24" customHeight="1">
      <c r="A23" s="425" t="s">
        <v>211</v>
      </c>
      <c r="B23" s="426" t="s">
        <v>292</v>
      </c>
      <c r="C23" s="460" t="s">
        <v>345</v>
      </c>
      <c r="D23" s="427">
        <v>45384</v>
      </c>
      <c r="E23" s="428">
        <v>45384</v>
      </c>
    </row>
    <row r="24" spans="1:5" s="103" customFormat="1" ht="24" customHeight="1">
      <c r="A24" s="425" t="s">
        <v>211</v>
      </c>
      <c r="B24" s="426" t="s">
        <v>293</v>
      </c>
      <c r="C24" s="461" t="s">
        <v>294</v>
      </c>
      <c r="D24" s="427">
        <v>45383</v>
      </c>
      <c r="E24" s="428">
        <v>45384</v>
      </c>
    </row>
    <row r="25" spans="1:5" s="103" customFormat="1" ht="24" customHeight="1">
      <c r="A25" s="467" t="s">
        <v>211</v>
      </c>
      <c r="B25" s="468" t="s">
        <v>295</v>
      </c>
      <c r="C25" s="468" t="s">
        <v>296</v>
      </c>
      <c r="D25" s="473">
        <v>45383</v>
      </c>
      <c r="E25" s="474">
        <v>45384</v>
      </c>
    </row>
    <row r="26" spans="1:5" s="103" customFormat="1" ht="24" customHeight="1">
      <c r="A26" s="425" t="s">
        <v>211</v>
      </c>
      <c r="B26" s="426" t="s">
        <v>297</v>
      </c>
      <c r="C26" s="461" t="s">
        <v>298</v>
      </c>
      <c r="D26" s="427">
        <v>45383</v>
      </c>
      <c r="E26" s="428">
        <v>45384</v>
      </c>
    </row>
    <row r="27" spans="1:5" s="103" customFormat="1" ht="24" customHeight="1">
      <c r="A27" s="425" t="s">
        <v>211</v>
      </c>
      <c r="B27" s="426" t="s">
        <v>266</v>
      </c>
      <c r="C27" s="461" t="s">
        <v>299</v>
      </c>
      <c r="D27" s="427">
        <v>45383</v>
      </c>
      <c r="E27" s="428">
        <v>45384</v>
      </c>
    </row>
    <row r="28" spans="1:5" s="103" customFormat="1" ht="24" customHeight="1">
      <c r="A28" s="467" t="s">
        <v>211</v>
      </c>
      <c r="B28" s="468" t="s">
        <v>300</v>
      </c>
      <c r="C28" s="468" t="s">
        <v>301</v>
      </c>
      <c r="D28" s="473">
        <v>45383</v>
      </c>
      <c r="E28" s="474">
        <v>45384</v>
      </c>
    </row>
    <row r="29" spans="1:5" s="103" customFormat="1" ht="24" customHeight="1">
      <c r="A29" s="425" t="s">
        <v>211</v>
      </c>
      <c r="B29" s="426" t="s">
        <v>302</v>
      </c>
      <c r="C29" s="460" t="s">
        <v>303</v>
      </c>
      <c r="D29" s="427">
        <v>45383</v>
      </c>
      <c r="E29" s="428">
        <v>45384</v>
      </c>
    </row>
    <row r="30" spans="1:5" s="103" customFormat="1" ht="24" customHeight="1">
      <c r="A30" s="467" t="s">
        <v>211</v>
      </c>
      <c r="B30" s="468" t="s">
        <v>304</v>
      </c>
      <c r="C30" s="468" t="s">
        <v>305</v>
      </c>
      <c r="D30" s="473">
        <v>45381</v>
      </c>
      <c r="E30" s="474">
        <v>45383</v>
      </c>
    </row>
    <row r="31" spans="1:5" s="103" customFormat="1" ht="24" customHeight="1">
      <c r="A31" s="467" t="s">
        <v>211</v>
      </c>
      <c r="B31" s="468" t="s">
        <v>306</v>
      </c>
      <c r="C31" s="468" t="s">
        <v>307</v>
      </c>
      <c r="D31" s="473">
        <v>45381</v>
      </c>
      <c r="E31" s="474">
        <v>45383</v>
      </c>
    </row>
    <row r="32" spans="1:5" s="103" customFormat="1" ht="24" customHeight="1">
      <c r="A32" s="467" t="s">
        <v>212</v>
      </c>
      <c r="B32" s="468" t="s">
        <v>272</v>
      </c>
      <c r="C32" s="468" t="s">
        <v>273</v>
      </c>
      <c r="D32" s="473">
        <v>45381</v>
      </c>
      <c r="E32" s="474">
        <v>45383</v>
      </c>
    </row>
    <row r="33" spans="1:5" s="103" customFormat="1" ht="24" customHeight="1">
      <c r="A33" s="469" t="s">
        <v>211</v>
      </c>
      <c r="B33" s="470" t="s">
        <v>274</v>
      </c>
      <c r="C33" s="470" t="s">
        <v>275</v>
      </c>
      <c r="D33" s="475">
        <v>45381</v>
      </c>
      <c r="E33" s="476">
        <v>45383</v>
      </c>
    </row>
    <row r="34" spans="1:5" s="103" customFormat="1" ht="24" customHeight="1">
      <c r="A34" s="465" t="s">
        <v>211</v>
      </c>
      <c r="B34" s="466" t="s">
        <v>276</v>
      </c>
      <c r="C34" s="466" t="s">
        <v>277</v>
      </c>
      <c r="D34" s="471">
        <v>45380</v>
      </c>
      <c r="E34" s="472">
        <v>45383</v>
      </c>
    </row>
    <row r="35" spans="1:5" s="103" customFormat="1" ht="24" customHeight="1">
      <c r="A35" s="465" t="s">
        <v>211</v>
      </c>
      <c r="B35" s="466" t="s">
        <v>217</v>
      </c>
      <c r="C35" s="466" t="s">
        <v>278</v>
      </c>
      <c r="D35" s="471">
        <v>45380</v>
      </c>
      <c r="E35" s="472">
        <v>45383</v>
      </c>
    </row>
    <row r="36" spans="1:5" s="103" customFormat="1" ht="24" customHeight="1">
      <c r="A36" s="425" t="s">
        <v>215</v>
      </c>
      <c r="B36" s="426" t="s">
        <v>279</v>
      </c>
      <c r="C36" s="461" t="s">
        <v>280</v>
      </c>
      <c r="D36" s="427">
        <v>45380</v>
      </c>
      <c r="E36" s="428">
        <v>45383</v>
      </c>
    </row>
    <row r="37" spans="1:5" s="103" customFormat="1" ht="24" customHeight="1">
      <c r="A37" s="467" t="s">
        <v>211</v>
      </c>
      <c r="B37" s="468" t="s">
        <v>281</v>
      </c>
      <c r="C37" s="468" t="s">
        <v>282</v>
      </c>
      <c r="D37" s="473">
        <v>45380</v>
      </c>
      <c r="E37" s="474">
        <v>45383</v>
      </c>
    </row>
    <row r="38" spans="1:5" s="103" customFormat="1" ht="24" customHeight="1">
      <c r="A38" s="425" t="s">
        <v>211</v>
      </c>
      <c r="B38" s="426" t="s">
        <v>283</v>
      </c>
      <c r="C38" s="461" t="s">
        <v>284</v>
      </c>
      <c r="D38" s="427">
        <v>45380</v>
      </c>
      <c r="E38" s="428">
        <v>45383</v>
      </c>
    </row>
    <row r="39" spans="1:5" s="103" customFormat="1" ht="24" customHeight="1">
      <c r="A39" s="467" t="s">
        <v>215</v>
      </c>
      <c r="B39" s="468" t="s">
        <v>285</v>
      </c>
      <c r="C39" s="468" t="s">
        <v>286</v>
      </c>
      <c r="D39" s="473">
        <v>45380</v>
      </c>
      <c r="E39" s="474">
        <v>45383</v>
      </c>
    </row>
    <row r="40" spans="1:5" s="103" customFormat="1" ht="24" customHeight="1">
      <c r="A40" s="467" t="s">
        <v>211</v>
      </c>
      <c r="B40" s="468" t="s">
        <v>287</v>
      </c>
      <c r="C40" s="468" t="s">
        <v>288</v>
      </c>
      <c r="D40" s="473">
        <v>45380</v>
      </c>
      <c r="E40" s="474">
        <v>45383</v>
      </c>
    </row>
    <row r="41" spans="1:5" s="103" customFormat="1" ht="24" customHeight="1">
      <c r="A41" s="425" t="s">
        <v>211</v>
      </c>
      <c r="B41" s="426" t="s">
        <v>289</v>
      </c>
      <c r="C41" s="461" t="s">
        <v>290</v>
      </c>
      <c r="D41" s="427">
        <v>45380</v>
      </c>
      <c r="E41" s="428">
        <v>45383</v>
      </c>
    </row>
    <row r="42" spans="1:5" s="103" customFormat="1" ht="24" customHeight="1">
      <c r="A42" s="425" t="s">
        <v>213</v>
      </c>
      <c r="B42" s="426" t="s">
        <v>255</v>
      </c>
      <c r="C42" s="460" t="s">
        <v>256</v>
      </c>
      <c r="D42" s="427">
        <v>45380</v>
      </c>
      <c r="E42" s="428">
        <v>45383</v>
      </c>
    </row>
    <row r="43" spans="1:5" s="103" customFormat="1" ht="24" customHeight="1">
      <c r="A43" s="467" t="s">
        <v>211</v>
      </c>
      <c r="B43" s="468" t="s">
        <v>257</v>
      </c>
      <c r="C43" s="468" t="s">
        <v>258</v>
      </c>
      <c r="D43" s="473">
        <v>45380</v>
      </c>
      <c r="E43" s="474">
        <v>45383</v>
      </c>
    </row>
    <row r="44" spans="1:5" s="103" customFormat="1" ht="24" customHeight="1">
      <c r="A44" s="467" t="s">
        <v>211</v>
      </c>
      <c r="B44" s="468" t="s">
        <v>259</v>
      </c>
      <c r="C44" s="468" t="s">
        <v>260</v>
      </c>
      <c r="D44" s="473">
        <v>45380</v>
      </c>
      <c r="E44" s="474">
        <v>45383</v>
      </c>
    </row>
    <row r="45" spans="1:5" s="103" customFormat="1" ht="24" customHeight="1">
      <c r="A45" s="467" t="s">
        <v>211</v>
      </c>
      <c r="B45" s="468" t="s">
        <v>261</v>
      </c>
      <c r="C45" s="468" t="s">
        <v>262</v>
      </c>
      <c r="D45" s="473">
        <v>45380</v>
      </c>
      <c r="E45" s="474">
        <v>45383</v>
      </c>
    </row>
    <row r="46" spans="1:5" s="103" customFormat="1" ht="24" customHeight="1">
      <c r="A46" s="467" t="s">
        <v>215</v>
      </c>
      <c r="B46" s="468" t="s">
        <v>219</v>
      </c>
      <c r="C46" s="468" t="s">
        <v>263</v>
      </c>
      <c r="D46" s="473">
        <v>45380</v>
      </c>
      <c r="E46" s="474">
        <v>45383</v>
      </c>
    </row>
    <row r="47" spans="1:5" s="103" customFormat="1" ht="24" customHeight="1">
      <c r="A47" s="467" t="s">
        <v>211</v>
      </c>
      <c r="B47" s="468" t="s">
        <v>264</v>
      </c>
      <c r="C47" s="468" t="s">
        <v>265</v>
      </c>
      <c r="D47" s="473">
        <v>45380</v>
      </c>
      <c r="E47" s="474">
        <v>45383</v>
      </c>
    </row>
    <row r="48" spans="1:5" s="103" customFormat="1" ht="24" customHeight="1">
      <c r="A48" s="425" t="s">
        <v>211</v>
      </c>
      <c r="B48" s="426" t="s">
        <v>266</v>
      </c>
      <c r="C48" s="460" t="s">
        <v>267</v>
      </c>
      <c r="D48" s="427">
        <v>45380</v>
      </c>
      <c r="E48" s="428">
        <v>45383</v>
      </c>
    </row>
    <row r="49" spans="1:11" s="103" customFormat="1" ht="24" customHeight="1">
      <c r="A49" s="425" t="s">
        <v>215</v>
      </c>
      <c r="B49" s="426" t="s">
        <v>268</v>
      </c>
      <c r="C49" s="461" t="s">
        <v>269</v>
      </c>
      <c r="D49" s="427">
        <v>45380</v>
      </c>
      <c r="E49" s="428">
        <v>45383</v>
      </c>
    </row>
    <row r="50" spans="1:11" s="103" customFormat="1" ht="24" customHeight="1">
      <c r="A50" s="425" t="s">
        <v>211</v>
      </c>
      <c r="B50" s="426" t="s">
        <v>270</v>
      </c>
      <c r="C50" s="461" t="s">
        <v>271</v>
      </c>
      <c r="D50" s="427">
        <v>45380</v>
      </c>
      <c r="E50" s="428">
        <v>45383</v>
      </c>
    </row>
    <row r="51" spans="1:11" s="103" customFormat="1" ht="24" customHeight="1">
      <c r="A51" s="425"/>
      <c r="B51" s="426"/>
      <c r="C51" s="426"/>
      <c r="D51" s="427"/>
      <c r="E51" s="428"/>
    </row>
    <row r="52" spans="1:11" ht="20.25" customHeight="1">
      <c r="A52" s="285"/>
      <c r="B52" s="286"/>
      <c r="C52" s="243"/>
      <c r="D52" s="287"/>
      <c r="E52" s="287"/>
      <c r="J52" s="120"/>
      <c r="K52" s="120"/>
    </row>
    <row r="53" spans="1:11" ht="20.25" customHeight="1">
      <c r="A53" s="37"/>
      <c r="B53" s="38"/>
      <c r="C53" s="243" t="s">
        <v>159</v>
      </c>
      <c r="D53" s="39"/>
      <c r="E53" s="39"/>
      <c r="J53" s="120"/>
      <c r="K53" s="120"/>
    </row>
    <row r="54" spans="1:11" ht="20.25" customHeight="1">
      <c r="A54" s="285"/>
      <c r="B54" s="286"/>
      <c r="C54" s="243"/>
      <c r="D54" s="287"/>
      <c r="E54" s="287"/>
      <c r="J54" s="120"/>
      <c r="K54" s="120"/>
    </row>
    <row r="55" spans="1:11">
      <c r="A55" s="244" t="s">
        <v>141</v>
      </c>
      <c r="B55" s="244"/>
      <c r="C55" s="244"/>
      <c r="D55" s="288"/>
      <c r="E55" s="288"/>
    </row>
    <row r="56" spans="1:11">
      <c r="A56" s="726" t="s">
        <v>25</v>
      </c>
      <c r="B56" s="726"/>
      <c r="C56" s="726"/>
      <c r="D56" s="289"/>
      <c r="E56" s="289"/>
    </row>
  </sheetData>
  <autoFilter ref="A1:E50" xr:uid="{00000000-0001-0000-0800-000000000000}"/>
  <mergeCells count="1">
    <mergeCell ref="A56:C56"/>
  </mergeCells>
  <phoneticPr fontId="29"/>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6"/>
  <sheetViews>
    <sheetView topLeftCell="B1" zoomScale="94" zoomScaleNormal="94" zoomScaleSheetLayoutView="100" workbookViewId="0">
      <selection activeCell="A12" sqref="A12:XFD13"/>
    </sheetView>
  </sheetViews>
  <sheetFormatPr defaultColWidth="9" defaultRowHeight="36" customHeight="1"/>
  <cols>
    <col min="1" max="13" width="9" style="1"/>
    <col min="14" max="14" width="96.88671875" style="1" customWidth="1"/>
    <col min="15" max="15" width="26.88671875" style="10" customWidth="1"/>
    <col min="16" max="16384" width="9" style="1"/>
  </cols>
  <sheetData>
    <row r="1" spans="1:16" ht="46.2" customHeight="1" thickBot="1">
      <c r="A1" s="727" t="s">
        <v>237</v>
      </c>
      <c r="B1" s="728"/>
      <c r="C1" s="728"/>
      <c r="D1" s="728"/>
      <c r="E1" s="728"/>
      <c r="F1" s="728"/>
      <c r="G1" s="728"/>
      <c r="H1" s="728"/>
      <c r="I1" s="728"/>
      <c r="J1" s="728"/>
      <c r="K1" s="728"/>
      <c r="L1" s="728"/>
      <c r="M1" s="728"/>
      <c r="N1" s="729"/>
    </row>
    <row r="2" spans="1:16" ht="40.200000000000003" customHeight="1">
      <c r="A2" s="730" t="s">
        <v>413</v>
      </c>
      <c r="B2" s="731"/>
      <c r="C2" s="731"/>
      <c r="D2" s="731"/>
      <c r="E2" s="731"/>
      <c r="F2" s="731"/>
      <c r="G2" s="731"/>
      <c r="H2" s="731"/>
      <c r="I2" s="731"/>
      <c r="J2" s="731"/>
      <c r="K2" s="731"/>
      <c r="L2" s="731"/>
      <c r="M2" s="731"/>
      <c r="N2" s="732"/>
    </row>
    <row r="3" spans="1:16" ht="121.8" customHeight="1" thickBot="1">
      <c r="A3" s="733" t="s">
        <v>414</v>
      </c>
      <c r="B3" s="734"/>
      <c r="C3" s="734"/>
      <c r="D3" s="734"/>
      <c r="E3" s="734"/>
      <c r="F3" s="734"/>
      <c r="G3" s="734"/>
      <c r="H3" s="734"/>
      <c r="I3" s="734"/>
      <c r="J3" s="734"/>
      <c r="K3" s="734"/>
      <c r="L3" s="734"/>
      <c r="M3" s="734"/>
      <c r="N3" s="735"/>
      <c r="P3" s="279"/>
    </row>
    <row r="4" spans="1:16" ht="47.4" customHeight="1">
      <c r="A4" s="736" t="s">
        <v>415</v>
      </c>
      <c r="B4" s="737"/>
      <c r="C4" s="737"/>
      <c r="D4" s="737"/>
      <c r="E4" s="737"/>
      <c r="F4" s="737"/>
      <c r="G4" s="737"/>
      <c r="H4" s="737"/>
      <c r="I4" s="737"/>
      <c r="J4" s="737"/>
      <c r="K4" s="737"/>
      <c r="L4" s="737"/>
      <c r="M4" s="737"/>
      <c r="N4" s="738"/>
    </row>
    <row r="5" spans="1:16" ht="409.6" customHeight="1" thickBot="1">
      <c r="A5" s="739" t="s">
        <v>416</v>
      </c>
      <c r="B5" s="740"/>
      <c r="C5" s="740"/>
      <c r="D5" s="740"/>
      <c r="E5" s="740"/>
      <c r="F5" s="740"/>
      <c r="G5" s="740"/>
      <c r="H5" s="740"/>
      <c r="I5" s="740"/>
      <c r="J5" s="740"/>
      <c r="K5" s="740"/>
      <c r="L5" s="740"/>
      <c r="M5" s="740"/>
      <c r="N5" s="741"/>
    </row>
    <row r="6" spans="1:16" ht="49.2" customHeight="1" thickBot="1">
      <c r="A6" s="742" t="s">
        <v>417</v>
      </c>
      <c r="B6" s="743"/>
      <c r="C6" s="743"/>
      <c r="D6" s="743"/>
      <c r="E6" s="743"/>
      <c r="F6" s="743"/>
      <c r="G6" s="743"/>
      <c r="H6" s="743"/>
      <c r="I6" s="743"/>
      <c r="J6" s="743"/>
      <c r="K6" s="743"/>
      <c r="L6" s="743"/>
      <c r="M6" s="743"/>
      <c r="N6" s="744"/>
    </row>
    <row r="7" spans="1:16" ht="183" customHeight="1" thickBot="1">
      <c r="A7" s="745" t="s">
        <v>418</v>
      </c>
      <c r="B7" s="746"/>
      <c r="C7" s="746"/>
      <c r="D7" s="746"/>
      <c r="E7" s="746"/>
      <c r="F7" s="746"/>
      <c r="G7" s="746"/>
      <c r="H7" s="746"/>
      <c r="I7" s="746"/>
      <c r="J7" s="746"/>
      <c r="K7" s="746"/>
      <c r="L7" s="746"/>
      <c r="M7" s="746"/>
      <c r="N7" s="747"/>
      <c r="O7" s="42"/>
    </row>
    <row r="8" spans="1:16" ht="49.2" customHeight="1" thickBot="1">
      <c r="A8" s="752" t="s">
        <v>419</v>
      </c>
      <c r="B8" s="753"/>
      <c r="C8" s="753"/>
      <c r="D8" s="753"/>
      <c r="E8" s="753"/>
      <c r="F8" s="753"/>
      <c r="G8" s="753"/>
      <c r="H8" s="753"/>
      <c r="I8" s="753"/>
      <c r="J8" s="753"/>
      <c r="K8" s="753"/>
      <c r="L8" s="753"/>
      <c r="M8" s="753"/>
      <c r="N8" s="754"/>
      <c r="O8" s="45"/>
    </row>
    <row r="9" spans="1:16" ht="377.4" customHeight="1" thickBot="1">
      <c r="A9" s="755" t="s">
        <v>420</v>
      </c>
      <c r="B9" s="756"/>
      <c r="C9" s="756"/>
      <c r="D9" s="756"/>
      <c r="E9" s="756"/>
      <c r="F9" s="756"/>
      <c r="G9" s="756"/>
      <c r="H9" s="756"/>
      <c r="I9" s="756"/>
      <c r="J9" s="756"/>
      <c r="K9" s="756"/>
      <c r="L9" s="756"/>
      <c r="M9" s="756"/>
      <c r="N9" s="757"/>
      <c r="O9" s="45"/>
    </row>
    <row r="10" spans="1:16" ht="42.6" customHeight="1">
      <c r="A10" s="730" t="s">
        <v>421</v>
      </c>
      <c r="B10" s="731"/>
      <c r="C10" s="731"/>
      <c r="D10" s="731"/>
      <c r="E10" s="731"/>
      <c r="F10" s="731"/>
      <c r="G10" s="731"/>
      <c r="H10" s="731"/>
      <c r="I10" s="731"/>
      <c r="J10" s="731"/>
      <c r="K10" s="731"/>
      <c r="L10" s="731"/>
      <c r="M10" s="731"/>
      <c r="N10" s="732"/>
    </row>
    <row r="11" spans="1:16" ht="294" customHeight="1" thickBot="1">
      <c r="A11" s="733" t="s">
        <v>422</v>
      </c>
      <c r="B11" s="734"/>
      <c r="C11" s="734"/>
      <c r="D11" s="734"/>
      <c r="E11" s="734"/>
      <c r="F11" s="734"/>
      <c r="G11" s="734"/>
      <c r="H11" s="734"/>
      <c r="I11" s="734"/>
      <c r="J11" s="734"/>
      <c r="K11" s="734"/>
      <c r="L11" s="734"/>
      <c r="M11" s="734"/>
      <c r="N11" s="735"/>
      <c r="P11" s="279"/>
    </row>
    <row r="12" spans="1:16" ht="39.6" hidden="1" customHeight="1">
      <c r="A12" s="758"/>
      <c r="B12" s="758"/>
      <c r="C12" s="758"/>
      <c r="D12" s="758"/>
      <c r="E12" s="758"/>
      <c r="F12" s="758"/>
      <c r="G12" s="758"/>
      <c r="H12" s="758"/>
      <c r="I12" s="758"/>
      <c r="J12" s="758"/>
      <c r="K12" s="758"/>
      <c r="L12" s="758"/>
      <c r="M12" s="758"/>
      <c r="N12" s="758"/>
      <c r="O12" s="1"/>
      <c r="P12" s="452"/>
    </row>
    <row r="13" spans="1:16" ht="141.6" hidden="1" customHeight="1" thickBot="1">
      <c r="A13" s="759"/>
      <c r="B13" s="759"/>
      <c r="C13" s="759"/>
      <c r="D13" s="759"/>
      <c r="E13" s="759"/>
      <c r="F13" s="759"/>
      <c r="G13" s="759"/>
      <c r="H13" s="759"/>
      <c r="I13" s="759"/>
      <c r="J13" s="759"/>
      <c r="K13" s="759"/>
      <c r="L13" s="759"/>
      <c r="M13" s="759"/>
      <c r="N13" s="759"/>
      <c r="O13" s="1"/>
      <c r="P13" s="452"/>
    </row>
    <row r="14" spans="1:16" ht="38.4" customHeight="1">
      <c r="A14" s="750"/>
      <c r="B14" s="751"/>
      <c r="C14" s="751"/>
      <c r="D14" s="751"/>
      <c r="E14" s="751"/>
      <c r="F14" s="751"/>
      <c r="G14" s="751"/>
      <c r="H14" s="751"/>
      <c r="I14" s="751"/>
      <c r="J14" s="751"/>
      <c r="K14" s="751"/>
      <c r="L14" s="751"/>
      <c r="M14" s="751"/>
      <c r="N14" s="751"/>
    </row>
    <row r="15" spans="1:16" ht="42" customHeight="1">
      <c r="A15" s="748" t="s">
        <v>25</v>
      </c>
      <c r="B15" s="749"/>
      <c r="C15" s="749"/>
      <c r="D15" s="749"/>
      <c r="E15" s="749"/>
      <c r="F15" s="749"/>
      <c r="G15" s="749"/>
      <c r="H15" s="749"/>
      <c r="I15" s="749"/>
      <c r="J15" s="749"/>
      <c r="K15" s="749"/>
      <c r="L15" s="749"/>
      <c r="M15" s="749"/>
      <c r="N15" s="749"/>
    </row>
    <row r="16" spans="1:16" ht="45.6" customHeight="1"/>
  </sheetData>
  <mergeCells count="15">
    <mergeCell ref="A6:N6"/>
    <mergeCell ref="A7:N7"/>
    <mergeCell ref="A15:N15"/>
    <mergeCell ref="A14:N14"/>
    <mergeCell ref="A8:N8"/>
    <mergeCell ref="A9:N9"/>
    <mergeCell ref="A10:N10"/>
    <mergeCell ref="A11:N11"/>
    <mergeCell ref="A12:N12"/>
    <mergeCell ref="A13:N13"/>
    <mergeCell ref="A1:N1"/>
    <mergeCell ref="A2:N2"/>
    <mergeCell ref="A3:N3"/>
    <mergeCell ref="A4:N4"/>
    <mergeCell ref="A5:N5"/>
  </mergeCells>
  <phoneticPr fontId="15"/>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52"/>
  <sheetViews>
    <sheetView view="pageBreakPreview" zoomScale="93" zoomScaleNormal="75" zoomScaleSheetLayoutView="93" workbookViewId="0">
      <selection activeCell="A30" sqref="A30"/>
    </sheetView>
  </sheetViews>
  <sheetFormatPr defaultColWidth="9" defaultRowHeight="14.4"/>
  <cols>
    <col min="1" max="1" width="220.44140625" style="5" customWidth="1"/>
    <col min="2" max="2" width="33.109375" style="3" hidden="1" customWidth="1"/>
    <col min="3" max="3" width="23.109375" style="4" hidden="1" customWidth="1"/>
    <col min="4" max="16384" width="9" style="1"/>
  </cols>
  <sheetData>
    <row r="1" spans="1:3" s="40" customFormat="1" ht="46.2" customHeight="1" thickBot="1">
      <c r="A1" s="124" t="s">
        <v>238</v>
      </c>
      <c r="B1" s="43" t="s">
        <v>0</v>
      </c>
      <c r="C1" s="44" t="s">
        <v>2</v>
      </c>
    </row>
    <row r="2" spans="1:3" ht="46.8" customHeight="1">
      <c r="A2" s="283" t="s">
        <v>423</v>
      </c>
      <c r="B2" s="2"/>
      <c r="C2" s="760"/>
    </row>
    <row r="3" spans="1:3" ht="205.2" customHeight="1">
      <c r="A3" s="396" t="s">
        <v>424</v>
      </c>
      <c r="B3" s="46"/>
      <c r="C3" s="761"/>
    </row>
    <row r="4" spans="1:3" ht="34.799999999999997" customHeight="1" thickBot="1">
      <c r="A4" s="397" t="s">
        <v>425</v>
      </c>
      <c r="B4" s="1"/>
      <c r="C4" s="1"/>
    </row>
    <row r="5" spans="1:3" ht="46.8" customHeight="1">
      <c r="A5" s="283" t="s">
        <v>426</v>
      </c>
      <c r="B5" s="2"/>
      <c r="C5" s="760"/>
    </row>
    <row r="6" spans="1:3" ht="51" customHeight="1">
      <c r="A6" s="396" t="s">
        <v>428</v>
      </c>
      <c r="B6" s="46"/>
      <c r="C6" s="761"/>
    </row>
    <row r="7" spans="1:3" ht="34.799999999999997" customHeight="1" thickBot="1">
      <c r="A7" s="397" t="s">
        <v>427</v>
      </c>
      <c r="B7" s="1"/>
      <c r="C7" s="1"/>
    </row>
    <row r="8" spans="1:3" ht="41.4" hidden="1" customHeight="1">
      <c r="A8" s="364"/>
      <c r="B8" s="2"/>
      <c r="C8" s="760"/>
    </row>
    <row r="9" spans="1:3" ht="75.599999999999994" hidden="1" customHeight="1">
      <c r="A9" s="344"/>
      <c r="B9" s="46"/>
      <c r="C9" s="761"/>
    </row>
    <row r="10" spans="1:3" ht="38.4" hidden="1" customHeight="1">
      <c r="A10" s="279"/>
      <c r="B10" s="1"/>
      <c r="C10" s="1"/>
    </row>
    <row r="11" spans="1:3" ht="43.2" customHeight="1">
      <c r="A11" s="407" t="s">
        <v>429</v>
      </c>
      <c r="B11" s="146"/>
      <c r="C11" s="760"/>
    </row>
    <row r="12" spans="1:3" ht="167.4" customHeight="1" thickBot="1">
      <c r="A12" s="398" t="s">
        <v>430</v>
      </c>
      <c r="B12" s="147"/>
      <c r="C12" s="761"/>
    </row>
    <row r="13" spans="1:3" ht="36" customHeight="1">
      <c r="A13" s="311" t="s">
        <v>431</v>
      </c>
      <c r="B13" s="1"/>
      <c r="C13" s="1"/>
    </row>
    <row r="14" spans="1:3" s="312" customFormat="1" ht="42.6" hidden="1" customHeight="1">
      <c r="A14" s="399"/>
      <c r="B14" s="400"/>
      <c r="C14" s="400"/>
    </row>
    <row r="15" spans="1:3" ht="105.6" hidden="1" customHeight="1" thickBot="1">
      <c r="A15" s="345"/>
      <c r="B15" s="313"/>
      <c r="C15" s="313"/>
    </row>
    <row r="16" spans="1:3" s="315" customFormat="1" ht="34.200000000000003" hidden="1" customHeight="1">
      <c r="A16" s="314"/>
    </row>
    <row r="17" spans="1:3" s="312" customFormat="1" ht="42.6" hidden="1" customHeight="1">
      <c r="A17" s="401"/>
      <c r="B17" s="402"/>
      <c r="C17" s="402"/>
    </row>
    <row r="18" spans="1:3" ht="205.8" hidden="1" customHeight="1" thickBot="1">
      <c r="A18" s="345"/>
      <c r="B18" s="313"/>
      <c r="C18" s="313"/>
    </row>
    <row r="19" spans="1:3" s="315" customFormat="1" ht="46.8" hidden="1" customHeight="1">
      <c r="A19" s="406"/>
    </row>
    <row r="20" spans="1:3" ht="90.6" hidden="1" customHeight="1">
      <c r="A20" s="405"/>
      <c r="B20" s="1"/>
      <c r="C20" s="1"/>
    </row>
    <row r="21" spans="1:3" ht="29.4" hidden="1" customHeight="1">
      <c r="A21" s="346"/>
      <c r="B21" s="1"/>
      <c r="C21" s="1"/>
    </row>
    <row r="22" spans="1:3" s="315" customFormat="1" ht="46.8" hidden="1" customHeight="1">
      <c r="A22" s="406"/>
    </row>
    <row r="23" spans="1:3" s="407" customFormat="1" ht="46.8" hidden="1" customHeight="1">
      <c r="B23" s="407" t="s">
        <v>204</v>
      </c>
      <c r="C23" s="407" t="s">
        <v>204</v>
      </c>
    </row>
    <row r="24" spans="1:3" ht="247.2" hidden="1" customHeight="1">
      <c r="A24" s="436"/>
      <c r="B24" s="1"/>
      <c r="C24" s="1"/>
    </row>
    <row r="25" spans="1:3" ht="38.4" hidden="1" customHeight="1" thickBot="1">
      <c r="A25" s="438"/>
      <c r="B25" s="437"/>
      <c r="C25" s="437"/>
    </row>
    <row r="26" spans="1:3" ht="38.4" hidden="1" customHeight="1">
      <c r="A26" s="407"/>
      <c r="B26" s="1"/>
      <c r="C26" s="1"/>
    </row>
    <row r="27" spans="1:3" ht="225.6" hidden="1" customHeight="1" thickBot="1">
      <c r="A27" s="398"/>
      <c r="B27" s="1"/>
      <c r="C27" s="1"/>
    </row>
    <row r="28" spans="1:3" ht="38.4" hidden="1" customHeight="1">
      <c r="A28" s="311"/>
      <c r="B28" s="1"/>
      <c r="C28" s="1"/>
    </row>
    <row r="29" spans="1:3" ht="38.4" customHeight="1">
      <c r="A29" s="346"/>
      <c r="B29" s="1"/>
      <c r="C29" s="1"/>
    </row>
    <row r="30" spans="1:3" ht="39" customHeight="1">
      <c r="A30" s="1" t="s">
        <v>181</v>
      </c>
      <c r="B30" s="1"/>
      <c r="C30" s="1"/>
    </row>
    <row r="31" spans="1:3" ht="32.25" customHeight="1">
      <c r="A31" s="1" t="s">
        <v>182</v>
      </c>
      <c r="B31" s="1"/>
      <c r="C31" s="1"/>
    </row>
    <row r="32" spans="1:3" ht="36.75" customHeight="1"/>
    <row r="33" spans="1:1" ht="33" customHeight="1"/>
    <row r="34" spans="1:1" ht="36.75" customHeight="1"/>
    <row r="35" spans="1:1" ht="36.75" customHeight="1"/>
    <row r="36" spans="1:1" ht="25.5" customHeight="1"/>
    <row r="37" spans="1:1" ht="32.25" customHeight="1"/>
    <row r="38" spans="1:1" ht="30.75" customHeight="1"/>
    <row r="39" spans="1:1" ht="42.75" customHeight="1">
      <c r="A39" s="423"/>
    </row>
    <row r="40" spans="1:1" ht="43.5" customHeight="1"/>
    <row r="41" spans="1:1" ht="27.75" customHeight="1"/>
    <row r="42" spans="1:1" ht="30.75" customHeight="1"/>
    <row r="43" spans="1:1" ht="29.25" customHeight="1"/>
    <row r="44" spans="1:1" ht="27" customHeight="1"/>
    <row r="45" spans="1:1" ht="27" customHeight="1"/>
    <row r="46" spans="1:1" ht="27" customHeight="1"/>
    <row r="47" spans="1:1" ht="27" customHeight="1"/>
    <row r="48" spans="1:1" ht="27" customHeight="1"/>
    <row r="49" ht="27" customHeight="1"/>
    <row r="50" ht="27" customHeight="1"/>
    <row r="51" ht="27" customHeight="1"/>
    <row r="52" ht="27" customHeight="1"/>
  </sheetData>
  <mergeCells count="4">
    <mergeCell ref="C5:C6"/>
    <mergeCell ref="C8:C9"/>
    <mergeCell ref="C11:C12"/>
    <mergeCell ref="C2:C3"/>
  </mergeCells>
  <phoneticPr fontId="85"/>
  <hyperlinks>
    <hyperlink ref="A4" r:id="rId1" xr:uid="{C0CDD24A-7069-466A-AFDA-DAE4794A31ED}"/>
    <hyperlink ref="A7" r:id="rId2" xr:uid="{15A95D6D-516B-480E-9621-1233A8F95704}"/>
    <hyperlink ref="A13" r:id="rId3" xr:uid="{512CF3A9-D45D-4863-ABA1-DB9BCD970C82}"/>
  </hyperlinks>
  <pageMargins left="0" right="0" top="0.19685039370078741" bottom="0.39370078740157483" header="0" footer="0.19685039370078741"/>
  <pageSetup paperSize="9" scale="51"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AB65"/>
  <sheetViews>
    <sheetView view="pageBreakPreview" topLeftCell="B1" zoomScale="85" zoomScaleNormal="100" zoomScaleSheetLayoutView="85" workbookViewId="0">
      <selection activeCell="AD3" sqref="AD3"/>
    </sheetView>
  </sheetViews>
  <sheetFormatPr defaultRowHeight="13.2"/>
  <cols>
    <col min="1" max="1" width="8.88671875" hidden="1" customWidth="1"/>
    <col min="6" max="6" width="4.88671875" customWidth="1"/>
    <col min="8" max="8" width="1.77734375" customWidth="1"/>
    <col min="9" max="9" width="8.88671875" hidden="1" customWidth="1"/>
    <col min="11" max="11" width="11.6640625" customWidth="1"/>
    <col min="17" max="17" width="6.109375" customWidth="1"/>
  </cols>
  <sheetData>
    <row r="1" spans="1:28" ht="34.200000000000003" customHeight="1">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row>
    <row r="2" spans="1:28" ht="81" customHeight="1">
      <c r="B2" s="367"/>
      <c r="C2" s="367"/>
      <c r="D2" s="525" t="s">
        <v>472</v>
      </c>
      <c r="E2" s="526"/>
      <c r="F2" s="526"/>
      <c r="G2" s="526"/>
      <c r="H2" s="526"/>
      <c r="I2" s="526"/>
      <c r="J2" s="526"/>
      <c r="K2" s="526"/>
      <c r="L2" s="526"/>
      <c r="M2" s="526"/>
      <c r="N2" s="526"/>
      <c r="O2" s="526"/>
      <c r="P2" s="526"/>
      <c r="Q2" s="526"/>
      <c r="R2" s="526"/>
      <c r="S2" s="526"/>
      <c r="T2" s="526"/>
      <c r="U2" s="526"/>
      <c r="V2" s="526"/>
      <c r="W2" s="526"/>
      <c r="X2" s="526"/>
      <c r="Y2" s="367"/>
      <c r="Z2" s="367"/>
      <c r="AA2" s="367"/>
      <c r="AB2" s="367"/>
    </row>
    <row r="3" spans="1:28" ht="81" customHeight="1">
      <c r="B3" s="367"/>
      <c r="C3" s="367"/>
      <c r="D3" s="525" t="s">
        <v>473</v>
      </c>
      <c r="E3" s="526"/>
      <c r="F3" s="526"/>
      <c r="G3" s="526"/>
      <c r="H3" s="526"/>
      <c r="I3" s="526"/>
      <c r="J3" s="526"/>
      <c r="K3" s="526"/>
      <c r="L3" s="526"/>
      <c r="M3" s="526"/>
      <c r="N3" s="526"/>
      <c r="O3" s="526"/>
      <c r="P3" s="526"/>
      <c r="Q3" s="526"/>
      <c r="R3" s="526"/>
      <c r="S3" s="526"/>
      <c r="T3" s="526"/>
      <c r="U3" s="526"/>
      <c r="V3" s="526"/>
      <c r="W3" s="526"/>
      <c r="X3" s="526"/>
      <c r="Y3" s="367"/>
      <c r="Z3" s="367"/>
      <c r="AA3" s="367"/>
      <c r="AB3" s="367"/>
    </row>
    <row r="4" spans="1:28" ht="5.4" customHeight="1">
      <c r="B4" s="367"/>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7"/>
    </row>
    <row r="5" spans="1:28" ht="5.4" customHeight="1">
      <c r="B5" s="367"/>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row>
    <row r="6" spans="1:28" ht="5.4" customHeight="1">
      <c r="B6" s="367"/>
      <c r="C6" s="367"/>
      <c r="D6" s="367"/>
      <c r="E6" s="367"/>
      <c r="F6" s="367"/>
      <c r="G6" s="367"/>
      <c r="H6" s="367"/>
      <c r="I6" s="367"/>
      <c r="J6" s="367"/>
      <c r="K6" s="367"/>
      <c r="L6" s="367"/>
      <c r="M6" s="367"/>
      <c r="N6" s="367"/>
      <c r="O6" s="367"/>
      <c r="P6" s="367"/>
      <c r="Q6" s="367"/>
      <c r="R6" s="367"/>
      <c r="S6" s="367"/>
      <c r="T6" s="367"/>
      <c r="U6" s="367"/>
      <c r="V6" s="367"/>
      <c r="W6" s="367"/>
      <c r="X6" s="367"/>
      <c r="Y6" s="367"/>
      <c r="Z6" s="367"/>
      <c r="AA6" s="367"/>
      <c r="AB6" s="367"/>
    </row>
    <row r="7" spans="1:28" ht="5.4" customHeight="1">
      <c r="B7" s="367"/>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row>
    <row r="8" spans="1:28" ht="5.4" customHeight="1">
      <c r="B8" s="367"/>
      <c r="C8" s="367"/>
      <c r="D8" s="367"/>
      <c r="E8" s="367"/>
      <c r="F8" s="367"/>
      <c r="G8" s="367"/>
      <c r="H8" s="367"/>
      <c r="I8" s="367"/>
      <c r="J8" s="367"/>
      <c r="K8" s="367"/>
      <c r="L8" s="367"/>
      <c r="M8" s="367"/>
      <c r="N8" s="367"/>
      <c r="O8" s="367"/>
      <c r="P8" s="367"/>
      <c r="Q8" s="367"/>
      <c r="R8" s="367"/>
      <c r="S8" s="367"/>
      <c r="T8" s="367"/>
      <c r="U8" s="367"/>
      <c r="V8" s="367"/>
      <c r="W8" s="367"/>
      <c r="X8" s="367"/>
      <c r="Y8" s="367"/>
      <c r="Z8" s="367"/>
      <c r="AA8" s="367"/>
      <c r="AB8" s="367"/>
    </row>
    <row r="9" spans="1:28">
      <c r="B9" s="367"/>
      <c r="C9" s="367"/>
      <c r="D9" s="367"/>
      <c r="E9" s="367"/>
      <c r="F9" s="367"/>
      <c r="G9" s="367"/>
      <c r="H9" s="367"/>
      <c r="I9" s="367"/>
      <c r="J9" s="367"/>
      <c r="K9" s="367"/>
      <c r="L9" s="367"/>
      <c r="M9" s="367"/>
      <c r="N9" s="367"/>
      <c r="O9" s="367"/>
      <c r="P9" s="367"/>
      <c r="Q9" s="367"/>
      <c r="R9" s="367"/>
      <c r="S9" s="367"/>
      <c r="T9" s="367"/>
      <c r="U9" s="367"/>
      <c r="V9" s="367"/>
      <c r="W9" s="367"/>
      <c r="X9" s="367"/>
      <c r="Y9" s="367"/>
      <c r="Z9" s="367"/>
      <c r="AA9" s="367"/>
      <c r="AB9" s="367"/>
    </row>
    <row r="10" spans="1:28" ht="55.2" customHeight="1">
      <c r="B10" s="367"/>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row>
    <row r="11" spans="1:28">
      <c r="B11" s="367"/>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row>
    <row r="12" spans="1:28">
      <c r="B12" s="367"/>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row>
    <row r="13" spans="1:28">
      <c r="B13" s="367"/>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row>
    <row r="14" spans="1:28" ht="24.6" customHeight="1">
      <c r="A14" s="368"/>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row>
    <row r="15" spans="1:28" ht="24.6" customHeight="1">
      <c r="A15" s="369"/>
      <c r="B15" s="367"/>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row>
    <row r="16" spans="1:28" ht="7.2" customHeight="1">
      <c r="A16" s="370"/>
      <c r="B16" s="367"/>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row>
    <row r="17" spans="1:28" ht="24.6" customHeight="1">
      <c r="A17" s="371"/>
      <c r="B17" s="367"/>
      <c r="C17" s="367"/>
      <c r="D17" s="367"/>
      <c r="E17" s="367"/>
      <c r="F17" s="367"/>
      <c r="G17" s="367"/>
      <c r="H17" s="367"/>
      <c r="I17" s="367"/>
      <c r="J17" s="367"/>
      <c r="K17" s="367"/>
      <c r="L17" s="367"/>
      <c r="M17" s="367"/>
      <c r="N17" s="367"/>
      <c r="O17" s="367"/>
      <c r="P17" s="367"/>
      <c r="Q17" s="367"/>
      <c r="R17" s="367"/>
      <c r="S17" s="367"/>
      <c r="T17" s="367"/>
      <c r="U17" s="367"/>
      <c r="V17" s="367"/>
      <c r="W17" s="367"/>
      <c r="X17" s="367"/>
      <c r="Y17" s="367"/>
      <c r="Z17" s="367"/>
      <c r="AA17" s="367"/>
      <c r="AB17" s="367"/>
    </row>
    <row r="18" spans="1:28" ht="13.2" customHeight="1">
      <c r="A18" s="370"/>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row>
    <row r="19" spans="1:28" ht="13.2" customHeight="1">
      <c r="A19" s="370"/>
      <c r="B19" s="367"/>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row>
    <row r="20" spans="1:28" ht="13.2" customHeight="1">
      <c r="A20" s="370"/>
      <c r="B20" s="367"/>
      <c r="C20" s="367"/>
      <c r="D20" s="367"/>
      <c r="E20" s="367"/>
      <c r="F20" s="367"/>
      <c r="G20" s="367"/>
      <c r="H20" s="367"/>
      <c r="I20" s="367"/>
      <c r="J20" s="367"/>
      <c r="K20" s="367"/>
      <c r="L20" s="367"/>
      <c r="M20" s="367"/>
      <c r="N20" s="367"/>
      <c r="O20" s="367"/>
      <c r="P20" s="367"/>
      <c r="Q20" s="367"/>
      <c r="R20" s="367"/>
      <c r="S20" s="367"/>
      <c r="T20" s="367"/>
      <c r="U20" s="367"/>
      <c r="V20" s="367"/>
      <c r="W20" s="367"/>
      <c r="X20" s="367"/>
      <c r="Y20" s="367"/>
      <c r="Z20" s="367"/>
      <c r="AA20" s="367"/>
      <c r="AB20" s="367"/>
    </row>
    <row r="21" spans="1:28" ht="13.2" customHeight="1">
      <c r="A21" s="370"/>
      <c r="B21" s="367"/>
      <c r="C21" s="367"/>
      <c r="D21" s="367"/>
      <c r="E21" s="367"/>
      <c r="F21" s="367"/>
      <c r="G21" s="367"/>
      <c r="H21" s="367"/>
      <c r="I21" s="367"/>
      <c r="J21" s="367"/>
      <c r="K21" s="367"/>
      <c r="L21" s="367"/>
      <c r="M21" s="367"/>
      <c r="N21" s="367"/>
      <c r="O21" s="367"/>
      <c r="P21" s="367"/>
      <c r="Q21" s="367"/>
      <c r="R21" s="367"/>
      <c r="S21" s="367"/>
      <c r="T21" s="367"/>
      <c r="U21" s="367"/>
      <c r="V21" s="367"/>
      <c r="W21" s="367"/>
      <c r="X21" s="367"/>
      <c r="Y21" s="367"/>
      <c r="Z21" s="367"/>
      <c r="AA21" s="367"/>
      <c r="AB21" s="367"/>
    </row>
    <row r="22" spans="1:28">
      <c r="A22" s="367"/>
      <c r="B22" s="367"/>
      <c r="C22" s="367"/>
      <c r="D22" s="367"/>
      <c r="E22" s="367"/>
      <c r="F22" s="367"/>
      <c r="G22" s="367"/>
      <c r="H22" s="367"/>
      <c r="I22" s="367"/>
      <c r="J22" s="367"/>
      <c r="K22" s="367"/>
      <c r="L22" s="367"/>
      <c r="M22" s="367"/>
      <c r="N22" s="367"/>
      <c r="O22" s="367"/>
      <c r="P22" s="367"/>
      <c r="Q22" s="367"/>
      <c r="R22" s="367"/>
      <c r="S22" s="367"/>
      <c r="T22" s="367"/>
      <c r="U22" s="367"/>
      <c r="V22" s="367"/>
      <c r="W22" s="367"/>
      <c r="X22" s="367"/>
      <c r="Y22" s="367"/>
      <c r="Z22" s="367"/>
      <c r="AA22" s="367"/>
      <c r="AB22" s="367"/>
    </row>
    <row r="23" spans="1:28" ht="21" customHeight="1">
      <c r="A23" s="367"/>
      <c r="B23" s="367"/>
      <c r="C23" s="367"/>
      <c r="D23" s="367"/>
      <c r="E23" s="367"/>
      <c r="F23" s="367"/>
      <c r="G23" s="367"/>
      <c r="H23" s="367"/>
      <c r="I23" s="367"/>
      <c r="J23" s="367"/>
      <c r="K23" s="367"/>
      <c r="L23" s="367"/>
      <c r="M23" s="367"/>
      <c r="N23" s="367"/>
      <c r="O23" s="367"/>
      <c r="P23" s="367"/>
      <c r="Q23" s="367"/>
      <c r="R23" s="367"/>
      <c r="S23" s="367"/>
      <c r="T23" s="367"/>
      <c r="U23" s="367"/>
      <c r="V23" s="367"/>
      <c r="W23" s="367"/>
      <c r="X23" s="367"/>
      <c r="Y23" s="367"/>
      <c r="Z23" s="367"/>
      <c r="AA23" s="367"/>
      <c r="AB23" s="367"/>
    </row>
    <row r="24" spans="1:28" ht="13.2" customHeight="1">
      <c r="A24" s="367"/>
      <c r="B24" s="367"/>
      <c r="C24" s="367"/>
      <c r="D24" s="367"/>
      <c r="E24" s="367"/>
      <c r="F24" s="367"/>
      <c r="G24" s="367"/>
      <c r="H24" s="367"/>
      <c r="I24" s="367"/>
      <c r="J24" s="367"/>
      <c r="K24" s="367"/>
      <c r="L24" s="367"/>
      <c r="M24" s="367"/>
      <c r="N24" s="367"/>
      <c r="O24" s="367"/>
      <c r="P24" s="367"/>
      <c r="Q24" s="367"/>
      <c r="R24" s="367"/>
      <c r="S24" s="367"/>
      <c r="T24" s="367"/>
      <c r="U24" s="367"/>
      <c r="V24" s="367"/>
      <c r="W24" s="367"/>
      <c r="X24" s="367"/>
      <c r="Y24" s="367"/>
      <c r="Z24" s="367"/>
      <c r="AA24" s="367"/>
      <c r="AB24" s="367"/>
    </row>
    <row r="25" spans="1:28" ht="13.2" customHeight="1">
      <c r="A25" s="367"/>
      <c r="B25" s="367"/>
      <c r="C25" s="367"/>
      <c r="D25" s="367"/>
      <c r="E25" s="367"/>
      <c r="F25" s="367"/>
      <c r="G25" s="367"/>
      <c r="H25" s="367"/>
      <c r="I25" s="367"/>
      <c r="J25" s="367"/>
      <c r="K25" s="367"/>
      <c r="L25" s="367"/>
      <c r="M25" s="367"/>
      <c r="N25" s="367"/>
      <c r="O25" s="367"/>
      <c r="P25" s="367"/>
      <c r="Q25" s="367"/>
      <c r="R25" s="367"/>
      <c r="S25" s="367"/>
      <c r="T25" s="367"/>
      <c r="U25" s="367"/>
      <c r="V25" s="367"/>
      <c r="W25" s="367"/>
      <c r="X25" s="367"/>
      <c r="Y25" s="367"/>
      <c r="Z25" s="367"/>
      <c r="AA25" s="367"/>
      <c r="AB25" s="367"/>
    </row>
    <row r="26" spans="1:28">
      <c r="A26" s="367"/>
      <c r="B26" s="367"/>
      <c r="C26" s="367"/>
      <c r="D26" s="367"/>
      <c r="E26" s="367"/>
      <c r="F26" s="367"/>
      <c r="G26" s="367"/>
      <c r="H26" s="367"/>
      <c r="I26" s="367"/>
      <c r="J26" s="367"/>
      <c r="K26" s="367"/>
      <c r="L26" s="367"/>
      <c r="M26" s="367"/>
      <c r="N26" s="367"/>
      <c r="O26" s="367"/>
      <c r="P26" s="367"/>
      <c r="Q26" s="367"/>
      <c r="R26" s="367"/>
      <c r="S26" s="367"/>
      <c r="T26" s="367"/>
      <c r="U26" s="367"/>
      <c r="V26" s="367"/>
      <c r="W26" s="367"/>
      <c r="X26" s="367"/>
      <c r="Y26" s="367"/>
      <c r="Z26" s="367"/>
      <c r="AA26" s="367"/>
      <c r="AB26" s="367"/>
    </row>
    <row r="27" spans="1:28">
      <c r="A27" s="104"/>
      <c r="B27" s="367"/>
      <c r="C27" s="367"/>
      <c r="D27" s="367"/>
      <c r="E27" s="367"/>
      <c r="F27" s="367"/>
      <c r="G27" s="367"/>
      <c r="H27" s="367"/>
      <c r="I27" s="367"/>
      <c r="J27" s="367"/>
      <c r="K27" s="367"/>
      <c r="L27" s="367"/>
      <c r="M27" s="367"/>
      <c r="N27" s="367"/>
      <c r="O27" s="367"/>
      <c r="P27" s="367"/>
      <c r="Q27" s="367"/>
      <c r="R27" s="367"/>
      <c r="S27" s="367"/>
      <c r="T27" s="367"/>
      <c r="U27" s="367"/>
      <c r="V27" s="367"/>
      <c r="W27" s="367"/>
      <c r="X27" s="367"/>
      <c r="Y27" s="367"/>
      <c r="Z27" s="367"/>
      <c r="AA27" s="367"/>
      <c r="AB27" s="367"/>
    </row>
    <row r="28" spans="1:28">
      <c r="A28" s="104"/>
      <c r="B28" s="367"/>
      <c r="C28" s="367"/>
      <c r="D28" s="367"/>
      <c r="E28" s="367"/>
      <c r="F28" s="367"/>
      <c r="G28" s="367"/>
      <c r="H28" s="367"/>
      <c r="I28" s="367"/>
      <c r="J28" s="367"/>
      <c r="K28" s="367"/>
      <c r="L28" s="367"/>
      <c r="M28" s="367"/>
      <c r="N28" s="367"/>
      <c r="O28" s="367"/>
      <c r="P28" s="367"/>
      <c r="Q28" s="367"/>
      <c r="R28" s="367"/>
      <c r="S28" s="367"/>
      <c r="T28" s="367"/>
      <c r="U28" s="367"/>
      <c r="V28" s="367"/>
      <c r="W28" s="367"/>
      <c r="X28" s="367"/>
      <c r="Y28" s="367"/>
      <c r="Z28" s="367"/>
      <c r="AA28" s="367"/>
      <c r="AB28" s="367"/>
    </row>
    <row r="29" spans="1:28">
      <c r="A29" s="104"/>
      <c r="B29" s="367"/>
      <c r="C29" s="367"/>
      <c r="D29" s="367"/>
      <c r="E29" s="367"/>
      <c r="F29" s="367"/>
      <c r="G29" s="367"/>
      <c r="H29" s="367"/>
      <c r="I29" s="367"/>
      <c r="J29" s="367"/>
      <c r="K29" s="367"/>
      <c r="L29" s="367"/>
      <c r="M29" s="367"/>
      <c r="N29" s="367"/>
      <c r="O29" s="367"/>
      <c r="P29" s="367"/>
      <c r="Q29" s="367"/>
      <c r="R29" s="367"/>
      <c r="S29" s="367"/>
      <c r="T29" s="367"/>
      <c r="U29" s="367"/>
      <c r="V29" s="367"/>
      <c r="W29" s="367"/>
      <c r="X29" s="367"/>
      <c r="Y29" s="367"/>
      <c r="Z29" s="367"/>
      <c r="AA29" s="367"/>
      <c r="AB29" s="367"/>
    </row>
    <row r="30" spans="1:28">
      <c r="A30" s="104"/>
      <c r="B30" s="367"/>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row>
    <row r="31" spans="1:28">
      <c r="A31" s="104"/>
      <c r="B31" s="367"/>
      <c r="C31" s="367"/>
      <c r="D31" s="367"/>
      <c r="E31" s="367"/>
      <c r="F31" s="367"/>
      <c r="G31" s="367"/>
      <c r="H31" s="367"/>
      <c r="I31" s="367"/>
      <c r="J31" s="367"/>
      <c r="K31" s="367"/>
      <c r="L31" s="367"/>
      <c r="M31" s="367"/>
      <c r="N31" s="367"/>
      <c r="O31" s="367"/>
      <c r="P31" s="367"/>
      <c r="Q31" s="367"/>
      <c r="R31" s="367"/>
      <c r="S31" s="367"/>
      <c r="T31" s="367"/>
      <c r="U31" s="367"/>
      <c r="V31" s="367"/>
      <c r="W31" s="367"/>
      <c r="X31" s="367"/>
      <c r="Y31" s="367"/>
      <c r="Z31" s="367"/>
      <c r="AA31" s="367"/>
      <c r="AB31" s="367"/>
    </row>
    <row r="32" spans="1:28">
      <c r="A32" s="104"/>
      <c r="B32" s="367"/>
      <c r="C32" s="367"/>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row>
    <row r="33" spans="1:28">
      <c r="A33" s="104"/>
      <c r="B33" s="367"/>
      <c r="C33" s="367"/>
      <c r="D33" s="367"/>
      <c r="E33" s="367"/>
      <c r="F33" s="367"/>
      <c r="G33" s="367"/>
      <c r="H33" s="367"/>
      <c r="I33" s="367"/>
      <c r="J33" s="367"/>
      <c r="K33" s="367"/>
      <c r="L33" s="367"/>
      <c r="M33" s="367"/>
      <c r="N33" s="367"/>
      <c r="O33" s="367"/>
      <c r="P33" s="367"/>
      <c r="Q33" s="367"/>
      <c r="R33" s="367"/>
      <c r="S33" s="367"/>
      <c r="T33" s="367"/>
      <c r="U33" s="367"/>
      <c r="V33" s="367"/>
      <c r="W33" s="367"/>
      <c r="X33" s="367"/>
      <c r="Y33" s="367"/>
      <c r="Z33" s="367"/>
      <c r="AA33" s="367"/>
      <c r="AB33" s="367"/>
    </row>
    <row r="34" spans="1:28">
      <c r="A34" s="104"/>
      <c r="B34" s="367"/>
      <c r="C34" s="367"/>
      <c r="D34" s="367"/>
      <c r="E34" s="367"/>
      <c r="F34" s="367"/>
      <c r="G34" s="367"/>
      <c r="H34" s="367"/>
      <c r="I34" s="367"/>
      <c r="J34" s="367"/>
      <c r="K34" s="367"/>
      <c r="L34" s="367"/>
      <c r="M34" s="367"/>
      <c r="N34" s="367"/>
      <c r="O34" s="367"/>
      <c r="P34" s="367"/>
      <c r="Q34" s="367"/>
      <c r="R34" s="367"/>
      <c r="S34" s="367"/>
      <c r="T34" s="367"/>
      <c r="U34" s="367"/>
      <c r="V34" s="367"/>
      <c r="W34" s="367"/>
      <c r="X34" s="367"/>
      <c r="Y34" s="367"/>
      <c r="Z34" s="367"/>
      <c r="AA34" s="367"/>
      <c r="AB34" s="367"/>
    </row>
    <row r="35" spans="1:28">
      <c r="A35" s="104"/>
      <c r="B35" s="367"/>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row>
    <row r="36" spans="1:28">
      <c r="A36" s="104"/>
      <c r="B36" s="367"/>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row>
    <row r="37" spans="1:28">
      <c r="A37" s="104"/>
      <c r="B37" s="367"/>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row>
    <row r="38" spans="1:28">
      <c r="A38" s="104"/>
      <c r="B38" s="367"/>
      <c r="C38" s="367"/>
      <c r="D38" s="367"/>
      <c r="E38" s="367"/>
      <c r="F38" s="367"/>
      <c r="G38" s="367"/>
      <c r="H38" s="367"/>
      <c r="I38" s="367"/>
      <c r="J38" s="367"/>
      <c r="K38" s="367"/>
      <c r="L38" s="367"/>
      <c r="M38" s="367"/>
      <c r="N38" s="367"/>
      <c r="O38" s="367"/>
      <c r="P38" s="367"/>
      <c r="Q38" s="367"/>
      <c r="R38" s="367"/>
      <c r="S38" s="367"/>
      <c r="T38" s="367"/>
      <c r="U38" s="367"/>
      <c r="V38" s="367"/>
      <c r="W38" s="367"/>
      <c r="X38" s="367"/>
      <c r="Y38" s="367"/>
      <c r="Z38" s="367"/>
      <c r="AA38" s="367"/>
      <c r="AB38" s="367"/>
    </row>
    <row r="39" spans="1:28">
      <c r="A39" s="104"/>
      <c r="B39" s="367"/>
      <c r="C39" s="367"/>
      <c r="D39" s="367"/>
      <c r="E39" s="367"/>
      <c r="F39" s="367"/>
      <c r="G39" s="367"/>
      <c r="H39" s="367"/>
      <c r="I39" s="367"/>
      <c r="J39" s="367"/>
      <c r="K39" s="367"/>
      <c r="L39" s="367"/>
      <c r="M39" s="367"/>
      <c r="N39" s="367"/>
      <c r="O39" s="367"/>
      <c r="P39" s="367"/>
      <c r="Q39" s="367"/>
      <c r="R39" s="367"/>
      <c r="S39" s="367"/>
      <c r="T39" s="367"/>
      <c r="U39" s="367"/>
      <c r="V39" s="367"/>
      <c r="W39" s="367"/>
      <c r="X39" s="367"/>
      <c r="Y39" s="367"/>
      <c r="Z39" s="367"/>
      <c r="AA39" s="367"/>
      <c r="AB39" s="367"/>
    </row>
    <row r="40" spans="1:28">
      <c r="A40" s="104"/>
      <c r="B40" s="367"/>
      <c r="C40" s="367"/>
      <c r="D40" s="367"/>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row>
    <row r="41" spans="1:28">
      <c r="A41" s="104"/>
      <c r="B41" s="367"/>
      <c r="C41" s="367"/>
      <c r="D41" s="367"/>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row>
    <row r="42" spans="1:28">
      <c r="A42" s="104"/>
      <c r="B42" s="367"/>
      <c r="C42" s="367"/>
      <c r="D42" s="367"/>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row>
    <row r="43" spans="1:28">
      <c r="A43" s="104"/>
      <c r="B43" s="367"/>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row>
    <row r="44" spans="1:28">
      <c r="A44" s="104"/>
      <c r="B44" s="367"/>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row>
    <row r="45" spans="1:28">
      <c r="A45" s="104"/>
      <c r="B45" s="367"/>
      <c r="C45" s="367"/>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row>
    <row r="46" spans="1:28">
      <c r="A46" s="104"/>
      <c r="B46" s="367"/>
      <c r="C46" s="367"/>
      <c r="D46" s="367"/>
      <c r="E46" s="367"/>
      <c r="F46" s="367"/>
      <c r="G46" s="367"/>
      <c r="H46" s="367"/>
      <c r="I46" s="367"/>
      <c r="J46" s="367"/>
      <c r="K46" s="367"/>
      <c r="L46" s="367"/>
      <c r="M46" s="367"/>
      <c r="N46" s="367"/>
      <c r="O46" s="367"/>
      <c r="P46" s="367"/>
      <c r="Q46" s="367"/>
      <c r="R46" s="367"/>
      <c r="S46" s="367"/>
      <c r="T46" s="367"/>
      <c r="U46" s="367"/>
      <c r="V46" s="367"/>
      <c r="W46" s="367"/>
      <c r="X46" s="367"/>
      <c r="Y46" s="367"/>
      <c r="Z46" s="367"/>
      <c r="AA46" s="367"/>
      <c r="AB46" s="367"/>
    </row>
    <row r="47" spans="1:28">
      <c r="A47" s="104"/>
      <c r="B47" s="367"/>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row>
    <row r="48" spans="1:28">
      <c r="A48" s="104"/>
      <c r="B48" s="367"/>
      <c r="C48" s="367"/>
      <c r="D48" s="367"/>
      <c r="E48" s="367"/>
      <c r="F48" s="367"/>
      <c r="G48" s="367"/>
      <c r="H48" s="367"/>
      <c r="I48" s="367"/>
      <c r="J48" s="367"/>
      <c r="K48" s="367"/>
      <c r="L48" s="367"/>
      <c r="M48" s="367"/>
      <c r="N48" s="367"/>
      <c r="O48" s="367"/>
      <c r="P48" s="367"/>
      <c r="Q48" s="367"/>
      <c r="R48" s="367"/>
      <c r="S48" s="367"/>
      <c r="T48" s="367"/>
      <c r="U48" s="367"/>
      <c r="V48" s="367"/>
      <c r="W48" s="367"/>
      <c r="X48" s="367"/>
      <c r="Y48" s="367"/>
      <c r="Z48" s="367"/>
      <c r="AA48" s="367"/>
      <c r="AB48" s="367"/>
    </row>
    <row r="49" spans="1:28" ht="14.4" customHeight="1">
      <c r="A49" s="104"/>
      <c r="B49" s="367"/>
      <c r="C49" s="367"/>
      <c r="D49" s="367"/>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row>
    <row r="50" spans="1:28">
      <c r="A50" s="104"/>
      <c r="B50" s="367"/>
      <c r="C50" s="367"/>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row>
    <row r="51" spans="1:28">
      <c r="A51" s="104"/>
      <c r="B51" s="367"/>
      <c r="C51" s="367"/>
      <c r="D51" s="367"/>
      <c r="E51" s="367"/>
      <c r="F51" s="367"/>
      <c r="G51" s="367"/>
      <c r="H51" s="367"/>
      <c r="I51" s="367"/>
      <c r="J51" s="367"/>
      <c r="K51" s="367"/>
      <c r="L51" s="367"/>
      <c r="M51" s="367"/>
      <c r="N51" s="367"/>
      <c r="O51" s="367"/>
      <c r="P51" s="367"/>
      <c r="Q51" s="367"/>
      <c r="R51" s="367"/>
      <c r="S51" s="367"/>
      <c r="T51" s="367"/>
      <c r="U51" s="367"/>
      <c r="V51" s="367"/>
      <c r="W51" s="367"/>
      <c r="X51" s="367"/>
      <c r="Y51" s="367"/>
      <c r="Z51" s="367"/>
      <c r="AA51" s="367"/>
      <c r="AB51" s="367"/>
    </row>
    <row r="52" spans="1:28">
      <c r="A52" s="104"/>
      <c r="B52" s="367"/>
      <c r="C52" s="367"/>
      <c r="D52" s="367"/>
      <c r="E52" s="367"/>
      <c r="F52" s="367"/>
      <c r="G52" s="367"/>
      <c r="H52" s="367"/>
      <c r="I52" s="367"/>
      <c r="J52" s="367"/>
      <c r="K52" s="367"/>
      <c r="L52" s="367"/>
      <c r="M52" s="367"/>
      <c r="N52" s="367"/>
      <c r="O52" s="367"/>
      <c r="P52" s="367"/>
      <c r="Q52" s="367"/>
      <c r="R52" s="367"/>
      <c r="S52" s="367"/>
      <c r="T52" s="367"/>
      <c r="U52" s="367"/>
      <c r="V52" s="367"/>
      <c r="W52" s="367"/>
      <c r="X52" s="367"/>
      <c r="Y52" s="367"/>
      <c r="Z52" s="367"/>
      <c r="AA52" s="367"/>
      <c r="AB52" s="367"/>
    </row>
    <row r="53" spans="1:28">
      <c r="A53" s="104"/>
      <c r="B53" s="367"/>
      <c r="C53" s="367"/>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row>
    <row r="54" spans="1:28">
      <c r="A54" s="104"/>
      <c r="B54" s="367"/>
      <c r="C54" s="367"/>
      <c r="D54" s="367"/>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7"/>
    </row>
    <row r="55" spans="1:28">
      <c r="A55" s="104"/>
      <c r="B55" s="367"/>
      <c r="C55" s="367"/>
      <c r="D55" s="367"/>
      <c r="E55" s="367"/>
      <c r="F55" s="367"/>
      <c r="G55" s="367"/>
      <c r="H55" s="367"/>
      <c r="I55" s="367"/>
      <c r="J55" s="367"/>
      <c r="K55" s="367"/>
      <c r="L55" s="367"/>
      <c r="M55" s="367"/>
      <c r="N55" s="367"/>
      <c r="O55" s="367"/>
      <c r="P55" s="367"/>
      <c r="Q55" s="367"/>
      <c r="R55" s="367"/>
      <c r="S55" s="367"/>
      <c r="T55" s="367"/>
      <c r="U55" s="367"/>
      <c r="V55" s="367"/>
      <c r="W55" s="367"/>
      <c r="X55" s="367"/>
      <c r="Y55" s="367"/>
      <c r="Z55" s="367"/>
      <c r="AA55" s="367"/>
      <c r="AB55" s="367"/>
    </row>
    <row r="56" spans="1:28">
      <c r="A56" s="442"/>
      <c r="B56" s="367"/>
      <c r="C56" s="367"/>
      <c r="D56" s="367"/>
      <c r="E56" s="367"/>
      <c r="F56" s="367"/>
      <c r="G56" s="367"/>
      <c r="H56" s="367"/>
      <c r="I56" s="367"/>
      <c r="J56" s="367"/>
      <c r="K56" s="367"/>
      <c r="L56" s="367"/>
      <c r="M56" s="367"/>
      <c r="N56" s="367"/>
      <c r="O56" s="367"/>
      <c r="P56" s="367"/>
      <c r="Q56" s="367"/>
      <c r="R56" s="367"/>
      <c r="S56" s="367"/>
      <c r="T56" s="367"/>
      <c r="U56" s="367"/>
      <c r="V56" s="367"/>
      <c r="W56" s="367"/>
      <c r="X56" s="367"/>
      <c r="Y56" s="367"/>
      <c r="Z56" s="367"/>
      <c r="AA56" s="367"/>
      <c r="AB56" s="367"/>
    </row>
    <row r="57" spans="1:28" ht="33">
      <c r="A57" s="442"/>
      <c r="B57" s="367"/>
      <c r="C57" s="527"/>
      <c r="D57" s="527"/>
      <c r="E57" s="527"/>
      <c r="F57" s="527"/>
      <c r="G57" s="527"/>
      <c r="H57" s="527"/>
      <c r="I57" s="367"/>
      <c r="J57" s="367"/>
      <c r="K57" s="367"/>
      <c r="L57" s="367"/>
      <c r="M57" s="367"/>
      <c r="N57" s="367"/>
      <c r="O57" s="367"/>
      <c r="P57" s="367"/>
      <c r="Q57" s="367"/>
      <c r="R57" s="367"/>
      <c r="S57" s="367"/>
      <c r="T57" s="367"/>
      <c r="U57" s="367"/>
      <c r="V57" s="367"/>
      <c r="W57" s="367"/>
      <c r="X57" s="367"/>
      <c r="Y57" s="367"/>
      <c r="Z57" s="367"/>
      <c r="AA57" s="367"/>
      <c r="AB57" s="367"/>
    </row>
    <row r="58" spans="1:28" ht="33">
      <c r="A58" s="442"/>
      <c r="B58" s="367"/>
      <c r="C58" s="527"/>
      <c r="D58" s="527"/>
      <c r="E58" s="527"/>
      <c r="F58" s="527"/>
      <c r="G58" s="527" t="s">
        <v>475</v>
      </c>
      <c r="H58" s="527"/>
      <c r="I58" s="527"/>
      <c r="J58" s="527"/>
      <c r="K58" s="529" t="s">
        <v>474</v>
      </c>
      <c r="L58" s="528"/>
      <c r="M58" s="528"/>
      <c r="N58" s="528"/>
      <c r="O58" s="367"/>
      <c r="P58" s="367"/>
      <c r="Q58" s="367"/>
      <c r="R58" s="367"/>
      <c r="S58" s="367"/>
      <c r="T58" s="367"/>
      <c r="U58" s="367"/>
      <c r="V58" s="367"/>
      <c r="W58" s="367"/>
      <c r="X58" s="367"/>
      <c r="Y58" s="367"/>
      <c r="Z58" s="367"/>
      <c r="AA58" s="367"/>
      <c r="AB58" s="367"/>
    </row>
    <row r="59" spans="1:28" ht="33">
      <c r="A59" s="442"/>
      <c r="B59" s="367"/>
      <c r="C59" s="527"/>
      <c r="D59" s="527"/>
      <c r="E59" s="527"/>
      <c r="F59" s="527"/>
      <c r="G59" s="367"/>
      <c r="H59" s="367"/>
      <c r="I59" s="527"/>
      <c r="J59" s="527"/>
      <c r="K59" s="527"/>
      <c r="L59" s="527"/>
      <c r="M59" s="367"/>
      <c r="N59" s="367"/>
      <c r="O59" s="367"/>
      <c r="P59" s="367"/>
      <c r="Q59" s="367"/>
      <c r="R59" s="367"/>
      <c r="S59" s="367"/>
      <c r="T59" s="367"/>
      <c r="U59" s="367"/>
      <c r="V59" s="367"/>
      <c r="W59" s="367"/>
      <c r="X59" s="367"/>
      <c r="Y59" s="367"/>
      <c r="Z59" s="367"/>
      <c r="AA59" s="367"/>
      <c r="AB59" s="526"/>
    </row>
    <row r="60" spans="1:28" ht="33">
      <c r="A60" s="442"/>
      <c r="B60" s="367"/>
      <c r="C60" s="527"/>
      <c r="D60" s="527"/>
      <c r="E60" s="527"/>
      <c r="F60" s="527"/>
      <c r="G60" s="527"/>
      <c r="H60" s="527"/>
      <c r="I60" s="527"/>
      <c r="J60" s="527"/>
      <c r="K60" s="529" t="s">
        <v>476</v>
      </c>
      <c r="L60" s="529"/>
      <c r="M60" s="529"/>
      <c r="N60" s="529"/>
      <c r="O60" s="531" t="s">
        <v>478</v>
      </c>
      <c r="P60" s="367"/>
      <c r="Q60" s="530"/>
      <c r="R60" s="530"/>
      <c r="S60" s="530"/>
      <c r="T60" s="526"/>
      <c r="U60" s="526"/>
      <c r="V60" s="526"/>
      <c r="W60" s="526"/>
      <c r="X60" s="367"/>
      <c r="Y60" s="367"/>
      <c r="Z60" s="367"/>
      <c r="AA60" s="367"/>
      <c r="AB60" s="526"/>
    </row>
    <row r="61" spans="1:28" ht="33">
      <c r="A61" s="442"/>
      <c r="B61" s="367"/>
      <c r="C61" s="527"/>
      <c r="D61" s="527"/>
      <c r="E61" s="527"/>
      <c r="F61" s="527"/>
      <c r="G61" s="527"/>
      <c r="H61" s="527"/>
      <c r="I61" s="527"/>
      <c r="J61" s="527"/>
      <c r="K61" s="527"/>
      <c r="L61" s="527"/>
      <c r="M61" s="527"/>
      <c r="N61" s="527"/>
      <c r="O61" s="531" t="s">
        <v>479</v>
      </c>
      <c r="P61" s="367"/>
      <c r="Q61" s="530"/>
      <c r="R61" s="530"/>
      <c r="S61" s="530"/>
      <c r="T61" s="526"/>
      <c r="U61" s="526"/>
      <c r="V61" s="526"/>
      <c r="W61" s="526"/>
      <c r="X61" s="367"/>
      <c r="Y61" s="367"/>
      <c r="Z61" s="367"/>
      <c r="AA61" s="367"/>
      <c r="AB61" s="367"/>
    </row>
    <row r="62" spans="1:28" ht="33">
      <c r="A62" s="442"/>
      <c r="B62" s="367"/>
      <c r="C62" s="527"/>
      <c r="D62" s="527"/>
      <c r="E62" s="527"/>
      <c r="F62" s="527"/>
      <c r="G62" s="527"/>
      <c r="H62" s="527"/>
      <c r="I62" s="527"/>
      <c r="J62" s="527"/>
      <c r="K62" s="529" t="s">
        <v>477</v>
      </c>
      <c r="L62" s="527"/>
      <c r="M62" s="367"/>
      <c r="N62" s="367"/>
      <c r="O62" s="367"/>
      <c r="P62" s="367"/>
      <c r="Q62" s="367"/>
      <c r="R62" s="367"/>
      <c r="S62" s="367"/>
      <c r="T62" s="367"/>
      <c r="U62" s="367"/>
      <c r="V62" s="367"/>
      <c r="W62" s="367"/>
      <c r="X62" s="367"/>
      <c r="Y62" s="367"/>
      <c r="Z62" s="367"/>
      <c r="AA62" s="367"/>
      <c r="AB62" s="367"/>
    </row>
    <row r="63" spans="1:28" ht="33">
      <c r="A63" s="442"/>
      <c r="B63" s="367"/>
      <c r="C63" s="527"/>
      <c r="D63" s="527"/>
      <c r="E63" s="527"/>
      <c r="F63" s="527"/>
      <c r="G63" s="527"/>
      <c r="H63" s="527"/>
      <c r="I63" s="527"/>
      <c r="J63" s="527"/>
      <c r="K63" s="527"/>
      <c r="L63" s="527"/>
      <c r="M63" s="367"/>
      <c r="N63" s="367"/>
      <c r="O63" s="367"/>
      <c r="P63" s="367"/>
      <c r="Q63" s="367"/>
      <c r="R63" s="367"/>
      <c r="S63" s="367"/>
      <c r="T63" s="367"/>
      <c r="U63" s="367"/>
      <c r="V63" s="367"/>
      <c r="W63" s="367"/>
      <c r="X63" s="367"/>
      <c r="Y63" s="367"/>
      <c r="Z63" s="367"/>
      <c r="AA63" s="367"/>
      <c r="AB63" s="367"/>
    </row>
    <row r="64" spans="1:28" ht="33">
      <c r="A64" s="442"/>
      <c r="B64" s="367"/>
      <c r="C64" s="52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row>
    <row r="65" spans="1:28">
      <c r="A65" s="442"/>
      <c r="B65" s="367"/>
      <c r="C65" s="367"/>
      <c r="D65" s="367"/>
      <c r="E65" s="367"/>
      <c r="F65" s="367"/>
      <c r="G65" s="367"/>
      <c r="H65" s="367"/>
      <c r="I65" s="367"/>
      <c r="J65" s="367"/>
      <c r="K65" s="367"/>
      <c r="L65" s="367"/>
      <c r="M65" s="367"/>
      <c r="N65" s="367"/>
      <c r="O65" s="367"/>
      <c r="P65" s="367"/>
      <c r="Q65" s="367"/>
      <c r="R65" s="367"/>
      <c r="S65" s="367"/>
      <c r="T65" s="367"/>
      <c r="U65" s="367"/>
      <c r="V65" s="367"/>
      <c r="W65" s="367"/>
      <c r="X65" s="367"/>
      <c r="Y65" s="367"/>
      <c r="Z65" s="367"/>
      <c r="AA65" s="367"/>
      <c r="AB65" s="367"/>
    </row>
  </sheetData>
  <sheetProtection formatCells="0" formatColumns="0" formatRows="0" insertColumns="0" insertRows="0" insertHyperlinks="0" deleteColumns="0" deleteRows="0" sort="0" autoFilter="0" pivotTables="0"/>
  <phoneticPr fontId="85"/>
  <hyperlinks>
    <hyperlink ref="K60:N60" r:id="rId1" display="アマゾン" xr:uid="{4EB58525-8AF7-43E1-9F20-D699714C172F}"/>
    <hyperlink ref="K58:N58" r:id="rId2" display="アズワン　" xr:uid="{4E785327-AB42-4F63-8A9E-4E0948D4336D}"/>
    <hyperlink ref="K62" r:id="rId3" xr:uid="{567C2D69-B8E6-42AD-AC24-020D9825C849}"/>
  </hyperlinks>
  <pageMargins left="0.7" right="0.7" top="0.75" bottom="0.75" header="0.3" footer="0.3"/>
  <pageSetup paperSize="9" scale="32"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102" zoomScaleNormal="102" zoomScaleSheetLayoutView="100" workbookViewId="0">
      <selection activeCell="H51" sqref="H51:L51"/>
    </sheetView>
  </sheetViews>
  <sheetFormatPr defaultColWidth="9" defaultRowHeight="13.2"/>
  <cols>
    <col min="1" max="1" width="12.77734375" style="52" customWidth="1"/>
    <col min="2" max="2" width="5.109375" style="52" customWidth="1"/>
    <col min="3" max="3" width="3.77734375" style="52" customWidth="1"/>
    <col min="4" max="4" width="6.88671875" style="52" customWidth="1"/>
    <col min="5" max="5" width="13.109375" style="52" customWidth="1"/>
    <col min="6" max="6" width="13.109375" style="87" customWidth="1"/>
    <col min="7" max="7" width="11.33203125" style="52" customWidth="1"/>
    <col min="8" max="8" width="26.6640625" style="64" customWidth="1"/>
    <col min="9" max="9" width="13" style="57" customWidth="1"/>
    <col min="10" max="10" width="16.109375" style="57" customWidth="1"/>
    <col min="11" max="11" width="13.44140625" style="87" customWidth="1"/>
    <col min="12" max="12" width="22.44140625" style="87" customWidth="1"/>
    <col min="13" max="13" width="13.44140625" style="62" customWidth="1"/>
    <col min="14" max="14" width="22.44140625" style="52" customWidth="1"/>
    <col min="15" max="15" width="9" style="53"/>
    <col min="16" max="16384" width="9" style="52"/>
  </cols>
  <sheetData>
    <row r="1" spans="1:16" ht="26.25" customHeight="1" thickTop="1">
      <c r="A1" s="47" t="s">
        <v>162</v>
      </c>
      <c r="B1" s="48"/>
      <c r="C1" s="48"/>
      <c r="D1" s="49"/>
      <c r="E1" s="49"/>
      <c r="F1" s="50"/>
      <c r="G1" s="51"/>
      <c r="H1" s="317"/>
      <c r="I1" s="318" t="s">
        <v>35</v>
      </c>
      <c r="J1" s="319"/>
      <c r="K1" s="320"/>
      <c r="L1" s="321"/>
      <c r="M1" s="322"/>
    </row>
    <row r="2" spans="1:16" ht="17.399999999999999">
      <c r="A2" s="54"/>
      <c r="B2" s="171"/>
      <c r="C2" s="171"/>
      <c r="D2" s="171"/>
      <c r="E2" s="171"/>
      <c r="F2" s="171"/>
      <c r="G2" s="55"/>
      <c r="H2" s="323"/>
      <c r="I2" s="636" t="s">
        <v>170</v>
      </c>
      <c r="J2" s="636"/>
      <c r="K2" s="636"/>
      <c r="L2" s="636"/>
      <c r="M2" s="636"/>
      <c r="N2" s="148"/>
      <c r="P2" s="117"/>
    </row>
    <row r="3" spans="1:16" ht="17.399999999999999">
      <c r="A3" s="172" t="s">
        <v>26</v>
      </c>
      <c r="B3" s="173"/>
      <c r="D3" s="174"/>
      <c r="E3" s="174"/>
      <c r="F3" s="174"/>
      <c r="G3" s="56"/>
      <c r="H3" s="104"/>
      <c r="I3" s="326"/>
      <c r="J3" s="327"/>
      <c r="K3" s="328"/>
      <c r="L3" s="320"/>
      <c r="M3" s="329"/>
    </row>
    <row r="4" spans="1:16" ht="17.399999999999999">
      <c r="A4" s="58"/>
      <c r="B4" s="173"/>
      <c r="C4" s="87"/>
      <c r="D4" s="174"/>
      <c r="E4" s="174"/>
      <c r="F4" s="175"/>
      <c r="G4" s="59"/>
      <c r="H4" s="330"/>
      <c r="I4" s="330"/>
      <c r="J4" s="319"/>
      <c r="K4" s="328"/>
      <c r="L4" s="320"/>
      <c r="M4" s="329"/>
      <c r="N4" s="234"/>
    </row>
    <row r="5" spans="1:16">
      <c r="A5" s="176"/>
      <c r="D5" s="174"/>
      <c r="E5" s="60"/>
      <c r="F5" s="177"/>
      <c r="G5" s="61"/>
      <c r="H5"/>
      <c r="I5" s="331"/>
      <c r="J5" s="319"/>
      <c r="K5" s="328"/>
      <c r="L5" s="328"/>
      <c r="M5" s="329"/>
    </row>
    <row r="6" spans="1:16" ht="17.399999999999999">
      <c r="A6" s="176"/>
      <c r="D6" s="174"/>
      <c r="E6" s="177"/>
      <c r="F6" s="177"/>
      <c r="G6" s="61"/>
      <c r="H6" s="323"/>
      <c r="I6" s="332"/>
      <c r="J6" s="319"/>
      <c r="K6" s="328"/>
      <c r="L6" s="328"/>
      <c r="M6" s="329"/>
    </row>
    <row r="7" spans="1:16">
      <c r="A7" s="176"/>
      <c r="D7" s="174"/>
      <c r="E7" s="177"/>
      <c r="F7" s="177"/>
      <c r="G7" s="61"/>
      <c r="H7" s="333"/>
      <c r="I7" s="331"/>
      <c r="J7" s="319"/>
      <c r="K7" s="328"/>
      <c r="L7" s="328"/>
      <c r="M7" s="329"/>
    </row>
    <row r="8" spans="1:16">
      <c r="A8" s="176"/>
      <c r="D8" s="174"/>
      <c r="E8" s="177"/>
      <c r="F8" s="177"/>
      <c r="G8" s="61"/>
      <c r="H8" s="324"/>
      <c r="I8" s="334"/>
      <c r="J8" s="334"/>
      <c r="K8" s="334"/>
      <c r="L8" s="328"/>
      <c r="M8" s="335"/>
    </row>
    <row r="9" spans="1:16">
      <c r="A9" s="176"/>
      <c r="D9" s="174"/>
      <c r="E9" s="177"/>
      <c r="F9" s="177"/>
      <c r="G9" s="61"/>
      <c r="H9" s="334"/>
      <c r="I9" s="334"/>
      <c r="J9" s="334"/>
      <c r="K9" s="334"/>
      <c r="L9" s="328"/>
      <c r="M9" s="335"/>
      <c r="N9" s="63"/>
    </row>
    <row r="10" spans="1:16">
      <c r="A10" s="176"/>
      <c r="D10" s="174"/>
      <c r="E10" s="177"/>
      <c r="F10" s="177"/>
      <c r="G10" s="61"/>
      <c r="H10" s="334"/>
      <c r="I10" s="334"/>
      <c r="J10" s="334"/>
      <c r="K10" s="334"/>
      <c r="L10" s="328"/>
      <c r="M10" s="335"/>
      <c r="N10" s="63" t="s">
        <v>36</v>
      </c>
    </row>
    <row r="11" spans="1:16">
      <c r="A11" s="176"/>
      <c r="D11" s="174"/>
      <c r="E11" s="177"/>
      <c r="F11" s="177"/>
      <c r="G11" s="61"/>
      <c r="H11" s="334"/>
      <c r="I11" s="334"/>
      <c r="J11" s="334"/>
      <c r="K11" s="334"/>
      <c r="L11" s="328"/>
      <c r="M11" s="335"/>
    </row>
    <row r="12" spans="1:16">
      <c r="A12" s="176"/>
      <c r="D12" s="174"/>
      <c r="E12" s="177"/>
      <c r="F12" s="177"/>
      <c r="G12" s="61"/>
      <c r="H12" s="334"/>
      <c r="I12" s="334"/>
      <c r="J12" s="334"/>
      <c r="K12" s="334"/>
      <c r="L12" s="328"/>
      <c r="M12" s="335"/>
      <c r="N12" s="63" t="s">
        <v>37</v>
      </c>
      <c r="O12" s="268"/>
    </row>
    <row r="13" spans="1:16">
      <c r="A13" s="176"/>
      <c r="D13" s="174"/>
      <c r="E13" s="177"/>
      <c r="F13" s="177"/>
      <c r="G13" s="61"/>
      <c r="H13" s="334"/>
      <c r="I13" s="334"/>
      <c r="J13" s="334"/>
      <c r="K13" s="334"/>
      <c r="L13" s="328"/>
      <c r="M13" s="335"/>
    </row>
    <row r="14" spans="1:16">
      <c r="A14" s="176"/>
      <c r="D14" s="174"/>
      <c r="E14" s="177"/>
      <c r="F14" s="177"/>
      <c r="G14" s="61"/>
      <c r="H14" s="334"/>
      <c r="I14" s="334"/>
      <c r="J14" s="334"/>
      <c r="K14" s="334"/>
      <c r="L14" s="328"/>
      <c r="M14" s="335"/>
      <c r="N14" s="290" t="s">
        <v>38</v>
      </c>
    </row>
    <row r="15" spans="1:16">
      <c r="A15" s="176"/>
      <c r="D15" s="174"/>
      <c r="E15" s="174" t="s">
        <v>19</v>
      </c>
      <c r="F15" s="175"/>
      <c r="G15" s="56"/>
      <c r="H15" s="333"/>
      <c r="I15" s="331"/>
      <c r="J15" s="324"/>
      <c r="K15" s="328"/>
      <c r="L15" s="328"/>
      <c r="M15" s="335"/>
    </row>
    <row r="16" spans="1:16">
      <c r="A16" s="176"/>
      <c r="D16" s="174"/>
      <c r="E16" s="174"/>
      <c r="F16" s="175"/>
      <c r="G16" s="56"/>
      <c r="H16" s="319"/>
      <c r="I16" s="331"/>
      <c r="J16" s="319"/>
      <c r="K16" s="328"/>
      <c r="L16" s="328"/>
      <c r="M16" s="335"/>
      <c r="N16" s="235" t="s">
        <v>160</v>
      </c>
    </row>
    <row r="17" spans="1:19" ht="20.25" customHeight="1" thickBot="1">
      <c r="A17" s="546" t="s">
        <v>239</v>
      </c>
      <c r="B17" s="547"/>
      <c r="C17" s="547"/>
      <c r="D17" s="179"/>
      <c r="E17" s="180"/>
      <c r="F17" s="548" t="s">
        <v>240</v>
      </c>
      <c r="G17" s="549"/>
      <c r="H17" s="333"/>
      <c r="I17" s="331"/>
      <c r="J17" s="324"/>
      <c r="K17" s="328"/>
      <c r="L17" s="325"/>
      <c r="M17" s="329"/>
      <c r="N17" s="178" t="s">
        <v>124</v>
      </c>
    </row>
    <row r="18" spans="1:19" ht="39" customHeight="1" thickTop="1">
      <c r="A18" s="550" t="s">
        <v>39</v>
      </c>
      <c r="B18" s="551"/>
      <c r="C18" s="552"/>
      <c r="D18" s="181" t="s">
        <v>40</v>
      </c>
      <c r="E18" s="182"/>
      <c r="F18" s="553" t="s">
        <v>41</v>
      </c>
      <c r="G18" s="554"/>
      <c r="H18" s="319"/>
      <c r="I18" s="331"/>
      <c r="J18" s="319"/>
      <c r="K18" s="328"/>
      <c r="L18" s="328"/>
      <c r="M18" s="329"/>
      <c r="Q18" s="52" t="s">
        <v>26</v>
      </c>
      <c r="S18" s="52" t="s">
        <v>19</v>
      </c>
    </row>
    <row r="19" spans="1:19" ht="30" customHeight="1">
      <c r="A19" s="555" t="s">
        <v>202</v>
      </c>
      <c r="B19" s="555"/>
      <c r="C19" s="555"/>
      <c r="D19" s="555"/>
      <c r="E19" s="555"/>
      <c r="F19" s="555"/>
      <c r="G19" s="555"/>
      <c r="H19" s="336"/>
      <c r="I19" s="337" t="s">
        <v>42</v>
      </c>
      <c r="J19" s="337"/>
      <c r="K19" s="337"/>
      <c r="L19" s="325"/>
      <c r="M19" s="329"/>
    </row>
    <row r="20" spans="1:19" ht="17.399999999999999">
      <c r="E20" s="183" t="s">
        <v>43</v>
      </c>
      <c r="F20" s="184" t="s">
        <v>44</v>
      </c>
      <c r="H20" s="270" t="s">
        <v>144</v>
      </c>
      <c r="I20" s="331"/>
      <c r="J20" s="319" t="s">
        <v>19</v>
      </c>
      <c r="K20" s="338" t="s">
        <v>19</v>
      </c>
      <c r="L20" s="328"/>
      <c r="M20" s="329"/>
    </row>
    <row r="21" spans="1:19" ht="16.8" thickBot="1">
      <c r="A21" s="185"/>
      <c r="B21" s="556">
        <v>45389</v>
      </c>
      <c r="C21" s="557"/>
      <c r="D21" s="186" t="s">
        <v>45</v>
      </c>
      <c r="E21" s="558" t="s">
        <v>46</v>
      </c>
      <c r="F21" s="559"/>
      <c r="G21" s="57" t="s">
        <v>47</v>
      </c>
      <c r="H21" s="569" t="s">
        <v>233</v>
      </c>
      <c r="I21" s="570"/>
      <c r="J21" s="570"/>
      <c r="K21" s="570"/>
      <c r="L21" s="570"/>
      <c r="M21" s="339">
        <v>7</v>
      </c>
      <c r="N21" s="341"/>
    </row>
    <row r="22" spans="1:19" ht="36" customHeight="1" thickTop="1" thickBot="1">
      <c r="A22" s="187" t="s">
        <v>48</v>
      </c>
      <c r="B22" s="571" t="s">
        <v>49</v>
      </c>
      <c r="C22" s="572"/>
      <c r="D22" s="573"/>
      <c r="E22" s="65" t="s">
        <v>241</v>
      </c>
      <c r="F22" s="65" t="s">
        <v>242</v>
      </c>
      <c r="G22" s="188" t="s">
        <v>50</v>
      </c>
      <c r="H22" s="574" t="s">
        <v>171</v>
      </c>
      <c r="I22" s="575"/>
      <c r="J22" s="575"/>
      <c r="K22" s="575"/>
      <c r="L22" s="576"/>
      <c r="M22" s="340" t="s">
        <v>51</v>
      </c>
      <c r="N22" s="342" t="s">
        <v>52</v>
      </c>
      <c r="R22" s="52" t="s">
        <v>26</v>
      </c>
    </row>
    <row r="23" spans="1:19" ht="85.2" customHeight="1" thickBot="1">
      <c r="A23" s="374" t="s">
        <v>53</v>
      </c>
      <c r="B23" s="560" t="str">
        <f>IF(G23&gt;5,"☆☆☆☆",IF(AND(G23&gt;=2.39,G23&lt;5),"☆☆☆",IF(AND(G23&gt;=1.39,G23&lt;2.4),"☆☆",IF(AND(G23&gt;0,G23&lt;1.4),"☆",IF(AND(G23&gt;=-1.39,G23&lt;0),"★",IF(AND(G23&gt;=-2.39,G23&lt;-1.4),"★★",IF(AND(G23&gt;=-3.39,G23&lt;-2.4),"★★★")))))))</f>
        <v>★</v>
      </c>
      <c r="C23" s="561"/>
      <c r="D23" s="562"/>
      <c r="E23" s="309">
        <v>2.85</v>
      </c>
      <c r="F23" s="309">
        <v>2.54</v>
      </c>
      <c r="G23" s="273">
        <f t="shared" ref="G23:G70" si="0">F23-E23</f>
        <v>-0.31000000000000005</v>
      </c>
      <c r="H23" s="577"/>
      <c r="I23" s="578"/>
      <c r="J23" s="578"/>
      <c r="K23" s="578"/>
      <c r="L23" s="579"/>
      <c r="M23" s="462"/>
      <c r="N23" s="463"/>
      <c r="O23" s="246" t="s">
        <v>155</v>
      </c>
    </row>
    <row r="24" spans="1:19" ht="76.2" customHeight="1" thickBot="1">
      <c r="A24" s="189" t="s">
        <v>54</v>
      </c>
      <c r="B24" s="560" t="str">
        <f t="shared" ref="B24" si="1">IF(G24&gt;5,"☆☆☆☆",IF(AND(G24&gt;=2.39,G24&lt;5),"☆☆☆",IF(AND(G24&gt;=1.39,G24&lt;2.4),"☆☆",IF(AND(G24&gt;0,G24&lt;1.4),"☆",IF(AND(G24&gt;=-1.39,G24&lt;0),"★",IF(AND(G24&gt;=-2.39,G24&lt;-1.4),"★★",IF(AND(G24&gt;=-3.39,G24&lt;-2.4),"★★★")))))))</f>
        <v>☆</v>
      </c>
      <c r="C24" s="561"/>
      <c r="D24" s="562"/>
      <c r="E24" s="309">
        <v>1.81</v>
      </c>
      <c r="F24" s="309">
        <v>1.97</v>
      </c>
      <c r="G24" s="373">
        <f t="shared" si="0"/>
        <v>0.15999999999999992</v>
      </c>
      <c r="H24" s="580"/>
      <c r="I24" s="581"/>
      <c r="J24" s="581"/>
      <c r="K24" s="581"/>
      <c r="L24" s="582"/>
      <c r="M24" s="141"/>
      <c r="N24" s="142"/>
      <c r="O24" s="246" t="s">
        <v>54</v>
      </c>
      <c r="Q24" s="52" t="s">
        <v>26</v>
      </c>
    </row>
    <row r="25" spans="1:19" ht="81" customHeight="1" thickBot="1">
      <c r="A25" s="252" t="s">
        <v>55</v>
      </c>
      <c r="B25" s="560" t="str">
        <f t="shared" ref="B25:B70" si="2">IF(G25&gt;5,"☆☆☆☆",IF(AND(G25&gt;=2.39,G25&lt;5),"☆☆☆",IF(AND(G25&gt;=1.39,G25&lt;2.4),"☆☆",IF(AND(G25&gt;0,G25&lt;1.4),"☆",IF(AND(G25&gt;=-1.39,G25&lt;0),"★",IF(AND(G25&gt;=-2.39,G25&lt;-1.4),"★★",IF(AND(G25&gt;=-3.39,G25&lt;-2.4),"★★★")))))))</f>
        <v>★</v>
      </c>
      <c r="C25" s="561"/>
      <c r="D25" s="562"/>
      <c r="E25" s="365">
        <v>6.18</v>
      </c>
      <c r="F25" s="119">
        <v>5.18</v>
      </c>
      <c r="G25" s="373">
        <f t="shared" si="0"/>
        <v>-1</v>
      </c>
      <c r="H25" s="566"/>
      <c r="I25" s="567"/>
      <c r="J25" s="567"/>
      <c r="K25" s="567"/>
      <c r="L25" s="568"/>
      <c r="M25" s="462"/>
      <c r="N25" s="142"/>
      <c r="O25" s="246" t="s">
        <v>55</v>
      </c>
    </row>
    <row r="26" spans="1:19" ht="83.25" customHeight="1" thickBot="1">
      <c r="A26" s="252" t="s">
        <v>56</v>
      </c>
      <c r="B26" s="560" t="str">
        <f t="shared" si="2"/>
        <v>★★</v>
      </c>
      <c r="C26" s="561"/>
      <c r="D26" s="562"/>
      <c r="E26" s="119">
        <v>4.71</v>
      </c>
      <c r="F26" s="119">
        <v>3.13</v>
      </c>
      <c r="G26" s="373">
        <f t="shared" si="0"/>
        <v>-1.58</v>
      </c>
      <c r="H26" s="566"/>
      <c r="I26" s="567"/>
      <c r="J26" s="567"/>
      <c r="K26" s="567"/>
      <c r="L26" s="568"/>
      <c r="M26" s="141"/>
      <c r="N26" s="142"/>
      <c r="O26" s="246" t="s">
        <v>56</v>
      </c>
    </row>
    <row r="27" spans="1:19" ht="78.599999999999994" customHeight="1" thickBot="1">
      <c r="A27" s="252" t="s">
        <v>57</v>
      </c>
      <c r="B27" s="560" t="str">
        <f t="shared" si="2"/>
        <v>★</v>
      </c>
      <c r="C27" s="561"/>
      <c r="D27" s="562"/>
      <c r="E27" s="309">
        <v>1.97</v>
      </c>
      <c r="F27" s="309">
        <v>1.55</v>
      </c>
      <c r="G27" s="373">
        <f t="shared" si="0"/>
        <v>-0.41999999999999993</v>
      </c>
      <c r="H27" s="566"/>
      <c r="I27" s="567"/>
      <c r="J27" s="567"/>
      <c r="K27" s="567"/>
      <c r="L27" s="568"/>
      <c r="M27" s="141"/>
      <c r="N27" s="142"/>
      <c r="O27" s="246" t="s">
        <v>57</v>
      </c>
    </row>
    <row r="28" spans="1:19" ht="87" customHeight="1" thickBot="1">
      <c r="A28" s="252" t="s">
        <v>58</v>
      </c>
      <c r="B28" s="560" t="str">
        <f t="shared" si="2"/>
        <v>☆</v>
      </c>
      <c r="C28" s="561"/>
      <c r="D28" s="562"/>
      <c r="E28" s="309">
        <v>2.93</v>
      </c>
      <c r="F28" s="119">
        <v>3.32</v>
      </c>
      <c r="G28" s="373">
        <f t="shared" si="0"/>
        <v>0.38999999999999968</v>
      </c>
      <c r="H28" s="563" t="s">
        <v>348</v>
      </c>
      <c r="I28" s="564"/>
      <c r="J28" s="564"/>
      <c r="K28" s="564"/>
      <c r="L28" s="565"/>
      <c r="M28" s="454" t="s">
        <v>349</v>
      </c>
      <c r="N28" s="455">
        <v>45385</v>
      </c>
      <c r="O28" s="246" t="s">
        <v>58</v>
      </c>
    </row>
    <row r="29" spans="1:19" ht="81" customHeight="1" thickBot="1">
      <c r="A29" s="252" t="s">
        <v>59</v>
      </c>
      <c r="B29" s="560" t="str">
        <f t="shared" si="2"/>
        <v>★</v>
      </c>
      <c r="C29" s="561"/>
      <c r="D29" s="562"/>
      <c r="E29" s="119">
        <v>3.41</v>
      </c>
      <c r="F29" s="309">
        <v>2.4900000000000002</v>
      </c>
      <c r="G29" s="373">
        <f t="shared" si="0"/>
        <v>-0.91999999999999993</v>
      </c>
      <c r="H29" s="566" t="s">
        <v>224</v>
      </c>
      <c r="I29" s="567"/>
      <c r="J29" s="567"/>
      <c r="K29" s="567"/>
      <c r="L29" s="568"/>
      <c r="M29" s="141" t="s">
        <v>206</v>
      </c>
      <c r="N29" s="142">
        <v>45378</v>
      </c>
      <c r="O29" s="246" t="s">
        <v>59</v>
      </c>
    </row>
    <row r="30" spans="1:19" ht="73.5" customHeight="1" thickBot="1">
      <c r="A30" s="252" t="s">
        <v>60</v>
      </c>
      <c r="B30" s="560" t="str">
        <f t="shared" si="2"/>
        <v>★</v>
      </c>
      <c r="C30" s="561"/>
      <c r="D30" s="562"/>
      <c r="E30" s="119">
        <v>3.85</v>
      </c>
      <c r="F30" s="309">
        <v>2.87</v>
      </c>
      <c r="G30" s="373">
        <f t="shared" si="0"/>
        <v>-0.98</v>
      </c>
      <c r="H30" s="566"/>
      <c r="I30" s="567"/>
      <c r="J30" s="567"/>
      <c r="K30" s="567"/>
      <c r="L30" s="568"/>
      <c r="M30" s="478"/>
      <c r="N30" s="142"/>
      <c r="O30" s="246" t="s">
        <v>60</v>
      </c>
    </row>
    <row r="31" spans="1:19" ht="75.75" customHeight="1" thickBot="1">
      <c r="A31" s="252" t="s">
        <v>61</v>
      </c>
      <c r="B31" s="560" t="str">
        <f t="shared" si="2"/>
        <v>☆</v>
      </c>
      <c r="C31" s="561"/>
      <c r="D31" s="562"/>
      <c r="E31" s="309">
        <v>1.67</v>
      </c>
      <c r="F31" s="309">
        <v>1.75</v>
      </c>
      <c r="G31" s="373">
        <f t="shared" si="0"/>
        <v>8.0000000000000071E-2</v>
      </c>
      <c r="H31" s="566"/>
      <c r="I31" s="567"/>
      <c r="J31" s="567"/>
      <c r="K31" s="567"/>
      <c r="L31" s="568"/>
      <c r="M31" s="141"/>
      <c r="N31" s="142"/>
      <c r="O31" s="246" t="s">
        <v>61</v>
      </c>
    </row>
    <row r="32" spans="1:19" ht="75" customHeight="1" thickBot="1">
      <c r="A32" s="253" t="s">
        <v>62</v>
      </c>
      <c r="B32" s="560" t="str">
        <f t="shared" si="2"/>
        <v>☆</v>
      </c>
      <c r="C32" s="561"/>
      <c r="D32" s="562"/>
      <c r="E32" s="119">
        <v>3.57</v>
      </c>
      <c r="F32" s="119">
        <v>4.5999999999999996</v>
      </c>
      <c r="G32" s="373">
        <f t="shared" si="0"/>
        <v>1.0299999999999998</v>
      </c>
      <c r="H32" s="566"/>
      <c r="I32" s="567"/>
      <c r="J32" s="567"/>
      <c r="K32" s="567"/>
      <c r="L32" s="568"/>
      <c r="M32" s="141"/>
      <c r="N32" s="445"/>
      <c r="O32" s="246" t="s">
        <v>62</v>
      </c>
    </row>
    <row r="33" spans="1:16" ht="74.400000000000006" customHeight="1" thickBot="1">
      <c r="A33" s="254" t="s">
        <v>63</v>
      </c>
      <c r="B33" s="560" t="str">
        <f t="shared" si="2"/>
        <v>☆</v>
      </c>
      <c r="C33" s="561"/>
      <c r="D33" s="562"/>
      <c r="E33" s="119">
        <v>4.2300000000000004</v>
      </c>
      <c r="F33" s="119">
        <v>4.67</v>
      </c>
      <c r="G33" s="373">
        <f t="shared" si="0"/>
        <v>0.4399999999999995</v>
      </c>
      <c r="H33" s="566"/>
      <c r="I33" s="567"/>
      <c r="J33" s="567"/>
      <c r="K33" s="567"/>
      <c r="L33" s="568"/>
      <c r="M33" s="141"/>
      <c r="N33" s="142"/>
      <c r="O33" s="246" t="s">
        <v>63</v>
      </c>
    </row>
    <row r="34" spans="1:16" ht="93" customHeight="1" thickBot="1">
      <c r="A34" s="189" t="s">
        <v>64</v>
      </c>
      <c r="B34" s="560" t="str">
        <f t="shared" si="2"/>
        <v>★</v>
      </c>
      <c r="C34" s="561"/>
      <c r="D34" s="562"/>
      <c r="E34" s="119">
        <v>4.54</v>
      </c>
      <c r="F34" s="119">
        <v>4.38</v>
      </c>
      <c r="G34" s="373">
        <f t="shared" si="0"/>
        <v>-0.16000000000000014</v>
      </c>
      <c r="H34" s="583" t="s">
        <v>229</v>
      </c>
      <c r="I34" s="584"/>
      <c r="J34" s="584"/>
      <c r="K34" s="584"/>
      <c r="L34" s="585"/>
      <c r="M34" s="487" t="s">
        <v>230</v>
      </c>
      <c r="N34" s="488">
        <v>45381</v>
      </c>
      <c r="O34" s="246" t="s">
        <v>64</v>
      </c>
    </row>
    <row r="35" spans="1:16" ht="78.599999999999994" customHeight="1" thickBot="1">
      <c r="A35" s="411" t="s">
        <v>65</v>
      </c>
      <c r="B35" s="560" t="str">
        <f t="shared" si="2"/>
        <v>☆</v>
      </c>
      <c r="C35" s="561"/>
      <c r="D35" s="562"/>
      <c r="E35" s="119">
        <v>4.18</v>
      </c>
      <c r="F35" s="119">
        <v>4.2300000000000004</v>
      </c>
      <c r="G35" s="373">
        <f t="shared" si="0"/>
        <v>5.0000000000000711E-2</v>
      </c>
      <c r="H35" s="583"/>
      <c r="I35" s="584"/>
      <c r="J35" s="584"/>
      <c r="K35" s="584"/>
      <c r="L35" s="585"/>
      <c r="M35" s="446"/>
      <c r="N35" s="453"/>
      <c r="O35" s="246" t="s">
        <v>65</v>
      </c>
    </row>
    <row r="36" spans="1:16" ht="92.4" customHeight="1" thickBot="1">
      <c r="A36" s="255" t="s">
        <v>66</v>
      </c>
      <c r="B36" s="560" t="str">
        <f t="shared" si="2"/>
        <v>☆</v>
      </c>
      <c r="C36" s="561"/>
      <c r="D36" s="562"/>
      <c r="E36" s="309">
        <v>2.63</v>
      </c>
      <c r="F36" s="309">
        <v>2.64</v>
      </c>
      <c r="G36" s="373">
        <f t="shared" si="0"/>
        <v>1.0000000000000231E-2</v>
      </c>
      <c r="H36" s="563" t="s">
        <v>376</v>
      </c>
      <c r="I36" s="564"/>
      <c r="J36" s="564"/>
      <c r="K36" s="564"/>
      <c r="L36" s="565"/>
      <c r="M36" s="456" t="s">
        <v>377</v>
      </c>
      <c r="N36" s="457">
        <v>45388</v>
      </c>
      <c r="O36" s="246" t="s">
        <v>66</v>
      </c>
    </row>
    <row r="37" spans="1:16" ht="87.75" customHeight="1" thickBot="1">
      <c r="A37" s="252" t="s">
        <v>67</v>
      </c>
      <c r="B37" s="560" t="str">
        <f t="shared" si="2"/>
        <v>★</v>
      </c>
      <c r="C37" s="561"/>
      <c r="D37" s="562"/>
      <c r="E37" s="119">
        <v>3.65</v>
      </c>
      <c r="F37" s="309">
        <v>2.8</v>
      </c>
      <c r="G37" s="373">
        <f t="shared" si="0"/>
        <v>-0.85000000000000009</v>
      </c>
      <c r="H37" s="566"/>
      <c r="I37" s="567"/>
      <c r="J37" s="567"/>
      <c r="K37" s="567"/>
      <c r="L37" s="568"/>
      <c r="M37" s="141"/>
      <c r="N37" s="142"/>
      <c r="O37" s="246" t="s">
        <v>67</v>
      </c>
    </row>
    <row r="38" spans="1:16" ht="75.75" customHeight="1" thickBot="1">
      <c r="A38" s="252" t="s">
        <v>68</v>
      </c>
      <c r="B38" s="560" t="str">
        <f t="shared" si="2"/>
        <v>☆</v>
      </c>
      <c r="C38" s="561"/>
      <c r="D38" s="562"/>
      <c r="E38" s="365">
        <v>10.86</v>
      </c>
      <c r="F38" s="365">
        <v>11.21</v>
      </c>
      <c r="G38" s="373">
        <f t="shared" si="0"/>
        <v>0.35000000000000142</v>
      </c>
      <c r="H38" s="566"/>
      <c r="I38" s="567"/>
      <c r="J38" s="567"/>
      <c r="K38" s="567"/>
      <c r="L38" s="568"/>
      <c r="M38" s="141"/>
      <c r="N38" s="142"/>
      <c r="O38" s="246" t="s">
        <v>68</v>
      </c>
    </row>
    <row r="39" spans="1:16" ht="78.599999999999994" customHeight="1" thickBot="1">
      <c r="A39" s="252" t="s">
        <v>69</v>
      </c>
      <c r="B39" s="560" t="str">
        <f t="shared" si="2"/>
        <v>☆</v>
      </c>
      <c r="C39" s="561"/>
      <c r="D39" s="562"/>
      <c r="E39" s="119">
        <v>5.97</v>
      </c>
      <c r="F39" s="365">
        <v>7.24</v>
      </c>
      <c r="G39" s="373">
        <f t="shared" si="0"/>
        <v>1.2700000000000005</v>
      </c>
      <c r="H39" s="563" t="s">
        <v>361</v>
      </c>
      <c r="I39" s="564"/>
      <c r="J39" s="564"/>
      <c r="K39" s="564"/>
      <c r="L39" s="565"/>
      <c r="M39" s="456" t="s">
        <v>225</v>
      </c>
      <c r="N39" s="457">
        <v>45383</v>
      </c>
      <c r="O39" s="246" t="s">
        <v>69</v>
      </c>
    </row>
    <row r="40" spans="1:16" ht="78.75" customHeight="1" thickBot="1">
      <c r="A40" s="252" t="s">
        <v>70</v>
      </c>
      <c r="B40" s="560" t="str">
        <f t="shared" si="2"/>
        <v>★</v>
      </c>
      <c r="C40" s="561"/>
      <c r="D40" s="562"/>
      <c r="E40" s="365">
        <v>7.04</v>
      </c>
      <c r="F40" s="365">
        <v>6.16</v>
      </c>
      <c r="G40" s="373">
        <f t="shared" si="0"/>
        <v>-0.87999999999999989</v>
      </c>
      <c r="H40" s="566" t="s">
        <v>222</v>
      </c>
      <c r="I40" s="567"/>
      <c r="J40" s="567"/>
      <c r="K40" s="567"/>
      <c r="L40" s="568"/>
      <c r="M40" s="141" t="s">
        <v>223</v>
      </c>
      <c r="N40" s="142">
        <v>45379</v>
      </c>
      <c r="O40" s="246" t="s">
        <v>70</v>
      </c>
    </row>
    <row r="41" spans="1:16" ht="66" customHeight="1" thickBot="1">
      <c r="A41" s="252" t="s">
        <v>71</v>
      </c>
      <c r="B41" s="560" t="str">
        <f t="shared" si="2"/>
        <v>★</v>
      </c>
      <c r="C41" s="561"/>
      <c r="D41" s="562"/>
      <c r="E41" s="119">
        <v>4.5</v>
      </c>
      <c r="F41" s="119">
        <v>4.13</v>
      </c>
      <c r="G41" s="373">
        <f t="shared" si="0"/>
        <v>-0.37000000000000011</v>
      </c>
      <c r="H41" s="319"/>
      <c r="I41" s="326"/>
      <c r="J41" s="326"/>
      <c r="K41" s="328"/>
      <c r="L41" s="328"/>
      <c r="M41" s="141"/>
      <c r="N41" s="142"/>
      <c r="O41" s="246" t="s">
        <v>71</v>
      </c>
    </row>
    <row r="42" spans="1:16" ht="77.25" customHeight="1" thickBot="1">
      <c r="A42" s="252" t="s">
        <v>72</v>
      </c>
      <c r="B42" s="560" t="str">
        <f t="shared" si="2"/>
        <v>★</v>
      </c>
      <c r="C42" s="561"/>
      <c r="D42" s="562"/>
      <c r="E42" s="119">
        <v>4.26</v>
      </c>
      <c r="F42" s="119">
        <v>3.46</v>
      </c>
      <c r="G42" s="373">
        <f t="shared" si="0"/>
        <v>-0.79999999999999982</v>
      </c>
      <c r="H42" s="566"/>
      <c r="I42" s="567"/>
      <c r="J42" s="567"/>
      <c r="K42" s="567"/>
      <c r="L42" s="568"/>
      <c r="M42" s="446"/>
      <c r="N42" s="142"/>
      <c r="O42" s="246" t="s">
        <v>72</v>
      </c>
      <c r="P42" s="52" t="s">
        <v>144</v>
      </c>
    </row>
    <row r="43" spans="1:16" ht="93" customHeight="1" thickBot="1">
      <c r="A43" s="252" t="s">
        <v>73</v>
      </c>
      <c r="B43" s="560" t="str">
        <f t="shared" si="2"/>
        <v>★</v>
      </c>
      <c r="C43" s="561"/>
      <c r="D43" s="562"/>
      <c r="E43" s="119">
        <v>3.13</v>
      </c>
      <c r="F43" s="309">
        <v>2.98</v>
      </c>
      <c r="G43" s="373">
        <f t="shared" si="0"/>
        <v>-0.14999999999999991</v>
      </c>
      <c r="H43" s="566" t="s">
        <v>220</v>
      </c>
      <c r="I43" s="567"/>
      <c r="J43" s="567"/>
      <c r="K43" s="567"/>
      <c r="L43" s="568"/>
      <c r="M43" s="479" t="s">
        <v>221</v>
      </c>
      <c r="N43" s="142">
        <v>45380</v>
      </c>
      <c r="O43" s="246" t="s">
        <v>73</v>
      </c>
    </row>
    <row r="44" spans="1:16" ht="77.25" customHeight="1" thickBot="1">
      <c r="A44" s="430" t="s">
        <v>74</v>
      </c>
      <c r="B44" s="560" t="str">
        <f t="shared" si="2"/>
        <v>★</v>
      </c>
      <c r="C44" s="561"/>
      <c r="D44" s="562"/>
      <c r="E44" s="119">
        <v>3.37</v>
      </c>
      <c r="F44" s="119">
        <v>3.34</v>
      </c>
      <c r="G44" s="373">
        <f t="shared" si="0"/>
        <v>-3.0000000000000249E-2</v>
      </c>
      <c r="H44" s="586" t="s">
        <v>350</v>
      </c>
      <c r="I44" s="587"/>
      <c r="J44" s="587"/>
      <c r="K44" s="587"/>
      <c r="L44" s="587"/>
      <c r="M44" s="482" t="s">
        <v>351</v>
      </c>
      <c r="N44" s="483">
        <v>45385</v>
      </c>
      <c r="O44" s="52"/>
    </row>
    <row r="45" spans="1:16" ht="81.75" customHeight="1" thickBot="1">
      <c r="A45" s="252" t="s">
        <v>75</v>
      </c>
      <c r="B45" s="560" t="str">
        <f t="shared" si="2"/>
        <v>★</v>
      </c>
      <c r="C45" s="561"/>
      <c r="D45" s="562"/>
      <c r="E45" s="119">
        <v>3.21</v>
      </c>
      <c r="F45" s="309">
        <v>2.91</v>
      </c>
      <c r="G45" s="373">
        <f t="shared" si="0"/>
        <v>-0.29999999999999982</v>
      </c>
      <c r="H45" s="588" t="s">
        <v>359</v>
      </c>
      <c r="I45" s="589"/>
      <c r="J45" s="589"/>
      <c r="K45" s="589"/>
      <c r="L45" s="590"/>
      <c r="M45" s="454" t="s">
        <v>360</v>
      </c>
      <c r="N45" s="510">
        <v>45384</v>
      </c>
      <c r="O45" s="246" t="s">
        <v>75</v>
      </c>
    </row>
    <row r="46" spans="1:16" ht="81" customHeight="1" thickBot="1">
      <c r="A46" s="252" t="s">
        <v>76</v>
      </c>
      <c r="B46" s="560" t="str">
        <f t="shared" si="2"/>
        <v>★</v>
      </c>
      <c r="C46" s="561"/>
      <c r="D46" s="562"/>
      <c r="E46" s="119">
        <v>5.82</v>
      </c>
      <c r="F46" s="119">
        <v>4.8899999999999997</v>
      </c>
      <c r="G46" s="373">
        <f t="shared" si="0"/>
        <v>-0.9300000000000006</v>
      </c>
      <c r="H46" s="566"/>
      <c r="I46" s="567"/>
      <c r="J46" s="567"/>
      <c r="K46" s="567"/>
      <c r="L46" s="568"/>
      <c r="M46" s="141"/>
      <c r="N46" s="142"/>
      <c r="O46" s="246" t="s">
        <v>76</v>
      </c>
    </row>
    <row r="47" spans="1:16" ht="80.400000000000006" customHeight="1" thickBot="1">
      <c r="A47" s="252" t="s">
        <v>77</v>
      </c>
      <c r="B47" s="560" t="str">
        <f t="shared" si="2"/>
        <v>★</v>
      </c>
      <c r="C47" s="561"/>
      <c r="D47" s="562"/>
      <c r="E47" s="119">
        <v>3.61</v>
      </c>
      <c r="F47" s="119">
        <v>3.39</v>
      </c>
      <c r="G47" s="373">
        <f t="shared" si="0"/>
        <v>-0.21999999999999975</v>
      </c>
      <c r="H47" s="566" t="s">
        <v>226</v>
      </c>
      <c r="I47" s="567"/>
      <c r="J47" s="567"/>
      <c r="K47" s="567"/>
      <c r="L47" s="568"/>
      <c r="M47" s="141" t="s">
        <v>227</v>
      </c>
      <c r="N47" s="142">
        <v>45378</v>
      </c>
      <c r="O47" s="246" t="s">
        <v>77</v>
      </c>
    </row>
    <row r="48" spans="1:16" ht="78.75" customHeight="1" thickBot="1">
      <c r="A48" s="252" t="s">
        <v>78</v>
      </c>
      <c r="B48" s="560" t="str">
        <f t="shared" si="2"/>
        <v>☆</v>
      </c>
      <c r="C48" s="561"/>
      <c r="D48" s="562"/>
      <c r="E48" s="119">
        <v>4.25</v>
      </c>
      <c r="F48" s="119">
        <v>4.6100000000000003</v>
      </c>
      <c r="G48" s="373">
        <f t="shared" si="0"/>
        <v>0.36000000000000032</v>
      </c>
      <c r="H48" s="594"/>
      <c r="I48" s="595"/>
      <c r="J48" s="595"/>
      <c r="K48" s="595"/>
      <c r="L48" s="596"/>
      <c r="M48" s="141"/>
      <c r="N48" s="142"/>
      <c r="O48" s="246" t="s">
        <v>78</v>
      </c>
    </row>
    <row r="49" spans="1:15" ht="74.25" customHeight="1" thickBot="1">
      <c r="A49" s="252" t="s">
        <v>79</v>
      </c>
      <c r="B49" s="560" t="str">
        <f t="shared" si="2"/>
        <v>★</v>
      </c>
      <c r="C49" s="561"/>
      <c r="D49" s="562"/>
      <c r="E49" s="119">
        <v>5.08</v>
      </c>
      <c r="F49" s="119">
        <v>4.6900000000000004</v>
      </c>
      <c r="G49" s="373">
        <f t="shared" si="0"/>
        <v>-0.38999999999999968</v>
      </c>
      <c r="H49" s="566"/>
      <c r="I49" s="567"/>
      <c r="J49" s="567"/>
      <c r="K49" s="567"/>
      <c r="L49" s="568"/>
      <c r="M49" s="141"/>
      <c r="N49" s="142"/>
      <c r="O49" s="246" t="s">
        <v>79</v>
      </c>
    </row>
    <row r="50" spans="1:15" ht="73.2" customHeight="1" thickBot="1">
      <c r="A50" s="252" t="s">
        <v>80</v>
      </c>
      <c r="B50" s="560" t="str">
        <f t="shared" si="2"/>
        <v>☆</v>
      </c>
      <c r="C50" s="561"/>
      <c r="D50" s="562"/>
      <c r="E50" s="365">
        <v>6.01</v>
      </c>
      <c r="F50" s="365">
        <v>6.04</v>
      </c>
      <c r="G50" s="373">
        <f t="shared" si="0"/>
        <v>3.0000000000000249E-2</v>
      </c>
      <c r="H50" s="591" t="s">
        <v>379</v>
      </c>
      <c r="I50" s="592"/>
      <c r="J50" s="592"/>
      <c r="K50" s="592"/>
      <c r="L50" s="593"/>
      <c r="M50" s="454" t="s">
        <v>210</v>
      </c>
      <c r="N50" s="512">
        <v>45386</v>
      </c>
      <c r="O50" s="246" t="s">
        <v>80</v>
      </c>
    </row>
    <row r="51" spans="1:15" ht="73.5" customHeight="1" thickBot="1">
      <c r="A51" s="252" t="s">
        <v>81</v>
      </c>
      <c r="B51" s="560" t="str">
        <f t="shared" si="2"/>
        <v>☆</v>
      </c>
      <c r="C51" s="561"/>
      <c r="D51" s="562"/>
      <c r="E51" s="119">
        <v>4.24</v>
      </c>
      <c r="F51" s="119">
        <v>4.91</v>
      </c>
      <c r="G51" s="373">
        <f t="shared" si="0"/>
        <v>0.66999999999999993</v>
      </c>
      <c r="H51" s="566"/>
      <c r="I51" s="567"/>
      <c r="J51" s="567"/>
      <c r="K51" s="567"/>
      <c r="L51" s="568"/>
      <c r="M51" s="141"/>
      <c r="N51" s="142"/>
      <c r="O51" s="246" t="s">
        <v>81</v>
      </c>
    </row>
    <row r="52" spans="1:15" ht="75" customHeight="1" thickBot="1">
      <c r="A52" s="252" t="s">
        <v>82</v>
      </c>
      <c r="B52" s="560" t="str">
        <f t="shared" si="2"/>
        <v>☆</v>
      </c>
      <c r="C52" s="561"/>
      <c r="D52" s="562"/>
      <c r="E52" s="365">
        <v>6.6</v>
      </c>
      <c r="F52" s="365">
        <v>7.77</v>
      </c>
      <c r="G52" s="373">
        <f t="shared" si="0"/>
        <v>1.17</v>
      </c>
      <c r="H52" s="566"/>
      <c r="I52" s="567"/>
      <c r="J52" s="567"/>
      <c r="K52" s="567"/>
      <c r="L52" s="568"/>
      <c r="M52" s="141"/>
      <c r="N52" s="142"/>
      <c r="O52" s="246" t="s">
        <v>82</v>
      </c>
    </row>
    <row r="53" spans="1:15" ht="77.25" customHeight="1" thickBot="1">
      <c r="A53" s="252" t="s">
        <v>83</v>
      </c>
      <c r="B53" s="560" t="str">
        <f t="shared" si="2"/>
        <v>★</v>
      </c>
      <c r="C53" s="561"/>
      <c r="D53" s="562"/>
      <c r="E53" s="119">
        <v>5.58</v>
      </c>
      <c r="F53" s="119">
        <v>4.53</v>
      </c>
      <c r="G53" s="373">
        <f t="shared" si="0"/>
        <v>-1.0499999999999998</v>
      </c>
      <c r="H53" s="566"/>
      <c r="I53" s="567"/>
      <c r="J53" s="567"/>
      <c r="K53" s="567"/>
      <c r="L53" s="568"/>
      <c r="M53" s="141"/>
      <c r="N53" s="142"/>
      <c r="O53" s="246" t="s">
        <v>83</v>
      </c>
    </row>
    <row r="54" spans="1:15" ht="78" customHeight="1" thickBot="1">
      <c r="A54" s="252" t="s">
        <v>84</v>
      </c>
      <c r="B54" s="560" t="str">
        <f t="shared" si="2"/>
        <v>☆</v>
      </c>
      <c r="C54" s="561"/>
      <c r="D54" s="562"/>
      <c r="E54" s="119">
        <v>4.6500000000000004</v>
      </c>
      <c r="F54" s="119">
        <v>5.39</v>
      </c>
      <c r="G54" s="373">
        <f t="shared" si="0"/>
        <v>0.73999999999999932</v>
      </c>
      <c r="H54" s="566"/>
      <c r="I54" s="567"/>
      <c r="J54" s="567"/>
      <c r="K54" s="567"/>
      <c r="L54" s="568"/>
      <c r="M54" s="141"/>
      <c r="N54" s="142"/>
      <c r="O54" s="246" t="s">
        <v>84</v>
      </c>
    </row>
    <row r="55" spans="1:15" ht="69" customHeight="1" thickBot="1">
      <c r="A55" s="252" t="s">
        <v>85</v>
      </c>
      <c r="B55" s="560" t="str">
        <f t="shared" si="2"/>
        <v>★</v>
      </c>
      <c r="C55" s="561"/>
      <c r="D55" s="562"/>
      <c r="E55" s="119">
        <v>5.22</v>
      </c>
      <c r="F55" s="119">
        <v>4.26</v>
      </c>
      <c r="G55" s="373">
        <f t="shared" si="0"/>
        <v>-0.96</v>
      </c>
      <c r="H55" s="563" t="s">
        <v>374</v>
      </c>
      <c r="I55" s="564"/>
      <c r="J55" s="564"/>
      <c r="K55" s="564"/>
      <c r="L55" s="565"/>
      <c r="M55" s="454" t="s">
        <v>375</v>
      </c>
      <c r="N55" s="455">
        <v>45388</v>
      </c>
      <c r="O55" s="246" t="s">
        <v>85</v>
      </c>
    </row>
    <row r="56" spans="1:15" ht="69" customHeight="1" thickBot="1">
      <c r="A56" s="252" t="s">
        <v>86</v>
      </c>
      <c r="B56" s="560" t="str">
        <f t="shared" si="2"/>
        <v>★</v>
      </c>
      <c r="C56" s="561"/>
      <c r="D56" s="562"/>
      <c r="E56" s="119">
        <v>5.56</v>
      </c>
      <c r="F56" s="119">
        <v>5.3</v>
      </c>
      <c r="G56" s="373">
        <f t="shared" si="0"/>
        <v>-0.25999999999999979</v>
      </c>
      <c r="H56" s="563" t="s">
        <v>357</v>
      </c>
      <c r="I56" s="564"/>
      <c r="J56" s="564"/>
      <c r="K56" s="564"/>
      <c r="L56" s="565"/>
      <c r="M56" s="454" t="s">
        <v>358</v>
      </c>
      <c r="N56" s="455">
        <v>45385</v>
      </c>
      <c r="O56" s="246" t="s">
        <v>86</v>
      </c>
    </row>
    <row r="57" spans="1:15" ht="63.75" customHeight="1" thickBot="1">
      <c r="A57" s="252" t="s">
        <v>87</v>
      </c>
      <c r="B57" s="560" t="str">
        <f t="shared" si="2"/>
        <v>★</v>
      </c>
      <c r="C57" s="561"/>
      <c r="D57" s="562"/>
      <c r="E57" s="119">
        <v>4.12</v>
      </c>
      <c r="F57" s="119">
        <v>3.98</v>
      </c>
      <c r="G57" s="373">
        <f t="shared" si="0"/>
        <v>-0.14000000000000012</v>
      </c>
      <c r="H57" s="594"/>
      <c r="I57" s="595"/>
      <c r="J57" s="595"/>
      <c r="K57" s="595"/>
      <c r="L57" s="596"/>
      <c r="M57" s="141"/>
      <c r="N57" s="142"/>
      <c r="O57" s="246" t="s">
        <v>87</v>
      </c>
    </row>
    <row r="58" spans="1:15" ht="69.75" customHeight="1" thickBot="1">
      <c r="A58" s="252" t="s">
        <v>88</v>
      </c>
      <c r="B58" s="560" t="str">
        <f t="shared" si="2"/>
        <v>★</v>
      </c>
      <c r="C58" s="561"/>
      <c r="D58" s="562"/>
      <c r="E58" s="119">
        <v>4.4800000000000004</v>
      </c>
      <c r="F58" s="119">
        <v>3.91</v>
      </c>
      <c r="G58" s="373">
        <f t="shared" si="0"/>
        <v>-0.57000000000000028</v>
      </c>
      <c r="H58" s="566"/>
      <c r="I58" s="567"/>
      <c r="J58" s="567"/>
      <c r="K58" s="567"/>
      <c r="L58" s="568"/>
      <c r="M58" s="141"/>
      <c r="N58" s="142"/>
      <c r="O58" s="246" t="s">
        <v>88</v>
      </c>
    </row>
    <row r="59" spans="1:15" ht="76.2" customHeight="1" thickBot="1">
      <c r="A59" s="252" t="s">
        <v>89</v>
      </c>
      <c r="B59" s="560" t="str">
        <f t="shared" si="2"/>
        <v>★</v>
      </c>
      <c r="C59" s="561"/>
      <c r="D59" s="562"/>
      <c r="E59" s="119">
        <v>5.54</v>
      </c>
      <c r="F59" s="119">
        <v>5.07</v>
      </c>
      <c r="G59" s="373">
        <f t="shared" si="0"/>
        <v>-0.46999999999999975</v>
      </c>
      <c r="H59" s="566"/>
      <c r="I59" s="567"/>
      <c r="J59" s="567"/>
      <c r="K59" s="567"/>
      <c r="L59" s="568"/>
      <c r="M59" s="141"/>
      <c r="N59" s="142"/>
      <c r="O59" s="246" t="s">
        <v>89</v>
      </c>
    </row>
    <row r="60" spans="1:15" ht="73.8" customHeight="1" thickBot="1">
      <c r="A60" s="252" t="s">
        <v>90</v>
      </c>
      <c r="B60" s="560" t="str">
        <f t="shared" si="2"/>
        <v>☆</v>
      </c>
      <c r="C60" s="561"/>
      <c r="D60" s="562"/>
      <c r="E60" s="365">
        <v>7.57</v>
      </c>
      <c r="F60" s="365">
        <v>7.81</v>
      </c>
      <c r="G60" s="373">
        <f t="shared" si="0"/>
        <v>0.23999999999999932</v>
      </c>
      <c r="H60" s="566"/>
      <c r="I60" s="567"/>
      <c r="J60" s="567"/>
      <c r="K60" s="567"/>
      <c r="L60" s="568"/>
      <c r="M60" s="141"/>
      <c r="N60" s="142"/>
      <c r="O60" s="246" t="s">
        <v>90</v>
      </c>
    </row>
    <row r="61" spans="1:15" ht="81" customHeight="1" thickBot="1">
      <c r="A61" s="252" t="s">
        <v>91</v>
      </c>
      <c r="B61" s="560" t="str">
        <f t="shared" si="2"/>
        <v>★</v>
      </c>
      <c r="C61" s="561"/>
      <c r="D61" s="562"/>
      <c r="E61" s="309">
        <v>2.96</v>
      </c>
      <c r="F61" s="309">
        <v>2.84</v>
      </c>
      <c r="G61" s="373">
        <f t="shared" si="0"/>
        <v>-0.12000000000000011</v>
      </c>
      <c r="H61" s="566"/>
      <c r="I61" s="567"/>
      <c r="J61" s="567"/>
      <c r="K61" s="567"/>
      <c r="L61" s="568"/>
      <c r="M61" s="141"/>
      <c r="N61" s="142"/>
      <c r="O61" s="246" t="s">
        <v>91</v>
      </c>
    </row>
    <row r="62" spans="1:15" ht="75.599999999999994" customHeight="1" thickBot="1">
      <c r="A62" s="252" t="s">
        <v>92</v>
      </c>
      <c r="B62" s="560" t="str">
        <f t="shared" si="2"/>
        <v>☆</v>
      </c>
      <c r="C62" s="561"/>
      <c r="D62" s="562"/>
      <c r="E62" s="119">
        <v>3.96</v>
      </c>
      <c r="F62" s="119">
        <v>4.1399999999999997</v>
      </c>
      <c r="G62" s="373">
        <f t="shared" si="0"/>
        <v>0.17999999999999972</v>
      </c>
      <c r="H62" s="566"/>
      <c r="I62" s="567"/>
      <c r="J62" s="567"/>
      <c r="K62" s="567"/>
      <c r="L62" s="568"/>
      <c r="M62" s="447"/>
      <c r="N62" s="142"/>
      <c r="O62" s="246" t="s">
        <v>92</v>
      </c>
    </row>
    <row r="63" spans="1:15" ht="87" customHeight="1" thickBot="1">
      <c r="A63" s="252" t="s">
        <v>93</v>
      </c>
      <c r="B63" s="560" t="str">
        <f t="shared" si="2"/>
        <v>★</v>
      </c>
      <c r="C63" s="561"/>
      <c r="D63" s="562"/>
      <c r="E63" s="309">
        <v>2.78</v>
      </c>
      <c r="F63" s="309">
        <v>2.7</v>
      </c>
      <c r="G63" s="373">
        <f t="shared" si="0"/>
        <v>-7.9999999999999627E-2</v>
      </c>
      <c r="H63" s="566"/>
      <c r="I63" s="567"/>
      <c r="J63" s="567"/>
      <c r="K63" s="567"/>
      <c r="L63" s="568"/>
      <c r="M63" s="479"/>
      <c r="N63" s="142"/>
      <c r="O63" s="246" t="s">
        <v>93</v>
      </c>
    </row>
    <row r="64" spans="1:15" ht="73.2" customHeight="1" thickBot="1">
      <c r="A64" s="252" t="s">
        <v>94</v>
      </c>
      <c r="B64" s="560" t="str">
        <f t="shared" si="2"/>
        <v>★</v>
      </c>
      <c r="C64" s="561"/>
      <c r="D64" s="562"/>
      <c r="E64" s="119">
        <v>3.37</v>
      </c>
      <c r="F64" s="309">
        <v>2.74</v>
      </c>
      <c r="G64" s="373">
        <f t="shared" si="0"/>
        <v>-0.62999999999999989</v>
      </c>
      <c r="H64" s="637" t="s">
        <v>372</v>
      </c>
      <c r="I64" s="638"/>
      <c r="J64" s="638"/>
      <c r="K64" s="638"/>
      <c r="L64" s="639"/>
      <c r="M64" s="454" t="s">
        <v>373</v>
      </c>
      <c r="N64" s="455">
        <v>45389</v>
      </c>
      <c r="O64" s="246" t="s">
        <v>94</v>
      </c>
    </row>
    <row r="65" spans="1:18" ht="80.25" customHeight="1" thickBot="1">
      <c r="A65" s="252" t="s">
        <v>95</v>
      </c>
      <c r="B65" s="560" t="str">
        <f t="shared" si="2"/>
        <v>★</v>
      </c>
      <c r="C65" s="561"/>
      <c r="D65" s="562"/>
      <c r="E65" s="365">
        <v>6.14</v>
      </c>
      <c r="F65" s="119">
        <v>5.74</v>
      </c>
      <c r="G65" s="373">
        <f t="shared" si="0"/>
        <v>-0.39999999999999947</v>
      </c>
      <c r="H65" s="594"/>
      <c r="I65" s="595"/>
      <c r="J65" s="595"/>
      <c r="K65" s="595"/>
      <c r="L65" s="596"/>
      <c r="M65" s="448"/>
      <c r="N65" s="142"/>
      <c r="O65" s="246" t="s">
        <v>95</v>
      </c>
    </row>
    <row r="66" spans="1:18" ht="88.5" customHeight="1" thickBot="1">
      <c r="A66" s="252" t="s">
        <v>96</v>
      </c>
      <c r="B66" s="560" t="str">
        <f t="shared" si="2"/>
        <v>☆</v>
      </c>
      <c r="C66" s="561"/>
      <c r="D66" s="562"/>
      <c r="E66" s="365">
        <v>8.39</v>
      </c>
      <c r="F66" s="365">
        <v>9</v>
      </c>
      <c r="G66" s="373">
        <f t="shared" si="0"/>
        <v>0.60999999999999943</v>
      </c>
      <c r="H66" s="594"/>
      <c r="I66" s="595"/>
      <c r="J66" s="595"/>
      <c r="K66" s="595"/>
      <c r="L66" s="596"/>
      <c r="M66" s="141"/>
      <c r="N66" s="142"/>
      <c r="O66" s="246" t="s">
        <v>96</v>
      </c>
    </row>
    <row r="67" spans="1:18" ht="78.75" customHeight="1" thickBot="1">
      <c r="A67" s="252" t="s">
        <v>97</v>
      </c>
      <c r="B67" s="560" t="str">
        <f t="shared" si="2"/>
        <v>★</v>
      </c>
      <c r="C67" s="561"/>
      <c r="D67" s="562"/>
      <c r="E67" s="119">
        <v>5.64</v>
      </c>
      <c r="F67" s="119">
        <v>4.78</v>
      </c>
      <c r="G67" s="373">
        <f t="shared" si="0"/>
        <v>-0.85999999999999943</v>
      </c>
      <c r="H67" s="566"/>
      <c r="I67" s="567"/>
      <c r="J67" s="567"/>
      <c r="K67" s="567"/>
      <c r="L67" s="568"/>
      <c r="M67" s="141"/>
      <c r="N67" s="142"/>
      <c r="O67" s="246" t="s">
        <v>97</v>
      </c>
    </row>
    <row r="68" spans="1:18" ht="73.8" customHeight="1" thickBot="1">
      <c r="A68" s="255" t="s">
        <v>98</v>
      </c>
      <c r="B68" s="560" t="str">
        <f t="shared" si="2"/>
        <v>★</v>
      </c>
      <c r="C68" s="561"/>
      <c r="D68" s="562"/>
      <c r="E68" s="365">
        <v>6.29</v>
      </c>
      <c r="F68" s="119">
        <v>5.35</v>
      </c>
      <c r="G68" s="373">
        <f t="shared" si="0"/>
        <v>-0.94000000000000039</v>
      </c>
      <c r="H68" s="566"/>
      <c r="I68" s="567"/>
      <c r="J68" s="567"/>
      <c r="K68" s="567"/>
      <c r="L68" s="568"/>
      <c r="M68" s="429"/>
      <c r="N68" s="142"/>
      <c r="O68" s="246" t="s">
        <v>98</v>
      </c>
    </row>
    <row r="69" spans="1:18" ht="72.75" customHeight="1" thickBot="1">
      <c r="A69" s="253" t="s">
        <v>99</v>
      </c>
      <c r="B69" s="560" t="str">
        <f t="shared" si="2"/>
        <v>★</v>
      </c>
      <c r="C69" s="561"/>
      <c r="D69" s="562"/>
      <c r="E69" s="386">
        <v>2.1</v>
      </c>
      <c r="F69" s="386">
        <v>1.26</v>
      </c>
      <c r="G69" s="373">
        <f t="shared" si="0"/>
        <v>-0.84000000000000008</v>
      </c>
      <c r="H69" s="594"/>
      <c r="I69" s="595"/>
      <c r="J69" s="595"/>
      <c r="K69" s="595"/>
      <c r="L69" s="596"/>
      <c r="M69" s="141"/>
      <c r="N69" s="142"/>
      <c r="O69" s="246" t="s">
        <v>99</v>
      </c>
    </row>
    <row r="70" spans="1:18" ht="58.5" customHeight="1" thickBot="1">
      <c r="A70" s="190" t="s">
        <v>100</v>
      </c>
      <c r="B70" s="560" t="str">
        <f t="shared" si="2"/>
        <v>★</v>
      </c>
      <c r="C70" s="561"/>
      <c r="D70" s="562"/>
      <c r="E70" s="119">
        <v>4.28</v>
      </c>
      <c r="F70" s="119">
        <v>4.1100000000000003</v>
      </c>
      <c r="G70" s="373">
        <f t="shared" si="0"/>
        <v>-0.16999999999999993</v>
      </c>
      <c r="H70" s="566"/>
      <c r="I70" s="567"/>
      <c r="J70" s="567"/>
      <c r="K70" s="567"/>
      <c r="L70" s="568"/>
      <c r="M70" s="191"/>
      <c r="N70" s="142"/>
      <c r="O70" s="246"/>
    </row>
    <row r="71" spans="1:18" ht="42.75" customHeight="1" thickBot="1">
      <c r="A71" s="192"/>
      <c r="B71" s="192"/>
      <c r="C71" s="192"/>
      <c r="D71" s="192"/>
      <c r="E71" s="627"/>
      <c r="F71" s="627"/>
      <c r="G71" s="627"/>
      <c r="H71" s="627"/>
      <c r="I71" s="627"/>
      <c r="J71" s="627"/>
      <c r="K71" s="627"/>
      <c r="L71" s="627"/>
      <c r="M71" s="480">
        <f>COUNTIF(E24:E70,"&gt;=10")</f>
        <v>1</v>
      </c>
      <c r="N71" s="53">
        <f>COUNTIF(F24:F70,"&gt;=10")</f>
        <v>1</v>
      </c>
      <c r="O71" s="53" t="s">
        <v>26</v>
      </c>
    </row>
    <row r="72" spans="1:18" ht="36.75" customHeight="1" thickBot="1">
      <c r="A72" s="66" t="s">
        <v>19</v>
      </c>
      <c r="B72" s="67"/>
      <c r="C72" s="112"/>
      <c r="D72" s="112"/>
      <c r="E72" s="628" t="s">
        <v>18</v>
      </c>
      <c r="F72" s="628"/>
      <c r="G72" s="628"/>
      <c r="H72" s="629" t="s">
        <v>185</v>
      </c>
      <c r="I72" s="630"/>
      <c r="J72" s="67"/>
      <c r="K72" s="68"/>
      <c r="L72" s="68"/>
      <c r="M72" s="69"/>
      <c r="N72" s="70"/>
    </row>
    <row r="73" spans="1:18" ht="36.75" customHeight="1" thickBot="1">
      <c r="A73" s="71"/>
      <c r="B73" s="193"/>
      <c r="C73" s="633" t="s">
        <v>164</v>
      </c>
      <c r="D73" s="634"/>
      <c r="E73" s="634"/>
      <c r="F73" s="635"/>
      <c r="G73" s="72">
        <f>+F70</f>
        <v>4.1100000000000003</v>
      </c>
      <c r="H73" s="73" t="s">
        <v>101</v>
      </c>
      <c r="I73" s="631">
        <f>+G70</f>
        <v>-0.16999999999999993</v>
      </c>
      <c r="J73" s="632"/>
      <c r="K73" s="194"/>
      <c r="L73" s="194"/>
      <c r="M73" s="195"/>
      <c r="N73" s="74"/>
    </row>
    <row r="74" spans="1:18" ht="36.75" customHeight="1" thickBot="1">
      <c r="A74" s="71"/>
      <c r="B74" s="193"/>
      <c r="C74" s="597" t="s">
        <v>102</v>
      </c>
      <c r="D74" s="598"/>
      <c r="E74" s="598"/>
      <c r="F74" s="599"/>
      <c r="G74" s="75">
        <f>+F35</f>
        <v>4.2300000000000004</v>
      </c>
      <c r="H74" s="76" t="s">
        <v>101</v>
      </c>
      <c r="I74" s="600">
        <f>+G35</f>
        <v>5.0000000000000711E-2</v>
      </c>
      <c r="J74" s="601"/>
      <c r="K74" s="194"/>
      <c r="L74" s="194"/>
      <c r="M74" s="195"/>
      <c r="N74" s="74"/>
      <c r="R74" s="231" t="s">
        <v>19</v>
      </c>
    </row>
    <row r="75" spans="1:18" ht="36.75" customHeight="1" thickBot="1">
      <c r="A75" s="71"/>
      <c r="B75" s="193"/>
      <c r="C75" s="602" t="s">
        <v>103</v>
      </c>
      <c r="D75" s="603"/>
      <c r="E75" s="603"/>
      <c r="F75" s="77" t="str">
        <f>VLOOKUP(G75,F:P,10,0)</f>
        <v>富山県</v>
      </c>
      <c r="G75" s="78">
        <f>MAX(F23:F70)</f>
        <v>11.21</v>
      </c>
      <c r="H75" s="604" t="s">
        <v>104</v>
      </c>
      <c r="I75" s="605"/>
      <c r="J75" s="605"/>
      <c r="K75" s="79">
        <f>+N71</f>
        <v>1</v>
      </c>
      <c r="L75" s="80" t="s">
        <v>105</v>
      </c>
      <c r="M75" s="81">
        <f>N71-M71</f>
        <v>0</v>
      </c>
      <c r="N75" s="74"/>
      <c r="R75" s="232"/>
    </row>
    <row r="76" spans="1:18" ht="36.75" customHeight="1" thickBot="1">
      <c r="A76" s="82"/>
      <c r="B76" s="83"/>
      <c r="C76" s="83"/>
      <c r="D76" s="83"/>
      <c r="E76" s="83"/>
      <c r="F76" s="83"/>
      <c r="G76" s="83"/>
      <c r="H76" s="83"/>
      <c r="I76" s="83"/>
      <c r="J76" s="83"/>
      <c r="K76" s="84"/>
      <c r="L76" s="84"/>
      <c r="M76" s="85"/>
      <c r="N76" s="86"/>
      <c r="R76" s="232"/>
    </row>
    <row r="77" spans="1:18" ht="30.75" customHeight="1">
      <c r="A77" s="108"/>
      <c r="B77" s="108"/>
      <c r="C77" s="108"/>
      <c r="D77" s="108"/>
      <c r="E77" s="108"/>
      <c r="F77" s="108"/>
      <c r="G77" s="108"/>
      <c r="H77" s="108"/>
      <c r="I77" s="108"/>
      <c r="J77" s="108"/>
      <c r="K77" s="196"/>
      <c r="L77" s="196"/>
      <c r="M77" s="197"/>
      <c r="N77" s="198"/>
      <c r="R77" s="233"/>
    </row>
    <row r="78" spans="1:18" ht="30.75" customHeight="1" thickBot="1">
      <c r="A78" s="199"/>
      <c r="B78" s="199"/>
      <c r="C78" s="199"/>
      <c r="D78" s="199"/>
      <c r="E78" s="199"/>
      <c r="F78" s="199"/>
      <c r="G78" s="199"/>
      <c r="H78" s="199"/>
      <c r="I78" s="199"/>
      <c r="J78" s="199"/>
      <c r="K78" s="200"/>
      <c r="L78" s="200"/>
      <c r="M78" s="481"/>
      <c r="N78" s="199"/>
    </row>
    <row r="79" spans="1:18" ht="24.75" customHeight="1" thickTop="1">
      <c r="A79" s="606">
        <v>3</v>
      </c>
      <c r="B79" s="609" t="s">
        <v>183</v>
      </c>
      <c r="C79" s="610"/>
      <c r="D79" s="610"/>
      <c r="E79" s="610"/>
      <c r="F79" s="611"/>
      <c r="G79" s="618" t="s">
        <v>184</v>
      </c>
      <c r="H79" s="619"/>
      <c r="I79" s="619"/>
      <c r="J79" s="619"/>
      <c r="K79" s="619"/>
      <c r="L79" s="619"/>
      <c r="M79" s="619"/>
      <c r="N79" s="620"/>
    </row>
    <row r="80" spans="1:18" ht="24.75" customHeight="1">
      <c r="A80" s="607"/>
      <c r="B80" s="612"/>
      <c r="C80" s="613"/>
      <c r="D80" s="613"/>
      <c r="E80" s="613"/>
      <c r="F80" s="614"/>
      <c r="G80" s="621"/>
      <c r="H80" s="622"/>
      <c r="I80" s="622"/>
      <c r="J80" s="622"/>
      <c r="K80" s="622"/>
      <c r="L80" s="622"/>
      <c r="M80" s="622"/>
      <c r="N80" s="623"/>
      <c r="O80" s="201" t="s">
        <v>26</v>
      </c>
      <c r="P80" s="201"/>
    </row>
    <row r="81" spans="1:16" ht="24.75" customHeight="1">
      <c r="A81" s="607"/>
      <c r="B81" s="612"/>
      <c r="C81" s="613"/>
      <c r="D81" s="613"/>
      <c r="E81" s="613"/>
      <c r="F81" s="614"/>
      <c r="G81" s="621"/>
      <c r="H81" s="622"/>
      <c r="I81" s="622"/>
      <c r="J81" s="622"/>
      <c r="K81" s="622"/>
      <c r="L81" s="622"/>
      <c r="M81" s="622"/>
      <c r="N81" s="623"/>
      <c r="O81" s="201" t="s">
        <v>19</v>
      </c>
      <c r="P81" s="201" t="s">
        <v>106</v>
      </c>
    </row>
    <row r="82" spans="1:16" ht="24.75" customHeight="1">
      <c r="A82" s="607"/>
      <c r="B82" s="612"/>
      <c r="C82" s="613"/>
      <c r="D82" s="613"/>
      <c r="E82" s="613"/>
      <c r="F82" s="614"/>
      <c r="G82" s="621"/>
      <c r="H82" s="622"/>
      <c r="I82" s="622"/>
      <c r="J82" s="622"/>
      <c r="K82" s="622"/>
      <c r="L82" s="622"/>
      <c r="M82" s="622"/>
      <c r="N82" s="623"/>
      <c r="O82" s="202"/>
      <c r="P82" s="201"/>
    </row>
    <row r="83" spans="1:16" ht="46.2" customHeight="1" thickBot="1">
      <c r="A83" s="608"/>
      <c r="B83" s="615"/>
      <c r="C83" s="616"/>
      <c r="D83" s="616"/>
      <c r="E83" s="616"/>
      <c r="F83" s="617"/>
      <c r="G83" s="624"/>
      <c r="H83" s="625"/>
      <c r="I83" s="625"/>
      <c r="J83" s="625"/>
      <c r="K83" s="625"/>
      <c r="L83" s="625"/>
      <c r="M83" s="625"/>
      <c r="N83" s="626"/>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H59:L59"/>
    <mergeCell ref="H60:L60"/>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2:L42"/>
    <mergeCell ref="B42:D42"/>
    <mergeCell ref="B49:D49"/>
    <mergeCell ref="H49:L49"/>
    <mergeCell ref="B39:D39"/>
    <mergeCell ref="H39:L39"/>
    <mergeCell ref="H35:L35"/>
    <mergeCell ref="B36:D36"/>
    <mergeCell ref="H36:L36"/>
    <mergeCell ref="B43:D43"/>
    <mergeCell ref="H43:L43"/>
    <mergeCell ref="H44:L44"/>
    <mergeCell ref="B35:D35"/>
    <mergeCell ref="B44:D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5"/>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D78F9-FB0F-4A87-8E97-59851B43935C}">
  <sheetPr>
    <pageSetUpPr fitToPage="1"/>
  </sheetPr>
  <dimension ref="A1:P25"/>
  <sheetViews>
    <sheetView view="pageBreakPreview" zoomScale="95" zoomScaleNormal="75" zoomScaleSheetLayoutView="95" workbookViewId="0">
      <selection activeCell="T10" sqref="T10"/>
    </sheetView>
  </sheetViews>
  <sheetFormatPr defaultColWidth="9" defaultRowHeight="13.2"/>
  <cols>
    <col min="1" max="1" width="4.88671875" style="485" customWidth="1"/>
    <col min="2" max="6" width="9" style="485"/>
    <col min="7" max="7" width="13.44140625" style="485" customWidth="1"/>
    <col min="8" max="9" width="17.109375" style="485" customWidth="1"/>
    <col min="10" max="10" width="13.109375" style="485" customWidth="1"/>
    <col min="11" max="11" width="11.6640625" style="485" customWidth="1"/>
    <col min="12" max="12" width="14.21875" style="485" customWidth="1"/>
    <col min="13" max="13" width="4.21875" style="485" customWidth="1"/>
    <col min="14" max="16384" width="9" style="485"/>
  </cols>
  <sheetData>
    <row r="1" spans="1:16" ht="23.4">
      <c r="A1" s="649" t="s">
        <v>231</v>
      </c>
      <c r="B1" s="649"/>
      <c r="C1" s="649"/>
      <c r="D1" s="649"/>
      <c r="E1" s="649"/>
      <c r="F1" s="649"/>
      <c r="G1" s="649"/>
      <c r="H1" s="649"/>
      <c r="I1" s="649"/>
      <c r="J1" s="650"/>
      <c r="K1" s="650"/>
      <c r="L1" s="650"/>
      <c r="M1" s="650"/>
    </row>
    <row r="2" spans="1:16" ht="19.2">
      <c r="A2" s="651" t="s">
        <v>468</v>
      </c>
      <c r="B2" s="651"/>
      <c r="C2" s="651"/>
      <c r="D2" s="651"/>
      <c r="E2" s="651"/>
      <c r="F2" s="651"/>
      <c r="G2" s="651"/>
      <c r="H2" s="651"/>
      <c r="I2" s="651"/>
      <c r="J2" s="652"/>
      <c r="K2" s="652"/>
      <c r="L2" s="652"/>
      <c r="M2" s="652"/>
      <c r="N2" s="516"/>
      <c r="P2" s="517"/>
    </row>
    <row r="3" spans="1:16" ht="19.2">
      <c r="A3" s="651" t="s">
        <v>469</v>
      </c>
      <c r="B3" s="651"/>
      <c r="C3" s="651"/>
      <c r="D3" s="651"/>
      <c r="E3" s="651"/>
      <c r="F3" s="651"/>
      <c r="G3" s="651"/>
      <c r="H3" s="651"/>
      <c r="I3" s="651"/>
      <c r="J3" s="652"/>
      <c r="K3" s="652"/>
      <c r="L3" s="652"/>
      <c r="M3" s="652"/>
      <c r="N3" s="653"/>
      <c r="P3" s="279"/>
    </row>
    <row r="4" spans="1:16" ht="17.399999999999999">
      <c r="A4" s="654" t="s">
        <v>232</v>
      </c>
      <c r="B4" s="654"/>
      <c r="C4" s="654"/>
      <c r="D4" s="654"/>
      <c r="E4" s="654"/>
      <c r="F4" s="654"/>
      <c r="G4" s="654"/>
      <c r="H4" s="654"/>
      <c r="I4" s="654"/>
      <c r="J4" s="655"/>
      <c r="K4" s="655"/>
      <c r="L4" s="655"/>
      <c r="M4" s="655"/>
      <c r="N4" s="653"/>
      <c r="P4" s="517"/>
    </row>
    <row r="5" spans="1:16" ht="16.2">
      <c r="A5" s="486"/>
      <c r="B5" s="518"/>
      <c r="C5" s="518"/>
      <c r="D5" s="518"/>
      <c r="E5" s="518"/>
      <c r="F5" s="518"/>
      <c r="G5" s="518"/>
      <c r="H5" s="518"/>
      <c r="I5" s="518"/>
      <c r="J5" s="518"/>
      <c r="K5" s="518"/>
      <c r="L5" s="518"/>
      <c r="M5" s="518"/>
      <c r="N5" s="653"/>
    </row>
    <row r="6" spans="1:16" ht="19.5" customHeight="1">
      <c r="A6" s="518"/>
      <c r="B6" s="656" t="s">
        <v>26</v>
      </c>
      <c r="C6" s="657"/>
      <c r="D6" s="657"/>
      <c r="E6" s="657"/>
      <c r="F6" s="518"/>
      <c r="G6" s="518"/>
      <c r="H6" s="660" t="s">
        <v>470</v>
      </c>
      <c r="I6" s="660"/>
      <c r="J6" s="660"/>
      <c r="K6" s="660"/>
      <c r="L6" s="660"/>
      <c r="M6" s="518"/>
      <c r="N6" s="653"/>
      <c r="O6" s="519"/>
      <c r="P6" s="517"/>
    </row>
    <row r="7" spans="1:16" ht="19.5" customHeight="1">
      <c r="A7" s="518"/>
      <c r="B7" s="658"/>
      <c r="C7" s="658"/>
      <c r="D7" s="658"/>
      <c r="E7" s="658"/>
      <c r="F7" s="518"/>
      <c r="G7" s="518"/>
      <c r="H7" s="660"/>
      <c r="I7" s="660"/>
      <c r="J7" s="660"/>
      <c r="K7" s="660"/>
      <c r="L7" s="660"/>
      <c r="M7" s="518"/>
      <c r="N7" s="653"/>
      <c r="O7" s="485" t="s">
        <v>19</v>
      </c>
      <c r="P7" s="279"/>
    </row>
    <row r="8" spans="1:16" ht="19.5" customHeight="1">
      <c r="A8" s="518"/>
      <c r="B8" s="658"/>
      <c r="C8" s="658"/>
      <c r="D8" s="658"/>
      <c r="E8" s="658"/>
      <c r="F8" s="518"/>
      <c r="G8" s="518"/>
      <c r="H8" s="660"/>
      <c r="I8" s="660"/>
      <c r="J8" s="660"/>
      <c r="K8" s="660"/>
      <c r="L8" s="660"/>
      <c r="M8" s="518"/>
      <c r="P8" s="517"/>
    </row>
    <row r="9" spans="1:16" ht="19.5" customHeight="1">
      <c r="A9" s="518"/>
      <c r="B9" s="658"/>
      <c r="C9" s="658"/>
      <c r="D9" s="658"/>
      <c r="E9" s="658"/>
      <c r="F9" s="518"/>
      <c r="G9" s="518"/>
      <c r="H9" s="660"/>
      <c r="I9" s="660"/>
      <c r="J9" s="660"/>
      <c r="K9" s="660"/>
      <c r="L9" s="660"/>
      <c r="M9" s="518"/>
    </row>
    <row r="10" spans="1:16" ht="19.5" customHeight="1">
      <c r="A10" s="518"/>
      <c r="B10" s="658"/>
      <c r="C10" s="658"/>
      <c r="D10" s="658"/>
      <c r="E10" s="658"/>
      <c r="F10" s="518"/>
      <c r="G10" s="518"/>
      <c r="H10" s="660"/>
      <c r="I10" s="660"/>
      <c r="J10" s="660"/>
      <c r="K10" s="660"/>
      <c r="L10" s="660"/>
      <c r="M10" s="518"/>
    </row>
    <row r="11" spans="1:16" ht="19.5" customHeight="1">
      <c r="A11" s="518"/>
      <c r="B11" s="658"/>
      <c r="C11" s="658"/>
      <c r="D11" s="658"/>
      <c r="E11" s="658"/>
      <c r="F11" s="520"/>
      <c r="G11" s="520"/>
      <c r="H11" s="660"/>
      <c r="I11" s="660"/>
      <c r="J11" s="660"/>
      <c r="K11" s="660"/>
      <c r="L11" s="660"/>
      <c r="M11" s="518"/>
    </row>
    <row r="12" spans="1:16" ht="19.5" customHeight="1">
      <c r="A12" s="518"/>
      <c r="B12" s="658"/>
      <c r="C12" s="658"/>
      <c r="D12" s="658"/>
      <c r="E12" s="658"/>
      <c r="F12" s="521"/>
      <c r="G12" s="521"/>
      <c r="H12" s="660"/>
      <c r="I12" s="660"/>
      <c r="J12" s="660"/>
      <c r="K12" s="660"/>
      <c r="L12" s="660"/>
      <c r="M12" s="518"/>
    </row>
    <row r="13" spans="1:16" ht="19.5" customHeight="1">
      <c r="A13" s="518"/>
      <c r="B13" s="659"/>
      <c r="C13" s="659"/>
      <c r="D13" s="659"/>
      <c r="E13" s="659"/>
      <c r="F13" s="521"/>
      <c r="G13" s="521"/>
      <c r="H13" s="660"/>
      <c r="I13" s="660"/>
      <c r="J13" s="660"/>
      <c r="K13" s="660"/>
      <c r="L13" s="660"/>
      <c r="M13" s="518"/>
      <c r="P13" s="519"/>
    </row>
    <row r="14" spans="1:16" ht="71.400000000000006" customHeight="1">
      <c r="A14" s="518"/>
      <c r="B14" s="659"/>
      <c r="C14" s="659"/>
      <c r="D14" s="659"/>
      <c r="E14" s="659"/>
      <c r="F14" s="520"/>
      <c r="G14" s="520"/>
      <c r="H14" s="660"/>
      <c r="I14" s="660"/>
      <c r="J14" s="660"/>
      <c r="K14" s="660"/>
      <c r="L14" s="660"/>
      <c r="M14" s="518"/>
      <c r="P14" s="522" t="s">
        <v>19</v>
      </c>
    </row>
    <row r="15" spans="1:16" ht="16.2">
      <c r="A15" s="518"/>
      <c r="B15" s="518"/>
      <c r="C15" s="518"/>
      <c r="D15" s="518"/>
      <c r="E15" s="518"/>
      <c r="F15" s="518"/>
      <c r="G15" s="518"/>
      <c r="H15" s="518" t="s">
        <v>19</v>
      </c>
      <c r="I15" s="518"/>
      <c r="J15" s="518"/>
      <c r="K15" s="518"/>
      <c r="L15" s="518"/>
      <c r="M15" s="518"/>
    </row>
    <row r="16" spans="1:16" ht="16.8" thickBot="1">
      <c r="A16" s="523"/>
      <c r="B16" s="524"/>
      <c r="C16" s="524"/>
      <c r="D16" s="524"/>
      <c r="E16" s="524"/>
      <c r="F16" s="524"/>
      <c r="G16" s="524"/>
      <c r="H16" s="524"/>
      <c r="I16" s="524"/>
      <c r="J16" s="524"/>
      <c r="K16" s="524"/>
      <c r="L16" s="524"/>
      <c r="M16" s="524"/>
    </row>
    <row r="17" spans="1:13" ht="15.75" customHeight="1" thickTop="1">
      <c r="A17" s="524"/>
      <c r="B17" s="640" t="s">
        <v>471</v>
      </c>
      <c r="C17" s="641"/>
      <c r="D17" s="641"/>
      <c r="E17" s="641"/>
      <c r="F17" s="641"/>
      <c r="G17" s="641"/>
      <c r="H17" s="641"/>
      <c r="I17" s="641"/>
      <c r="J17" s="641"/>
      <c r="K17" s="641"/>
      <c r="L17" s="642"/>
      <c r="M17" s="524"/>
    </row>
    <row r="18" spans="1:13" ht="15.75" customHeight="1">
      <c r="A18" s="524"/>
      <c r="B18" s="643"/>
      <c r="C18" s="644"/>
      <c r="D18" s="644"/>
      <c r="E18" s="644"/>
      <c r="F18" s="644"/>
      <c r="G18" s="644"/>
      <c r="H18" s="644"/>
      <c r="I18" s="644"/>
      <c r="J18" s="644"/>
      <c r="K18" s="644"/>
      <c r="L18" s="645"/>
      <c r="M18" s="524"/>
    </row>
    <row r="19" spans="1:13" ht="15.75" customHeight="1">
      <c r="A19" s="524"/>
      <c r="B19" s="643"/>
      <c r="C19" s="644"/>
      <c r="D19" s="644"/>
      <c r="E19" s="644"/>
      <c r="F19" s="644"/>
      <c r="G19" s="644"/>
      <c r="H19" s="644"/>
      <c r="I19" s="644"/>
      <c r="J19" s="644"/>
      <c r="K19" s="644"/>
      <c r="L19" s="645"/>
      <c r="M19" s="524"/>
    </row>
    <row r="20" spans="1:13" ht="15.75" customHeight="1">
      <c r="A20" s="524"/>
      <c r="B20" s="643"/>
      <c r="C20" s="644"/>
      <c r="D20" s="644"/>
      <c r="E20" s="644"/>
      <c r="F20" s="644"/>
      <c r="G20" s="644"/>
      <c r="H20" s="644"/>
      <c r="I20" s="644"/>
      <c r="J20" s="644"/>
      <c r="K20" s="644"/>
      <c r="L20" s="645"/>
      <c r="M20" s="524"/>
    </row>
    <row r="21" spans="1:13" ht="15.75" customHeight="1">
      <c r="A21" s="524"/>
      <c r="B21" s="643"/>
      <c r="C21" s="644"/>
      <c r="D21" s="644"/>
      <c r="E21" s="644"/>
      <c r="F21" s="644"/>
      <c r="G21" s="644"/>
      <c r="H21" s="644"/>
      <c r="I21" s="644"/>
      <c r="J21" s="644"/>
      <c r="K21" s="644"/>
      <c r="L21" s="645"/>
      <c r="M21" s="524"/>
    </row>
    <row r="22" spans="1:13" ht="15.75" customHeight="1">
      <c r="A22" s="524"/>
      <c r="B22" s="643"/>
      <c r="C22" s="644"/>
      <c r="D22" s="644"/>
      <c r="E22" s="644"/>
      <c r="F22" s="644"/>
      <c r="G22" s="644"/>
      <c r="H22" s="644"/>
      <c r="I22" s="644"/>
      <c r="J22" s="644"/>
      <c r="K22" s="644"/>
      <c r="L22" s="645"/>
      <c r="M22" s="524"/>
    </row>
    <row r="23" spans="1:13" ht="15.75" customHeight="1" thickBot="1">
      <c r="A23" s="524"/>
      <c r="B23" s="646"/>
      <c r="C23" s="647"/>
      <c r="D23" s="647"/>
      <c r="E23" s="647"/>
      <c r="F23" s="647"/>
      <c r="G23" s="647"/>
      <c r="H23" s="647"/>
      <c r="I23" s="647"/>
      <c r="J23" s="647"/>
      <c r="K23" s="647"/>
      <c r="L23" s="648"/>
      <c r="M23" s="524"/>
    </row>
    <row r="24" spans="1:13" ht="13.8" thickTop="1">
      <c r="A24" s="524"/>
      <c r="B24" s="524"/>
      <c r="C24" s="524"/>
      <c r="D24" s="524"/>
      <c r="E24" s="524"/>
      <c r="F24" s="524"/>
      <c r="G24" s="524"/>
      <c r="H24" s="524"/>
      <c r="I24" s="524"/>
      <c r="J24" s="524"/>
      <c r="K24" s="524"/>
      <c r="L24" s="524"/>
      <c r="M24" s="524"/>
    </row>
    <row r="25" spans="1:13">
      <c r="A25" s="524"/>
      <c r="B25" s="524"/>
      <c r="C25" s="524"/>
      <c r="D25" s="524"/>
      <c r="E25" s="524"/>
      <c r="F25" s="524"/>
      <c r="G25" s="524"/>
      <c r="H25" s="524"/>
      <c r="I25" s="524"/>
      <c r="J25" s="524"/>
      <c r="K25" s="524"/>
      <c r="L25" s="524"/>
      <c r="M25" s="524"/>
    </row>
  </sheetData>
  <mergeCells count="8">
    <mergeCell ref="B17:L23"/>
    <mergeCell ref="A1:M1"/>
    <mergeCell ref="A2:M2"/>
    <mergeCell ref="A3:M3"/>
    <mergeCell ref="N3:N7"/>
    <mergeCell ref="A4:M4"/>
    <mergeCell ref="B6:E14"/>
    <mergeCell ref="H6:L14"/>
  </mergeCells>
  <phoneticPr fontId="85"/>
  <pageMargins left="0.75" right="0.75" top="1" bottom="1" header="0.51200000000000001" footer="0.51200000000000001"/>
  <pageSetup paperSize="9" scale="94"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7"/>
  <sheetViews>
    <sheetView showGridLines="0" zoomScale="94" zoomScaleNormal="94" zoomScaleSheetLayoutView="79" workbookViewId="0">
      <selection activeCell="A32" sqref="A32:XFD46"/>
    </sheetView>
  </sheetViews>
  <sheetFormatPr defaultColWidth="9" defaultRowHeight="31.2" customHeight="1"/>
  <cols>
    <col min="1" max="1" width="163.88671875" style="267" customWidth="1"/>
    <col min="2" max="2" width="11.21875" style="265" customWidth="1"/>
    <col min="3" max="3" width="22" style="265" customWidth="1"/>
    <col min="4" max="4" width="20.109375" style="266" customWidth="1"/>
    <col min="5" max="16384" width="9" style="1"/>
  </cols>
  <sheetData>
    <row r="1" spans="1:4" s="40" customFormat="1" ht="31.2" customHeight="1" thickBot="1">
      <c r="A1" s="152" t="s">
        <v>234</v>
      </c>
      <c r="B1" s="153" t="s">
        <v>0</v>
      </c>
      <c r="C1" s="154" t="s">
        <v>1</v>
      </c>
      <c r="D1" s="264" t="s">
        <v>2</v>
      </c>
    </row>
    <row r="2" spans="1:4" s="40" customFormat="1" ht="42" customHeight="1" thickTop="1">
      <c r="A2" s="484" t="s">
        <v>353</v>
      </c>
      <c r="B2" s="275"/>
      <c r="C2" s="661" t="s">
        <v>356</v>
      </c>
      <c r="D2" s="278"/>
    </row>
    <row r="3" spans="1:4" s="40" customFormat="1" ht="60" customHeight="1">
      <c r="A3" s="383" t="s">
        <v>352</v>
      </c>
      <c r="B3" s="379" t="s">
        <v>355</v>
      </c>
      <c r="C3" s="662"/>
      <c r="D3" s="404">
        <v>45385</v>
      </c>
    </row>
    <row r="4" spans="1:4" s="40" customFormat="1" ht="31.2" customHeight="1" thickBot="1">
      <c r="A4" s="151" t="s">
        <v>354</v>
      </c>
      <c r="B4" s="274"/>
      <c r="C4" s="663"/>
      <c r="D4" s="277"/>
    </row>
    <row r="5" spans="1:4" s="40" customFormat="1" ht="39" customHeight="1" thickTop="1">
      <c r="A5" s="484" t="s">
        <v>378</v>
      </c>
      <c r="B5" s="275"/>
      <c r="C5" s="661" t="s">
        <v>366</v>
      </c>
      <c r="D5" s="278"/>
    </row>
    <row r="6" spans="1:4" s="40" customFormat="1" ht="138" customHeight="1">
      <c r="A6" s="511" t="s">
        <v>364</v>
      </c>
      <c r="B6" s="379" t="s">
        <v>363</v>
      </c>
      <c r="C6" s="662"/>
      <c r="D6" s="404">
        <v>45388</v>
      </c>
    </row>
    <row r="7" spans="1:4" s="40" customFormat="1" ht="31.2" customHeight="1" thickBot="1">
      <c r="A7" s="151" t="s">
        <v>365</v>
      </c>
      <c r="B7" s="274"/>
      <c r="C7" s="663"/>
      <c r="D7" s="277"/>
    </row>
    <row r="8" spans="1:4" s="40" customFormat="1" ht="58.2" customHeight="1" thickTop="1">
      <c r="A8" s="355" t="s">
        <v>367</v>
      </c>
      <c r="B8" s="275"/>
      <c r="C8" s="661" t="s">
        <v>370</v>
      </c>
      <c r="D8" s="278"/>
    </row>
    <row r="9" spans="1:4" s="40" customFormat="1" ht="96" customHeight="1">
      <c r="A9" s="383" t="s">
        <v>368</v>
      </c>
      <c r="B9" s="379" t="s">
        <v>371</v>
      </c>
      <c r="C9" s="662"/>
      <c r="D9" s="404">
        <v>45386</v>
      </c>
    </row>
    <row r="10" spans="1:4" s="40" customFormat="1" ht="31.2" customHeight="1" thickBot="1">
      <c r="A10" s="151" t="s">
        <v>369</v>
      </c>
      <c r="B10" s="274"/>
      <c r="C10" s="663"/>
      <c r="D10" s="277"/>
    </row>
    <row r="11" spans="1:4" s="40" customFormat="1" ht="40.799999999999997" customHeight="1" thickTop="1">
      <c r="A11" s="355" t="s">
        <v>381</v>
      </c>
      <c r="B11" s="275"/>
      <c r="C11" s="661" t="s">
        <v>380</v>
      </c>
      <c r="D11" s="278"/>
    </row>
    <row r="12" spans="1:4" s="40" customFormat="1" ht="142.80000000000001" customHeight="1">
      <c r="A12" s="383" t="s">
        <v>382</v>
      </c>
      <c r="B12" s="379" t="s">
        <v>384</v>
      </c>
      <c r="C12" s="662"/>
      <c r="D12" s="404">
        <v>45385</v>
      </c>
    </row>
    <row r="13" spans="1:4" s="40" customFormat="1" ht="31.2" customHeight="1" thickBot="1">
      <c r="A13" s="151" t="s">
        <v>383</v>
      </c>
      <c r="B13" s="274"/>
      <c r="C13" s="663"/>
      <c r="D13" s="277"/>
    </row>
    <row r="14" spans="1:4" s="40" customFormat="1" ht="54" customHeight="1" thickTop="1">
      <c r="A14" s="355" t="s">
        <v>385</v>
      </c>
      <c r="B14" s="275"/>
      <c r="C14" s="675" t="s">
        <v>388</v>
      </c>
      <c r="D14" s="278"/>
    </row>
    <row r="15" spans="1:4" s="40" customFormat="1" ht="186" customHeight="1">
      <c r="A15" s="431" t="s">
        <v>386</v>
      </c>
      <c r="B15" s="379" t="s">
        <v>389</v>
      </c>
      <c r="C15" s="662"/>
      <c r="D15" s="404">
        <v>45384</v>
      </c>
    </row>
    <row r="16" spans="1:4" s="40" customFormat="1" ht="31.2" customHeight="1" thickBot="1">
      <c r="A16" s="424" t="s">
        <v>387</v>
      </c>
      <c r="B16" s="274"/>
      <c r="C16" s="663"/>
      <c r="D16" s="277"/>
    </row>
    <row r="17" spans="1:19" s="40" customFormat="1" ht="36" customHeight="1" thickTop="1">
      <c r="A17" s="355" t="s">
        <v>390</v>
      </c>
      <c r="B17" s="275"/>
      <c r="C17" s="661" t="s">
        <v>394</v>
      </c>
      <c r="D17" s="278"/>
    </row>
    <row r="18" spans="1:19" s="40" customFormat="1" ht="255" customHeight="1">
      <c r="A18" s="349" t="s">
        <v>391</v>
      </c>
      <c r="B18" s="379" t="s">
        <v>393</v>
      </c>
      <c r="C18" s="662"/>
      <c r="D18" s="404">
        <v>45382</v>
      </c>
    </row>
    <row r="19" spans="1:19" s="40" customFormat="1" ht="31.2" customHeight="1" thickBot="1">
      <c r="A19" s="279" t="s">
        <v>392</v>
      </c>
      <c r="B19" s="274"/>
      <c r="C19" s="663"/>
      <c r="D19" s="277"/>
    </row>
    <row r="20" spans="1:19" s="40" customFormat="1" ht="37.799999999999997" customHeight="1" thickTop="1">
      <c r="A20" s="355" t="s">
        <v>395</v>
      </c>
      <c r="B20" s="275"/>
      <c r="C20" s="661" t="s">
        <v>399</v>
      </c>
      <c r="D20" s="278"/>
    </row>
    <row r="21" spans="1:19" s="40" customFormat="1" ht="184.2" customHeight="1">
      <c r="A21" s="394" t="s">
        <v>396</v>
      </c>
      <c r="B21" s="458" t="s">
        <v>398</v>
      </c>
      <c r="C21" s="664"/>
      <c r="D21" s="404">
        <v>45384</v>
      </c>
    </row>
    <row r="22" spans="1:19" s="40" customFormat="1" ht="31.2" customHeight="1" thickBot="1">
      <c r="A22" s="441" t="s">
        <v>397</v>
      </c>
      <c r="B22" s="387"/>
      <c r="C22" s="385"/>
      <c r="D22" s="277"/>
    </row>
    <row r="23" spans="1:19" s="40" customFormat="1" ht="52.8" customHeight="1" thickTop="1">
      <c r="A23" s="450" t="s">
        <v>400</v>
      </c>
      <c r="B23" s="410"/>
      <c r="C23" s="679" t="s">
        <v>403</v>
      </c>
      <c r="D23" s="676">
        <v>45384</v>
      </c>
    </row>
    <row r="24" spans="1:19" s="40" customFormat="1" ht="246.6" customHeight="1">
      <c r="A24" s="444" t="s">
        <v>401</v>
      </c>
      <c r="B24" s="459" t="s">
        <v>402</v>
      </c>
      <c r="C24" s="680"/>
      <c r="D24" s="677"/>
      <c r="S24" s="395"/>
    </row>
    <row r="25" spans="1:19" s="40" customFormat="1" ht="31.2" customHeight="1" thickBot="1">
      <c r="A25" s="151" t="s">
        <v>404</v>
      </c>
      <c r="B25" s="150"/>
      <c r="C25" s="681"/>
      <c r="D25" s="678"/>
    </row>
    <row r="26" spans="1:19" s="40" customFormat="1" ht="31.2" customHeight="1" thickTop="1">
      <c r="A26" s="384" t="s">
        <v>405</v>
      </c>
      <c r="B26" s="275"/>
      <c r="C26" s="661" t="s">
        <v>406</v>
      </c>
      <c r="D26" s="278"/>
    </row>
    <row r="27" spans="1:19" s="40" customFormat="1" ht="247.8" customHeight="1">
      <c r="A27" s="349" t="s">
        <v>407</v>
      </c>
      <c r="B27" s="443" t="s">
        <v>398</v>
      </c>
      <c r="C27" s="664"/>
      <c r="D27" s="404">
        <v>45385</v>
      </c>
    </row>
    <row r="28" spans="1:19" s="40" customFormat="1" ht="31.2" customHeight="1" thickBot="1">
      <c r="A28" s="151" t="s">
        <v>408</v>
      </c>
      <c r="B28" s="274"/>
      <c r="C28" s="665"/>
      <c r="D28" s="277"/>
    </row>
    <row r="29" spans="1:19" s="40" customFormat="1" ht="37.200000000000003" customHeight="1" thickTop="1">
      <c r="A29" s="451" t="s">
        <v>409</v>
      </c>
      <c r="B29" s="666" t="s">
        <v>398</v>
      </c>
      <c r="C29" s="682" t="s">
        <v>410</v>
      </c>
      <c r="D29" s="676">
        <v>45387</v>
      </c>
    </row>
    <row r="30" spans="1:19" s="40" customFormat="1" ht="314.39999999999998" customHeight="1">
      <c r="A30" s="363" t="s">
        <v>411</v>
      </c>
      <c r="B30" s="667"/>
      <c r="C30" s="683"/>
      <c r="D30" s="677"/>
    </row>
    <row r="31" spans="1:19" s="40" customFormat="1" ht="31.2" customHeight="1" thickBot="1">
      <c r="A31" s="432" t="s">
        <v>412</v>
      </c>
      <c r="B31" s="668"/>
      <c r="C31" s="684"/>
      <c r="D31" s="678"/>
    </row>
    <row r="32" spans="1:19" s="40" customFormat="1" ht="39" hidden="1" customHeight="1" thickTop="1">
      <c r="A32" s="366"/>
      <c r="B32" s="669"/>
      <c r="C32" s="672"/>
      <c r="D32" s="676"/>
    </row>
    <row r="33" spans="1:4" s="40" customFormat="1" ht="148.19999999999999" hidden="1" customHeight="1">
      <c r="A33" s="363"/>
      <c r="B33" s="670"/>
      <c r="C33" s="673"/>
      <c r="D33" s="677"/>
    </row>
    <row r="34" spans="1:4" s="40" customFormat="1" ht="31.2" hidden="1" customHeight="1" thickBot="1">
      <c r="A34" s="272"/>
      <c r="B34" s="671"/>
      <c r="C34" s="674"/>
      <c r="D34" s="678"/>
    </row>
    <row r="35" spans="1:4" ht="31.2" hidden="1" customHeight="1" thickTop="1">
      <c r="A35" s="366"/>
      <c r="B35" s="669"/>
      <c r="C35" s="672"/>
      <c r="D35" s="676"/>
    </row>
    <row r="36" spans="1:4" ht="210.6" hidden="1" customHeight="1">
      <c r="A36" s="363"/>
      <c r="B36" s="670"/>
      <c r="C36" s="673"/>
      <c r="D36" s="677"/>
    </row>
    <row r="37" spans="1:4" ht="31.2" hidden="1" customHeight="1" thickBot="1">
      <c r="A37" s="272"/>
      <c r="B37" s="671"/>
      <c r="C37" s="674"/>
      <c r="D37" s="678"/>
    </row>
    <row r="38" spans="1:4" ht="37.799999999999997" hidden="1" customHeight="1" thickTop="1">
      <c r="A38" s="366"/>
      <c r="B38" s="669"/>
      <c r="C38" s="672"/>
      <c r="D38" s="676"/>
    </row>
    <row r="39" spans="1:4" ht="117.6" hidden="1" customHeight="1">
      <c r="A39" s="363"/>
      <c r="B39" s="670"/>
      <c r="C39" s="673"/>
      <c r="D39" s="677"/>
    </row>
    <row r="40" spans="1:4" ht="31.2" hidden="1" customHeight="1" thickBot="1">
      <c r="A40" s="272"/>
      <c r="B40" s="671"/>
      <c r="C40" s="674"/>
      <c r="D40" s="678"/>
    </row>
    <row r="41" spans="1:4" ht="36.6" hidden="1" customHeight="1" thickTop="1">
      <c r="A41" s="366"/>
      <c r="B41" s="669"/>
      <c r="C41" s="672"/>
      <c r="D41" s="676"/>
    </row>
    <row r="42" spans="1:4" ht="141.6" hidden="1" customHeight="1">
      <c r="A42" s="363"/>
      <c r="B42" s="670"/>
      <c r="C42" s="673"/>
      <c r="D42" s="677"/>
    </row>
    <row r="43" spans="1:4" ht="31.2" hidden="1" customHeight="1" thickBot="1">
      <c r="A43" s="272"/>
      <c r="B43" s="671"/>
      <c r="C43" s="674"/>
      <c r="D43" s="678"/>
    </row>
    <row r="44" spans="1:4" s="40" customFormat="1" ht="31.2" hidden="1" customHeight="1" thickTop="1">
      <c r="A44" s="384"/>
      <c r="B44" s="275"/>
      <c r="C44" s="661"/>
      <c r="D44" s="278"/>
    </row>
    <row r="45" spans="1:4" s="40" customFormat="1" ht="230.4" hidden="1" customHeight="1">
      <c r="A45" s="349"/>
      <c r="B45" s="379"/>
      <c r="C45" s="664"/>
      <c r="D45" s="276"/>
    </row>
    <row r="46" spans="1:4" s="40" customFormat="1" ht="31.2" hidden="1" customHeight="1" thickBot="1">
      <c r="A46" s="151"/>
      <c r="B46" s="274"/>
      <c r="C46" s="665"/>
      <c r="D46" s="277"/>
    </row>
    <row r="47" spans="1:4" ht="31.2" customHeight="1" thickTop="1"/>
  </sheetData>
  <mergeCells count="26">
    <mergeCell ref="D41:D43"/>
    <mergeCell ref="B38:B40"/>
    <mergeCell ref="C38:C40"/>
    <mergeCell ref="D38:D40"/>
    <mergeCell ref="D35:D37"/>
    <mergeCell ref="D23:D25"/>
    <mergeCell ref="C23:C25"/>
    <mergeCell ref="C26:C28"/>
    <mergeCell ref="D32:D34"/>
    <mergeCell ref="C29:C31"/>
    <mergeCell ref="D29:D31"/>
    <mergeCell ref="C32:C34"/>
    <mergeCell ref="C2:C4"/>
    <mergeCell ref="C44:C46"/>
    <mergeCell ref="B29:B31"/>
    <mergeCell ref="B32:B34"/>
    <mergeCell ref="B35:B37"/>
    <mergeCell ref="C35:C37"/>
    <mergeCell ref="B41:B43"/>
    <mergeCell ref="C41:C43"/>
    <mergeCell ref="C5:C7"/>
    <mergeCell ref="C14:C16"/>
    <mergeCell ref="C20:C21"/>
    <mergeCell ref="C17:C19"/>
    <mergeCell ref="C11:C13"/>
    <mergeCell ref="C8:C10"/>
  </mergeCells>
  <phoneticPr fontId="15"/>
  <hyperlinks>
    <hyperlink ref="A4" r:id="rId1" xr:uid="{C9C7B350-7EB4-40C5-A993-B6AAC6C71D7F}"/>
    <hyperlink ref="A7" r:id="rId2" xr:uid="{C4E02AFA-4488-484C-9176-FE0D78761C9C}"/>
    <hyperlink ref="A10" r:id="rId3" xr:uid="{5D1DD748-758D-424C-AF3F-93CF31F7C929}"/>
    <hyperlink ref="A13" r:id="rId4" xr:uid="{C436B728-DAB4-4CA2-B725-4EF777DB8C01}"/>
    <hyperlink ref="A16" r:id="rId5" xr:uid="{E47D89FD-9DB5-4983-8E16-0F24107D6E57}"/>
    <hyperlink ref="A19" r:id="rId6" xr:uid="{5359890B-CEF3-4497-8CC9-F05B649D50ED}"/>
    <hyperlink ref="A22" r:id="rId7" xr:uid="{11DDFCA0-1B80-4772-A657-CBFEF2732530}"/>
    <hyperlink ref="A25" r:id="rId8" xr:uid="{1E1B817C-0BB9-466D-A25F-F6A2D6AF55BF}"/>
    <hyperlink ref="A28" r:id="rId9" xr:uid="{2BBB0083-E849-4942-AF78-6865019BDD3E}"/>
    <hyperlink ref="A31" r:id="rId10" xr:uid="{0DF8C481-B7D2-430A-BC57-F794436842D2}"/>
  </hyperlinks>
  <pageMargins left="0" right="0" top="0.19685039370078741" bottom="0.39370078740157483" header="0" footer="0.19685039370078741"/>
  <pageSetup paperSize="8" scale="28" orientation="portrait" horizontalDpi="300" verticalDpi="300" r:id="rId1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104B0-DDA5-42FB-BFE0-417ACE65EF9E}">
  <sheetPr codeName="Sheet4"/>
  <dimension ref="A1:O28"/>
  <sheetViews>
    <sheetView workbookViewId="0">
      <selection activeCell="M12" sqref="M12"/>
    </sheetView>
  </sheetViews>
  <sheetFormatPr defaultRowHeight="13.2"/>
  <cols>
    <col min="2" max="2" width="13.109375" customWidth="1"/>
    <col min="3" max="4" width="11" customWidth="1"/>
    <col min="5" max="7" width="12.109375" customWidth="1"/>
  </cols>
  <sheetData>
    <row r="1" spans="1:15">
      <c r="A1" s="104"/>
      <c r="B1" s="104"/>
      <c r="C1" s="104"/>
      <c r="D1" s="104"/>
      <c r="E1" s="104"/>
      <c r="F1" s="104"/>
      <c r="G1" s="104"/>
      <c r="H1" s="104"/>
    </row>
    <row r="2" spans="1:15">
      <c r="A2" s="104"/>
      <c r="B2" s="104"/>
      <c r="C2" s="104"/>
      <c r="D2" s="104"/>
      <c r="E2" s="104"/>
      <c r="F2" s="104"/>
      <c r="G2" s="104"/>
      <c r="H2" s="104"/>
    </row>
    <row r="3" spans="1:15">
      <c r="A3" s="104"/>
      <c r="B3" s="104"/>
      <c r="C3" s="104"/>
      <c r="D3" s="104"/>
      <c r="E3" s="104"/>
      <c r="F3" s="104"/>
      <c r="G3" s="104"/>
      <c r="H3" s="104"/>
    </row>
    <row r="4" spans="1:15">
      <c r="A4" s="104"/>
      <c r="B4" s="408" t="s">
        <v>252</v>
      </c>
      <c r="C4" s="409"/>
      <c r="D4" s="104"/>
      <c r="E4" s="104"/>
      <c r="F4" s="104"/>
      <c r="G4" s="104"/>
      <c r="H4" s="104"/>
    </row>
    <row r="5" spans="1:15" ht="13.8" thickBot="1">
      <c r="A5" s="104"/>
      <c r="B5" s="685" t="s">
        <v>186</v>
      </c>
      <c r="C5" s="686"/>
      <c r="D5" s="686"/>
      <c r="E5" s="687" t="s">
        <v>187</v>
      </c>
      <c r="F5" s="687"/>
      <c r="G5" s="688"/>
      <c r="H5" s="104"/>
    </row>
    <row r="6" spans="1:15" ht="13.8" thickBot="1">
      <c r="A6" s="104"/>
      <c r="B6" s="489" t="s">
        <v>188</v>
      </c>
      <c r="C6" s="490" t="s">
        <v>188</v>
      </c>
      <c r="D6" s="490" t="s">
        <v>189</v>
      </c>
      <c r="E6" s="491" t="s">
        <v>188</v>
      </c>
      <c r="F6" s="490" t="s">
        <v>188</v>
      </c>
      <c r="G6" s="492" t="s">
        <v>189</v>
      </c>
      <c r="H6" s="104"/>
    </row>
    <row r="7" spans="1:15" ht="13.8" thickBot="1">
      <c r="A7" s="104"/>
      <c r="B7" s="497" t="s">
        <v>190</v>
      </c>
      <c r="C7" s="498" t="s">
        <v>191</v>
      </c>
      <c r="D7" s="498" t="s">
        <v>192</v>
      </c>
      <c r="E7" s="499" t="s">
        <v>190</v>
      </c>
      <c r="F7" s="498" t="s">
        <v>191</v>
      </c>
      <c r="G7" s="500" t="s">
        <v>192</v>
      </c>
      <c r="H7" s="104"/>
    </row>
    <row r="8" spans="1:15" ht="14.4" thickTop="1" thickBot="1">
      <c r="A8" s="104"/>
      <c r="B8" s="501">
        <v>85162</v>
      </c>
      <c r="C8" s="502">
        <v>46635</v>
      </c>
      <c r="D8" s="502">
        <v>38527</v>
      </c>
      <c r="E8" s="502">
        <v>30316</v>
      </c>
      <c r="F8" s="502">
        <v>14650</v>
      </c>
      <c r="G8" s="503">
        <v>15666</v>
      </c>
      <c r="H8" s="104"/>
    </row>
    <row r="9" spans="1:15">
      <c r="A9" s="104"/>
      <c r="B9" s="433"/>
      <c r="C9" s="433"/>
      <c r="D9" s="433"/>
      <c r="E9" s="433"/>
      <c r="F9" s="433"/>
      <c r="G9" s="433"/>
      <c r="H9" s="104"/>
    </row>
    <row r="10" spans="1:15">
      <c r="A10" s="104"/>
      <c r="B10" s="104"/>
      <c r="C10" s="104"/>
      <c r="D10" s="104"/>
      <c r="E10" s="104"/>
      <c r="F10" s="104"/>
      <c r="G10" s="104"/>
      <c r="H10" s="104"/>
      <c r="J10" t="s">
        <v>144</v>
      </c>
    </row>
    <row r="11" spans="1:15">
      <c r="A11" s="104"/>
      <c r="B11" s="104"/>
      <c r="C11" s="104"/>
      <c r="D11" s="104"/>
      <c r="E11" s="104"/>
      <c r="F11" s="104"/>
      <c r="G11" s="104"/>
      <c r="H11" s="104"/>
    </row>
    <row r="12" spans="1:15">
      <c r="A12" s="104"/>
      <c r="B12" s="408" t="s">
        <v>253</v>
      </c>
      <c r="C12" s="409"/>
      <c r="D12" s="104"/>
      <c r="E12" s="104"/>
      <c r="F12" s="104"/>
      <c r="G12" s="104"/>
      <c r="H12" s="104"/>
    </row>
    <row r="13" spans="1:15" ht="13.8" thickBot="1">
      <c r="A13" s="104"/>
      <c r="B13" s="685" t="s">
        <v>186</v>
      </c>
      <c r="C13" s="686"/>
      <c r="D13" s="686"/>
      <c r="E13" s="687" t="s">
        <v>187</v>
      </c>
      <c r="F13" s="687"/>
      <c r="G13" s="688"/>
      <c r="H13" s="104"/>
    </row>
    <row r="14" spans="1:15" ht="13.8" thickBot="1">
      <c r="A14" s="104"/>
      <c r="B14" s="489" t="s">
        <v>188</v>
      </c>
      <c r="C14" s="490" t="s">
        <v>188</v>
      </c>
      <c r="D14" s="490" t="s">
        <v>189</v>
      </c>
      <c r="E14" s="491" t="s">
        <v>188</v>
      </c>
      <c r="F14" s="490" t="s">
        <v>188</v>
      </c>
      <c r="G14" s="492" t="s">
        <v>189</v>
      </c>
      <c r="H14" s="104"/>
      <c r="J14" s="433"/>
      <c r="K14" s="433"/>
      <c r="L14" s="433"/>
      <c r="M14" s="433"/>
      <c r="N14" s="433"/>
      <c r="O14" s="433"/>
    </row>
    <row r="15" spans="1:15" ht="13.8" thickBot="1">
      <c r="A15" s="104"/>
      <c r="B15" s="497" t="s">
        <v>190</v>
      </c>
      <c r="C15" s="498" t="s">
        <v>191</v>
      </c>
      <c r="D15" s="498" t="s">
        <v>192</v>
      </c>
      <c r="E15" s="499" t="s">
        <v>190</v>
      </c>
      <c r="F15" s="498" t="s">
        <v>191</v>
      </c>
      <c r="G15" s="500" t="s">
        <v>192</v>
      </c>
      <c r="H15" s="104"/>
      <c r="J15" s="433"/>
      <c r="K15" s="433"/>
      <c r="L15" s="433"/>
      <c r="M15" s="433"/>
      <c r="N15" s="433"/>
      <c r="O15" s="433"/>
    </row>
    <row r="16" spans="1:15" ht="14.4" thickTop="1" thickBot="1">
      <c r="A16" s="104"/>
      <c r="B16" s="501">
        <v>69510</v>
      </c>
      <c r="C16" s="502">
        <v>37163</v>
      </c>
      <c r="D16" s="502">
        <v>32347</v>
      </c>
      <c r="E16" s="502">
        <v>25727</v>
      </c>
      <c r="F16" s="502">
        <v>12309</v>
      </c>
      <c r="G16" s="503">
        <v>13418</v>
      </c>
      <c r="H16" s="104"/>
    </row>
    <row r="17" spans="1:14">
      <c r="A17" s="104"/>
    </row>
    <row r="18" spans="1:14">
      <c r="A18" s="104"/>
      <c r="B18" s="104"/>
      <c r="C18" s="104"/>
      <c r="D18" s="104"/>
      <c r="E18" s="104"/>
      <c r="F18" s="104"/>
      <c r="G18" s="104"/>
      <c r="H18" s="104"/>
    </row>
    <row r="19" spans="1:14">
      <c r="A19" s="104"/>
      <c r="B19" s="104"/>
      <c r="C19" s="104"/>
      <c r="D19" s="104"/>
      <c r="E19" s="104"/>
      <c r="F19" s="104"/>
      <c r="G19" s="104"/>
      <c r="H19" s="104"/>
    </row>
    <row r="20" spans="1:14" ht="18" customHeight="1" thickBot="1">
      <c r="A20" s="104"/>
      <c r="B20" s="493" t="s">
        <v>186</v>
      </c>
      <c r="C20" s="494"/>
      <c r="D20" s="494"/>
      <c r="E20" s="495" t="s">
        <v>187</v>
      </c>
      <c r="F20" s="495"/>
      <c r="G20" s="496"/>
      <c r="H20" s="104"/>
      <c r="N20" t="s">
        <v>216</v>
      </c>
    </row>
    <row r="21" spans="1:14" ht="18" customHeight="1" thickBot="1">
      <c r="A21" s="104"/>
      <c r="B21" s="497" t="s">
        <v>193</v>
      </c>
      <c r="C21" s="498" t="s">
        <v>194</v>
      </c>
      <c r="D21" s="498" t="s">
        <v>195</v>
      </c>
      <c r="E21" s="499" t="s">
        <v>196</v>
      </c>
      <c r="F21" s="498" t="s">
        <v>197</v>
      </c>
      <c r="G21" s="500" t="s">
        <v>198</v>
      </c>
      <c r="H21" s="104"/>
      <c r="K21" t="s">
        <v>144</v>
      </c>
    </row>
    <row r="22" spans="1:14" ht="18" customHeight="1" thickTop="1" thickBot="1">
      <c r="A22" s="104"/>
      <c r="B22" s="504">
        <f>+B16/B8</f>
        <v>0.81620910734834784</v>
      </c>
      <c r="C22" s="505">
        <f t="shared" ref="C22:G22" si="0">+C16/C8</f>
        <v>0.79689074729280585</v>
      </c>
      <c r="D22" s="505">
        <f t="shared" si="0"/>
        <v>0.8395930126923975</v>
      </c>
      <c r="E22" s="505">
        <f t="shared" si="0"/>
        <v>0.84862778730703259</v>
      </c>
      <c r="F22" s="505">
        <f t="shared" si="0"/>
        <v>0.84020477815699657</v>
      </c>
      <c r="G22" s="506">
        <f t="shared" si="0"/>
        <v>0.85650453210774924</v>
      </c>
      <c r="H22" s="104"/>
    </row>
    <row r="23" spans="1:14">
      <c r="B23" s="104"/>
      <c r="C23" s="104"/>
      <c r="D23" s="104"/>
      <c r="E23" s="104"/>
      <c r="F23" s="104"/>
      <c r="G23" s="104"/>
      <c r="H23" s="104"/>
    </row>
    <row r="24" spans="1:14">
      <c r="B24" s="104"/>
      <c r="C24" s="104"/>
      <c r="D24" s="104"/>
      <c r="E24" s="104"/>
      <c r="F24" s="104"/>
      <c r="G24" s="104"/>
      <c r="H24" s="104"/>
    </row>
    <row r="25" spans="1:14">
      <c r="B25" s="104"/>
      <c r="C25" s="104"/>
      <c r="D25" s="104"/>
      <c r="E25" s="104"/>
      <c r="F25" s="104"/>
      <c r="G25" s="104"/>
      <c r="H25" s="104"/>
    </row>
    <row r="26" spans="1:14">
      <c r="H26" s="104"/>
    </row>
    <row r="28" spans="1:14">
      <c r="H28" t="s">
        <v>199</v>
      </c>
    </row>
  </sheetData>
  <mergeCells count="4">
    <mergeCell ref="B5:D5"/>
    <mergeCell ref="E5:G5"/>
    <mergeCell ref="B13:D13"/>
    <mergeCell ref="E13:G13"/>
  </mergeCells>
  <phoneticPr fontId="8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X31"/>
  <sheetViews>
    <sheetView defaultGridColor="0" view="pageBreakPreview" colorId="56" zoomScale="89" zoomScaleNormal="66" zoomScaleSheetLayoutView="89" workbookViewId="0">
      <selection activeCell="K30" sqref="K30"/>
    </sheetView>
  </sheetViews>
  <sheetFormatPr defaultColWidth="9" defaultRowHeight="40.200000000000003" customHeight="1"/>
  <cols>
    <col min="1" max="1" width="193.5546875" style="271" customWidth="1"/>
    <col min="2" max="2" width="18" style="125" customWidth="1"/>
    <col min="3" max="3" width="20.109375" style="126" customWidth="1"/>
    <col min="4" max="16384" width="9" style="36"/>
  </cols>
  <sheetData>
    <row r="1" spans="1:24" ht="40.200000000000003" customHeight="1" thickBot="1">
      <c r="A1" s="35" t="s">
        <v>235</v>
      </c>
      <c r="B1" s="262" t="s">
        <v>22</v>
      </c>
      <c r="C1" s="263" t="s">
        <v>2</v>
      </c>
    </row>
    <row r="2" spans="1:24" ht="46.8" customHeight="1">
      <c r="A2" s="434" t="s">
        <v>453</v>
      </c>
      <c r="B2" s="391"/>
      <c r="C2" s="350"/>
    </row>
    <row r="3" spans="1:24" ht="187.2" customHeight="1">
      <c r="A3" s="444" t="s">
        <v>437</v>
      </c>
      <c r="B3" s="389" t="s">
        <v>462</v>
      </c>
      <c r="C3" s="351">
        <v>45386</v>
      </c>
    </row>
    <row r="4" spans="1:24" ht="31.8" customHeight="1" thickBot="1">
      <c r="A4" s="449" t="s">
        <v>436</v>
      </c>
      <c r="B4" s="392"/>
      <c r="C4" s="352"/>
      <c r="X4" s="36">
        <v>0</v>
      </c>
    </row>
    <row r="5" spans="1:24" ht="40.200000000000003" hidden="1" customHeight="1">
      <c r="A5" s="354" t="s">
        <v>454</v>
      </c>
      <c r="B5" s="391"/>
      <c r="C5" s="350"/>
    </row>
    <row r="6" spans="1:24" ht="289.8" hidden="1" customHeight="1" thickBot="1">
      <c r="A6" s="372"/>
      <c r="B6" s="390"/>
      <c r="C6" s="351"/>
    </row>
    <row r="7" spans="1:24" ht="40.200000000000003" hidden="1" customHeight="1" thickBot="1">
      <c r="A7" s="353" t="s">
        <v>432</v>
      </c>
      <c r="B7" s="392"/>
      <c r="C7" s="352"/>
    </row>
    <row r="8" spans="1:24" ht="40.200000000000003" customHeight="1">
      <c r="A8" s="354" t="s">
        <v>455</v>
      </c>
      <c r="B8" s="391"/>
      <c r="C8" s="350"/>
      <c r="F8" s="513"/>
      <c r="G8" s="513"/>
      <c r="H8" s="513"/>
    </row>
    <row r="9" spans="1:24" ht="408.6" customHeight="1">
      <c r="A9" s="515" t="s">
        <v>439</v>
      </c>
      <c r="B9" s="389" t="s">
        <v>463</v>
      </c>
      <c r="C9" s="351">
        <v>45386</v>
      </c>
      <c r="F9" s="513"/>
      <c r="G9" s="513"/>
      <c r="H9" s="513"/>
    </row>
    <row r="10" spans="1:24" ht="29.4" customHeight="1" thickBot="1">
      <c r="A10" s="514" t="s">
        <v>438</v>
      </c>
      <c r="B10" s="392"/>
      <c r="C10" s="352"/>
    </row>
    <row r="11" spans="1:24" ht="40.200000000000003" customHeight="1">
      <c r="A11" s="354" t="s">
        <v>442</v>
      </c>
      <c r="B11" s="391"/>
      <c r="C11" s="350"/>
    </row>
    <row r="12" spans="1:24" ht="143.4" customHeight="1">
      <c r="A12" s="444" t="s">
        <v>441</v>
      </c>
      <c r="B12" s="389" t="s">
        <v>462</v>
      </c>
      <c r="C12" s="351">
        <v>45384</v>
      </c>
    </row>
    <row r="13" spans="1:24" ht="34.200000000000003" customHeight="1" thickBot="1">
      <c r="A13" s="435" t="s">
        <v>440</v>
      </c>
      <c r="B13" s="389"/>
      <c r="C13" s="351"/>
    </row>
    <row r="14" spans="1:24" ht="40.200000000000003" customHeight="1">
      <c r="A14" s="354" t="s">
        <v>456</v>
      </c>
      <c r="B14" s="391"/>
      <c r="C14" s="350"/>
    </row>
    <row r="15" spans="1:24" ht="169.2" customHeight="1">
      <c r="A15" s="372" t="s">
        <v>444</v>
      </c>
      <c r="B15" s="389" t="s">
        <v>464</v>
      </c>
      <c r="C15" s="351">
        <v>45384</v>
      </c>
    </row>
    <row r="16" spans="1:24" ht="31.8" customHeight="1" thickBot="1">
      <c r="A16" s="435" t="s">
        <v>443</v>
      </c>
      <c r="B16" s="389"/>
      <c r="C16" s="351"/>
    </row>
    <row r="17" spans="1:3" ht="40.200000000000003" customHeight="1">
      <c r="A17" s="354" t="s">
        <v>457</v>
      </c>
      <c r="B17" s="391"/>
      <c r="C17" s="350"/>
    </row>
    <row r="18" spans="1:3" ht="310.8" customHeight="1">
      <c r="A18" s="372" t="s">
        <v>446</v>
      </c>
      <c r="B18" s="389" t="s">
        <v>465</v>
      </c>
      <c r="C18" s="351">
        <v>45383</v>
      </c>
    </row>
    <row r="19" spans="1:3" ht="31.8" customHeight="1" thickBot="1">
      <c r="A19" s="435" t="s">
        <v>445</v>
      </c>
      <c r="B19" s="389"/>
      <c r="C19" s="351"/>
    </row>
    <row r="20" spans="1:3" ht="40.200000000000003" customHeight="1">
      <c r="A20" s="354" t="s">
        <v>458</v>
      </c>
      <c r="B20" s="391"/>
      <c r="C20" s="350"/>
    </row>
    <row r="21" spans="1:3" ht="214.8" customHeight="1">
      <c r="A21" s="372" t="s">
        <v>448</v>
      </c>
      <c r="B21" s="389" t="s">
        <v>462</v>
      </c>
      <c r="C21" s="351">
        <v>45383</v>
      </c>
    </row>
    <row r="22" spans="1:3" ht="31.8" customHeight="1" thickBot="1">
      <c r="A22" s="435" t="s">
        <v>447</v>
      </c>
      <c r="B22" s="389"/>
      <c r="C22" s="351" t="s">
        <v>434</v>
      </c>
    </row>
    <row r="23" spans="1:3" ht="40.200000000000003" customHeight="1">
      <c r="A23" s="354" t="s">
        <v>459</v>
      </c>
      <c r="B23" s="391"/>
      <c r="C23" s="350"/>
    </row>
    <row r="24" spans="1:3" ht="143.4" customHeight="1">
      <c r="A24" s="372" t="s">
        <v>449</v>
      </c>
      <c r="B24" s="389" t="s">
        <v>466</v>
      </c>
      <c r="C24" s="351">
        <v>45383</v>
      </c>
    </row>
    <row r="25" spans="1:3" ht="31.8" customHeight="1" thickBot="1">
      <c r="A25" s="435" t="s">
        <v>435</v>
      </c>
      <c r="B25" s="389"/>
      <c r="C25" s="351"/>
    </row>
    <row r="26" spans="1:3" ht="40.200000000000003" customHeight="1">
      <c r="A26" s="354" t="s">
        <v>460</v>
      </c>
      <c r="B26" s="391"/>
      <c r="C26" s="350"/>
    </row>
    <row r="27" spans="1:3" ht="104.4" customHeight="1">
      <c r="A27" s="372" t="s">
        <v>450</v>
      </c>
      <c r="B27" s="390" t="s">
        <v>467</v>
      </c>
      <c r="C27" s="351">
        <v>45386</v>
      </c>
    </row>
    <row r="28" spans="1:3" ht="40.200000000000003" customHeight="1" thickBot="1">
      <c r="A28" s="435" t="s">
        <v>433</v>
      </c>
      <c r="B28" s="390"/>
      <c r="C28" s="351"/>
    </row>
    <row r="29" spans="1:3" ht="40.200000000000003" customHeight="1">
      <c r="A29" s="354" t="s">
        <v>461</v>
      </c>
      <c r="B29" s="391"/>
      <c r="C29" s="350"/>
    </row>
    <row r="30" spans="1:3" ht="185.4" customHeight="1">
      <c r="A30" s="372" t="s">
        <v>451</v>
      </c>
      <c r="B30" s="390" t="s">
        <v>462</v>
      </c>
      <c r="C30" s="351">
        <v>45385</v>
      </c>
    </row>
    <row r="31" spans="1:3" ht="40.200000000000003" customHeight="1">
      <c r="A31" s="435" t="s">
        <v>452</v>
      </c>
      <c r="B31" s="390"/>
      <c r="C31" s="351"/>
    </row>
  </sheetData>
  <phoneticPr fontId="85"/>
  <hyperlinks>
    <hyperlink ref="A28" r:id="rId1" xr:uid="{B50677CD-AD94-4494-86C7-7FE2B12B3D29}"/>
    <hyperlink ref="A31" r:id="rId2" location=":~:text=%E5%8F%B0%E6%B9%BE%E5%8F%B0%E5%8C%97%E5%B8%82%E5%86%85%E3%81%AE,%E7%A2%BA%E8%AA%8D%E3%81%A7%E3%81%8D%E3%81%9F%E3%81%A8%E8%BF%B0%E3%81%B9%E3%81%9F%E3%80%82" xr:uid="{8A7539A1-A9AB-4DFC-961B-00E4B8DAAFA8}"/>
    <hyperlink ref="A25" r:id="rId3" xr:uid="{A90AD1E3-4921-4A8B-997F-0BC84C4F4B93}"/>
    <hyperlink ref="A4" r:id="rId4" xr:uid="{E2D4DB76-6F09-436C-B2AE-4B3D9EDB6BFD}"/>
    <hyperlink ref="A10" r:id="rId5" xr:uid="{DA86660C-33DA-45E7-8385-8F3A20B66849}"/>
    <hyperlink ref="A13" r:id="rId6" xr:uid="{0901D3B1-7434-40CE-B913-8C2E9BFC1DDF}"/>
    <hyperlink ref="A16" r:id="rId7" xr:uid="{83B15367-F658-4D56-84AC-31CE4552B1A8}"/>
    <hyperlink ref="A19" r:id="rId8" xr:uid="{54897466-046F-47A1-9E05-B4806CAA181F}"/>
    <hyperlink ref="A22" r:id="rId9" xr:uid="{E1531CBE-AC00-47D2-99AF-A7574B03C485}"/>
  </hyperlinks>
  <pageMargins left="0.74803149606299213" right="0.74803149606299213" top="0.98425196850393704" bottom="0.98425196850393704" header="0.51181102362204722" footer="0.51181102362204722"/>
  <pageSetup paperSize="9" scale="16" fitToHeight="3" orientation="portrait" r:id="rId1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Normal="112" zoomScaleSheetLayoutView="100" workbookViewId="0">
      <selection activeCell="D28" sqref="D28"/>
    </sheetView>
  </sheetViews>
  <sheetFormatPr defaultColWidth="9" defaultRowHeight="13.2"/>
  <cols>
    <col min="1" max="1" width="5" style="1" customWidth="1"/>
    <col min="2" max="2" width="25.77734375" style="88" customWidth="1"/>
    <col min="3" max="3" width="69.109375" style="1" customWidth="1"/>
    <col min="4" max="4" width="109.88671875" style="1" customWidth="1"/>
    <col min="5" max="5" width="3.88671875" style="1" customWidth="1"/>
    <col min="6" max="16384" width="9" style="1"/>
  </cols>
  <sheetData>
    <row r="1" spans="1:7" ht="18.75" customHeight="1">
      <c r="B1" s="88" t="s">
        <v>107</v>
      </c>
    </row>
    <row r="2" spans="1:7" ht="17.25" customHeight="1" thickBot="1">
      <c r="B2" t="s">
        <v>243</v>
      </c>
      <c r="D2" s="694"/>
      <c r="E2" s="695"/>
    </row>
    <row r="3" spans="1:7" ht="16.5" customHeight="1" thickBot="1">
      <c r="B3" s="89" t="s">
        <v>108</v>
      </c>
      <c r="C3" s="168" t="s">
        <v>109</v>
      </c>
      <c r="D3" s="129" t="s">
        <v>148</v>
      </c>
    </row>
    <row r="4" spans="1:7" ht="17.25" customHeight="1" thickBot="1">
      <c r="B4" s="90" t="s">
        <v>110</v>
      </c>
      <c r="C4" s="111" t="s">
        <v>244</v>
      </c>
      <c r="D4" s="91"/>
    </row>
    <row r="5" spans="1:7" ht="17.25" customHeight="1">
      <c r="B5" s="696" t="s">
        <v>142</v>
      </c>
      <c r="C5" s="699" t="s">
        <v>145</v>
      </c>
      <c r="D5" s="700"/>
    </row>
    <row r="6" spans="1:7" ht="19.2" customHeight="1">
      <c r="B6" s="697"/>
      <c r="C6" s="701" t="s">
        <v>146</v>
      </c>
      <c r="D6" s="702"/>
      <c r="G6" s="143"/>
    </row>
    <row r="7" spans="1:7" ht="19.95" customHeight="1">
      <c r="B7" s="697"/>
      <c r="C7" s="169" t="s">
        <v>147</v>
      </c>
      <c r="D7" s="170"/>
      <c r="G7" s="143"/>
    </row>
    <row r="8" spans="1:7" ht="25.2" customHeight="1" thickBot="1">
      <c r="B8" s="698"/>
      <c r="C8" s="145" t="s">
        <v>149</v>
      </c>
      <c r="D8" s="144"/>
      <c r="G8" s="143"/>
    </row>
    <row r="9" spans="1:7" ht="40.200000000000003" customHeight="1" thickBot="1">
      <c r="B9" s="92" t="s">
        <v>176</v>
      </c>
      <c r="C9" s="703" t="s">
        <v>245</v>
      </c>
      <c r="D9" s="704"/>
    </row>
    <row r="10" spans="1:7" ht="65.400000000000006" customHeight="1" thickBot="1">
      <c r="B10" s="93" t="s">
        <v>111</v>
      </c>
      <c r="C10" s="705" t="s">
        <v>246</v>
      </c>
      <c r="D10" s="706"/>
    </row>
    <row r="11" spans="1:7" ht="56.4" customHeight="1" thickBot="1">
      <c r="B11" s="94"/>
      <c r="C11" s="95" t="s">
        <v>248</v>
      </c>
      <c r="D11" s="149" t="s">
        <v>247</v>
      </c>
      <c r="F11" s="1" t="s">
        <v>19</v>
      </c>
    </row>
    <row r="12" spans="1:7" ht="37.799999999999997" hidden="1" customHeight="1" thickBot="1">
      <c r="B12" s="92" t="s">
        <v>208</v>
      </c>
      <c r="C12" s="705" t="s">
        <v>228</v>
      </c>
      <c r="D12" s="706"/>
    </row>
    <row r="13" spans="1:7" ht="102" customHeight="1" thickBot="1">
      <c r="B13" s="96" t="s">
        <v>203</v>
      </c>
      <c r="C13" s="97" t="s">
        <v>249</v>
      </c>
      <c r="D13" s="388" t="s">
        <v>250</v>
      </c>
      <c r="F13" t="s">
        <v>26</v>
      </c>
    </row>
    <row r="14" spans="1:7" ht="66.599999999999994" customHeight="1" thickBot="1">
      <c r="A14" t="s">
        <v>144</v>
      </c>
      <c r="B14" s="98" t="s">
        <v>112</v>
      </c>
      <c r="C14" s="692" t="s">
        <v>251</v>
      </c>
      <c r="D14" s="693"/>
    </row>
    <row r="15" spans="1:7" ht="17.25" customHeight="1"/>
    <row r="16" spans="1:7" ht="17.25" customHeight="1">
      <c r="B16" s="689" t="s">
        <v>173</v>
      </c>
      <c r="C16" s="280"/>
      <c r="D16" s="1" t="s">
        <v>144</v>
      </c>
    </row>
    <row r="17" spans="2:5">
      <c r="B17" s="689"/>
      <c r="C17"/>
    </row>
    <row r="18" spans="2:5">
      <c r="B18" s="689"/>
      <c r="E18" s="1" t="s">
        <v>19</v>
      </c>
    </row>
    <row r="19" spans="2:5">
      <c r="B19" s="689"/>
    </row>
    <row r="20" spans="2:5">
      <c r="B20" s="689"/>
    </row>
    <row r="21" spans="2:5" ht="16.2">
      <c r="B21" s="689"/>
      <c r="D21" s="393" t="s">
        <v>177</v>
      </c>
    </row>
    <row r="22" spans="2:5">
      <c r="B22" s="689"/>
    </row>
    <row r="23" spans="2:5">
      <c r="B23" s="689"/>
      <c r="D23" s="690" t="s">
        <v>254</v>
      </c>
    </row>
    <row r="24" spans="2:5">
      <c r="B24" s="689"/>
      <c r="D24" s="691"/>
    </row>
    <row r="25" spans="2:5">
      <c r="B25" s="689"/>
      <c r="D25" s="691"/>
    </row>
    <row r="26" spans="2:5">
      <c r="B26" s="689"/>
      <c r="D26" s="691"/>
    </row>
    <row r="27" spans="2:5">
      <c r="B27" s="689"/>
      <c r="D27" s="691"/>
    </row>
    <row r="28" spans="2:5">
      <c r="B28" s="689"/>
    </row>
    <row r="29" spans="2:5">
      <c r="B29" s="689"/>
      <c r="D29" s="1" t="s">
        <v>144</v>
      </c>
    </row>
    <row r="30" spans="2:5">
      <c r="B30" s="689"/>
      <c r="D30" s="1" t="s">
        <v>144</v>
      </c>
    </row>
    <row r="31" spans="2:5">
      <c r="B31" s="689"/>
    </row>
    <row r="32" spans="2:5">
      <c r="B32" s="689"/>
    </row>
    <row r="33" spans="2:2">
      <c r="B33" s="689"/>
    </row>
  </sheetData>
  <mergeCells count="10">
    <mergeCell ref="B16:B33"/>
    <mergeCell ref="D23:D27"/>
    <mergeCell ref="C14:D14"/>
    <mergeCell ref="D2:E2"/>
    <mergeCell ref="B5:B8"/>
    <mergeCell ref="C5:D5"/>
    <mergeCell ref="C6:D6"/>
    <mergeCell ref="C9:D9"/>
    <mergeCell ref="C10:D10"/>
    <mergeCell ref="C12:D12"/>
  </mergeCells>
  <phoneticPr fontId="85"/>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40"/>
  <sheetViews>
    <sheetView topLeftCell="A21" zoomScale="102" zoomScaleNormal="102" zoomScaleSheetLayoutView="100" workbookViewId="0">
      <selection activeCell="AD43" sqref="AD43"/>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29" ht="15" customHeight="1">
      <c r="A1" s="710" t="s">
        <v>179</v>
      </c>
      <c r="B1" s="711"/>
      <c r="C1" s="711"/>
      <c r="D1" s="711"/>
      <c r="E1" s="711"/>
      <c r="F1" s="711"/>
      <c r="G1" s="711"/>
      <c r="H1" s="711"/>
      <c r="I1" s="711"/>
      <c r="J1" s="711"/>
      <c r="K1" s="711"/>
      <c r="L1" s="711"/>
      <c r="M1" s="711"/>
      <c r="N1" s="712"/>
      <c r="P1" s="713" t="s">
        <v>3</v>
      </c>
      <c r="Q1" s="714"/>
      <c r="R1" s="714"/>
      <c r="S1" s="714"/>
      <c r="T1" s="714"/>
      <c r="U1" s="714"/>
      <c r="V1" s="714"/>
      <c r="W1" s="714"/>
      <c r="X1" s="714"/>
      <c r="Y1" s="714"/>
      <c r="Z1" s="714"/>
      <c r="AA1" s="714"/>
      <c r="AB1" s="714"/>
      <c r="AC1" s="715"/>
    </row>
    <row r="2" spans="1:29" ht="18" customHeight="1" thickBot="1">
      <c r="A2" s="716" t="s">
        <v>180</v>
      </c>
      <c r="B2" s="717"/>
      <c r="C2" s="717"/>
      <c r="D2" s="717"/>
      <c r="E2" s="717"/>
      <c r="F2" s="717"/>
      <c r="G2" s="717"/>
      <c r="H2" s="717"/>
      <c r="I2" s="717"/>
      <c r="J2" s="717"/>
      <c r="K2" s="717"/>
      <c r="L2" s="717"/>
      <c r="M2" s="717"/>
      <c r="N2" s="718"/>
      <c r="P2" s="719" t="s">
        <v>4</v>
      </c>
      <c r="Q2" s="717"/>
      <c r="R2" s="717"/>
      <c r="S2" s="717"/>
      <c r="T2" s="717"/>
      <c r="U2" s="717"/>
      <c r="V2" s="717"/>
      <c r="W2" s="717"/>
      <c r="X2" s="717"/>
      <c r="Y2" s="717"/>
      <c r="Z2" s="717"/>
      <c r="AA2" s="717"/>
      <c r="AB2" s="717"/>
      <c r="AC2" s="720"/>
    </row>
    <row r="3" spans="1:29" ht="13.8" thickBot="1">
      <c r="A3" s="6" t="s">
        <v>180</v>
      </c>
      <c r="B3" s="8" t="s">
        <v>205</v>
      </c>
      <c r="C3" s="8" t="s">
        <v>5</v>
      </c>
      <c r="D3" s="127" t="s">
        <v>6</v>
      </c>
      <c r="E3" s="130" t="s">
        <v>7</v>
      </c>
      <c r="F3" s="130" t="s">
        <v>8</v>
      </c>
      <c r="G3" s="130" t="s">
        <v>9</v>
      </c>
      <c r="H3" s="130" t="s">
        <v>10</v>
      </c>
      <c r="I3" s="130" t="s">
        <v>11</v>
      </c>
      <c r="J3" s="130" t="s">
        <v>12</v>
      </c>
      <c r="K3" s="130" t="s">
        <v>13</v>
      </c>
      <c r="L3" s="130" t="s">
        <v>14</v>
      </c>
      <c r="M3" s="130" t="s">
        <v>15</v>
      </c>
      <c r="N3" s="7" t="s">
        <v>16</v>
      </c>
      <c r="P3" s="8"/>
      <c r="Q3" s="8" t="s">
        <v>205</v>
      </c>
      <c r="R3" s="8" t="s">
        <v>5</v>
      </c>
      <c r="S3" s="127" t="s">
        <v>6</v>
      </c>
      <c r="T3" s="130" t="s">
        <v>7</v>
      </c>
      <c r="U3" s="130" t="s">
        <v>8</v>
      </c>
      <c r="V3" s="130" t="s">
        <v>9</v>
      </c>
      <c r="W3" s="130" t="s">
        <v>10</v>
      </c>
      <c r="X3" s="130" t="s">
        <v>11</v>
      </c>
      <c r="Y3" s="130" t="s">
        <v>12</v>
      </c>
      <c r="Z3" s="130" t="s">
        <v>13</v>
      </c>
      <c r="AA3" s="130" t="s">
        <v>14</v>
      </c>
      <c r="AB3" s="130" t="s">
        <v>15</v>
      </c>
      <c r="AC3" s="9" t="s">
        <v>17</v>
      </c>
    </row>
    <row r="4" spans="1:29" ht="13.8" thickBot="1">
      <c r="A4" s="305" t="s">
        <v>180</v>
      </c>
      <c r="B4" s="306">
        <f t="shared" ref="B4:M4" si="0">AVERAGE(B8:B19)</f>
        <v>68.083333333333329</v>
      </c>
      <c r="C4" s="306">
        <f t="shared" si="0"/>
        <v>56.083333333333336</v>
      </c>
      <c r="D4" s="306">
        <f t="shared" si="0"/>
        <v>67.333333333333329</v>
      </c>
      <c r="E4" s="306">
        <f t="shared" si="0"/>
        <v>103.25</v>
      </c>
      <c r="F4" s="306">
        <f t="shared" si="0"/>
        <v>188.08333333333334</v>
      </c>
      <c r="G4" s="306">
        <f t="shared" si="0"/>
        <v>415.33333333333331</v>
      </c>
      <c r="H4" s="306">
        <f t="shared" si="0"/>
        <v>607.08333333333337</v>
      </c>
      <c r="I4" s="306">
        <f t="shared" si="0"/>
        <v>866.25</v>
      </c>
      <c r="J4" s="306">
        <f t="shared" si="0"/>
        <v>555.5</v>
      </c>
      <c r="K4" s="306">
        <f t="shared" ref="K4" si="1">AVERAGE(K8:K19)</f>
        <v>365.91666666666669</v>
      </c>
      <c r="L4" s="306">
        <f t="shared" si="0"/>
        <v>224.41666666666666</v>
      </c>
      <c r="M4" s="306">
        <f t="shared" si="0"/>
        <v>136.41666666666666</v>
      </c>
      <c r="N4" s="306">
        <f>AVERAGE(N8:N19)</f>
        <v>3653.75</v>
      </c>
      <c r="O4" s="10"/>
      <c r="P4" s="307" t="str">
        <f>+A4</f>
        <v xml:space="preserve"> </v>
      </c>
      <c r="Q4" s="306">
        <f t="shared" ref="Q4:AC4" si="2">AVERAGE(Q8:Q19)</f>
        <v>8.1666666666666661</v>
      </c>
      <c r="R4" s="306">
        <f t="shared" si="2"/>
        <v>8.75</v>
      </c>
      <c r="S4" s="306">
        <f t="shared" si="2"/>
        <v>13.25</v>
      </c>
      <c r="T4" s="306">
        <f t="shared" si="2"/>
        <v>6.5</v>
      </c>
      <c r="U4" s="306">
        <f t="shared" si="2"/>
        <v>9.1666666666666661</v>
      </c>
      <c r="V4" s="306">
        <f t="shared" si="2"/>
        <v>8.9166666666666661</v>
      </c>
      <c r="W4" s="306">
        <f t="shared" si="2"/>
        <v>8.0833333333333339</v>
      </c>
      <c r="X4" s="306">
        <f t="shared" si="2"/>
        <v>10.833333333333334</v>
      </c>
      <c r="Y4" s="306">
        <f t="shared" ref="Y4" si="3">AVERAGE(Y8:Y19)</f>
        <v>9.1666666666666661</v>
      </c>
      <c r="Z4" s="306">
        <f t="shared" ref="Z4" si="4">AVERAGE(Z8:Z19)</f>
        <v>18.75</v>
      </c>
      <c r="AA4" s="306">
        <f t="shared" si="2"/>
        <v>11.25</v>
      </c>
      <c r="AB4" s="306">
        <f t="shared" si="2"/>
        <v>11.583333333333334</v>
      </c>
      <c r="AC4" s="306">
        <f t="shared" si="2"/>
        <v>124.41666666666667</v>
      </c>
    </row>
    <row r="5" spans="1:29" ht="19.8" customHeight="1" thickBot="1">
      <c r="A5" s="237" t="s">
        <v>180</v>
      </c>
      <c r="B5" s="237" t="s">
        <v>180</v>
      </c>
      <c r="C5" s="237" t="s">
        <v>180</v>
      </c>
      <c r="D5" s="296" t="s">
        <v>201</v>
      </c>
      <c r="E5" s="237"/>
      <c r="F5" s="237"/>
      <c r="G5" s="237"/>
      <c r="H5" s="237"/>
      <c r="I5" s="237"/>
      <c r="J5" s="237"/>
      <c r="K5" s="237"/>
      <c r="L5" s="237"/>
      <c r="M5" s="237"/>
      <c r="N5" s="204"/>
      <c r="O5" s="103"/>
      <c r="P5" s="128"/>
      <c r="Q5" s="128"/>
      <c r="R5" s="128"/>
      <c r="S5" s="296" t="s">
        <v>201</v>
      </c>
      <c r="T5" s="237"/>
      <c r="U5" s="237"/>
      <c r="V5" s="237"/>
      <c r="W5" s="237"/>
      <c r="X5" s="237"/>
      <c r="Y5" s="237"/>
      <c r="Z5" s="237"/>
      <c r="AA5" s="237"/>
      <c r="AB5" s="237"/>
      <c r="AC5" s="204"/>
    </row>
    <row r="6" spans="1:29" ht="19.8" customHeight="1" thickBot="1">
      <c r="A6" s="237" t="s">
        <v>180</v>
      </c>
      <c r="B6" s="237" t="s">
        <v>180</v>
      </c>
      <c r="C6" s="237" t="s">
        <v>180</v>
      </c>
      <c r="D6" s="296">
        <v>36</v>
      </c>
      <c r="E6" s="237"/>
      <c r="F6" s="237"/>
      <c r="G6" s="237"/>
      <c r="H6" s="237"/>
      <c r="I6" s="237"/>
      <c r="J6" s="237"/>
      <c r="K6" s="237"/>
      <c r="L6" s="237"/>
      <c r="M6" s="237"/>
      <c r="N6" s="291"/>
      <c r="O6" s="103"/>
      <c r="P6" s="414"/>
      <c r="Q6" s="414"/>
      <c r="R6" s="414"/>
      <c r="S6" s="296">
        <v>1</v>
      </c>
      <c r="T6" s="237"/>
      <c r="U6" s="237"/>
      <c r="V6" s="237"/>
      <c r="W6" s="237"/>
      <c r="X6" s="237"/>
      <c r="Y6" s="237"/>
      <c r="Z6" s="237"/>
      <c r="AA6" s="237"/>
      <c r="AB6" s="237"/>
      <c r="AC6" s="291"/>
    </row>
    <row r="7" spans="1:29" ht="19.8" customHeight="1" thickBot="1">
      <c r="A7" s="413" t="s">
        <v>200</v>
      </c>
      <c r="B7" s="421">
        <v>102</v>
      </c>
      <c r="C7" s="421">
        <v>102</v>
      </c>
      <c r="D7" s="421">
        <v>108</v>
      </c>
      <c r="E7" s="417"/>
      <c r="F7" s="417"/>
      <c r="G7" s="417"/>
      <c r="H7" s="417"/>
      <c r="I7" s="417"/>
      <c r="J7" s="417"/>
      <c r="K7" s="417"/>
      <c r="L7" s="417"/>
      <c r="M7" s="412"/>
      <c r="N7" s="418"/>
      <c r="O7" s="103"/>
      <c r="P7" s="416" t="s">
        <v>200</v>
      </c>
      <c r="Q7" s="422">
        <v>4</v>
      </c>
      <c r="R7" s="416">
        <v>4</v>
      </c>
      <c r="S7" s="416">
        <v>4</v>
      </c>
      <c r="T7" s="237"/>
      <c r="U7" s="237"/>
      <c r="V7" s="237"/>
      <c r="W7" s="237"/>
      <c r="X7" s="237"/>
      <c r="Y7" s="237"/>
      <c r="Z7" s="237"/>
      <c r="AA7" s="237"/>
      <c r="AB7" s="237"/>
      <c r="AC7" s="418"/>
    </row>
    <row r="8" spans="1:29" ht="18" customHeight="1" thickBot="1">
      <c r="A8" s="295" t="s">
        <v>161</v>
      </c>
      <c r="B8" s="303">
        <v>82</v>
      </c>
      <c r="C8" s="301">
        <v>62</v>
      </c>
      <c r="D8" s="343">
        <v>99</v>
      </c>
      <c r="E8" s="301">
        <v>112</v>
      </c>
      <c r="F8" s="419">
        <v>224</v>
      </c>
      <c r="G8" s="419">
        <v>526</v>
      </c>
      <c r="H8" s="419">
        <v>521</v>
      </c>
      <c r="I8" s="301">
        <v>768</v>
      </c>
      <c r="J8" s="301">
        <v>454</v>
      </c>
      <c r="K8" s="301">
        <v>390</v>
      </c>
      <c r="L8" s="301">
        <v>416</v>
      </c>
      <c r="M8" s="403">
        <v>154</v>
      </c>
      <c r="N8" s="420">
        <f>SUM(B8:M8)</f>
        <v>3808</v>
      </c>
      <c r="O8" s="10"/>
      <c r="P8" s="415" t="s">
        <v>161</v>
      </c>
      <c r="Q8" s="361">
        <v>1</v>
      </c>
      <c r="R8" s="362">
        <v>1</v>
      </c>
      <c r="S8" s="362">
        <v>4</v>
      </c>
      <c r="T8" s="362">
        <v>2</v>
      </c>
      <c r="U8" s="362">
        <v>2</v>
      </c>
      <c r="V8" s="301">
        <v>7</v>
      </c>
      <c r="W8" s="301">
        <v>7</v>
      </c>
      <c r="X8" s="301">
        <v>3</v>
      </c>
      <c r="Y8" s="301">
        <v>1</v>
      </c>
      <c r="Z8" s="301">
        <v>7</v>
      </c>
      <c r="AA8" s="301">
        <v>7</v>
      </c>
      <c r="AB8" s="304">
        <v>5</v>
      </c>
      <c r="AC8" s="302">
        <f>SUM(Q8:AB8)</f>
        <v>47</v>
      </c>
    </row>
    <row r="9" spans="1:29" ht="18" customHeight="1" thickBot="1">
      <c r="A9" s="292" t="s">
        <v>157</v>
      </c>
      <c r="B9" s="297">
        <v>81</v>
      </c>
      <c r="C9" s="298">
        <v>39</v>
      </c>
      <c r="D9" s="298">
        <v>72</v>
      </c>
      <c r="E9" s="299">
        <v>89</v>
      </c>
      <c r="F9" s="299">
        <v>258</v>
      </c>
      <c r="G9" s="299">
        <v>416</v>
      </c>
      <c r="H9" s="299">
        <v>554</v>
      </c>
      <c r="I9" s="299">
        <v>568</v>
      </c>
      <c r="J9" s="299">
        <v>578</v>
      </c>
      <c r="K9" s="299">
        <v>337</v>
      </c>
      <c r="L9" s="299">
        <v>169</v>
      </c>
      <c r="M9" s="299">
        <v>168</v>
      </c>
      <c r="N9" s="300">
        <f t="shared" ref="N9:N20" si="5">SUM(B9:M9)</f>
        <v>3329</v>
      </c>
      <c r="O9" s="108" t="s">
        <v>19</v>
      </c>
      <c r="P9" s="359" t="s">
        <v>157</v>
      </c>
      <c r="Q9" s="377">
        <v>0</v>
      </c>
      <c r="R9" s="378">
        <v>5</v>
      </c>
      <c r="S9" s="378">
        <v>4</v>
      </c>
      <c r="T9" s="378">
        <v>1</v>
      </c>
      <c r="U9" s="378">
        <v>1</v>
      </c>
      <c r="V9" s="378">
        <v>1</v>
      </c>
      <c r="W9" s="378">
        <v>1</v>
      </c>
      <c r="X9" s="378">
        <v>1</v>
      </c>
      <c r="Y9" s="377">
        <v>0</v>
      </c>
      <c r="Z9" s="377">
        <v>0</v>
      </c>
      <c r="AA9" s="377">
        <v>0</v>
      </c>
      <c r="AB9" s="377">
        <v>2</v>
      </c>
      <c r="AC9" s="360">
        <f t="shared" ref="AC9:AC20" si="6">SUM(Q9:AB9)</f>
        <v>16</v>
      </c>
    </row>
    <row r="10" spans="1:29" ht="18" customHeight="1" thickBot="1">
      <c r="A10" s="292" t="s">
        <v>143</v>
      </c>
      <c r="B10" s="256">
        <v>81</v>
      </c>
      <c r="C10" s="256">
        <v>48</v>
      </c>
      <c r="D10" s="257">
        <v>71</v>
      </c>
      <c r="E10" s="256">
        <v>128</v>
      </c>
      <c r="F10" s="256">
        <v>171</v>
      </c>
      <c r="G10" s="256">
        <v>350</v>
      </c>
      <c r="H10" s="256">
        <v>569</v>
      </c>
      <c r="I10" s="256">
        <v>553</v>
      </c>
      <c r="J10" s="256">
        <v>458</v>
      </c>
      <c r="K10" s="256">
        <v>306</v>
      </c>
      <c r="L10" s="256">
        <v>220</v>
      </c>
      <c r="M10" s="257">
        <v>229</v>
      </c>
      <c r="N10" s="284">
        <f t="shared" si="5"/>
        <v>3184</v>
      </c>
      <c r="O10" s="236"/>
      <c r="P10" s="359" t="s">
        <v>143</v>
      </c>
      <c r="Q10" s="375">
        <v>1</v>
      </c>
      <c r="R10" s="375">
        <v>2</v>
      </c>
      <c r="S10" s="375">
        <v>1</v>
      </c>
      <c r="T10" s="375">
        <v>0</v>
      </c>
      <c r="U10" s="375">
        <v>0</v>
      </c>
      <c r="V10" s="375">
        <v>0</v>
      </c>
      <c r="W10" s="375">
        <v>1</v>
      </c>
      <c r="X10" s="375">
        <v>1</v>
      </c>
      <c r="Y10" s="375">
        <v>0</v>
      </c>
      <c r="Z10" s="375">
        <v>1</v>
      </c>
      <c r="AA10" s="375">
        <v>0</v>
      </c>
      <c r="AB10" s="375">
        <v>0</v>
      </c>
      <c r="AC10" s="376">
        <f t="shared" si="6"/>
        <v>7</v>
      </c>
    </row>
    <row r="11" spans="1:29" ht="18" customHeight="1" thickBot="1">
      <c r="A11" s="238" t="s">
        <v>125</v>
      </c>
      <c r="B11" s="155">
        <v>112</v>
      </c>
      <c r="C11" s="155">
        <v>85</v>
      </c>
      <c r="D11" s="155">
        <v>60</v>
      </c>
      <c r="E11" s="155">
        <v>97</v>
      </c>
      <c r="F11" s="155">
        <v>95</v>
      </c>
      <c r="G11" s="155">
        <v>305</v>
      </c>
      <c r="H11" s="155">
        <v>544</v>
      </c>
      <c r="I11" s="155">
        <v>449</v>
      </c>
      <c r="J11" s="155">
        <v>475</v>
      </c>
      <c r="K11" s="155">
        <v>505</v>
      </c>
      <c r="L11" s="155">
        <v>219</v>
      </c>
      <c r="M11" s="156">
        <v>98</v>
      </c>
      <c r="N11" s="251">
        <f t="shared" si="5"/>
        <v>3044</v>
      </c>
      <c r="O11" s="108"/>
      <c r="P11" s="292" t="s">
        <v>125</v>
      </c>
      <c r="Q11" s="203">
        <v>16</v>
      </c>
      <c r="R11" s="203">
        <v>1</v>
      </c>
      <c r="S11" s="203">
        <v>19</v>
      </c>
      <c r="T11" s="203">
        <v>3</v>
      </c>
      <c r="U11" s="203">
        <v>13</v>
      </c>
      <c r="V11" s="203">
        <v>1</v>
      </c>
      <c r="W11" s="203">
        <v>2</v>
      </c>
      <c r="X11" s="203">
        <v>2</v>
      </c>
      <c r="Y11" s="203">
        <v>0</v>
      </c>
      <c r="Z11" s="203">
        <v>24</v>
      </c>
      <c r="AA11" s="203">
        <v>4</v>
      </c>
      <c r="AB11" s="203">
        <v>2</v>
      </c>
      <c r="AC11" s="250">
        <f t="shared" si="6"/>
        <v>87</v>
      </c>
    </row>
    <row r="12" spans="1:29" ht="18" customHeight="1" thickBot="1">
      <c r="A12" s="239" t="s">
        <v>27</v>
      </c>
      <c r="B12" s="205">
        <v>84</v>
      </c>
      <c r="C12" s="205">
        <v>100</v>
      </c>
      <c r="D12" s="206">
        <v>77</v>
      </c>
      <c r="E12" s="206">
        <v>80</v>
      </c>
      <c r="F12" s="122">
        <v>236</v>
      </c>
      <c r="G12" s="122">
        <v>438</v>
      </c>
      <c r="H12" s="123">
        <v>631</v>
      </c>
      <c r="I12" s="122">
        <v>752</v>
      </c>
      <c r="J12" s="121">
        <v>523</v>
      </c>
      <c r="K12" s="122">
        <v>427</v>
      </c>
      <c r="L12" s="121">
        <v>253</v>
      </c>
      <c r="M12" s="207">
        <v>136</v>
      </c>
      <c r="N12" s="241">
        <f t="shared" si="5"/>
        <v>3737</v>
      </c>
      <c r="O12" s="108"/>
      <c r="P12" s="293" t="s">
        <v>20</v>
      </c>
      <c r="Q12" s="208">
        <v>7</v>
      </c>
      <c r="R12" s="208">
        <v>7</v>
      </c>
      <c r="S12" s="209">
        <v>13</v>
      </c>
      <c r="T12" s="209">
        <v>3</v>
      </c>
      <c r="U12" s="209">
        <v>8</v>
      </c>
      <c r="V12" s="209">
        <v>11</v>
      </c>
      <c r="W12" s="208">
        <v>5</v>
      </c>
      <c r="X12" s="209">
        <v>11</v>
      </c>
      <c r="Y12" s="209">
        <v>9</v>
      </c>
      <c r="Z12" s="209">
        <v>9</v>
      </c>
      <c r="AA12" s="210">
        <v>20</v>
      </c>
      <c r="AB12" s="210">
        <v>37</v>
      </c>
      <c r="AC12" s="248">
        <f t="shared" si="6"/>
        <v>140</v>
      </c>
    </row>
    <row r="13" spans="1:29" ht="18" customHeight="1" thickBot="1">
      <c r="A13" s="239" t="s">
        <v>28</v>
      </c>
      <c r="B13" s="209">
        <v>41</v>
      </c>
      <c r="C13" s="209">
        <v>44</v>
      </c>
      <c r="D13" s="209">
        <v>67</v>
      </c>
      <c r="E13" s="209">
        <v>103</v>
      </c>
      <c r="F13" s="211">
        <v>311</v>
      </c>
      <c r="G13" s="209">
        <v>415</v>
      </c>
      <c r="H13" s="209">
        <v>539</v>
      </c>
      <c r="I13" s="211">
        <v>1165</v>
      </c>
      <c r="J13" s="209">
        <v>534</v>
      </c>
      <c r="K13" s="209">
        <v>297</v>
      </c>
      <c r="L13" s="208">
        <v>205</v>
      </c>
      <c r="M13" s="212">
        <v>92</v>
      </c>
      <c r="N13" s="242">
        <f t="shared" si="5"/>
        <v>3813</v>
      </c>
      <c r="O13" s="108"/>
      <c r="P13" s="294" t="s">
        <v>28</v>
      </c>
      <c r="Q13" s="209">
        <v>9</v>
      </c>
      <c r="R13" s="209">
        <v>22</v>
      </c>
      <c r="S13" s="208">
        <v>18</v>
      </c>
      <c r="T13" s="209">
        <v>9</v>
      </c>
      <c r="U13" s="213">
        <v>21</v>
      </c>
      <c r="V13" s="209">
        <v>14</v>
      </c>
      <c r="W13" s="209">
        <v>6</v>
      </c>
      <c r="X13" s="209">
        <v>13</v>
      </c>
      <c r="Y13" s="209">
        <v>7</v>
      </c>
      <c r="Z13" s="214">
        <v>81</v>
      </c>
      <c r="AA13" s="213">
        <v>31</v>
      </c>
      <c r="AB13" s="214">
        <v>37</v>
      </c>
      <c r="AC13" s="249">
        <f t="shared" si="6"/>
        <v>268</v>
      </c>
    </row>
    <row r="14" spans="1:29" ht="18" customHeight="1" thickBot="1">
      <c r="A14" s="239" t="s">
        <v>29</v>
      </c>
      <c r="B14" s="209">
        <v>57</v>
      </c>
      <c r="C14" s="208">
        <v>35</v>
      </c>
      <c r="D14" s="209">
        <v>95</v>
      </c>
      <c r="E14" s="208">
        <v>112</v>
      </c>
      <c r="F14" s="209">
        <v>131</v>
      </c>
      <c r="G14" s="13">
        <v>340</v>
      </c>
      <c r="H14" s="13">
        <v>483</v>
      </c>
      <c r="I14" s="14">
        <v>1339</v>
      </c>
      <c r="J14" s="13">
        <v>614</v>
      </c>
      <c r="K14" s="13">
        <v>349</v>
      </c>
      <c r="L14" s="13">
        <v>236</v>
      </c>
      <c r="M14" s="215">
        <v>68</v>
      </c>
      <c r="N14" s="241">
        <f t="shared" si="5"/>
        <v>3859</v>
      </c>
      <c r="O14" s="108"/>
      <c r="P14" s="294" t="s">
        <v>29</v>
      </c>
      <c r="Q14" s="209">
        <v>19</v>
      </c>
      <c r="R14" s="209">
        <v>12</v>
      </c>
      <c r="S14" s="209">
        <v>8</v>
      </c>
      <c r="T14" s="208">
        <v>12</v>
      </c>
      <c r="U14" s="209">
        <v>7</v>
      </c>
      <c r="V14" s="209">
        <v>15</v>
      </c>
      <c r="W14" s="13">
        <v>16</v>
      </c>
      <c r="X14" s="215">
        <v>12</v>
      </c>
      <c r="Y14" s="208">
        <v>16</v>
      </c>
      <c r="Z14" s="209">
        <v>6</v>
      </c>
      <c r="AA14" s="208">
        <v>12</v>
      </c>
      <c r="AB14" s="208">
        <v>6</v>
      </c>
      <c r="AC14" s="248">
        <f t="shared" si="6"/>
        <v>141</v>
      </c>
    </row>
    <row r="15" spans="1:29" ht="18" hidden="1" customHeight="1" thickBot="1">
      <c r="A15" s="239" t="s">
        <v>30</v>
      </c>
      <c r="B15" s="216">
        <v>68</v>
      </c>
      <c r="C15" s="209">
        <v>42</v>
      </c>
      <c r="D15" s="209">
        <v>44</v>
      </c>
      <c r="E15" s="208">
        <v>75</v>
      </c>
      <c r="F15" s="208">
        <v>135</v>
      </c>
      <c r="G15" s="208">
        <v>448</v>
      </c>
      <c r="H15" s="209">
        <v>507</v>
      </c>
      <c r="I15" s="209">
        <v>808</v>
      </c>
      <c r="J15" s="213">
        <v>795</v>
      </c>
      <c r="K15" s="208">
        <v>313</v>
      </c>
      <c r="L15" s="208">
        <v>246</v>
      </c>
      <c r="M15" s="208">
        <v>143</v>
      </c>
      <c r="N15" s="241">
        <f t="shared" si="5"/>
        <v>3624</v>
      </c>
      <c r="O15" s="108"/>
      <c r="P15" s="294" t="s">
        <v>30</v>
      </c>
      <c r="Q15" s="218">
        <v>9</v>
      </c>
      <c r="R15" s="209">
        <v>16</v>
      </c>
      <c r="S15" s="209">
        <v>12</v>
      </c>
      <c r="T15" s="208">
        <v>6</v>
      </c>
      <c r="U15" s="219">
        <v>7</v>
      </c>
      <c r="V15" s="219">
        <v>14</v>
      </c>
      <c r="W15" s="209">
        <v>9</v>
      </c>
      <c r="X15" s="209">
        <v>14</v>
      </c>
      <c r="Y15" s="209">
        <v>9</v>
      </c>
      <c r="Z15" s="209">
        <v>9</v>
      </c>
      <c r="AA15" s="219">
        <v>8</v>
      </c>
      <c r="AB15" s="219">
        <v>7</v>
      </c>
      <c r="AC15" s="248">
        <f t="shared" si="6"/>
        <v>120</v>
      </c>
    </row>
    <row r="16" spans="1:29" ht="18" hidden="1" customHeight="1" thickBot="1">
      <c r="A16" s="12" t="s">
        <v>31</v>
      </c>
      <c r="B16" s="220">
        <v>71</v>
      </c>
      <c r="C16" s="220">
        <v>97</v>
      </c>
      <c r="D16" s="220">
        <v>61</v>
      </c>
      <c r="E16" s="221">
        <v>105</v>
      </c>
      <c r="F16" s="221">
        <v>198</v>
      </c>
      <c r="G16" s="221">
        <v>442</v>
      </c>
      <c r="H16" s="222">
        <v>790</v>
      </c>
      <c r="I16" s="15">
        <v>674</v>
      </c>
      <c r="J16" s="15">
        <v>594</v>
      </c>
      <c r="K16" s="221">
        <v>275</v>
      </c>
      <c r="L16" s="221">
        <v>133</v>
      </c>
      <c r="M16" s="221">
        <v>108</v>
      </c>
      <c r="N16" s="241">
        <f t="shared" si="5"/>
        <v>3548</v>
      </c>
      <c r="O16" s="10"/>
      <c r="P16" s="240" t="s">
        <v>31</v>
      </c>
      <c r="Q16" s="220">
        <v>7</v>
      </c>
      <c r="R16" s="220">
        <v>13</v>
      </c>
      <c r="S16" s="220">
        <v>12</v>
      </c>
      <c r="T16" s="221">
        <v>11</v>
      </c>
      <c r="U16" s="221">
        <v>12</v>
      </c>
      <c r="V16" s="221">
        <v>15</v>
      </c>
      <c r="W16" s="221">
        <v>20</v>
      </c>
      <c r="X16" s="221">
        <v>15</v>
      </c>
      <c r="Y16" s="221">
        <v>15</v>
      </c>
      <c r="Z16" s="221">
        <v>20</v>
      </c>
      <c r="AA16" s="221">
        <v>9</v>
      </c>
      <c r="AB16" s="221">
        <v>7</v>
      </c>
      <c r="AC16" s="247">
        <f t="shared" si="6"/>
        <v>156</v>
      </c>
    </row>
    <row r="17" spans="1:31" ht="13.8" hidden="1" thickBot="1">
      <c r="A17" s="17" t="s">
        <v>32</v>
      </c>
      <c r="B17" s="218">
        <v>38</v>
      </c>
      <c r="C17" s="221">
        <v>19</v>
      </c>
      <c r="D17" s="221">
        <v>38</v>
      </c>
      <c r="E17" s="221">
        <v>203</v>
      </c>
      <c r="F17" s="221">
        <v>146</v>
      </c>
      <c r="G17" s="221">
        <v>439</v>
      </c>
      <c r="H17" s="222">
        <v>964</v>
      </c>
      <c r="I17" s="222">
        <v>1154</v>
      </c>
      <c r="J17" s="221">
        <v>423</v>
      </c>
      <c r="K17" s="221">
        <v>388</v>
      </c>
      <c r="L17" s="221">
        <v>176</v>
      </c>
      <c r="M17" s="221">
        <v>143</v>
      </c>
      <c r="N17" s="223">
        <f t="shared" si="5"/>
        <v>4131</v>
      </c>
      <c r="O17" s="10"/>
      <c r="P17" s="16" t="s">
        <v>32</v>
      </c>
      <c r="Q17" s="221">
        <v>7</v>
      </c>
      <c r="R17" s="221">
        <v>7</v>
      </c>
      <c r="S17" s="221">
        <v>8</v>
      </c>
      <c r="T17" s="221">
        <v>12</v>
      </c>
      <c r="U17" s="221">
        <v>9</v>
      </c>
      <c r="V17" s="221">
        <v>6</v>
      </c>
      <c r="W17" s="221">
        <v>11</v>
      </c>
      <c r="X17" s="221">
        <v>8</v>
      </c>
      <c r="Y17" s="221">
        <v>16</v>
      </c>
      <c r="Z17" s="221">
        <v>40</v>
      </c>
      <c r="AA17" s="221">
        <v>17</v>
      </c>
      <c r="AB17" s="221">
        <v>16</v>
      </c>
      <c r="AC17" s="221">
        <f t="shared" si="6"/>
        <v>157</v>
      </c>
    </row>
    <row r="18" spans="1:31" ht="13.8" hidden="1" thickBot="1">
      <c r="A18" s="224" t="s">
        <v>33</v>
      </c>
      <c r="B18" s="15">
        <v>49</v>
      </c>
      <c r="C18" s="15">
        <v>63</v>
      </c>
      <c r="D18" s="15">
        <v>50</v>
      </c>
      <c r="E18" s="15">
        <v>71</v>
      </c>
      <c r="F18" s="15">
        <v>144</v>
      </c>
      <c r="G18" s="15">
        <v>374</v>
      </c>
      <c r="H18" s="105">
        <v>729</v>
      </c>
      <c r="I18" s="105">
        <v>1097</v>
      </c>
      <c r="J18" s="105">
        <v>650</v>
      </c>
      <c r="K18" s="15">
        <v>397</v>
      </c>
      <c r="L18" s="15">
        <v>192</v>
      </c>
      <c r="M18" s="15">
        <v>217</v>
      </c>
      <c r="N18" s="223">
        <f t="shared" si="5"/>
        <v>4033</v>
      </c>
      <c r="O18" s="10"/>
      <c r="P18" s="18" t="s">
        <v>33</v>
      </c>
      <c r="Q18" s="15">
        <v>10</v>
      </c>
      <c r="R18" s="15">
        <v>6</v>
      </c>
      <c r="S18" s="15">
        <v>14</v>
      </c>
      <c r="T18" s="15">
        <v>10</v>
      </c>
      <c r="U18" s="15">
        <v>10</v>
      </c>
      <c r="V18" s="15">
        <v>19</v>
      </c>
      <c r="W18" s="15">
        <v>11</v>
      </c>
      <c r="X18" s="15">
        <v>20</v>
      </c>
      <c r="Y18" s="15">
        <v>15</v>
      </c>
      <c r="Z18" s="15">
        <v>8</v>
      </c>
      <c r="AA18" s="15">
        <v>11</v>
      </c>
      <c r="AB18" s="15">
        <v>8</v>
      </c>
      <c r="AC18" s="221">
        <f t="shared" si="6"/>
        <v>142</v>
      </c>
    </row>
    <row r="19" spans="1:31" ht="13.8" hidden="1" thickBot="1">
      <c r="A19" s="17" t="s">
        <v>34</v>
      </c>
      <c r="B19" s="15">
        <v>53</v>
      </c>
      <c r="C19" s="15">
        <v>39</v>
      </c>
      <c r="D19" s="15">
        <v>74</v>
      </c>
      <c r="E19" s="15">
        <v>64</v>
      </c>
      <c r="F19" s="15">
        <v>208</v>
      </c>
      <c r="G19" s="15">
        <v>491</v>
      </c>
      <c r="H19" s="15">
        <v>454</v>
      </c>
      <c r="I19" s="105">
        <v>1068</v>
      </c>
      <c r="J19" s="15">
        <v>568</v>
      </c>
      <c r="K19" s="15">
        <v>407</v>
      </c>
      <c r="L19" s="15">
        <v>228</v>
      </c>
      <c r="M19" s="15">
        <v>81</v>
      </c>
      <c r="N19" s="217">
        <f t="shared" si="5"/>
        <v>3735</v>
      </c>
      <c r="O19" s="10"/>
      <c r="P19" s="16" t="s">
        <v>34</v>
      </c>
      <c r="Q19" s="15">
        <v>12</v>
      </c>
      <c r="R19" s="15">
        <v>13</v>
      </c>
      <c r="S19" s="15">
        <v>46</v>
      </c>
      <c r="T19" s="15">
        <v>9</v>
      </c>
      <c r="U19" s="15">
        <v>20</v>
      </c>
      <c r="V19" s="15">
        <v>4</v>
      </c>
      <c r="W19" s="15">
        <v>8</v>
      </c>
      <c r="X19" s="15">
        <v>30</v>
      </c>
      <c r="Y19" s="15">
        <v>22</v>
      </c>
      <c r="Z19" s="15">
        <v>20</v>
      </c>
      <c r="AA19" s="15">
        <v>16</v>
      </c>
      <c r="AB19" s="15">
        <v>12</v>
      </c>
      <c r="AC19" s="225">
        <f t="shared" si="6"/>
        <v>212</v>
      </c>
    </row>
    <row r="20" spans="1:31" ht="13.8" hidden="1" thickBot="1">
      <c r="A20" s="17" t="s">
        <v>21</v>
      </c>
      <c r="B20" s="106">
        <v>67</v>
      </c>
      <c r="C20" s="106">
        <v>62</v>
      </c>
      <c r="D20" s="106">
        <v>57</v>
      </c>
      <c r="E20" s="106">
        <v>77</v>
      </c>
      <c r="F20" s="106">
        <v>473</v>
      </c>
      <c r="G20" s="106">
        <v>468</v>
      </c>
      <c r="H20" s="107">
        <v>659</v>
      </c>
      <c r="I20" s="106">
        <v>851</v>
      </c>
      <c r="J20" s="106">
        <v>542</v>
      </c>
      <c r="K20" s="106">
        <v>270</v>
      </c>
      <c r="L20" s="106">
        <v>208</v>
      </c>
      <c r="M20" s="106">
        <v>174</v>
      </c>
      <c r="N20" s="226">
        <f t="shared" si="5"/>
        <v>3908</v>
      </c>
      <c r="O20" s="10" t="s">
        <v>26</v>
      </c>
      <c r="P20" s="18" t="s">
        <v>21</v>
      </c>
      <c r="Q20" s="15">
        <v>6</v>
      </c>
      <c r="R20" s="15">
        <v>25</v>
      </c>
      <c r="S20" s="15">
        <v>29</v>
      </c>
      <c r="T20" s="15">
        <v>4</v>
      </c>
      <c r="U20" s="15">
        <v>17</v>
      </c>
      <c r="V20" s="15">
        <v>19</v>
      </c>
      <c r="W20" s="15">
        <v>14</v>
      </c>
      <c r="X20" s="15">
        <v>37</v>
      </c>
      <c r="Y20" s="19">
        <v>76</v>
      </c>
      <c r="Z20" s="15">
        <v>34</v>
      </c>
      <c r="AA20" s="15">
        <v>17</v>
      </c>
      <c r="AB20" s="15">
        <v>18</v>
      </c>
      <c r="AC20" s="225">
        <f t="shared" si="6"/>
        <v>296</v>
      </c>
    </row>
    <row r="21" spans="1:31">
      <c r="A21" s="20"/>
      <c r="B21" s="227"/>
      <c r="C21" s="227"/>
      <c r="D21" s="227"/>
      <c r="E21" s="227"/>
      <c r="F21" s="227"/>
      <c r="G21" s="227"/>
      <c r="H21" s="227"/>
      <c r="I21" s="227"/>
      <c r="J21" s="227"/>
      <c r="K21" s="227"/>
      <c r="L21" s="227"/>
      <c r="M21" s="227"/>
      <c r="N21" s="21"/>
      <c r="O21" s="10"/>
      <c r="P21" s="22"/>
      <c r="Q21" s="228"/>
      <c r="R21" s="228"/>
      <c r="S21" s="228"/>
      <c r="T21" s="228"/>
      <c r="U21" s="228"/>
      <c r="V21" s="228"/>
      <c r="W21" s="228"/>
      <c r="X21" s="228"/>
      <c r="Y21" s="228"/>
      <c r="Z21" s="228"/>
      <c r="AA21" s="228"/>
      <c r="AB21" s="228"/>
      <c r="AC21" s="227"/>
    </row>
    <row r="22" spans="1:31" ht="13.5" customHeight="1">
      <c r="A22" s="721" t="s">
        <v>362</v>
      </c>
      <c r="B22" s="722"/>
      <c r="C22" s="722"/>
      <c r="D22" s="722"/>
      <c r="E22" s="722"/>
      <c r="F22" s="722"/>
      <c r="G22" s="722"/>
      <c r="H22" s="722"/>
      <c r="I22" s="722"/>
      <c r="J22" s="722"/>
      <c r="K22" s="722"/>
      <c r="L22" s="722"/>
      <c r="M22" s="722"/>
      <c r="N22" s="723"/>
      <c r="O22" s="10"/>
      <c r="P22" s="721" t="str">
        <f>+A22</f>
        <v>※2024年 第13週（3/25～3/31） 現在</v>
      </c>
      <c r="Q22" s="722"/>
      <c r="R22" s="722"/>
      <c r="S22" s="722"/>
      <c r="T22" s="722"/>
      <c r="U22" s="722"/>
      <c r="V22" s="722"/>
      <c r="W22" s="722"/>
      <c r="X22" s="722"/>
      <c r="Y22" s="722"/>
      <c r="Z22" s="722"/>
      <c r="AA22" s="722"/>
      <c r="AB22" s="722"/>
      <c r="AC22" s="723"/>
    </row>
    <row r="23" spans="1:31" ht="13.8" thickBot="1">
      <c r="A23" s="281" t="s">
        <v>144</v>
      </c>
      <c r="B23" s="10"/>
      <c r="C23" s="10"/>
      <c r="D23" s="10"/>
      <c r="E23" s="10"/>
      <c r="F23" s="10"/>
      <c r="G23" s="10" t="s">
        <v>19</v>
      </c>
      <c r="H23" s="10"/>
      <c r="I23" s="10"/>
      <c r="J23" s="10"/>
      <c r="K23" s="10"/>
      <c r="L23" s="10"/>
      <c r="M23" s="10"/>
      <c r="N23" s="24"/>
      <c r="O23" s="10"/>
      <c r="P23" s="282"/>
      <c r="Q23" s="10"/>
      <c r="R23" s="10"/>
      <c r="S23" s="10"/>
      <c r="T23" s="10"/>
      <c r="U23" s="10"/>
      <c r="V23" s="10"/>
      <c r="W23" s="10"/>
      <c r="X23" s="10"/>
      <c r="Y23" s="10"/>
      <c r="Z23" s="10"/>
      <c r="AA23" s="10"/>
      <c r="AB23" s="10"/>
      <c r="AC23" s="26"/>
    </row>
    <row r="24" spans="1:31" ht="33" customHeight="1" thickBot="1">
      <c r="A24" s="23"/>
      <c r="B24" s="229" t="s">
        <v>151</v>
      </c>
      <c r="C24" s="10"/>
      <c r="D24" s="724" t="s">
        <v>207</v>
      </c>
      <c r="E24" s="725"/>
      <c r="F24" s="10"/>
      <c r="G24" s="10" t="s">
        <v>19</v>
      </c>
      <c r="H24" s="10"/>
      <c r="I24" s="10"/>
      <c r="J24" s="10"/>
      <c r="K24" s="10"/>
      <c r="L24" s="10"/>
      <c r="M24" s="10"/>
      <c r="N24" s="24"/>
      <c r="O24" s="108" t="s">
        <v>19</v>
      </c>
      <c r="P24" s="140"/>
      <c r="Q24" s="347" t="s">
        <v>152</v>
      </c>
      <c r="R24" s="707" t="s">
        <v>175</v>
      </c>
      <c r="S24" s="708"/>
      <c r="T24" s="709"/>
      <c r="U24" s="10"/>
      <c r="V24" s="10"/>
      <c r="W24" s="10"/>
      <c r="X24" s="10"/>
      <c r="Y24" s="10"/>
      <c r="Z24" s="10"/>
      <c r="AA24" s="10"/>
      <c r="AB24" s="10"/>
      <c r="AC24" s="26"/>
    </row>
    <row r="25" spans="1:31" ht="15" customHeight="1">
      <c r="A25" s="23"/>
      <c r="B25" s="10"/>
      <c r="C25" s="10"/>
      <c r="D25" s="10" t="s">
        <v>26</v>
      </c>
      <c r="E25" s="10"/>
      <c r="F25" s="10"/>
      <c r="G25" s="10"/>
      <c r="H25" s="10"/>
      <c r="I25" s="10"/>
      <c r="J25" s="10"/>
      <c r="K25" s="10"/>
      <c r="L25" s="10"/>
      <c r="M25" s="10"/>
      <c r="N25" s="24"/>
      <c r="O25" s="108" t="s">
        <v>19</v>
      </c>
      <c r="P25" s="139"/>
      <c r="Q25" s="10"/>
      <c r="R25" s="10"/>
      <c r="S25" s="10"/>
      <c r="T25" s="10"/>
      <c r="U25" s="10"/>
      <c r="V25" s="10"/>
      <c r="W25" s="10"/>
      <c r="X25" s="10"/>
      <c r="Y25" s="10"/>
      <c r="Z25" s="10"/>
      <c r="AA25" s="10"/>
      <c r="AB25" s="10"/>
      <c r="AC25" s="26"/>
    </row>
    <row r="26" spans="1:31" ht="9" customHeight="1">
      <c r="A26" s="23"/>
      <c r="B26" s="10"/>
      <c r="C26" s="10"/>
      <c r="D26" s="10"/>
      <c r="E26" s="10"/>
      <c r="F26" s="10"/>
      <c r="G26" s="10"/>
      <c r="H26" s="10"/>
      <c r="I26" s="10"/>
      <c r="J26" s="10"/>
      <c r="K26" s="10"/>
      <c r="L26" s="10"/>
      <c r="M26" s="10"/>
      <c r="N26" s="24"/>
      <c r="O26" s="108" t="s">
        <v>19</v>
      </c>
      <c r="P26" s="25"/>
      <c r="Q26" s="10"/>
      <c r="R26" s="10"/>
      <c r="S26" s="10"/>
      <c r="T26" s="10"/>
      <c r="U26" s="10"/>
      <c r="V26" s="10"/>
      <c r="W26" s="10"/>
      <c r="X26" s="10"/>
      <c r="Y26" s="10"/>
      <c r="Z26" s="10"/>
      <c r="AA26" s="10"/>
      <c r="AB26" s="10"/>
      <c r="AC26" s="26"/>
      <c r="AE26" s="1" t="s">
        <v>144</v>
      </c>
    </row>
    <row r="27" spans="1:31">
      <c r="A27" s="23"/>
      <c r="B27" s="10"/>
      <c r="C27" s="10"/>
      <c r="D27" s="10"/>
      <c r="E27" s="10"/>
      <c r="F27" s="10"/>
      <c r="G27" s="10"/>
      <c r="H27" s="10"/>
      <c r="I27" s="10"/>
      <c r="J27" s="10"/>
      <c r="K27" s="10"/>
      <c r="L27" s="10"/>
      <c r="M27" s="10"/>
      <c r="N27" s="24"/>
      <c r="O27" s="10" t="s">
        <v>19</v>
      </c>
      <c r="P27" s="11"/>
      <c r="AC27" s="27"/>
    </row>
    <row r="28" spans="1:31">
      <c r="A28" s="23"/>
      <c r="B28" s="10"/>
      <c r="C28" s="10"/>
      <c r="D28" s="10"/>
      <c r="E28" s="10"/>
      <c r="F28" s="10"/>
      <c r="G28" s="10"/>
      <c r="H28" s="10"/>
      <c r="I28" s="10"/>
      <c r="J28" s="10"/>
      <c r="K28" s="10"/>
      <c r="L28" s="10"/>
      <c r="M28" s="10"/>
      <c r="N28" s="24"/>
      <c r="O28" s="10" t="s">
        <v>19</v>
      </c>
      <c r="P28" s="11"/>
      <c r="AC28" s="27"/>
    </row>
    <row r="29" spans="1:31">
      <c r="A29" s="23"/>
      <c r="B29" s="10"/>
      <c r="C29" s="10"/>
      <c r="D29" s="10"/>
      <c r="E29" s="10"/>
      <c r="F29" s="10"/>
      <c r="G29" s="10"/>
      <c r="H29" s="10"/>
      <c r="I29" s="10"/>
      <c r="J29" s="10"/>
      <c r="K29" s="10"/>
      <c r="L29" s="10"/>
      <c r="M29" s="10"/>
      <c r="N29" s="24"/>
      <c r="O29" s="10" t="s">
        <v>19</v>
      </c>
      <c r="P29" s="11"/>
      <c r="AC29" s="27"/>
      <c r="AD29" s="157"/>
    </row>
    <row r="30" spans="1:31">
      <c r="A30" s="23"/>
      <c r="B30" s="10"/>
      <c r="C30" s="10"/>
      <c r="D30" s="10"/>
      <c r="E30" s="10"/>
      <c r="F30" s="10"/>
      <c r="G30" s="10"/>
      <c r="H30" s="10"/>
      <c r="I30" s="10"/>
      <c r="J30" s="10"/>
      <c r="K30" s="10"/>
      <c r="L30" s="10"/>
      <c r="M30" s="10"/>
      <c r="N30" s="24"/>
      <c r="O30" s="10"/>
      <c r="P30" s="11"/>
      <c r="AC30" s="27"/>
    </row>
    <row r="31" spans="1:31" ht="21.6">
      <c r="A31" s="310" t="s">
        <v>166</v>
      </c>
      <c r="B31" s="10"/>
      <c r="C31" s="10"/>
      <c r="D31" s="10"/>
      <c r="E31" s="10"/>
      <c r="F31" s="10"/>
      <c r="G31" s="10"/>
      <c r="H31" s="10"/>
      <c r="I31" s="10"/>
      <c r="J31" s="10"/>
      <c r="K31" s="10"/>
      <c r="L31" s="10"/>
      <c r="M31" s="10"/>
      <c r="N31" s="24"/>
      <c r="O31" s="10"/>
      <c r="P31" s="11"/>
      <c r="AC31" s="27"/>
    </row>
    <row r="32" spans="1:31" ht="13.8" thickBot="1">
      <c r="A32" s="28"/>
      <c r="B32" s="29"/>
      <c r="C32" s="29"/>
      <c r="D32" s="29"/>
      <c r="E32" s="29"/>
      <c r="F32" s="29"/>
      <c r="G32" s="29"/>
      <c r="H32" s="29"/>
      <c r="I32" s="29"/>
      <c r="J32" s="29"/>
      <c r="K32" s="29"/>
      <c r="L32" s="29"/>
      <c r="M32" s="29"/>
      <c r="N32" s="30"/>
      <c r="O32" s="10"/>
      <c r="P32" s="31"/>
      <c r="Q32" s="32"/>
      <c r="R32" s="32"/>
      <c r="S32" s="32"/>
      <c r="T32" s="32"/>
      <c r="U32" s="32"/>
      <c r="V32" s="32"/>
      <c r="W32" s="32"/>
      <c r="X32" s="32"/>
      <c r="Y32" s="32"/>
      <c r="Z32" s="32"/>
      <c r="AA32" s="32"/>
      <c r="AB32" s="32"/>
      <c r="AC32" s="33"/>
    </row>
    <row r="33" spans="1:29">
      <c r="A33" s="34"/>
      <c r="C33" s="10"/>
      <c r="D33" s="10"/>
      <c r="E33" s="10"/>
      <c r="F33" s="10"/>
      <c r="G33" s="10"/>
      <c r="H33" s="10"/>
      <c r="I33" s="10"/>
      <c r="J33" s="10"/>
      <c r="K33" s="10"/>
      <c r="L33" s="10"/>
      <c r="M33" s="10"/>
      <c r="N33" s="10"/>
      <c r="O33" s="10"/>
    </row>
    <row r="34" spans="1:29">
      <c r="O34" s="10"/>
    </row>
    <row r="35" spans="1:29">
      <c r="K35" s="230" t="s">
        <v>26</v>
      </c>
      <c r="O35" s="10"/>
    </row>
    <row r="36" spans="1:29">
      <c r="O36" s="10"/>
    </row>
    <row r="37" spans="1:29">
      <c r="O37" s="10"/>
    </row>
    <row r="38" spans="1:29">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row>
    <row r="39" spans="1:29">
      <c r="Q39" s="118" t="s">
        <v>153</v>
      </c>
      <c r="R39" s="118"/>
      <c r="S39" s="118"/>
      <c r="T39" s="118"/>
      <c r="U39" s="118"/>
      <c r="V39" s="118"/>
      <c r="W39" s="118"/>
      <c r="X39" s="118"/>
    </row>
    <row r="40" spans="1:29">
      <c r="Q40" s="118" t="s">
        <v>154</v>
      </c>
      <c r="R40" s="118"/>
      <c r="S40" s="118"/>
      <c r="T40" s="118"/>
      <c r="U40" s="118"/>
      <c r="V40" s="118"/>
      <c r="W40" s="118"/>
      <c r="X40" s="118"/>
    </row>
  </sheetData>
  <mergeCells count="8">
    <mergeCell ref="R24:T24"/>
    <mergeCell ref="A1:N1"/>
    <mergeCell ref="P1:AC1"/>
    <mergeCell ref="A2:N2"/>
    <mergeCell ref="P2:AC2"/>
    <mergeCell ref="A22:N22"/>
    <mergeCell ref="P22:AC22"/>
    <mergeCell ref="D24:E24"/>
  </mergeCells>
  <phoneticPr fontId="85"/>
  <pageMargins left="0.75" right="0.75" top="1" bottom="1" header="0.51200000000000001" footer="0.51200000000000001"/>
  <pageSetup paperSize="9" scale="44"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13　ノロウイルス関連情報 </vt:lpstr>
      <vt:lpstr>13  衛生訓話</vt:lpstr>
      <vt:lpstr>13　食中毒記事等 </vt:lpstr>
      <vt:lpstr>Sheet1</vt:lpstr>
      <vt:lpstr>12　海外情報</vt:lpstr>
      <vt:lpstr>12　感染症情報</vt:lpstr>
      <vt:lpstr>13　感染症統計</vt:lpstr>
      <vt:lpstr>13　食品回収</vt:lpstr>
      <vt:lpstr>13　食品表示</vt:lpstr>
      <vt:lpstr>13　残留農薬　等 </vt:lpstr>
      <vt:lpstr>'12　海外情報'!Print_Area</vt:lpstr>
      <vt:lpstr>'12　感染症情報'!Print_Area</vt:lpstr>
      <vt:lpstr>'13  衛生訓話'!Print_Area</vt:lpstr>
      <vt:lpstr>'13　ノロウイルス関連情報 '!Print_Area</vt:lpstr>
      <vt:lpstr>'13　感染症統計'!Print_Area</vt:lpstr>
      <vt:lpstr>'13　残留農薬　等 '!Print_Area</vt:lpstr>
      <vt:lpstr>'13　食中毒記事等 '!Print_Area</vt:lpstr>
      <vt:lpstr>'13　食品回収'!Print_Area</vt:lpstr>
      <vt:lpstr>'13　食品表示'!Print_Area</vt:lpstr>
      <vt:lpstr>スポンサー公告!Print_Area</vt:lpstr>
      <vt:lpstr>'13　残留農薬　等 '!Print_Titles</vt:lpstr>
      <vt:lpstr>'13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2024-04-07T02:32:48Z</dcterms:modified>
</cp:coreProperties>
</file>