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hidePivotFieldList="1"/>
  <xr:revisionPtr revIDLastSave="0" documentId="13_ncr:1_{95B788C3-69DE-4725-B1BF-DC3510783E02}"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11　ノロウイルス関連情報 " sheetId="101" r:id="rId3"/>
    <sheet name="11  衛生訓話 " sheetId="167" r:id="rId4"/>
    <sheet name="11　食中毒記事等 " sheetId="29" r:id="rId5"/>
    <sheet name="Sheet1" sheetId="160" state="hidden" r:id="rId6"/>
    <sheet name="11　海外情報" sheetId="123" r:id="rId7"/>
    <sheet name="10　感染症情報" sheetId="124" r:id="rId8"/>
    <sheet name="11　感染症統計" sheetId="125" r:id="rId9"/>
    <sheet name="11　食品回収" sheetId="60" r:id="rId10"/>
    <sheet name="11　食品表示" sheetId="34" r:id="rId11"/>
    <sheet name="11　残留農薬　等 " sheetId="156" r:id="rId12"/>
  </sheets>
  <definedNames>
    <definedName name="_xlnm._FilterDatabase" localSheetId="2" hidden="1">'11　ノロウイルス関連情報 '!$A$22:$G$75</definedName>
    <definedName name="_xlnm._FilterDatabase" localSheetId="11" hidden="1">'11　残留農薬　等 '!$A$1:$C$1</definedName>
    <definedName name="_xlnm._FilterDatabase" localSheetId="4" hidden="1">'11　食中毒記事等 '!$A$1:$D$1</definedName>
    <definedName name="_xlnm.Print_Area" localSheetId="7">'10　感染症情報'!$A$1:$D$33</definedName>
    <definedName name="_xlnm.Print_Area" localSheetId="3">'11  衛生訓話 '!$A$1:$L$22</definedName>
    <definedName name="_xlnm.Print_Area" localSheetId="2">'11　ノロウイルス関連情報 '!$A$1:$N$84</definedName>
    <definedName name="_xlnm.Print_Area" localSheetId="6">'11　海外情報'!$A$1:$C$22</definedName>
    <definedName name="_xlnm.Print_Area" localSheetId="8">'11　感染症統計'!$A$1:$AC$38</definedName>
    <definedName name="_xlnm.Print_Area" localSheetId="11">'11　残留農薬　等 '!$A$1:$C$31</definedName>
    <definedName name="_xlnm.Print_Area" localSheetId="4">'11　食中毒記事等 '!$A$1:$D$28</definedName>
    <definedName name="_xlnm.Print_Area" localSheetId="9">'11　食品回収'!$A$1:$E$30</definedName>
    <definedName name="_xlnm.Print_Area" localSheetId="10">'11　食品表示'!$A$1:$N$15</definedName>
    <definedName name="_xlnm.Print_Area" localSheetId="1">スポンサー公告!$B$1:$Y$66</definedName>
    <definedName name="_xlnm.Print_Titles" localSheetId="11">'11　残留農薬　等 '!$1:$1</definedName>
    <definedName name="_xlnm.Print_Titles" localSheetId="4">'11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78" l="1"/>
  <c r="B14" i="78"/>
  <c r="B18" i="78"/>
  <c r="C22" i="160"/>
  <c r="D22" i="160"/>
  <c r="E22" i="160"/>
  <c r="F22" i="160"/>
  <c r="G22" i="160"/>
  <c r="B22" i="160"/>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D4" i="125" l="1"/>
  <c r="G44" i="101" l="1"/>
  <c r="G73" i="101"/>
  <c r="G25" i="101"/>
  <c r="B25" i="101" s="1"/>
  <c r="G26" i="101"/>
  <c r="G27" i="101"/>
  <c r="G28" i="101"/>
  <c r="G29" i="101"/>
  <c r="G30" i="101"/>
  <c r="G31" i="101"/>
  <c r="G32" i="101"/>
  <c r="G33" i="101"/>
  <c r="G34" i="101"/>
  <c r="G35" i="101"/>
  <c r="G36" i="101"/>
  <c r="G37" i="101"/>
  <c r="G38" i="101"/>
  <c r="G39" i="101"/>
  <c r="G40" i="101"/>
  <c r="G41" i="101"/>
  <c r="G42" i="101"/>
  <c r="G43"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Q4" i="125" l="1"/>
  <c r="B4" i="125"/>
  <c r="B17" i="78"/>
  <c r="N8" i="125" l="1"/>
  <c r="AC8" i="125"/>
  <c r="B11" i="78" l="1"/>
  <c r="B12" i="78" l="1"/>
  <c r="G23" i="101" l="1"/>
  <c r="G24" i="101"/>
  <c r="N9" i="125" l="1"/>
  <c r="N10" i="125"/>
  <c r="Y4" i="125" l="1"/>
  <c r="Z4" i="125"/>
  <c r="K4" i="125"/>
  <c r="B10" i="78" l="1"/>
  <c r="B13" i="78" l="1"/>
  <c r="G11" i="78" l="1"/>
  <c r="F4" i="125" l="1"/>
  <c r="E4" i="125"/>
  <c r="N71" i="101" l="1"/>
  <c r="M71" i="101"/>
  <c r="G74" i="101" l="1"/>
  <c r="B24" i="101" l="1"/>
  <c r="B16" i="78" l="1"/>
  <c r="R4" i="125"/>
  <c r="S4" i="125"/>
  <c r="T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<sst xmlns="http://schemas.openxmlformats.org/spreadsheetml/2006/main" count="636" uniqueCount="461">
  <si>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</si>
  <si>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</si>
  <si>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</si>
  <si>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</si>
  <si>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</si>
  <si>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</si>
  <si>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</si>
  <si>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</si>
  <si>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</si>
  <si>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</si>
  <si>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</si>
  <si>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</si>
  <si>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</si>
  <si>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</si>
  <si>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</si>
  <si>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</si>
  <si>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</si>
  <si>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</si>
  <si>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</si>
  <si>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</si>
  <si>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</si>
  <si>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</si>
  <si>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</si>
  <si>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</si>
  <si>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</si>
  <si>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</si>
  <si>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</si>
  <si>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</si>
  <si>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</si>
  <si>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</si>
  <si>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</si>
  <si>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</si>
  <si>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</si>
  <si>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</si>
  <si>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</si>
  <si>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</si>
  <si>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</si>
  <si>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</si>
  <si>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</si>
  <si>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</si>
  <si>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</si>
  <si>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</si>
  <si>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</si>
  <si>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</si>
  <si>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</si>
  <si>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</si>
  <si>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</si>
  <si>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</si>
  <si>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</si>
  <si>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</si>
  <si>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</si>
  <si>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</si>
  <si>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</si>
  <si>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</si>
  <si>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</si>
  <si>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</si>
  <si>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</si>
  <si>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</si>
  <si>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</si>
  <si>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</si>
  <si>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</si>
  <si>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</si>
  <si>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</si>
  <si>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</si>
  <si>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</si>
  <si>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</si>
  <si>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</si>
  <si>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</si>
  <si>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</si>
  <si>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</si>
  <si>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</si>
  <si>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</si>
  <si>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</si>
  <si>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</si>
  <si>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</si>
  <si>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</si>
  <si>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</si>
  <si>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</si>
  <si>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</si>
  <si>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</si>
  <si>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</si>
  <si>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</si>
  <si>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</si>
  <si>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</si>
  <si>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</si>
  <si>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</si>
  <si>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</si>
  <si>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</si>
  <si>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</si>
  <si>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</si>
  <si>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</si>
  <si>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</si>
  <si>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</si>
  <si>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</si>
  <si>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</si>
  <si>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</si>
  <si>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</si>
  <si>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</si>
  <si>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</si>
  <si>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</si>
  <si>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</si>
  <si>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</si>
  <si>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</si>
  <si>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</si>
  <si>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</si>
  <si>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</si>
  <si>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</si>
  <si>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</si>
  <si>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</si>
  <si>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</si>
  <si>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</si>
  <si>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</si>
  <si>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</si>
  <si>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</si>
  <si>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</si>
  <si>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</si>
  <si>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</si>
  <si>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</si>
  <si>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</si>
  <si>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</si>
  <si>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</si>
  <si>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</si>
  <si>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</si>
  <si>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</si>
  <si>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</si>
  <si>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</si>
  <si>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</si>
  <si>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</si>
  <si>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</si>
  <si>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</si>
  <si>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</si>
  <si>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</si>
  <si>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</si>
  <si>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</si>
  <si>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</si>
  <si>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</si>
  <si>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</si>
  <si>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</si>
  <si>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</si>
  <si>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</si>
  <si>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</si>
  <si>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</si>
  <si>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</si>
  <si>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</si>
  <si>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5"/>
  </si>
  <si>
    <t>厚生労働省：国内の発生状況など
https://www.mhlw.go.jp/stf/covid-19/kokunainohasseijoukyou.html#h2_1
厚生労働省：データからわかる－新型コロナウイルス感染症情報－
https：//covid19.mhlw.go.jp/</t>
    <phoneticPr fontId="85"/>
  </si>
  <si>
    <t>https://www.mhlw.go.jp/stf/covid-19/kokunainohasseijoukyou.html#h2_1</t>
    <phoneticPr fontId="85"/>
  </si>
  <si>
    <t>厚生労働省：データからわかる－新型コロナウイルス感染症情報－</t>
    <phoneticPr fontId="85"/>
  </si>
  <si>
    <t xml:space="preserve">
</t>
    <phoneticPr fontId="85"/>
  </si>
  <si>
    <t>https：//covid19.mhlw.go.jp/</t>
    <phoneticPr fontId="8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</si>
  <si>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</si>
  <si>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</si>
  <si>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</si>
  <si>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</si>
  <si>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</si>
  <si>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5"/>
  </si>
  <si>
    <t>8．衛生訓話</t>
    <rPh sb="2" eb="4">
      <t>エイセイ</t>
    </rPh>
    <rPh sb="4" eb="6">
      <t>クンワ</t>
    </rPh>
    <phoneticPr fontId="5"/>
  </si>
  <si>
    <t>2022年</t>
    <phoneticPr fontId="5"/>
  </si>
  <si>
    <t>l</t>
    <phoneticPr fontId="32"/>
  </si>
  <si>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</si>
  <si>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</si>
  <si>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</si>
  <si>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</si>
  <si>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</si>
  <si>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</si>
  <si>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</si>
  <si>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2"/>
  </si>
  <si>
    <t>※2023年 第11週（3/13～3/19）  現在</t>
    <phoneticPr fontId="85"/>
  </si>
  <si>
    <t>1.　食中毒</t>
    <rPh sb="3" eb="6">
      <t>ショクチュウドク</t>
    </rPh>
    <phoneticPr fontId="32"/>
  </si>
  <si>
    <t>2.　ノロウイルス</t>
    <phoneticPr fontId="32"/>
  </si>
  <si>
    <t xml:space="preserve"> 全国指数</t>
    <phoneticPr fontId="5"/>
  </si>
  <si>
    <t xml:space="preserve">et </t>
    <phoneticPr fontId="1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</si>
  <si>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</si>
  <si>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</si>
  <si>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2"/>
  </si>
  <si>
    <t>インフルエンザ
と
新型コロナ</t>
    <rPh sb="10" eb="12">
      <t>シンガタ</t>
    </rPh>
    <phoneticPr fontId="85"/>
  </si>
  <si>
    <t>9．スポンサー広告</t>
    <rPh sb="7" eb="9">
      <t>コウコク</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</si>
  <si>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</si>
  <si>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</si>
  <si>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5"/>
  </si>
  <si>
    <t>　　　　フード・セーフティー　http://www7b.biglobe.ne.jp/~food-safty/　　更新2023/12/10</t>
    <phoneticPr fontId="5"/>
  </si>
  <si>
    <t>食品表示 (12/11-12/17)</t>
    <rPh sb="0" eb="2">
      <t>ショクヒン</t>
    </rPh>
    <rPh sb="2" eb="4">
      <t>ヒョウジ</t>
    </rPh>
    <phoneticPr fontId="5"/>
  </si>
  <si>
    <t xml:space="preserve"> </t>
    <phoneticPr fontId="15"/>
  </si>
  <si>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</si>
  <si>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</si>
  <si>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11月ー3月中9-10月、4月以降
施設の所在市町村で           流行・食中毒が複数件報告される。
定点観測値が5.00～10.00</t>
    <phoneticPr fontId="85"/>
  </si>
  <si>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5"/>
  </si>
  <si>
    <t>管理レベル「3」　</t>
    <phoneticPr fontId="5"/>
  </si>
  <si>
    <t>インフルエンザ 新型</t>
    <phoneticPr fontId="85"/>
  </si>
  <si>
    <t xml:space="preserve">コロナウイルス感染症  </t>
    <phoneticPr fontId="85"/>
  </si>
  <si>
    <t>報告数　　　</t>
    <phoneticPr fontId="85"/>
  </si>
  <si>
    <t>報告数</t>
    <phoneticPr fontId="85"/>
  </si>
  <si>
    <t>　総数　　　　</t>
    <phoneticPr fontId="5"/>
  </si>
  <si>
    <t>男性　　　　</t>
    <phoneticPr fontId="85"/>
  </si>
  <si>
    <t>女性</t>
    <phoneticPr fontId="85"/>
  </si>
  <si>
    <t>　I総数</t>
    <phoneticPr fontId="5"/>
  </si>
  <si>
    <t>I男性</t>
    <phoneticPr fontId="85"/>
  </si>
  <si>
    <t>I女性</t>
    <phoneticPr fontId="85"/>
  </si>
  <si>
    <t>　NC総数　　　　</t>
    <phoneticPr fontId="5"/>
  </si>
  <si>
    <t>NC男性</t>
    <phoneticPr fontId="85"/>
  </si>
  <si>
    <t>NC女性</t>
    <phoneticPr fontId="85"/>
  </si>
  <si>
    <t>.</t>
    <phoneticPr fontId="85"/>
  </si>
  <si>
    <t>2024年</t>
    <rPh sb="4" eb="5">
      <t>ネン</t>
    </rPh>
    <phoneticPr fontId="85"/>
  </si>
  <si>
    <t>今週</t>
    <rPh sb="0" eb="2">
      <t>コンシュウ</t>
    </rPh>
    <phoneticPr fontId="85"/>
  </si>
  <si>
    <t>★数年間で1番目に高い比率でノロウイルス継続</t>
    <rPh sb="1" eb="4">
      <t>スウネンカン</t>
    </rPh>
    <rPh sb="6" eb="8">
      <t>バンメ</t>
    </rPh>
    <rPh sb="9" eb="10">
      <t>タカ</t>
    </rPh>
    <rPh sb="11" eb="13">
      <t>ヒリツ</t>
    </rPh>
    <rPh sb="20" eb="22">
      <t>ケイゾク</t>
    </rPh>
    <phoneticPr fontId="5"/>
  </si>
  <si>
    <t>4類感染症</t>
    <phoneticPr fontId="85"/>
  </si>
  <si>
    <t>TBS</t>
    <phoneticPr fontId="85"/>
  </si>
  <si>
    <t xml:space="preserve">台湾カゴメが米から輸入のピザソース、水際検査で不合格 残留農薬の規定違反で - エキサイト </t>
    <phoneticPr fontId="85"/>
  </si>
  <si>
    <t>毎週　　ひとつ　　覚えていきましょう</t>
    <phoneticPr fontId="5"/>
  </si>
  <si>
    <t>1月</t>
    <rPh sb="1" eb="2">
      <t>ガツ</t>
    </rPh>
    <phoneticPr fontId="85"/>
  </si>
  <si>
    <t>　↓　職場の先輩は以下のことを理解して　わかり易く　指導しましょう　↓</t>
    <phoneticPr fontId="5"/>
  </si>
  <si>
    <t>茨城新聞</t>
    <rPh sb="0" eb="2">
      <t>イバラキ</t>
    </rPh>
    <rPh sb="2" eb="4">
      <t>シンブン</t>
    </rPh>
    <phoneticPr fontId="85"/>
  </si>
  <si>
    <t>NHK</t>
    <phoneticPr fontId="85"/>
  </si>
  <si>
    <t>上毛新聞</t>
    <rPh sb="0" eb="2">
      <t>ジョウモウ</t>
    </rPh>
    <rPh sb="2" eb="4">
      <t>シンブン</t>
    </rPh>
    <phoneticPr fontId="85"/>
  </si>
  <si>
    <t>やや多い</t>
    <rPh sb="2" eb="3">
      <t>オオ</t>
    </rPh>
    <phoneticPr fontId="85"/>
  </si>
  <si>
    <t>京都府</t>
    <rPh sb="0" eb="3">
      <t>キョウトフ</t>
    </rPh>
    <phoneticPr fontId="85"/>
  </si>
  <si>
    <t>2024/10週</t>
    <phoneticPr fontId="85"/>
  </si>
  <si>
    <t>患者は、3月9日に当該施設で調理し、提供された食事を喫食した4グループ16名中の2グループ10名で、環境保全研究所が行った検査により、患者便及び調理従事者便からノロウイルスが検出されました。
なお、患者は全員快方に向かっています。</t>
    <phoneticPr fontId="85"/>
  </si>
  <si>
    <t>長野県公表</t>
    <rPh sb="0" eb="3">
      <t>ナガノケン</t>
    </rPh>
    <rPh sb="3" eb="5">
      <t>コウヒョウ</t>
    </rPh>
    <phoneticPr fontId="85"/>
  </si>
  <si>
    <t>香川県は、善通寺市の事業所でノロウイルスが原因の食中毒が発生したと発表しました。
今月（3月）11日の昼食に食楽遊房吉風が作った弁当を食べた従業員32人のうち19人に下痢や嘔吐などの食中毒症状があったということです。</t>
    <phoneticPr fontId="85"/>
  </si>
  <si>
    <t>RSK山陽放送</t>
    <phoneticPr fontId="85"/>
  </si>
  <si>
    <t>今月8日、東京・足立区の中学校で約50人の生徒が嘔吐（おうと）や下痢の症状を訴え、学年閉鎖になりました。ノロウイルスの集団感染とみられます。
　足立区によりますと、区立西新井中学校で8日、同じ学年の生徒47人が嘔吐や下痢の症状を訴えて欠席しました。</t>
    <phoneticPr fontId="85"/>
  </si>
  <si>
    <t>テレビ朝日</t>
    <rPh sb="3" eb="5">
      <t>アサヒ</t>
    </rPh>
    <phoneticPr fontId="85"/>
  </si>
  <si>
    <t>宮城県は１３日、登米市豊里町の「鈴木屋旅館」で９日に食事をした４０～７０代の男女６人がノロウイルスによる食中毒を発症したと発表した。県によると、６人は同旅館の食堂で海鮮丼やすし、ヒレカツ定食などを食べ、１０日に下痢や嘔吐（おうと）、腹痛の症状が出た。１人が入院中で、他の５人を含めて現在は回復に向かっている。</t>
    <phoneticPr fontId="85"/>
  </si>
  <si>
    <t>河北新聞</t>
    <rPh sb="0" eb="4">
      <t>カホクシンブン</t>
    </rPh>
    <phoneticPr fontId="85"/>
  </si>
  <si>
    <t>群馬県は9日、太田市藤阿久町の飲食店「海鮮ダイニング美喜仁館太田店」で食事した群馬、栃木、埼玉の3県に住む10～80代以上の男女30人が嘔吐（おうと）や下痢などの症状を訴え、一部の客と従業員からノロウイルスが検出されたと発表した。県は同店が原因の食中毒と断定し、9日から3日間の営業停止処分とした。</t>
    <phoneticPr fontId="85"/>
  </si>
  <si>
    <t>テレビ新潟</t>
    <rPh sb="3" eb="5">
      <t>ニイガタ</t>
    </rPh>
    <phoneticPr fontId="85"/>
  </si>
  <si>
    <t>鹿児島県は6日、和泊町の「しらゆりの園通所介護・訪問給食事業所」が2月26日に調理した食事を取った65～92歳の16人が、下痢や嘔吐（おうと）などの食中毒症状を訴えたと発表した。うち10人と調理従事者1人の便からノロウイルスを検出した。県は同施設の食事が原因の食中毒と断定、3月7日の1日間の業務停止処分とした。</t>
    <phoneticPr fontId="85"/>
  </si>
  <si>
    <t>南日本新聞</t>
    <rPh sb="0" eb="1">
      <t>ミナミ</t>
    </rPh>
    <rPh sb="1" eb="5">
      <t>ニホンシンブン</t>
    </rPh>
    <phoneticPr fontId="85"/>
  </si>
  <si>
    <t>富山市によりますと、４日、富山市古鍛冶町の介護老人保健施設、「西町セントラル・ヴィレー」から、「入所者と職員におう吐や下痢の症状がある」と連絡がありました。保健所が調査したところ、入所者２０人と職員２人に、おう吐や下痢の症状がありましたが、いずれも入院はせず、全員快方に向かっているということです。複数の人からノロウイルスが検出されたことから、市はこの施設で提供されている食事が原因の集団食中毒</t>
    <phoneticPr fontId="85"/>
  </si>
  <si>
    <t>茨城県水戸市は7日、同市千波町の飲食店「海咲丼丸　結」で、海鮮丼などを2月28日に持ち帰って食べた客計4人が下痢や腹痛などの症状を訴え、市保健所がノロウイルスが原因の食中毒と断定したと発表した。いずれも快方に向かっている。市保健所は同店に対し、7日からの営業禁止命令を出した。</t>
    <phoneticPr fontId="85"/>
  </si>
  <si>
    <t>岐阜市によりますと今月1日、岐阜市神田町の居酒屋「もてなしや岐阜本店」で飲食をした男女合わせて11人が、翌日以降に下痢や吐き気などの症状を訴えました。　検査の結果、このうち8人からノロウイルスが検出されたことから、市は食中毒と断定し、6日付けで店を営業禁止処分にしました。　この店は1日に営業を開始しましたが、保健所による営業の許可を得ていなかったということです。</t>
    <phoneticPr fontId="85"/>
  </si>
  <si>
    <t>youtube</t>
    <phoneticPr fontId="85"/>
  </si>
  <si>
    <t>愛媛県の松山市保健所は5日、松山市南久米町の居酒屋「居酒処さむらい」でノロウイルスによる食中毒が発生したため、5日から6日まで2日間の営業停止処分にしたと発表しました。松山市保健所によりますと、2月2…</t>
    <phoneticPr fontId="85"/>
  </si>
  <si>
    <t>京都市は8日、京都市中京区蛸薬師通堀川西入ルの飲食店「コック長食品」の配送弁当を食べた医療機関と事業所の職員計21人が下痢や嘔吐などの症状を訴え、うち6人からノロウイルスを検出したと発表した。</t>
    <phoneticPr fontId="85"/>
  </si>
  <si>
    <t>山梨県によりますと「2月24日にこの店を9人で利用したうちの8人が、嘔吐や下痢の症状を訴えている」と3月1日に連絡がありました。富士・東部保健所が調べたところノロウイルスが検出されため、この店が提供した食事が原因の食中毒と断定されました。県は、大黒天を3月10日から3日間の営業停止としました。</t>
    <phoneticPr fontId="85"/>
  </si>
  <si>
    <t>テレビ山梨</t>
    <rPh sb="3" eb="5">
      <t>ヤマナシ</t>
    </rPh>
    <phoneticPr fontId="85"/>
  </si>
  <si>
    <t>山陰放送</t>
    <rPh sb="0" eb="2">
      <t>サンイン</t>
    </rPh>
    <rPh sb="2" eb="4">
      <t>ホウソウ</t>
    </rPh>
    <phoneticPr fontId="85"/>
  </si>
  <si>
    <t>3月15日、鳥取県伯耆町の高齢者施設から米子保健所に、「多数の利用者・職員に発熱、下痢、嘔吐などの症状が発生しており、一部からノロウイルスが検出されている。」との報告がありました。米子保健所によりますと、15日午後6時の時点で、この施設の在籍者40人のうち半数の20人。職員23人のうち7人の合わせて27人がこれまでに発症。</t>
    <phoneticPr fontId="85"/>
  </si>
  <si>
    <t>感染地域：神奈川県1例、バングラデシュ1例</t>
    <phoneticPr fontId="85"/>
  </si>
  <si>
    <t xml:space="preserve">腸チフス　２例
</t>
    <rPh sb="0" eb="1">
      <t>チョウ</t>
    </rPh>
    <rPh sb="6" eb="7">
      <t>レイ</t>
    </rPh>
    <phoneticPr fontId="5"/>
  </si>
  <si>
    <t>2024年第9週</t>
    <phoneticPr fontId="85"/>
  </si>
  <si>
    <t>皆様  週刊情報2024-10(9)を配信いたします</t>
    <phoneticPr fontId="5"/>
  </si>
  <si>
    <t>バーテク　ドアドアスリム</t>
    <phoneticPr fontId="32"/>
  </si>
  <si>
    <t>今週のニュース（Noroｖｉｒｕｓ） (3/18-3/24)</t>
    <rPh sb="0" eb="2">
      <t>コンシュウ</t>
    </rPh>
    <phoneticPr fontId="5"/>
  </si>
  <si>
    <t>食中毒情報  (3/18-3/24)</t>
    <rPh sb="0" eb="3">
      <t>ショクチュウドク</t>
    </rPh>
    <rPh sb="3" eb="5">
      <t>ジョウホウ</t>
    </rPh>
    <phoneticPr fontId="5"/>
  </si>
  <si>
    <t>海外情報  (3/18-3/24)</t>
    <rPh sb="0" eb="4">
      <t>カイガイジョウホウ</t>
    </rPh>
    <phoneticPr fontId="5"/>
  </si>
  <si>
    <t>食品表示
 (3/18-3/24)</t>
    <rPh sb="0" eb="2">
      <t>ショクヒン</t>
    </rPh>
    <rPh sb="2" eb="4">
      <t>ヒョウジ</t>
    </rPh>
    <phoneticPr fontId="5"/>
  </si>
  <si>
    <t>食品表示  (3/18-3/24)</t>
    <rPh sb="0" eb="2">
      <t>ショクヒン</t>
    </rPh>
    <rPh sb="2" eb="4">
      <t>ヒョウジ</t>
    </rPh>
    <phoneticPr fontId="5"/>
  </si>
  <si>
    <t>残留農薬   (3/18-3/24)</t>
    <phoneticPr fontId="5"/>
  </si>
  <si>
    <t>発症者18名の共通食は当該飲食店で提供された食事以外になく、その発症状況が類似していること、発症者及び調理従事者のふん便からノロウイルスが検出されたこと、発症者に共通する感染症を疑う事象が確認されなかったことから、「炭火やきとり　将吉」を原因とする食中毒と断定し、営業者に対し、3月22日（金曜日）から3月23日（土曜日）まで2日間、当該飲食店の営業停止を命じました。</t>
    <phoneticPr fontId="85"/>
  </si>
  <si>
    <t>大阪市公表</t>
    <rPh sb="0" eb="3">
      <t>オオサカシ</t>
    </rPh>
    <rPh sb="3" eb="5">
      <t>コウヒョウ</t>
    </rPh>
    <phoneticPr fontId="85"/>
  </si>
  <si>
    <t>高知県によりますと、今月19日から20日にかけて土佐清水市の「特別養護老人ホームしおさい」で、70代から90代までの利用者15人が嘔吐や下痢、発熱の症状を訴えました。幡多福祉保健所が調査したところ、患者8人と調理従事者2人からノロウイルスが検出されたことなどから、施設の給食が原因の食中毒と断定しました。</t>
    <phoneticPr fontId="85"/>
  </si>
  <si>
    <t>テレビ高知</t>
    <rPh sb="3" eb="5">
      <t>コウチ</t>
    </rPh>
    <phoneticPr fontId="85"/>
  </si>
  <si>
    <t>千葉県は21日、習志野市大久保3の飲食店「旬菜処　たけ」で調理された弁当を食べた1グループ30人のうち、26～69歳の男女17人が下痢や吐き気などの症状を訴え、患者と従業員の便から食中毒の原因となる「ノロウイルス」が検出されたと発表した。習志野保健所は21日、同店が原因の食中毒と断定し、同日から3日間の営業停止とした。</t>
    <phoneticPr fontId="85"/>
  </si>
  <si>
    <t>千葉日報</t>
    <rPh sb="0" eb="2">
      <t>チバ</t>
    </rPh>
    <rPh sb="2" eb="4">
      <t>ニッポウ</t>
    </rPh>
    <phoneticPr fontId="85"/>
  </si>
  <si>
    <t>和歌山県によりますと１９日、橋本市の障害者支援施設で、複数の入所者と職員に嘔吐や下痢の症状があると保健所に連絡がありました。
　調査した結果、１６日に１人が症状を訴え、２１日までの間に入所者２７人と職員１人の合わせて２８人に症状が確認されたということです。</t>
    <phoneticPr fontId="85"/>
  </si>
  <si>
    <t>関西ニュース</t>
    <rPh sb="0" eb="2">
      <t>カンサイ</t>
    </rPh>
    <phoneticPr fontId="85"/>
  </si>
  <si>
    <t>同部によると、入所者28人と職員８人が15〜21日、嘔吐（おうと）や下痢などの症状を訴えた。18日に施設から連絡があり、同センターが調査を実施。また、県保健環境センターが19日に３人を検査した結果、全員の検体からノロウイルスが検出された。</t>
    <phoneticPr fontId="85"/>
  </si>
  <si>
    <t>下野新聞</t>
    <rPh sb="0" eb="2">
      <t>シモノ</t>
    </rPh>
    <rPh sb="2" eb="4">
      <t>シンブン</t>
    </rPh>
    <phoneticPr fontId="85"/>
  </si>
  <si>
    <t>滋賀県は22日、東近江市の飲食店「和（かず）コーポレーション」の仕出し弁当を食べた21人が腹痛や嘔吐（おうと）などの症状を訴え、うち5人からノロウイルスを検出したと発表した。県東近江保健所は食中毒と断定し、同店を24日まで3日間の営業停止処分にした。</t>
    <phoneticPr fontId="85"/>
  </si>
  <si>
    <t>京都新聞</t>
    <rPh sb="0" eb="4">
      <t>キョウトシンブン</t>
    </rPh>
    <phoneticPr fontId="85"/>
  </si>
  <si>
    <t>県は21日、柏崎市でノロウイルスによる食中毒が発生したと発表しました。
21人が発症し11人が治療を受けています。
県によりますと18日午後、患者の職場の上司から柏崎保健所へ職員の複数人に胃腸炎症状があると連絡しました。職員は職場の10人のグループで16日に柏崎市内の居酒屋「食菜や　せん乃」を利用していたということです。</t>
    <phoneticPr fontId="85"/>
  </si>
  <si>
    <t>3月15日に、福島市の北沢又小学校に通う児童と教職員合わせて21人が下痢などを理由に欠席したことから、保健所が調査を行った。その結果、下痢などの症状を訴えた人の一部からノロウイルスが検出された。しかし、発症者のいないクラスがあることなどから保健所は「給食による食中毒とは断定できない」としていて、原因は特定できなかった。ノロウイルスは、昇降口などで広がった可能性もあるという。</t>
    <phoneticPr fontId="85"/>
  </si>
  <si>
    <t>福島テレビ</t>
    <rPh sb="0" eb="2">
      <t>フクシマ</t>
    </rPh>
    <phoneticPr fontId="85"/>
  </si>
  <si>
    <t xml:space="preserve">　奈良県消費・生活安全課は21日、桜井市の飲食店が配達した弁当を食べた1グループ21人のうち、9人が下痢や吐き気、発熱などの症状を訴え、有症者と従業員の検便からノロウイルスが検出されたと発表した。
</t>
    <phoneticPr fontId="85"/>
  </si>
  <si>
    <t>奈良新聞</t>
    <rPh sb="0" eb="2">
      <t>ナラ</t>
    </rPh>
    <rPh sb="2" eb="4">
      <t>シンブン</t>
    </rPh>
    <phoneticPr fontId="85"/>
  </si>
  <si>
    <t xml:space="preserve">沖縄県は22日、糸満市内にあるホテルのビュッフェレストランで、食中毒が確認されたため22～26日を営業停止処分にしたと発表した。2月29日か3月6、7日のうちのいずれかの利用客10人に吐き気などの症状があり、うち7人が救急搬送された。検査の結果、黄色ブドウ球菌が検出された。
</t>
    <phoneticPr fontId="85"/>
  </si>
  <si>
    <t>琉球新報</t>
    <rPh sb="0" eb="2">
      <t>リュウキュウ</t>
    </rPh>
    <rPh sb="2" eb="4">
      <t>シンポウ</t>
    </rPh>
    <phoneticPr fontId="85"/>
  </si>
  <si>
    <t>海外ツアー客ら11人搬送、食中毒か　ホテル到着前の焼き肉が原因？</t>
    <phoneticPr fontId="15"/>
  </si>
  <si>
    <t xml:space="preserve">21日午後8時ごろ、兵庫県西宮市内のホテルの従業員から「10人ほどの利用客に食中毒の症状が出ている」と119番通報があった。
西宮市消防局によると、20〜60代くらいとみられる男女11人が腹痛や吐き気の症状を訴え、救急隊員が救急搬送にあたっている。命に別条はないという。11人は台湾からのツアー客で、前日の20日夕に京都府内で焼き肉を食べた後、21日未明になって数人に腹痛などの症状が出始めたという。21日夜にホテルへ到着後、従業員に通報を依頼した。市消防局は、ホテル到着前の食事が原因の食中毒の可能性が高いとみている。
</t>
    <phoneticPr fontId="15"/>
  </si>
  <si>
    <t>https://news.goo.ne.jp/article/asahi/nation/ASS3P7G23S3PPIHB01L</t>
    <phoneticPr fontId="15"/>
  </si>
  <si>
    <t>朝日新聞</t>
    <rPh sb="0" eb="4">
      <t>アサヒシンブン</t>
    </rPh>
    <phoneticPr fontId="15"/>
  </si>
  <si>
    <t>３月中旬に羽幌町のホテルのレストランで食事をした大人３０人が下痢や発熱、腹痛などの症状を訴え、ノロウイルスが検出されました。保健所は食事が原因の食中毒と断定しレストランを２２日から３日間の営業停止の処分にしました。
営業停止となったのは羽幌町北３条１丁目のホテル「サンセットプラザはぼろ」の１階にあるレストラン「二島物語」です。</t>
    <phoneticPr fontId="85"/>
  </si>
  <si>
    <t>大江町の飲食店で食事をした5人が食中毒症状を訴え、ノロウイルスが原因と断定された。ノロウイルスによる食中毒は2024年に入り県内で初めて。食中毒が発生したのは、大江町本郷丁の飲食店「お好み焼・杉っ子」。県によると、3月17日にこの店で食事をした人がおう吐・下痢などの食中毒症状を訴えていると、医療機関から村山保健所に連絡があった。</t>
    <phoneticPr fontId="85"/>
  </si>
  <si>
    <t>さくらんぼテレビ</t>
    <phoneticPr fontId="85"/>
  </si>
  <si>
    <t>原因施設が3月15日（金曜日）に調理・提供した食事を喫食した者のうち、2グループ13人が腹痛、下痢等の症状を呈した（うち複数人が医療機関を受診）。
なお、患者は快方に向かっている（入院者なし）。</t>
    <phoneticPr fontId="85"/>
  </si>
  <si>
    <t>山口県公表</t>
    <rPh sb="0" eb="3">
      <t>ヤマグチケン</t>
    </rPh>
    <rPh sb="3" eb="5">
      <t>コウヒョウ</t>
    </rPh>
    <phoneticPr fontId="85"/>
  </si>
  <si>
    <t>【速報】「利用客に食中毒の症状出ている」台湾からのツアー客11人を救急搬送　吐き気や下痢など訴え　京都府内の焼き肉店を利用後から症状</t>
    <phoneticPr fontId="15"/>
  </si>
  <si>
    <t>京都府内の焼き肉店を利用した台湾からのツアー客男女11人が下痢や吐き気など食中毒症状を訴え、病院へ搬送されました。11人はいずれも軽症だということです。21日午後8時ごろ、兵庫県西宮市内にあるホテルから「利用客に食中毒の症状が出ている」と消防に通報がありました。
　消防によりますと、台湾からのツアー客約30人が20日に京都府内の焼き肉店を利用しましたが、うち20～60代くらいとみられる男女11人が利用後に吐き気や下痢の症状を訴えているということです。11人はその後もツアーを回っていたということですが、21日午後7時半ごろに西宮市内のホテルに到着、ホテル側が客に代わり消防に通報したということです。症状を訴えている11人は病院へ搬送されましたが、いずれも歩行可能で重症者はいないということです。消防などは到着前の食事での食中毒の可能性があるとみて、詳しい状況を調べています。</t>
    <phoneticPr fontId="15"/>
  </si>
  <si>
    <t>https://news.yahoo.co.jp/articles/60ab4da2328e0518e62d5e767db2b6fe2674d861</t>
    <phoneticPr fontId="15"/>
  </si>
  <si>
    <t>京都府</t>
    <rPh sb="0" eb="3">
      <t>キョウトフ</t>
    </rPh>
    <phoneticPr fontId="15"/>
  </si>
  <si>
    <t>MBSNews</t>
    <phoneticPr fontId="15"/>
  </si>
  <si>
    <t>兵庫県龍野健康福祉事務所は２０日、同県佐用町上秋里のゴルフ施設「ＪＯＹＸ（ジョイックス）ゴルフ倶楽部」内のレストランで食事した４２人が下痢や嘔吐などを訴えたと発表した。このうち１０人と調理従事者１人からノロウイルスが検出されたため、同事務所は食中毒と断定し、レストランの運営会社に２２日までの営業停止を命じた</t>
    <phoneticPr fontId="85"/>
  </si>
  <si>
    <t>神戸新聞</t>
    <rPh sb="0" eb="4">
      <t>コウベシンブン</t>
    </rPh>
    <phoneticPr fontId="85"/>
  </si>
  <si>
    <t>これまでの調査から、当該施設を利用し、症状を呈した患者と従事者の便から、ノロ
ウイルスが検出されたこと、患者の症状等がノロウイルスによる食中毒と一致してい
ること、患者全員に共通する食事が当該施設で調理・提供された食事のみであること
及び医師から食中毒の届出があったことから、本日、川崎市保健所長が当該施設を原
因とする食中毒事件と断定しました。</t>
    <phoneticPr fontId="85"/>
  </si>
  <si>
    <t>川崎市公表</t>
    <rPh sb="0" eb="3">
      <t>カワサキシ</t>
    </rPh>
    <rPh sb="3" eb="5">
      <t>コウヒョウ</t>
    </rPh>
    <phoneticPr fontId="85"/>
  </si>
  <si>
    <t>県によると、３月１５日に奥州保健所管内の高齢者施設（利用者１１０人・職員２４人）から、複数の利用者と職員に嘔吐や下痢等の症状があると保健所へ連絡があり、調査した結果、３月８日から１３日にかけて利用者１４人と職員３人の計１７人に嘔吐や下痢等の症状があったことがわかった。保健所が調べた結果、症状のある７人からノロウイルスが検出された。</t>
    <phoneticPr fontId="85"/>
  </si>
  <si>
    <t>岩手めんこいテレビ</t>
    <rPh sb="0" eb="2">
      <t>イワテ</t>
    </rPh>
    <phoneticPr fontId="85"/>
  </si>
  <si>
    <t>出雲市の飲食店で発生した集団食中毒について、島根県は保健所の調査の結果、食中毒患者が６人増えて合わせて３３人になったと発表しました。また、この飲食店は１９日付けで営業を廃止する届け出を県に提出しました。出雲市の飲食店「和食居酒屋神門」で発生した集団食中毒では、２月２９日から３月３日に食事をした利用客のうち、これまで２７人がノロウイルスを原因とする食中毒症状</t>
    <phoneticPr fontId="85"/>
  </si>
  <si>
    <t>山陰中央テレビ</t>
    <rPh sb="0" eb="2">
      <t>サンイン</t>
    </rPh>
    <rPh sb="2" eb="4">
      <t>チュウオウ</t>
    </rPh>
    <phoneticPr fontId="85"/>
  </si>
  <si>
    <t>老人ホームで集団食中毒が発生　群馬・高崎市</t>
    <phoneticPr fontId="15"/>
  </si>
  <si>
    <t>高崎市保健所は、市内の老人ホームで集団食中毒が発生したと発表しました。
集団食中毒が発生したのは高崎市井野町にある特別養護老人ホーム長寿荘です。
高崎市によりますと今月１１日、施設の管理者から「入所者２９人が下痢などの症状を訴えている」と保健所に連絡がありました。保健所で調べたところ入所者の男女３０人に下痢や軟便の症状があり、１人は入院しました。
そして、発症者７人の便から食中毒の原因菌のひとつウエルシュ菌が確認されたことから、保健所はこの施設で調理された食事が原因の食中毒と断定し、給食施設を１６日から３日間調理業務停止としました。</t>
    <phoneticPr fontId="15"/>
  </si>
  <si>
    <t>https://news.yahoo.co.jp/articles/04f973c26a9de785242fef4668721590222e8296</t>
    <phoneticPr fontId="15"/>
  </si>
  <si>
    <t>群馬県</t>
    <rPh sb="0" eb="3">
      <t>グンマケン</t>
    </rPh>
    <phoneticPr fontId="15"/>
  </si>
  <si>
    <t>群馬テレビ</t>
    <rPh sb="0" eb="2">
      <t>グンマ</t>
    </rPh>
    <phoneticPr fontId="15"/>
  </si>
  <si>
    <t xml:space="preserve">有毒植物による食中毒防止の徹底について | お知らせ - 全国有料老人ホーム協会 </t>
    <phoneticPr fontId="15"/>
  </si>
  <si>
    <t>全国有料老人ホーム協会</t>
    <phoneticPr fontId="15"/>
  </si>
  <si>
    <t>例年、特に春先から初夏にかけて、有毒植物の誤食による食中毒が多く発生することから、厚生労働省より、業界団体宛に事務連絡「有毒植物による食中毒防止の徹底について」が発出されました。つきましては、厚生労働省で作成された、添付のリーフレットや自然毒のリスクプロファイルを活用するなどして、食用と確実に判断できない植物については、絶対に「採らない」、「食べない」、「売らない」、「人にあげない」よう注意喚起にご協力ください。詳細は以下の資料をご確認下さい。
【団体宛て事務連絡】有毒植物による食中毒防止の徹底について
【別添】有毒植物による食中毒防止の徹底について
240319 毒植物による食中毒防止の徹底について
【リーフレット１】有毒植物による食中毒予防について
【リーフレット２】有毒植物による食中毒予防について（高齢者向け）
【リーフレット３】観賞用植物</t>
    <phoneticPr fontId="15"/>
  </si>
  <si>
    <t>https://www.yurokyo.or.jp/info/view/5023</t>
    <phoneticPr fontId="15"/>
  </si>
  <si>
    <t>東京都</t>
    <rPh sb="0" eb="3">
      <t>トウキョウト</t>
    </rPh>
    <phoneticPr fontId="15"/>
  </si>
  <si>
    <t>ビュッフェの昼食で食中毒　糸満のレストラン　</t>
    <phoneticPr fontId="15"/>
  </si>
  <si>
    <t>沖縄県</t>
    <rPh sb="0" eb="3">
      <t>オキナワケン</t>
    </rPh>
    <phoneticPr fontId="15"/>
  </si>
  <si>
    <t>糸満市のホテルレストランで１０人が食中毒 ５日間の営業停止
糸満市にあるリゾートホテルのレストランのビュッフェを利用した１０人がおう吐や吐き気の症状を訴えたのは「黄色ブドウ球菌」による食中毒だったことがわかり、保健所は、２２日から５日間の営業停止の処分にしました。営業停止の処分を受けたのは、糸満市名城にある「琉球ホテル＆リゾート 名城ビーチ」内にある「ビュッフェダイニング Ｎａｓｈｉｒｏ」です。
県によりますと、２月２９日と３月６日、７日にビュフェを利用した１０人がおう吐や吐き気などの症状を訴え、７人が救急車で搬送されました。保健所が調査したところ、症状を訴えた１０人のうち５人と調理員２人の便のほか、提供されていたローストビーフやハンバーグなどの料理、それに調理場のオーブンの取っ手から「黄色ブドウ球菌」が検出されたということです。保健所は、食中毒と判断し、２２日から２６日までの５日間の営業停止処分にしました。県は、食中毒を防ぐため、手洗いや、調理器具の洗浄と殺菌などを徹底するよう呼びかけています。ホテルは、ホームページで「健康被害にあわれたお客様やご家族の方々に大きな苦痛とご心配をおかけしましたことは大変申し訳なく、心より深くおわび申し上げます」などとコメントしています。</t>
    <phoneticPr fontId="15"/>
  </si>
  <si>
    <t>https://www3.nhk.or.jp/lnews/k/okinawa/20240322/5090027120.html</t>
    <phoneticPr fontId="15"/>
  </si>
  <si>
    <t>NHK</t>
    <phoneticPr fontId="15"/>
  </si>
  <si>
    <t>「まるごと高知」で食中毒か　東京アンテナショップ　客５人が体調不良訴え　３／２０から営業自粛</t>
    <phoneticPr fontId="15"/>
  </si>
  <si>
    <t>高知県地産外商公社は２２日、東京・銀座の県アンテナショップ「まるごと高知」のレストランで、１７日に飲食した客５人が発熱や腹痛などの体調不良を訴えていると発表した。…</t>
    <phoneticPr fontId="15"/>
  </si>
  <si>
    <t>https://www.kochinews.co.jp/article/detail/730711?n=1&amp;e=467246</t>
    <phoneticPr fontId="15"/>
  </si>
  <si>
    <t>高知県</t>
    <rPh sb="0" eb="3">
      <t>コウチケン</t>
    </rPh>
    <phoneticPr fontId="15"/>
  </si>
  <si>
    <t>高知新聞</t>
    <rPh sb="0" eb="2">
      <t>コウチ</t>
    </rPh>
    <rPh sb="2" eb="4">
      <t>シンブン</t>
    </rPh>
    <phoneticPr fontId="15"/>
  </si>
  <si>
    <t xml:space="preserve">昨年の食中毒、4年ぶり1千件超 飲食店で増加 アニサキス減少 | WEBニッポン消費者新聞 </t>
    <phoneticPr fontId="15"/>
  </si>
  <si>
    <t>厚生労働省のまとめによると、2023年の食中毒発生件数は前年比59件増の1021件で、19年（1061件）以来、4年ぶりに1000件を超えた。患者数は4947人増の1万1803人で、500人以上の患者が出た事例が2件あったほか、4人が亡くなった。病因物質別ではアニサキスが432件と全体の42％を占めたが、過去最多だった前年から134件減少した。患者数500人以上の事例では、石川県の飲食店で昨年8月、流しそうめんなどに用いられた湧き水を原因としたカンピロバクター食中毒が発生し、892人の患者が出た。昨年9月には、岩手県八戸市の駅弁事業者が販売した弁当により554人の患者が出る食中毒が発生。弁当からブドウ球菌とセレウス菌が検出された。
　施設別では飲食店が全体の47％にあたる489件となり、前年比109件増加した。次いで、家庭112件（18件減）、販売店62件（25件減）などの順。病因物質別ではアニサキスが432件（134件減）、カンピロバクターが211件（26件増）、ノロウイルスが163件（100件増）などと続いた。死者が出た4件の事例のうち1件は猛毒のキノコ、ドクツルタケを食べたことが原因と推定されている。</t>
    <phoneticPr fontId="15"/>
  </si>
  <si>
    <t xml:space="preserve">ニッポン消費者新聞  </t>
    <phoneticPr fontId="15"/>
  </si>
  <si>
    <t>全国</t>
    <rPh sb="0" eb="2">
      <t>ゼンコク</t>
    </rPh>
    <phoneticPr fontId="15"/>
  </si>
  <si>
    <t>https://www.jc-press.com/?p=10489</t>
    <phoneticPr fontId="15"/>
  </si>
  <si>
    <t>兵庫県</t>
    <rPh sb="0" eb="3">
      <t>ヒョウゴケン</t>
    </rPh>
    <phoneticPr fontId="15"/>
  </si>
  <si>
    <t>感染症?食中毒?福島市の小学校で児童・教職員21人欠席のナゾ　4日経ち新たに5人発症　原因究明を急ぐ</t>
    <phoneticPr fontId="15"/>
  </si>
  <si>
    <t>校長が気付いた異変
「第一報が来た時に、やはり下痢・嘔吐・腹痛が多いことに気付いて、これは何かあるなと感じた。ここが今回のスタートになります」
校長は、児童の欠席の届けを聞いて異変に気付いた。普段も下痢や腹痛などで欠席する児童は一日に2人ほどいるが、3月15日には児童18人・教職員3人が欠席した。
　大事をとって給食を取りやめ
この学校の給食室では衛生管理を徹底していて、調理員の動線まで細かく記録していた。しかし原因が分かっていないため、大事をとって給食を取り止めた。そして、弁当を持ってきてもらうことにし、保護者に児童の体調の確認を呼びかけた。
　原因究明を急ぐ
校長は「まず検査をしていただいて、その結果が出てから、原因・対策についてしっかりと打ち立てていきたい」と話した。15日に欠席した児童18人のうち3人は19日も症状が続いていて、新たに5人が下痢などの症状を訴えて欠席した。福島市は「集団感染または食中毒の疑いを視野に入れて原因を調査中」としている。
　検食では異常は見られず
給食を取り止めているのは、あくまでも「大事をとって」の対応だ。ちなみに、前日の14日に出された給食のうち、給食室で調理したのはビーフカレーと春野菜サラダ、果物入りのヨーグルトだった。児童が食べる前の教頭の確認では、問題はなかったという。
　体調不良者に共通点見られず
15日に下痢などで欠席した児童18人は、クラスも学年もバラバラ。住んでいる地域もバラバラで、共通点は無い状況だ。</t>
    <phoneticPr fontId="15"/>
  </si>
  <si>
    <t>福島県</t>
    <rPh sb="0" eb="3">
      <t>フクシマケン</t>
    </rPh>
    <phoneticPr fontId="15"/>
  </si>
  <si>
    <t>FNNプライムオンライン</t>
    <phoneticPr fontId="15"/>
  </si>
  <si>
    <t>https://news.yahoo.co.jp/articles/8e877741bd68a92517022f110c2a691b693922d0</t>
    <phoneticPr fontId="15"/>
  </si>
  <si>
    <t xml:space="preserve">譲り受けたフグを調理し食べた男性が重篤状態 卵巣や肝臓も口に 福岡県が注意呼びかけ </t>
    <phoneticPr fontId="15"/>
  </si>
  <si>
    <t xml:space="preserve">RKBオンライン </t>
    <phoneticPr fontId="15"/>
  </si>
  <si>
    <t>今月１６日、譲り受けたフグを自宅で調理し、卵巣や肝臓を食べた６０代の男性が、食後に呼吸困難になるなど一時、重篤な状態となりました。フグの取り扱いについて、福岡県は、自分で調理したり、人に譲ったりしないよう注意を呼びかけています。
福岡県によりますと、今月１６日に宗像市で釣りをしていた６０代の男性が、居合わせた釣り人からフグを譲り受けました。
男性は、当日夜に遠賀郡の自宅でフグを自分で調理し、身や卵巣、肝臓を食べたということです。その後、男性は、呼吸困難や手足のしびれなど重篤な症状となり、救急搬送されました。男性は、現在も入院中ですが、快方に向かっているということです。
フグは、猛毒の「テトロドトキシン」を持っています。
　国内では、毎年約５０人がフグによる食中毒となり、うち数人が死亡しているということです。釣ったフグについて、福岡県は
・自分で調理しない
・処理は資格を持つ人に依頼する
・人に譲らない
など取り扱いに注意するよう呼びかけています。</t>
    <phoneticPr fontId="15"/>
  </si>
  <si>
    <t>福岡県</t>
    <rPh sb="0" eb="3">
      <t>フクオカケン</t>
    </rPh>
    <phoneticPr fontId="15"/>
  </si>
  <si>
    <t>https://rkb.jp/contents/202403/202403190712/</t>
    <phoneticPr fontId="15"/>
  </si>
  <si>
    <t>MLVA 法を用いた広域食中毒の対応事例</t>
    <phoneticPr fontId="15"/>
  </si>
  <si>
    <t>１ はじめに
腸管出血性大腸菌による広域食中毒が疑われる事例は『腸管出血性大腸菌による広域的な感染症・食中毒に関する調査について』
（平成 30 年６月 29 付け 厚生労働省事務連絡）に基づき反復配列多型解析法（Multiple-Locus Variable-number tandem
repeat Analysis：MLVA）を用いて、関連性を調査する。MLVA 法は、細菌のゲノム上に存在する反復配列領域の反復回数の違いから菌株の異同を調べる分子疫学解析手法である 1)。
今回、腸管出血性大腸菌（O157）の広域食中毒事例が発生し、MLVA 法での対応が有効であった事例を経験したので報告する。</t>
    <phoneticPr fontId="15"/>
  </si>
  <si>
    <t>https://www.pref.miyazaki.lg.jp/contents/org/fukushi/eikanken/presentation/pdf/r5/2024-01-02.pdf</t>
    <phoneticPr fontId="15"/>
  </si>
  <si>
    <t xml:space="preserve">宮崎県 </t>
    <phoneticPr fontId="15"/>
  </si>
  <si>
    <t>宮崎県衛生環境研究所</t>
    <rPh sb="0" eb="3">
      <t>ミヤザキケン</t>
    </rPh>
    <rPh sb="3" eb="5">
      <t>エイセイ</t>
    </rPh>
    <rPh sb="5" eb="7">
      <t>カンキョウ</t>
    </rPh>
    <rPh sb="7" eb="10">
      <t>ケンキュウジョ</t>
    </rPh>
    <phoneticPr fontId="15"/>
  </si>
  <si>
    <t xml:space="preserve"> 2023 年 10 月 21 日</t>
    <phoneticPr fontId="15"/>
  </si>
  <si>
    <t>551の豚まんに樹脂混入　16日製造分、19.6万個自主回収</t>
    <phoneticPr fontId="15"/>
  </si>
  <si>
    <t>豚まんなどの製造販売会社「蓬萊（ほうらい）」（大阪市浪速区）は、16日に製造した豚まんに樹脂が混入していたと17日発表した。約19万6000個を自主回収し、返金に応じるとしている。現時点で健康被害は確認されていないという。　同社によると、16日午後0時半ごろ、大阪市浪速区の工場で豚まんのあんに透明の樹脂が混入しているのを従業員が見つけた。同社が確認したところ、タマネギを洗浄する機械の水はねを防止する樹脂製のカバーの一部が欠損しており、混入したとみられるという。
Advertisement
　発覚後、複数の購入者らから「樹脂が混入している」などと連絡があり、近畿の全61店舗で豚まんの販売を中止した。
　同社は「ご迷惑とご心配をおかけし、深くおわびする。今後このような事態が発生することのないよう、一層の管理体制の強化に努める」とコメントした。自主回収を進めており、返金対象は16日に製造・販売された「豚まん」と「チルド豚まん」。
　問い合わせは551蓬萊品質管理室</t>
    <phoneticPr fontId="15"/>
  </si>
  <si>
    <t>大阪府</t>
    <rPh sb="0" eb="3">
      <t>オオサカフ</t>
    </rPh>
    <phoneticPr fontId="15"/>
  </si>
  <si>
    <t>毎日新聞</t>
    <rPh sb="0" eb="4">
      <t>マイニチシンブン</t>
    </rPh>
    <phoneticPr fontId="15"/>
  </si>
  <si>
    <t>https://mainichi.jp/articles/20240317/k00/00m/040/086000c</t>
    <phoneticPr fontId="15"/>
  </si>
  <si>
    <t>「顧客満足度ナンバーワン」などの“ナンバーワン広告”について、消費者庁が初の実態調査を実施へ　新井ゆたか長官が明かす消費者庁、ナンバーワン表示にメス</t>
    <phoneticPr fontId="15"/>
  </si>
  <si>
    <t>消費者庁の新井ゆたか長官はきょう、「顧客満足度ナンバーワン」などといった“ナンバーワン広告”について、事業者や消費者などを対象とした実態調査を初めて行うと明らかにしました。消費者庁によりますと、去年4月からのおよそ1年間で、14事業者の商品やサービスについて「顧客満足度ナンバーワン」などとうたった、いわゆる“ナンバーワン広告”が景品表示法や特定商取引法に違反しているとして、再発防止策を求めるなどの行政処分を行ってきました。
中には、回答者が実際にサービスを利用したかどうか確認せずに行われたアンケートの結果をもとに、顧客満足度を「No.1」と表記していたケースもあったということです。
消費者庁の新井長官は21日の会見で、“ナンバーワン広告”について企業や消費者などを対象とした、初めての実態調査を行うと明らかにしました。
調査の結果は今年の秋ごろをめどに公表し、消費者や事業者への注意喚起に生かすとしています。</t>
    <phoneticPr fontId="15"/>
  </si>
  <si>
    <t>回収＆返金</t>
  </si>
  <si>
    <t>mitosaya...</t>
  </si>
  <si>
    <t>イオンビッグ</t>
  </si>
  <si>
    <t>回収＆返金/交換</t>
  </si>
  <si>
    <t>おとものわ</t>
  </si>
  <si>
    <t>マルエツ</t>
  </si>
  <si>
    <t>小田急商事</t>
  </si>
  <si>
    <t>THAIDUON...</t>
  </si>
  <si>
    <t>サンヨネ</t>
  </si>
  <si>
    <t>フジ・リテイリン...</t>
  </si>
  <si>
    <t>フジ</t>
  </si>
  <si>
    <t>ルブルターニュ</t>
  </si>
  <si>
    <t>三代目清水屋</t>
  </si>
  <si>
    <t>おからドーナツプレーン 一部消費期限誤表示コメントあり</t>
  </si>
  <si>
    <t>回収＆交換</t>
  </si>
  <si>
    <t>エヌエス・インタ...</t>
  </si>
  <si>
    <t>チーズクリームサンドクラッカー 一部賞味期限印字欠落コメントあり</t>
  </si>
  <si>
    <t>イオンリテール</t>
  </si>
  <si>
    <t>トップバリュ ベストプライス 玉子 一部保存温度逸脱コメントあり</t>
  </si>
  <si>
    <t>オーケー</t>
  </si>
  <si>
    <t>国産豚レバー炒め物用 一部ラベル誤貼付で消費期限誤表示</t>
  </si>
  <si>
    <t>銀ビルストアー</t>
  </si>
  <si>
    <t>国内産若鶏もも肉 一部賞味期限誤表示</t>
  </si>
  <si>
    <t>イーティーズ</t>
  </si>
  <si>
    <t>かにクリームコロッケ 一部ラベル誤貼付でアレルギー(卵)表示欠落</t>
  </si>
  <si>
    <t>551蓬莱</t>
  </si>
  <si>
    <t>豚まん 一部異物混入(樹脂)コメントあり</t>
  </si>
  <si>
    <t>もちふわブレット 一部特定原材料(卵)表示欠落コメントあり</t>
  </si>
  <si>
    <t>回収</t>
  </si>
  <si>
    <t>高知県農業協同組...</t>
  </si>
  <si>
    <t>高知県産にら 一部残留農薬基準超過</t>
  </si>
  <si>
    <t>三和</t>
  </si>
  <si>
    <t>加熱用かき 一部賞味期限誤表記</t>
  </si>
  <si>
    <t>イオン九州</t>
  </si>
  <si>
    <t>ふわふわ生ケーキサンド 一部保存温度逸脱</t>
  </si>
  <si>
    <t>インフライトフー...</t>
  </si>
  <si>
    <t>冷凍食品ラクサ・ラクサ麺 一部添加物名表示欠落</t>
  </si>
  <si>
    <t>PICKED APPLE 一部メタノール含有量基準値超過</t>
  </si>
  <si>
    <t>ジューシーメンチカツ 一部特定原材料(卵,えび)表示欠落</t>
  </si>
  <si>
    <t>焼きドーナツ 9種類 一部賞味期限誤表記</t>
  </si>
  <si>
    <t>登戸駅前店 焼きいか 一部ラベル誤貼付でアレルギー表示欠落</t>
  </si>
  <si>
    <t>ビーフハンバーガー 一部アレルギー(卵)表示欠落</t>
  </si>
  <si>
    <t>MANG NUA TUOI 竹の子水煮 一部使用不可食品添加物検出コメントあり</t>
  </si>
  <si>
    <t>山芋とろーり焼 一部アレルギー表示欠落</t>
  </si>
  <si>
    <t>海鮮巻き 一部アレルギー(えび,卵)表示欠落</t>
  </si>
  <si>
    <t>れんこん海鮮フライ甘酢あん 一部ラベル誤貼付でアレルゲン表示欠落</t>
  </si>
  <si>
    <t>旨みあふれるメンチカツ 一部ラベル誤貼付でアレルゲン表示欠落コメントあり</t>
  </si>
  <si>
    <t>フルール・ド・カンペール缶のビスケット 一部賞味期限誤表示コメントあり</t>
  </si>
  <si>
    <t>埼玉県は22日、上尾市宮本町の飲食店「北の国バル　上尾店」で、15日夜に生ガキを用いた料理などを食べた20～60代の男女計31人に下痢や発熱などの症状が現れ、うち11人からノロウイルスが検出されたと発表。鴻巣保健所は、店を22日から3日間の営業停止処分にした。患者は全員、快方に向かっている。県食品安全課によると、店は当時貸し切りで、計49人のグループが生ガキや加熱したカキを使った料理などを食べていた。</t>
    <phoneticPr fontId="85"/>
  </si>
  <si>
    <t>埼玉新聞</t>
    <rPh sb="0" eb="4">
      <t>サイタマシンブン</t>
    </rPh>
    <phoneticPr fontId="85"/>
  </si>
  <si>
    <t xml:space="preserve"> GⅡ10週5例</t>
    <rPh sb="5" eb="6">
      <t>シュウ</t>
    </rPh>
    <phoneticPr fontId="5"/>
  </si>
  <si>
    <t xml:space="preserve"> GⅡ　11週　2例</t>
    <rPh sb="9" eb="10">
      <t>レイ</t>
    </rPh>
    <phoneticPr fontId="5"/>
  </si>
  <si>
    <r>
      <rPr>
        <b/>
        <sz val="12"/>
        <color indexed="9"/>
        <rFont val="ＭＳ Ｐゴシック"/>
        <family val="3"/>
        <charset val="128"/>
      </rPr>
      <t>★男性と女性を比較すると若干男性の方がロッカールームでの毛髪の抜け落ちている数が多いようです。
男女を問わず正しいブラッシングを心がけましょう。</t>
    </r>
    <r>
      <rPr>
        <b/>
        <sz val="12"/>
        <color indexed="43"/>
        <rFont val="ＭＳ Ｐゴシック"/>
        <family val="3"/>
        <charset val="128"/>
      </rPr>
      <t xml:space="preserve">
★自分に合った専用のブラシを使うこと、根元から丁寧に髪のもつれを解いて、丁寧にブラシをかけます。頭皮を適度に刺激する
と血行がよくなり、髪に栄養がしっかり届くようになり抜け毛を防ぐ働きもあります。
ご自分のためにも正しいブラッシングを実践しましょう!  海外では毛髪混入を問題視しない国もあります。
</t>
    </r>
    <r>
      <rPr>
        <b/>
        <sz val="12"/>
        <color theme="0"/>
        <rFont val="ＭＳ Ｐゴシック"/>
        <family val="3"/>
        <charset val="128"/>
      </rPr>
      <t>外国人就業者には、文化の違いも　分かりやすく理解してもらい　同じように作業に慣れさせましょう。</t>
    </r>
    <rPh sb="1" eb="3">
      <t>ダンセイ</t>
    </rPh>
    <rPh sb="4" eb="6">
      <t>ジョセイ</t>
    </rPh>
    <rPh sb="7" eb="9">
      <t>ヒカク</t>
    </rPh>
    <rPh sb="12" eb="14">
      <t>ジャッカン</t>
    </rPh>
    <rPh sb="14" eb="16">
      <t>ダンセイ</t>
    </rPh>
    <rPh sb="17" eb="18">
      <t>ホウ</t>
    </rPh>
    <rPh sb="28" eb="30">
      <t>モウハツ</t>
    </rPh>
    <rPh sb="31" eb="32">
      <t>ヌ</t>
    </rPh>
    <rPh sb="33" eb="34">
      <t>オ</t>
    </rPh>
    <rPh sb="38" eb="39">
      <t>カズ</t>
    </rPh>
    <rPh sb="40" eb="41">
      <t>オオ</t>
    </rPh>
    <rPh sb="48" eb="50">
      <t>ダンジョ</t>
    </rPh>
    <rPh sb="51" eb="52">
      <t>ト</t>
    </rPh>
    <rPh sb="54" eb="55">
      <t>タダ</t>
    </rPh>
    <rPh sb="64" eb="65">
      <t>ココロ</t>
    </rPh>
    <rPh sb="74" eb="76">
      <t>ジブン</t>
    </rPh>
    <rPh sb="77" eb="78">
      <t>ア</t>
    </rPh>
    <rPh sb="80" eb="82">
      <t>センヨウ</t>
    </rPh>
    <rPh sb="92" eb="94">
      <t>ネモト</t>
    </rPh>
    <rPh sb="96" eb="98">
      <t>テイネイ</t>
    </rPh>
    <rPh sb="109" eb="111">
      <t>テイネイ</t>
    </rPh>
    <rPh sb="121" eb="122">
      <t>アタマ</t>
    </rPh>
    <rPh sb="173" eb="175">
      <t>ジブン</t>
    </rPh>
    <rPh sb="180" eb="181">
      <t>タダ</t>
    </rPh>
    <rPh sb="190" eb="192">
      <t>ジッセン</t>
    </rPh>
    <rPh sb="200" eb="202">
      <t>カイガイ</t>
    </rPh>
    <rPh sb="204" eb="206">
      <t>モウハツ</t>
    </rPh>
    <rPh sb="206" eb="208">
      <t>コンニュウ</t>
    </rPh>
    <rPh sb="209" eb="212">
      <t>モンダイシ</t>
    </rPh>
    <rPh sb="215" eb="216">
      <t>クニ</t>
    </rPh>
    <rPh sb="223" eb="225">
      <t>ガイコク</t>
    </rPh>
    <rPh sb="225" eb="226">
      <t>ジン</t>
    </rPh>
    <rPh sb="226" eb="229">
      <t>シュウギョウシャ</t>
    </rPh>
    <rPh sb="232" eb="234">
      <t>ブンカ</t>
    </rPh>
    <rPh sb="235" eb="236">
      <t>チガ</t>
    </rPh>
    <rPh sb="239" eb="240">
      <t>ワ</t>
    </rPh>
    <rPh sb="245" eb="247">
      <t>リカイ</t>
    </rPh>
    <rPh sb="253" eb="254">
      <t>オナ</t>
    </rPh>
    <rPh sb="258" eb="260">
      <t>サギョウ</t>
    </rPh>
    <rPh sb="261" eb="262">
      <t>ナ</t>
    </rPh>
    <phoneticPr fontId="5"/>
  </si>
  <si>
    <t>　なぜ　帽子にはかぶり方があるんですか？</t>
    <phoneticPr fontId="5"/>
  </si>
  <si>
    <t>　　　　　今週のお題　(異物対策②　髪の毛混入は異物の第一原因です　)</t>
    <rPh sb="12" eb="14">
      <t>イブツ</t>
    </rPh>
    <rPh sb="14" eb="16">
      <t>タイサク</t>
    </rPh>
    <rPh sb="18" eb="19">
      <t>カミ</t>
    </rPh>
    <rPh sb="20" eb="21">
      <t>ケ</t>
    </rPh>
    <rPh sb="21" eb="23">
      <t>コンニュウ</t>
    </rPh>
    <rPh sb="24" eb="26">
      <t>イブツ</t>
    </rPh>
    <rPh sb="27" eb="29">
      <t>ダイイチ</t>
    </rPh>
    <rPh sb="29" eb="31">
      <t>ゲンイン</t>
    </rPh>
    <phoneticPr fontId="5"/>
  </si>
  <si>
    <t>https://www.jetro.go.jp/biznews/2024/03/58353213b0e5ba37.html</t>
  </si>
  <si>
    <t>https://news.livedoor.com/article/detail/26089625/</t>
    <phoneticPr fontId="85"/>
  </si>
  <si>
    <t>食品医薬品安全処は、食品製造・加工業者のA社と代表、元・現職員2人などを食品表示広告法違反の疑いなどで検察に送致したと、3月20日に明らかにした。
A社は、2021年2月から昨年8月まで2年6カ月の間、製品に表示・広告した原料の含有量を最大95.7%まで少なくした離乳食223品目、約1600万個を製造し、ネットストアなどで販売した疑惑を受けている。販売価額は約402億ウォン（約44億円）に達すると、食品医薬品安全処は伝えている。
代表らは、違反が摘発される前から表示よりも原材料が少なく投入されているという事実を知っていたにもかかわらず、売上減少と消費者の抗議などを憂慮し、内容を修正せずに販売を持続したと見られている。食品医薬品安全処の調査によると、同社は製造に使用する原材料の137種のうち、84種を表示・広告したよりも少なく投入していたことが分かった。重湯などの製品に使用したと表示されていた初乳粉末は、表示に比べて最大95.7%まで原材料を少なく使用。初乳粉末の含有量を1.46%と表示したが、実際には0.06～0.07%しか使われていなかった。食品医薬品安全処は昨年8～9月、当該業者の違反状況を取り締まったあと、管轄地方自治体に是正命令と過怠金など行政処分をするよう要請し、最近までA社などを相手に関連疑惑を捜査していた。</t>
    <phoneticPr fontId="85"/>
  </si>
  <si>
    <t>https://www.alterna.co.jp/116364/</t>
    <phoneticPr fontId="85"/>
  </si>
  <si>
    <t>私たちはテレビやネットで、毎日のように地球上で起きている戦禍の悲惨な現状を見せられ悲嘆にくれている。しかし、それとは真逆に、世界中の多くの人々に贅ある時を刻めるよう、未来を見つめ、平和と喜びと心穏やかな場所を提供しようと突き進むホテル起業家がいる。ここでは世界のだれもが憧れ、希望が舞い、幸せな時が重なり合うスモール・ラグジュアリー・ホテルをご紹介しよう。稀に見る贅沢な非日常の滞在が素晴らしい自然環境の中で繰り広げられている。
そのホテル名は「ザ・ニュート イン サマセット」。「サマセットのイモリ」という名のホテルである。ロンドンから車で約３時間、英国西部に位置する小さな町サマセットの郊外に位置している。2019年8月にオープンした。400ヘクタール（東京ドーム87個分に相当）の広大な敷地を有し、様式の異なる幾つもの庭園、広大な果樹園、菜園を含む農園、牧場、ブティック、レストラン、シードル醸造と貯蔵するサイダー・プレス＆セラーも備える。滞在できるホテルとしてジョージアン様式の邸宅（ハドスペン・ハウス）と農舎（ファーム・ヤード）、そして「旧馬小屋（ステーブル・ヤード）」を展開し、丁寧に造られたスタイリッシュな全40室のゲストルームが点在する広大なエステートである。1687年から1690年に建設された本館「ハドスペン・ハウス」は、世代を超え後継者たちが改修を重ねながら、建築当時の重厚感と歴史香、面影を残す。スタイリッシュなデザインやモダニズム、最新鋭の機器を搭載するなど改装は徐々に進化を続け今に至っている。
現在のオーナーは南アフリカ出身のカレン・ルース。カレンは雑誌「Elle Decoration South Africa」の編集者でもあった文化人、アンティークのコレクターとしても広く知られている。</t>
    <phoneticPr fontId="85"/>
  </si>
  <si>
    <t>https://www.jetro.go.jp/biz/areareports/2024/bfb3ca645fe4ef69.html</t>
    <phoneticPr fontId="85"/>
  </si>
  <si>
    <t>https://news.yahoo.co.jp/articles/e56bbe1ae4323bf584708ea852070bceee55823a</t>
    <phoneticPr fontId="85"/>
  </si>
  <si>
    <t xml:space="preserve">   従来、インド標準規格局(BIS)が定めるインド標準規格（IS、注1）認証なしで輸入可能であった品目に関し、IS認証取得を義務付ける動きがインド国内で加速している。IS認証取得を義務付ける通達の多くは、発出から適用開始日までの期間が短い一方、認証取得には半年以上の期間を要するのが実態だ。このため、裾野産業が未成熟なインドにおいて、部材供給を海外に依存する日系企業のサプライチェーンに大きな影響をもたらす看過できない課題となっている。本稿では、インド政府関係機関へのヒアリング、具体的事案での相談・交渉で得た情報に基づき、背景、今後の見通し、対応方法を考察する。
IS強制認証スキームとは
IS認証は、基本的には自主申請・認証付与のスキームであるが、「公益」「健康保全」「環境保全」「不公正貿易」「国家安全保障」の観点から、品目によりインド中央政府がIS準拠を義務付ける場合がある。この強制認証対象品目は、管轄省庁が発行する「品質管理令(Quality Control Order: QCO)」により指定され、IS準拠証明に基づくISマークの使用が義務付けられる。強制認証対象品目ならびに今後、強制認証対象となる品目についてはBISウェブサイト外部サイトへ、新しいウィンドウで開きますで確認することができる。同サイト内の「Products Under Compulsory Certification （強制認証対象品目）、Scheme-I （スキームI）外部サイトへ、新しいウィンドウで開きます」においてIS認証取得が義務付けられている品目、「Upcoming QCOs-Notified and Due for Implementation （今後施行予定品質管理令ならびに施行日）外部サイトへ、新しいウィンドウで開きます」において、今後、IS認証取得が義務付けられる品目を確認できる。2024年2月25日時点では、「スキームI」に604品目、「今後施行予定品質管理令」に186品目が掲載されている。同サイトは頻繁に更新されるので、企業としては同サイトに自社が使用している品目が含まれていないか、遺漏なき確認作業が必要である。</t>
    <phoneticPr fontId="85"/>
  </si>
  <si>
    <t>衛生福利部（保健省）食品薬物管理署（食薬署）は19日、日本から輸入された静岡県産のシイタケ1ロットを対象に行った水際検査で、微量の放射性物質「セシウム137」を検出したと発表した。業者に対して積み戻しを勧告したという。日本から輸入された食品から放射性物質が検出されたのは、今年に入って初めて。
   シイタケからは、1キログラム当たり7.9ベクレルのセシウム137が検出された。台湾では、飲料と容器入り飲料水について、放射性物質の基準値をセシウム134とセシウム137の合計値で同10ベクレル、乳幼児用食品や乳製品は同50ベクレル、その他食品は同100ベクレルなどと定めている。食薬署の林金富副署長は、シイタケはその他食品に含まれるため、検出された放射性物質の量は基準に満たないとしながらも、輸入食品の安全性に厳格さを求める立法院（国会）の決議を受け、食薬署から業者に向けて積み戻し勧告を行ったと説明した。食薬署の統計によると、2011年3月15日から今年3月17日までに、日本からの輸入食品延べ22万8142ロットを検査、うち254のサンプルから微量の放射性物質が検出されているが、全て台湾と日本の基準を超えていない。
台湾は、11年の東京電力福島第1原子力発電所事故以降、福島、茨城、栃木、群馬、千葉の5県産の食品輸入を禁止していたが、22年に一部を除いて再開した。ただし、5県産の食品については全ロットで水際検査を実施している他、他県産の食品についても野菜・果実、水産物、海藻類、乳製品、飲料水、乳幼児用食品、茶葉に対して検査を行っている。</t>
    <phoneticPr fontId="85"/>
  </si>
  <si>
    <t>https://www.google.com/url?rct=j&amp;sa=t&amp;url=https://jp.chemlinked.com/news/niyusu/china-solicits-comments-on-draft-gb-300001-general-specifications-for-ghs-implementation&amp;ct=ga&amp;cd=CAEYACoUMTY5OTMyODUzNTYwMTQyMTc0MDAyHDlkYTY4YTVhNDVhYWRiMmI6Y28uanA6amE6SlA&amp;usg=AOvVaw3jADcDmLSMQZ61lloj2BQ6</t>
    <phoneticPr fontId="85"/>
  </si>
  <si>
    <t>2024年3月12日、中国工業と情報化部（MIIT）は、中国強制性国家標準の「GB 30000シリーズ　化学品分類とラベル規範」の第1部分である「GB 30000.1：通則（審査提出版）」の案を公開し、今年4月12日までのパブリックコメント募集を開始しました。「GB 30000.1：通則」は国連GHS改訂8版を採用し、現行の「GB13690-2009（化学品分類及び危険性公示 通則）」の代わりとして位置付けられています。また、薬品・食品添加剤・化粧品および食品中の農薬残留など意図的に摂取される化学品は適用対象外となっています。実は、「GB 30000.1：通則」の作成は2012年から計画されておりますが、途中で数多ある事情により、何度も先送りされました。
　本サイトも報道したように、去年6月、MIITは「GB 30000.1：通則」の意見募集案を公開し、二ヶ月間の意見募集期間を開始しました。その間に、MIITは合計59件のコメントが受け取られたということです。これらのコメントは専門家の間で検討を経て、特定の用語に対する調整が行われました。その調整された最終版は今回の審査提出版となります。「GB 30000.1：通則（審査提出版）」の案は以下の部分から構成されています。</t>
    <phoneticPr fontId="85"/>
  </si>
  <si>
    <t>https://www.jetro.go.jp/biznews/2024/03/081916a136952aa7.html</t>
    <phoneticPr fontId="85"/>
  </si>
  <si>
    <t>ドイツのノルトライン・ウェストファーレン州デュッセルドルフ市で3月10～12日、「プロワイン（Prowein）外部サイトへ、新しいウィンドウで開きます2024」が開催された。同見本市は、2024年で30周年を迎える世界最大級のワイン・アルコール飲料の専門見本市で、65カ国から5,400社が出展した。見本市の最終日に鉄道ストライキが発生し、来場が困難になったにもかかわらず、135カ国から4万7,000人が来場した。日本酒造組合中央会は日本産酒類プロモーションブースを設置し、日本各地から出展した20社が日本酒・焼酎などを来場者にPRした。「利休蔵外部サイトへ、新しいウィンドウで開きます」（大阪府）は抹茶リキュールを展示し、「抹茶は欧米を中心に知名度が増しており、さまざまな国のバイヤーに興味を持っていただいた。プロワインは世界中のバイヤーとの商談が見込める効率の良い見本市であり、今後も継続して出展したい」と手応えを語った。日本産酒類の認知度向上のため、プロワインの併催イベントでも日本産酒類がPRされた。BtoBの専門見本市であるプロワインには入場できない一般消費者向けに、3月7～12日に、「プロワイン・ゴーズ・シティ（ProWein goes city）」が開催され、デュッセルドルフ市内のレストランやホテル、専門店などの58カ所で100件以上のプロモーションイベントが実施された。日本酒造組合中央会はプロワイン・ゴーズ・シティの一環として、市内レストラン、高級スーパーマーケットで日本産酒類のペアリングイベントや試飲会を開催した。
    また、ジェトロはプロワイン・ゴ  ーズ・シティの時期に合わせ、デュッセルドルフ市内のレストラン格付け誌「ミシュランガイド」で「1つ星」に選ばれたレストラン「Agata’s外部サイトへ、新しいウィンドウで開きます」「Im Schiffchen外部サイトへ、新しいウィンドウで開きます」などで、日本産ホタテを使用した特別メニューを提供するプロモーションイベントを行った。Z世代の健康意識の高まりと消費行動の変化に伴い、「アルコールフリー」というジャンルがますます存在感を増すなか、プロワイン会場には2023年に引き続きノンアルコールワインのマスタークラス、テイスティングエリアが設けられた。また、リサイクル効率の向上や二酸化炭素（CO2）排出量削減を目的とした包装ソリューションのブースも設けられた。</t>
    <phoneticPr fontId="85"/>
  </si>
  <si>
    <t xml:space="preserve">韓国離乳食メーカーが含有量を誤魔化して製造・販売で摘発…その額なんと40億円超 ライブドアニュース - livedoor </t>
  </si>
  <si>
    <t xml:space="preserve">英国田園のラグジュアリーホテル、環境配慮にもこだわり - オルタナ </t>
  </si>
  <si>
    <t>タイ輸出支援プラットフォーム、食品の模倣品等対策勉強会を開催(タイ、日本) ｜ ビジネス短信- ジェトロ</t>
  </si>
  <si>
    <t>インド標準規格局（BIS）の強制認証、対象品目増加とその背景 ｜ 地域・分析レポート - ジェトロ</t>
  </si>
  <si>
    <t>静岡県産シイタケから微量の放射性物質、積み戻しを勧告／台湾（中央社フォーカス台湾） - Yahoo!ニュース</t>
  </si>
  <si>
    <t xml:space="preserve">中国 GB 30000シリーズ「第1部分：通則」、最終の国内意見募集が開始 - ChemLinked Japan </t>
  </si>
  <si>
    <t xml:space="preserve">世界最大級のワイン・アルコール飲料見本市開催、日本産酒類をPR(日本、ドイツ) | ビジネス短信 ジェトロ </t>
  </si>
  <si>
    <t>2024/11週</t>
    <phoneticPr fontId="85"/>
  </si>
  <si>
    <t>※2024年 第11週（3/11～3/17） 現在</t>
    <phoneticPr fontId="5"/>
  </si>
  <si>
    <t>韓国</t>
    <rPh sb="0" eb="2">
      <t>カンコク</t>
    </rPh>
    <phoneticPr fontId="85"/>
  </si>
  <si>
    <t>英国</t>
    <rPh sb="0" eb="2">
      <t>エイコク</t>
    </rPh>
    <phoneticPr fontId="85"/>
  </si>
  <si>
    <t>インド</t>
    <phoneticPr fontId="85"/>
  </si>
  <si>
    <t>台湾</t>
    <rPh sb="0" eb="2">
      <t>タイワン</t>
    </rPh>
    <phoneticPr fontId="85"/>
  </si>
  <si>
    <t>中国</t>
    <rPh sb="0" eb="2">
      <t>チュウゴク</t>
    </rPh>
    <phoneticPr fontId="85"/>
  </si>
  <si>
    <t>ドイツ</t>
    <phoneticPr fontId="85"/>
  </si>
  <si>
    <t>2024年 第10週（3月4日〜 3月10日）</t>
    <phoneticPr fontId="85"/>
  </si>
  <si>
    <t>結核例　227例</t>
    <rPh sb="7" eb="8">
      <t>レイ</t>
    </rPh>
    <phoneticPr fontId="5"/>
  </si>
  <si>
    <t>無し</t>
    <rPh sb="0" eb="1">
      <t>ナ</t>
    </rPh>
    <phoneticPr fontId="85"/>
  </si>
  <si>
    <t xml:space="preserve">腸管出血性大腸菌感染症21例（有症者14例、うちHUS なし）
感染地域：‌国内12例、ベトナム2例、韓国1例、中国1例、国内・国外不明5例
国内の感染地域：‌東京都2例、京都府2例、北海道1例、埼玉県1例、愛知県1例、山口県1例、愛媛県1例、熊本県1例、国内（都道府県不明）2例
</t>
    <phoneticPr fontId="85"/>
  </si>
  <si>
    <t xml:space="preserve">年齢群：‌2歳（1例）、9歳（1例）、10代（3例）、20代（5例）、30代（4例）、
40代（2例）、50代（1例）、60代（2例）、70代（1例）、80代（1例）
</t>
    <phoneticPr fontId="85"/>
  </si>
  <si>
    <t>血清群・毒素型：‌O157 VT1・VT2（6例）、O103 VT1（1例）、O111 VT1・VT2（1例）、O128 VT1・VT2（1例）、O146 VT1・VT2（1例）、
O15 VT1（1例）、O157 VT2（1例）、O165 VT1・VT2‌（1例）、O18 VT2（1例）、O26 VT1（1例）、O8 VT2（1例）、O91 VT1・VT2（1例）、
その他・不明（4例）累積報告数：218例（有症者139例、うちHUS 2例．死亡なし）</t>
    <phoneticPr fontId="85"/>
  </si>
  <si>
    <t>E型肝炎9例 感染地域（感染源）：‌秋田県2例（豚肉/豚ホルモン1例、シカ1例）、　　東京都2例（焼き鳥/レバー1例、不明1例）、北海道1例（不明）、
神奈川県1例（不明）、国内（都道府県不明）1例（不明）、
国内・国外不明2例（不明2例）
A型肝炎3例 感染地域：国内（都道府県不明）1例、国内・国外不明2例</t>
    <phoneticPr fontId="85"/>
  </si>
  <si>
    <t>レジオネラ症34例（肺炎型28例、ポンティアック熱型4例、無症状病原体保有者2例）感染地域：神奈川県3例、宮城県2例、
秋田県2例、茨城県2例、富山県2例、福井県2例、栃木県1例、埼玉県1例、東京都1例、石川県1例、広島県1例、徳島県1例、
佐賀県1例、国内（都道府県不明）1例、タイ1例、フィリピン1例、千葉県/インドネシア1例、神奈川県/タイ1例、国内・国外不明9例
年齢群：40代（1例）、50代（5例）、60代（4例）、70代（8例）、80代（13例）、90代以上（3例）
累積報告数：323例</t>
    <phoneticPr fontId="85"/>
  </si>
  <si>
    <t>アメーバ赤痢7例（腸管アメーバ症7例）
感染地域：‌東京都1例、愛知県1例、国内（都道府県不明）1例、米国/イタリア1例、国内・国外不明3例
感染経路：‌性的接触2例（異性間1例、同性間1例）、経口感染1例、その他・不明4例</t>
    <phoneticPr fontId="85"/>
  </si>
  <si>
    <t>2024年10週</t>
    <phoneticPr fontId="85"/>
  </si>
  <si>
    <t>と</t>
    <phoneticPr fontId="85"/>
  </si>
  <si>
    <r>
      <t xml:space="preserve">対前週
</t>
    </r>
    <r>
      <rPr>
        <b/>
        <sz val="14"/>
        <color rgb="FFFF0000"/>
        <rFont val="ＭＳ Ｐゴシック"/>
        <family val="3"/>
        <charset val="128"/>
      </rPr>
      <t>インフルエンザ 　     　15.8%   増加</t>
    </r>
    <r>
      <rPr>
        <b/>
        <sz val="11"/>
        <color rgb="FFFF0000"/>
        <rFont val="ＭＳ Ｐゴシック"/>
        <family val="3"/>
        <charset val="128"/>
      </rPr>
      <t xml:space="preserve">
</t>
    </r>
    <r>
      <rPr>
        <b/>
        <sz val="14"/>
        <color rgb="FF0070C0"/>
        <rFont val="ＭＳ Ｐゴシック"/>
        <family val="3"/>
        <charset val="128"/>
      </rPr>
      <t>新型コロナウイルス  　　6.5% 　減少</t>
    </r>
    <rPh sb="0" eb="3">
      <t>タイゼンシュウゾウカ</t>
    </rPh>
    <rPh sb="27" eb="29">
      <t>ゾウカ</t>
    </rPh>
    <rPh sb="49" eb="51">
      <t>ゲンショウ</t>
    </rPh>
    <phoneticPr fontId="85"/>
  </si>
  <si>
    <r>
      <rPr>
        <b/>
        <sz val="12"/>
        <color indexed="13"/>
        <rFont val="ＭＳ Ｐゴシック"/>
        <family val="3"/>
        <charset val="128"/>
      </rPr>
      <t xml:space="preserve">★毎日人の髪は50-60本抜け替わっています。　　　仕事始めにブラッシングしてまずは正しく帽子をかぼることが大切です。
</t>
    </r>
    <r>
      <rPr>
        <b/>
        <sz val="12"/>
        <color indexed="9"/>
        <rFont val="ＭＳ Ｐゴシック"/>
        <family val="3"/>
        <charset val="128"/>
      </rPr>
      <t>①上着に着替える前に、何回か　ヘアーブラシで
ブラッシングします。
②長髪の方は後頭部に髪を束ねます。
③鏡を見て帽子の中央を額の中央部に合わせます。
④耳や髪が外に出ていないように帽子に収めます。</t>
    </r>
    <rPh sb="1" eb="3">
      <t>マイニチ</t>
    </rPh>
    <rPh sb="3" eb="4">
      <t>ヒト</t>
    </rPh>
    <rPh sb="5" eb="6">
      <t>カミ</t>
    </rPh>
    <rPh sb="12" eb="13">
      <t>ポン</t>
    </rPh>
    <rPh sb="13" eb="14">
      <t>ヌ</t>
    </rPh>
    <rPh sb="15" eb="16">
      <t>カ</t>
    </rPh>
    <rPh sb="42" eb="43">
      <t>タダ</t>
    </rPh>
    <rPh sb="45" eb="47">
      <t>ボウシ</t>
    </rPh>
    <rPh sb="54" eb="56">
      <t>タイセツ</t>
    </rPh>
    <phoneticPr fontId="5"/>
  </si>
  <si>
    <t xml:space="preserve">機能性食品広告に優良と誤認させる内容、京都大学など調査 - 大学ジャーナルオンライン </t>
    <phoneticPr fontId="15"/>
  </si>
  <si>
    <t>京都大学によると、研究グループは国内の医薬品開発業務受託機関大手5社によって登録された臨床試験726件のうち、100件を無作為に抽出、試験結果が機能性食品販売にプレスリリースや商品広告にどのように反映されているかを調べた。その結果、100件の臨床試験結果のうち、76件が食品に関係した内容で、32件が論文として発表されていた。これに関するプレスリリースは3件、商品広告は8件見つかったが、論文32件のうち26件、プレスリリースと広告併せて11件のうち8件に結果と結論や結果と解釈の不一致があった。
　日本では健康を保つ機能を持つ食品を国が認定する特定保健性食品制度があるほか、2015年に国の認定を受けなくても申請だけで食品の機能性を表示できる機能性表示食品制度がスタートした。研究グループは優良な商品と消費者に誤認させる要素が多くあるにもかかわらず、それがそのままメディアや消費者に伝わっていることが大きな問題だと指摘し、消費者庁が規制を見直す必要があると提言している。
論文情報：【Journal of Clinical Epidemiology】Misleading presentations in functional food trials led by contract research organizations were frequently observed in Japan : meta-epidemiological study</t>
    <phoneticPr fontId="15"/>
  </si>
  <si>
    <t xml:space="preserve">小林製薬、機能性表示食品「紅麹コレステヘルプ」に健康被害 紅麹関連製品を自主回収 </t>
    <phoneticPr fontId="15"/>
  </si>
  <si>
    <t>小林製薬は3月22日、機能性表示食品「紅麹コレステヘルプ」を摂取した顧客が腎疾患等が発生したことを受け、成分分析を行った結果、一部の紅麹原料に意図しない成分が含まれている可能性が判明したと発表した。現時点でこの成分の特定や本製品の腎疾患等との関連性の有無の確定には至っていないが、顧客の健康被害が拡大することを防ぐための予防的措置として、紅麹関連製品を自主回収することとにた。対象商品は通販で販売した「紅麹コレステヘルプ 15日分」「紅麹コレステヘルプ 30日分」、ドラッグストアなどの店舗やECサイトで販売した「紅麹コレステヘルプ 20日分」「ナイシヘルプ＋コレステロール」「ナットウキナーゼさらさら粒GOLD」。
企業様向けに販売している紅麹原料（販売元：小林製薬バリューサポート株式会社）についても回収対象としており、取引先に連絡し個別に対応している。
対象製品を持っている顧客には、返品受付センターまで連絡をもらい、送付方法や返金方法について案内している。</t>
    <phoneticPr fontId="15"/>
  </si>
  <si>
    <t xml:space="preserve">ECサイトの最終画面における契約事項表示義務違反＋No.1表示の誇大広告で健康食品EC会社 ... </t>
    <phoneticPr fontId="15"/>
  </si>
  <si>
    <t>消費者庁は3月15日、ダイエットドリンクのECを手がけるサンに対し、ECサイトの最終画面における契約事項表示義務など特定商取引法に違反したとして3か月間の業務停止命令を命じた。サンの代表に対しても同様の行政処分を下している。サンは少なくとも2023年11月7日から2024年1月9日までの期間、定期購入契約の申し込みを受け付けるECサイトの最終画面で、(1)商品の分量(2)販売価格(3)代金支払い方法および時期(4)引き渡し時期や返品規定――などを表示していなかった。
表示義務違反とされる最終画面
2022年6月1日施行の改正特定商取引法では、「申し込み直前の画面に注文内容を表示」「注文内容や契約の申し込み手続きに関して、消費者を誤認させる表示の禁止」「申し込みの撤回や解約をさまたげる不実告知（嘘）の禁止」などを義務づけている。また、ランディングページ（LP）では商品の品質および効能について、「女性に人気のダイエットドリンクNo.1」「ダイエット実感値の高いダイエットドリンクNo.1」など10項目において、1位を獲得した商品のように標ぼうした。10項目において1位を獲得した商品のように標ぼうしたとする「No.1」表示
この「No.1」表示については、サンが委託した事業者が抱える会員に実施された調査結果で有り、公平・公正な方法で行われた調査ではなかったと消費者庁は判断。合理的な根拠を示すものであるとは認めないとした。</t>
    <phoneticPr fontId="15"/>
  </si>
  <si>
    <t xml:space="preserve">ふるさと返礼品の産地偽装 都城市が業者に支払い求め提訴へ｜NHK 宮崎県のニュース </t>
    <phoneticPr fontId="15"/>
  </si>
  <si>
    <t>宮崎県都城市のふるさと納税の返礼品となっていた鶏肉の産地が偽装されていた問題で、市は鶏肉の加工業者に対して、委託料の返還など１億３０００万円余りの支払いを求める訴えを起こすことを決めました。この問題は、都城市に工場を置く熊本県の食肉加工業者「ヒムカ食品」が返礼品の鶏肉が外国産だったにもかかわらず、宮崎県産と偽っていたとして、九州農政局から食品表示法に基づく是正指示を受けたものです。これを受けて都城市は、業者側に委託料の返還と損害賠償、合わせて１億８０００万円余りの支払いを求めていました。
市はこれまでに業者側が６０００万円を返還したものの、残りの支払いに応じないとして、未払い分に違約金などを合わせた１億３０００万円余りの支払いを求める訴えを起こすことを市議会に提案し、２１日の採決で全会一致で可決されました。
一方、市によりますと、業者側は弁護士を通じて「不当利得といえるのは、外国産と県内産の差額にとどまる」などとして、市に対してすでに返還した６０００万円から１０００万円を戻すよう求めていたということです。都城市は「業者側の案は主張の法的根拠が異なり、受け入れられない」としています。
一方、ヒムカ食品はＮＨＫの取材に対し「対応を弁護士に一任していてコメントできない」としています。</t>
    <phoneticPr fontId="15"/>
  </si>
  <si>
    <t xml:space="preserve">原産国表示せず「和牛」として販売 高知市の精肉店に県が是正指示 徳島産を「高知産」も </t>
    <phoneticPr fontId="15"/>
  </si>
  <si>
    <t>高知市内の精肉店が牛肉の原産国を表示せずに販売するなど食品表示法に違反したとして、県は１８日、表示の是正と原因究明、再発防止策の実施を同店に指示したと発表した。徳島県産の牛肉を高知県産として販売する違反も確認されたという。食肉の同法違反で県が是正指示を出したと公表するのは初めて。</t>
    <phoneticPr fontId="15"/>
  </si>
  <si>
    <t xml:space="preserve">【回収】高知県産にら 一部残留農薬基準超過(ID:48899) - リコールプラス </t>
    <phoneticPr fontId="85"/>
  </si>
  <si>
    <t>商品名　:高知県産にら
形態　　:袋包装
該当商品:包材裏面下部に下記ロット番号(管理番号)を印字しています。
製造日ごとにアルファベットの番号が異なりますが、該当生産者は1名です。
AMCK878、AMCL878、AMCM878、AMCN878、AMCR878、AMCS878、AMCT878、ANAL878、ANAM878　の9ロット。
【輸入食品か否か】輸入食品:いいえ
【販売地域】青森県、宮城県、福島県、東京都、神奈川県、新潟県、富山県、長野県、愛知県、岐阜県、京都府、大阪府、兵庫県、岡山県、広島県、香川県。
【販売先】上記、同地域の青果卸売会社
【販売日】2024年2月22日～同年3月5日
【販売数量】14,284袋(100g袋)</t>
    <phoneticPr fontId="85"/>
  </si>
  <si>
    <t>https://www.recall-plus.jp/info/48899?noref=1</t>
    <phoneticPr fontId="85"/>
  </si>
  <si>
    <t>静岡から輸入のメロンに残留農薬 水際検査で不合格／台湾</t>
    <phoneticPr fontId="85"/>
  </si>
  <si>
    <t>衛生福利部（保健省）食品薬物管理署は5日、静岡から2月に輸入されたメロンが水際検査で不合格になったと発表した。検出されてはならないとするニテンピラムが0.04ppm検出されたとしている。同署によると、同一ロット計18キログラムを廃棄しまたは積み戻したという。
同署の林金富副署長は電話取材に対し、昨年12月25日から6月24日まで、日本から輸入されるメロンの抜き取り検査を強化していると説明。今回不合格になったメロンを輸入した業者の商品に対しては、今後は全ロット検査を行う方針を示した。</t>
    <phoneticPr fontId="85"/>
  </si>
  <si>
    <t>https://news.yahoo.co.jp/articles/a18832081770d5c9ca5486f84eb12aa453090ab2</t>
    <phoneticPr fontId="85"/>
  </si>
  <si>
    <t>中国産食品に含まれる有害物質　台湾当局が発表「調味料から発がん性農薬」など多数</t>
    <phoneticPr fontId="85"/>
  </si>
  <si>
    <t xml:space="preserve">このほど、中国から台湾に輸出されている中国産食品に関して「安全上の問題となる物質」が相次ぎ検出されている。
台湾（中華民国）の衛生福利部（保健省）食品薬物管理署（食薬署）は2月27日、中国から輸入した茸（きのこ）の旨味調味料「茸のうまみ出汁（菇菇鮮調味料）」のなかから、発がん性のリスクのある農薬「エチレンオキシド」が検出された、と発表した。
</t>
    <phoneticPr fontId="85"/>
  </si>
  <si>
    <t>https://www.epochtimes.jp/2024/03/208071.html</t>
    <phoneticPr fontId="85"/>
  </si>
  <si>
    <t xml:space="preserve">【回収】土佐甘とう 一部残留農薬基準超過(ID:48783) - リコールプラス </t>
    <phoneticPr fontId="85"/>
  </si>
  <si>
    <t>商品名:①・②・③・④土佐甘とう
内容量:①50g、②100g、③箱(1kg)、④箱(10kg)
形態:①トレー、②袋、③バラ箱詰め、④バラ箱詰め
【輸入食品か否か】輸入食品:いいえ
【販売地域】
青森県、宮城県、埼玉県、東京都、神奈川県、新潟県、石川県、福井県、長野県、岐阜県、愛知県、京都府、大阪府、兵庫県、和歌山県、岡山県、広島県、香川県、徳島県、高知県、福岡県
【販売先】同地域の青果卸売会社ならびに食品卸売会社
【販売日】2024年2月15日～2024年2月28日
【販売数量】152.25kg(販売形態①～④の合計)</t>
    <phoneticPr fontId="85"/>
  </si>
  <si>
    <t>https://www.recall-plus.jp/info/48783?noref=1</t>
    <phoneticPr fontId="85"/>
  </si>
  <si>
    <t>顧客の嗜好と要求：果物と野菜の残留農薬検査装置市場企業の展望</t>
    <phoneticPr fontId="85"/>
  </si>
  <si>
    <t>果物と野菜の残留農薬検査装置市場は、果物と野菜の残留農薬の検出と分析のための高度な技術と機器の開発と提供に焦点を当てている分析機器業界内のセクターを指します。
残留農薬検査は、食品の安全性と規制基準への準拠を確保するために非常に重要です。この市場には、ガスクロマトグラフなどのさまざまな高度な機器が含まれています。 、液体クロマトグラフ、質量分析計、および農産物中の残留農薬を正確かつ高感度に識別できるその他の分析ツール。果物と野菜の残留農薬検査の機会機器市場は、食品の安全性に対する意識の高まりと厳格な規制によって推進されています。
安全で無農薬の食品に対する世界的な需要が大幅に高まっており、食品生産者は、その結果、この市場のメーカーは、要件を満たす革新的で高性能のソリューションを開発する機会を得られます。食品業界のニーズは進化しています。さらに、有機農業および持続可能な農業実践への傾向の高まりにより、信頼性の高い残留農薬検査装置の需要がさらに高まっています。
この市場におけるセグメンテーションは通常、機器、テクノロジー、エンドユーザー アプリケーションの種類に基づいています。
さまざまなテストクロマトグラフィー、イムノアッセイ、分光法などの手法は、食品安全分野における多様な好みや要件に応え、市場の細分化に貢献しています。
エンドユーザーには以下が含まれます。食品検査研究所、政府機関、食品生産者は、効果的な残留農薬分析のための多用途で専門的なソリューションを必要とする動的な市場エコシステムを構築します。</t>
    <phoneticPr fontId="85"/>
  </si>
  <si>
    <t>https://kampodesk.com/%E3%82%A8%E3%83%B3%E3%82%BF%E3%83%A1%E3%80%81%E3%83%93%E3%82%B8%E3%83%8D%E3%82%B9%E3%80%81%E3%83%AD%E3%83%BC%E3%82%AB%E3%83%AB%E3%80%81%E4%B8%96%E7%95%8C/%E9%A1%A7%E5%AE%A2%E3%81%AE%E5%97%9C%E5%A5%BD%E3%81%A8%E8%A6%81%E6%B1%82%EF%BC%9A%E6%9E%9C%E7%89%A9%E3%81%A8%E9%87%8E%E8%8F%9C%E3%81%AE%E6%AE%8B%E7%95%99%E8%BE%B2%E8%96%AC%E6%A4%9C%E6%9F%BB%E8%A3%85/340300/</t>
    <phoneticPr fontId="8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</si>
</sst>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6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2"/>
      <color rgb="FF333333"/>
      <name val="メイリオ"/>
      <family val="3"/>
      <charset val="128"/>
    </font>
    <font>
      <sz val="20"/>
      <color indexed="9"/>
      <name val="ＭＳ Ｐゴシック"/>
      <family val="3"/>
      <charset val="128"/>
    </font>
    <font>
      <b/>
      <sz val="11"/>
      <color rgb="FF222324"/>
      <name val="ＭＳ Ｐゴシック"/>
      <family val="2"/>
      <charset val="128"/>
    </font>
    <font>
      <b/>
      <sz val="14"/>
      <color rgb="FF0070C0"/>
      <name val="ＭＳ Ｐゴシック"/>
      <family val="3"/>
      <charset val="128"/>
    </font>
    <font>
      <b/>
      <sz val="12"/>
      <color indexed="13"/>
      <name val="ＭＳ Ｐゴシック"/>
      <family val="3"/>
      <charset val="128"/>
    </font>
    <font>
      <b/>
      <sz val="14"/>
      <color indexed="8"/>
      <name val="ＭＳ Ｐゴシック"/>
      <family val="3"/>
      <charset val="128"/>
    </font>
    <font>
      <b/>
      <sz val="20"/>
      <name val="游ゴシック"/>
      <family val="3"/>
      <charset val="128"/>
    </font>
    <font>
      <b/>
      <sz val="14"/>
      <color indexed="12"/>
      <name val="ＭＳ Ｐゴシック"/>
      <family val="3"/>
      <charset val="128"/>
    </font>
    <font>
      <sz val="14"/>
      <color indexed="63"/>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8"/>
      <color indexed="10"/>
      <name val="ＭＳ Ｐゴシック"/>
      <family val="3"/>
      <charset val="128"/>
    </font>
    <font>
      <b/>
      <sz val="12"/>
      <color indexed="43"/>
      <name val="ＭＳ Ｐゴシック"/>
      <family val="3"/>
      <charset val="128"/>
    </font>
    <font>
      <b/>
      <sz val="10"/>
      <color indexed="9"/>
      <name val="ＭＳ Ｐゴシック"/>
      <family val="3"/>
      <charset val="128"/>
    </font>
    <font>
      <sz val="10"/>
      <name val="Arial"/>
      <family val="2"/>
    </font>
    <font>
      <b/>
      <sz val="14"/>
      <color indexed="53"/>
      <name val="ＭＳ Ｐゴシック"/>
      <family val="3"/>
      <charset val="128"/>
    </font>
    <font>
      <sz val="8.8000000000000007"/>
      <color indexed="23"/>
      <name val="ＭＳ Ｐゴシック"/>
      <family val="3"/>
      <charset val="128"/>
    </font>
  </fonts>
  <fills count="4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9900"/>
        <bgColor indexed="64"/>
      </patternFill>
    </fill>
    <fill>
      <patternFill patternType="solid">
        <fgColor theme="5" tint="0.39997558519241921"/>
        <bgColor indexed="64"/>
      </patternFill>
    </fill>
    <fill>
      <patternFill patternType="solid">
        <fgColor rgb="FF6DDDF7"/>
        <bgColor indexed="64"/>
      </patternFill>
    </fill>
    <fill>
      <patternFill patternType="solid">
        <fgColor theme="3" tint="-0.499984740745262"/>
        <bgColor indexed="64"/>
      </patternFill>
    </fill>
    <fill>
      <patternFill patternType="solid">
        <fgColor indexed="48"/>
        <bgColor indexed="64"/>
      </patternFill>
    </fill>
    <fill>
      <patternFill patternType="solid">
        <fgColor indexed="45"/>
        <bgColor indexed="64"/>
      </patternFill>
    </fill>
    <fill>
      <patternFill patternType="solid">
        <fgColor indexed="12"/>
        <bgColor indexed="64"/>
      </patternFill>
    </fill>
  </fills>
  <borders count="247">
    <border>
      <left/>
      <right/>
      <top/>
      <bottom/>
      <diagonal/>
    </border>
    <border>
      <left style="medium">
        <color indexed="12"/>
      </left>
      <right style="medium">
        <color indexed="12"/>
      </right>
      <top/>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style="medium">
        <color auto="1"/>
      </right>
      <top/>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12"/>
      </right>
      <top style="thin">
        <color indexed="12"/>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style="thin">
        <color auto="1"/>
      </right>
      <top style="dashed">
        <color indexed="64"/>
      </top>
      <bottom/>
      <diagonal/>
    </border>
    <border>
      <left/>
      <right style="medium">
        <color theme="3"/>
      </right>
      <top/>
      <bottom/>
      <diagonal/>
    </border>
    <border>
      <left/>
      <right/>
      <top style="thin">
        <color auto="1"/>
      </top>
      <bottom style="medium">
        <color auto="1"/>
      </bottom>
      <diagonal/>
    </border>
    <border>
      <left style="medium">
        <color indexed="12"/>
      </left>
      <right style="medium">
        <color auto="1"/>
      </right>
      <top style="thick">
        <color indexed="12"/>
      </top>
      <bottom/>
      <diagonal/>
    </border>
    <border>
      <left style="medium">
        <color indexed="12"/>
      </left>
      <right style="medium">
        <color auto="1"/>
      </right>
      <top/>
      <bottom style="thick">
        <color indexed="12"/>
      </bottom>
      <diagonal/>
    </border>
    <border>
      <left style="thick">
        <color indexed="12"/>
      </left>
      <right style="medium">
        <color indexed="12"/>
      </right>
      <top style="thick">
        <color indexed="12"/>
      </top>
      <bottom/>
      <diagonal/>
    </border>
    <border>
      <left style="thick">
        <color indexed="12"/>
      </left>
      <right style="medium">
        <color indexed="12"/>
      </right>
      <top/>
      <bottom/>
      <diagonal/>
    </border>
    <border>
      <left style="thick">
        <color indexed="12"/>
      </left>
      <right style="medium">
        <color indexed="12"/>
      </right>
      <top/>
      <bottom style="thick">
        <color indexed="12"/>
      </bottom>
      <diagonal/>
    </border>
    <border>
      <left/>
      <right/>
      <top/>
      <bottom style="thick">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9" fillId="0" borderId="0">
      <alignment vertical="center"/>
    </xf>
    <xf numFmtId="0" fontId="6" fillId="0" borderId="0"/>
    <xf numFmtId="0" fontId="69" fillId="0" borderId="0">
      <alignment vertical="center"/>
    </xf>
    <xf numFmtId="0" fontId="6" fillId="0" borderId="0"/>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3" fillId="0" borderId="0">
      <alignment vertical="center"/>
    </xf>
    <xf numFmtId="0" fontId="4" fillId="0" borderId="0">
      <alignment vertical="center"/>
    </xf>
    <xf numFmtId="0" fontId="69"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9" fillId="0" borderId="0"/>
    <xf numFmtId="0" fontId="110" fillId="0" borderId="0" applyNumberFormat="0" applyFill="0" applyBorder="0" applyAlignment="0" applyProtection="0"/>
    <xf numFmtId="0" fontId="109" fillId="0" borderId="0"/>
  </cellStyleXfs>
  <cellXfs count="747">
    <xf numFmtId="0" fontId="0" fillId="0" borderId="0" xfId="0">
      <alignment vertical="center"/>
    </xf>
    <xf numFmtId="0" fontId="6" fillId="0" borderId="0" xfId="2">
      <alignment vertical="center"/>
    </xf>
    <xf numFmtId="14" fontId="18"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2" fillId="4" borderId="2" xfId="2" applyFont="1" applyFill="1" applyBorder="1" applyAlignment="1">
      <alignment horizontal="center" vertical="center" wrapText="1"/>
    </xf>
    <xf numFmtId="0" fontId="22" fillId="4" borderId="3" xfId="2" applyFont="1" applyFill="1" applyBorder="1" applyAlignment="1">
      <alignment horizontal="center" vertical="center" wrapText="1"/>
    </xf>
    <xf numFmtId="0" fontId="22" fillId="4" borderId="4" xfId="2" applyFont="1" applyFill="1" applyBorder="1" applyAlignment="1">
      <alignment horizontal="center" vertical="center" wrapText="1"/>
    </xf>
    <xf numFmtId="0" fontId="22" fillId="4" borderId="5" xfId="2" applyFont="1" applyFill="1" applyBorder="1" applyAlignment="1">
      <alignment horizontal="center" vertical="center" wrapText="1"/>
    </xf>
    <xf numFmtId="0" fontId="6" fillId="5" borderId="0" xfId="2" applyFill="1">
      <alignment vertical="center"/>
    </xf>
    <xf numFmtId="0" fontId="6" fillId="0" borderId="8" xfId="2" applyBorder="1">
      <alignment vertical="center"/>
    </xf>
    <xf numFmtId="0" fontId="22" fillId="5" borderId="10" xfId="2" applyFont="1" applyFill="1" applyBorder="1" applyAlignment="1">
      <alignment horizontal="center" vertical="center"/>
    </xf>
    <xf numFmtId="0" fontId="0" fillId="0" borderId="7" xfId="0" applyBorder="1" applyAlignment="1">
      <alignment horizontal="center" vertical="center" wrapText="1"/>
    </xf>
    <xf numFmtId="0" fontId="0" fillId="2" borderId="7" xfId="0" applyFill="1" applyBorder="1" applyAlignment="1">
      <alignment horizontal="center" vertical="center" wrapText="1"/>
    </xf>
    <xf numFmtId="0" fontId="6" fillId="0" borderId="7" xfId="2" applyBorder="1" applyAlignment="1">
      <alignment horizontal="center" vertical="center" wrapText="1"/>
    </xf>
    <xf numFmtId="0" fontId="22" fillId="5" borderId="11" xfId="2" applyFont="1" applyFill="1" applyBorder="1" applyAlignment="1">
      <alignment horizontal="center" vertical="center"/>
    </xf>
    <xf numFmtId="0" fontId="22" fillId="5" borderId="6" xfId="2" applyFont="1" applyFill="1" applyBorder="1" applyAlignment="1">
      <alignment horizontal="center" vertical="center"/>
    </xf>
    <xf numFmtId="0" fontId="22" fillId="0" borderId="11" xfId="2" applyFont="1" applyBorder="1" applyAlignment="1">
      <alignment horizontal="center" vertical="center"/>
    </xf>
    <xf numFmtId="0" fontId="6" fillId="2" borderId="7" xfId="2" applyFill="1" applyBorder="1" applyAlignment="1">
      <alignment horizontal="center" vertical="center" wrapText="1"/>
    </xf>
    <xf numFmtId="0" fontId="22" fillId="5" borderId="13" xfId="2" applyFont="1" applyFill="1" applyBorder="1" applyAlignment="1">
      <alignment horizontal="center" vertical="center"/>
    </xf>
    <xf numFmtId="177" fontId="16" fillId="5" borderId="14" xfId="2" applyNumberFormat="1" applyFont="1" applyFill="1" applyBorder="1" applyAlignment="1">
      <alignment horizontal="center" vertical="center" wrapText="1"/>
    </xf>
    <xf numFmtId="0" fontId="22" fillId="5" borderId="8" xfId="2" applyFont="1" applyFill="1" applyBorder="1" applyAlignment="1">
      <alignment horizontal="center" vertical="center"/>
    </xf>
    <xf numFmtId="0" fontId="6" fillId="5" borderId="13" xfId="2" applyFill="1" applyBorder="1">
      <alignment vertical="center"/>
    </xf>
    <xf numFmtId="0" fontId="6" fillId="5" borderId="14" xfId="2" applyFill="1" applyBorder="1">
      <alignment vertical="center"/>
    </xf>
    <xf numFmtId="0" fontId="6" fillId="5" borderId="8" xfId="2" applyFill="1" applyBorder="1">
      <alignment vertical="center"/>
    </xf>
    <xf numFmtId="0" fontId="6" fillId="5" borderId="15" xfId="2" applyFill="1" applyBorder="1">
      <alignment vertical="center"/>
    </xf>
    <xf numFmtId="0" fontId="6" fillId="0" borderId="15" xfId="2" applyBorder="1">
      <alignment vertical="center"/>
    </xf>
    <xf numFmtId="0" fontId="6" fillId="5" borderId="17" xfId="2" applyFill="1" applyBorder="1">
      <alignment vertical="center"/>
    </xf>
    <xf numFmtId="0" fontId="6" fillId="5" borderId="18" xfId="2" applyFill="1" applyBorder="1">
      <alignment vertical="center"/>
    </xf>
    <xf numFmtId="0" fontId="6" fillId="5" borderId="19" xfId="2" applyFill="1" applyBorder="1">
      <alignment vertical="center"/>
    </xf>
    <xf numFmtId="0" fontId="6" fillId="0" borderId="20" xfId="2"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17" fillId="3" borderId="24" xfId="2" applyFont="1" applyFill="1" applyBorder="1" applyAlignment="1">
      <alignment horizontal="center" vertical="center" wrapText="1"/>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10" fillId="2" borderId="30" xfId="2" applyFont="1" applyFill="1" applyBorder="1" applyAlignment="1">
      <alignment horizontal="center" vertical="center"/>
    </xf>
    <xf numFmtId="14" fontId="10" fillId="2" borderId="31" xfId="2" applyNumberFormat="1" applyFont="1" applyFill="1" applyBorder="1" applyAlignment="1">
      <alignment horizontal="center" vertical="center"/>
    </xf>
    <xf numFmtId="0" fontId="6" fillId="5" borderId="0" xfId="2" applyFill="1" applyAlignment="1">
      <alignment vertical="center" wrapText="1"/>
    </xf>
    <xf numFmtId="14" fontId="26" fillId="3" borderId="1" xfId="1" applyNumberFormat="1" applyFont="1" applyFill="1" applyBorder="1" applyAlignment="1" applyProtection="1">
      <alignment horizontal="center" vertical="center" wrapText="1" shrinkToFit="1"/>
    </xf>
    <xf numFmtId="0" fontId="33" fillId="9" borderId="39" xfId="17" applyFont="1" applyFill="1" applyBorder="1" applyAlignment="1">
      <alignment horizontal="left" vertical="center"/>
    </xf>
    <xf numFmtId="0" fontId="33" fillId="9" borderId="40" xfId="17" applyFont="1" applyFill="1" applyBorder="1" applyAlignment="1">
      <alignment horizontal="center" vertical="center"/>
    </xf>
    <xf numFmtId="0" fontId="33" fillId="9" borderId="40" xfId="2" applyFont="1" applyFill="1" applyBorder="1" applyAlignment="1">
      <alignment horizontal="center" vertical="center"/>
    </xf>
    <xf numFmtId="0" fontId="34" fillId="9" borderId="40" xfId="2" applyFont="1" applyFill="1" applyBorder="1" applyAlignment="1">
      <alignment horizontal="center" vertical="center"/>
    </xf>
    <xf numFmtId="0" fontId="34" fillId="9" borderId="41"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9" borderId="42" xfId="2" applyFont="1" applyFill="1" applyBorder="1" applyAlignment="1">
      <alignment horizontal="center" vertical="center"/>
    </xf>
    <xf numFmtId="0" fontId="34" fillId="9" borderId="43" xfId="2" applyFont="1" applyFill="1" applyBorder="1" applyAlignment="1">
      <alignment horizontal="center" vertical="center"/>
    </xf>
    <xf numFmtId="0" fontId="1" fillId="10" borderId="43" xfId="17" applyFill="1" applyBorder="1">
      <alignment vertical="center"/>
    </xf>
    <xf numFmtId="0" fontId="37" fillId="0" borderId="0" xfId="17" applyFont="1" applyAlignment="1">
      <alignment horizontal="center" vertical="center"/>
    </xf>
    <xf numFmtId="0" fontId="8" fillId="0" borderId="42" xfId="1" applyFill="1" applyBorder="1" applyAlignment="1" applyProtection="1">
      <alignment vertical="center"/>
    </xf>
    <xf numFmtId="0" fontId="1" fillId="10" borderId="43" xfId="17" applyFill="1" applyBorder="1" applyAlignment="1">
      <alignment horizontal="center" vertical="center"/>
    </xf>
    <xf numFmtId="0" fontId="8" fillId="10" borderId="0" xfId="1" applyFill="1" applyBorder="1" applyAlignment="1" applyProtection="1">
      <alignment vertical="center" wrapText="1"/>
    </xf>
    <xf numFmtId="0" fontId="6" fillId="10" borderId="43"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49" fillId="11" borderId="49" xfId="17" applyFont="1" applyFill="1" applyBorder="1" applyAlignment="1">
      <alignment horizontal="center" vertical="center"/>
    </xf>
    <xf numFmtId="0" fontId="56" fillId="3" borderId="51" xfId="17" applyFont="1" applyFill="1" applyBorder="1" applyAlignment="1">
      <alignment horizontal="center" vertical="center" wrapText="1"/>
    </xf>
    <xf numFmtId="0" fontId="7" fillId="3" borderId="52" xfId="17" applyFont="1" applyFill="1" applyBorder="1" applyAlignment="1">
      <alignment horizontal="center" vertical="center" wrapText="1"/>
    </xf>
    <xf numFmtId="0" fontId="13" fillId="3" borderId="52" xfId="17" applyFont="1" applyFill="1" applyBorder="1" applyAlignment="1">
      <alignment horizontal="center" vertical="center" wrapText="1"/>
    </xf>
    <xf numFmtId="0" fontId="58" fillId="3" borderId="52" xfId="17" applyFont="1" applyFill="1" applyBorder="1" applyAlignment="1">
      <alignment horizontal="center" vertical="center" wrapText="1"/>
    </xf>
    <xf numFmtId="0" fontId="7" fillId="3" borderId="53" xfId="17" applyFont="1" applyFill="1" applyBorder="1" applyAlignment="1">
      <alignment horizontal="center" vertical="center" wrapText="1"/>
    </xf>
    <xf numFmtId="0" fontId="7" fillId="3" borderId="32" xfId="17" applyFont="1" applyFill="1" applyBorder="1" applyAlignment="1">
      <alignment horizontal="center" vertical="center" wrapText="1"/>
    </xf>
    <xf numFmtId="176" fontId="59" fillId="3" borderId="38" xfId="17" applyNumberFormat="1" applyFont="1" applyFill="1" applyBorder="1" applyAlignment="1">
      <alignment horizontal="center" vertical="center" wrapText="1"/>
    </xf>
    <xf numFmtId="0" fontId="59" fillId="3" borderId="38" xfId="17" applyFont="1" applyFill="1" applyBorder="1" applyAlignment="1">
      <alignment horizontal="left" vertical="center" wrapText="1"/>
    </xf>
    <xf numFmtId="0" fontId="7" fillId="3" borderId="28" xfId="17" applyFont="1" applyFill="1" applyBorder="1" applyAlignment="1">
      <alignment horizontal="center" vertical="center" wrapText="1"/>
    </xf>
    <xf numFmtId="176" fontId="59" fillId="12" borderId="54" xfId="17" applyNumberFormat="1" applyFont="1" applyFill="1" applyBorder="1" applyAlignment="1">
      <alignment horizontal="center" vertical="center" wrapText="1"/>
    </xf>
    <xf numFmtId="0" fontId="59" fillId="12" borderId="54" xfId="17" applyFont="1" applyFill="1" applyBorder="1" applyAlignment="1">
      <alignment horizontal="left" vertical="center" wrapText="1"/>
    </xf>
    <xf numFmtId="0" fontId="63" fillId="13" borderId="55" xfId="17" applyFont="1" applyFill="1" applyBorder="1" applyAlignment="1">
      <alignment horizontal="center" vertical="center" wrapText="1"/>
    </xf>
    <xf numFmtId="176" fontId="61" fillId="13" borderId="55" xfId="17" applyNumberFormat="1" applyFont="1" applyFill="1" applyBorder="1" applyAlignment="1">
      <alignment horizontal="center" vertical="center" wrapText="1"/>
    </xf>
    <xf numFmtId="181" fontId="63" fillId="10" borderId="55" xfId="0" applyNumberFormat="1" applyFont="1" applyFill="1" applyBorder="1" applyAlignment="1">
      <alignment horizontal="center" vertical="center"/>
    </xf>
    <xf numFmtId="0" fontId="63" fillId="13" borderId="56" xfId="17" applyFont="1" applyFill="1" applyBorder="1" applyAlignment="1">
      <alignment horizontal="center" vertical="center" wrapText="1"/>
    </xf>
    <xf numFmtId="182" fontId="65" fillId="13" borderId="57" xfId="17" applyNumberFormat="1" applyFont="1" applyFill="1" applyBorder="1" applyAlignment="1">
      <alignment horizontal="center" vertical="center" wrapText="1"/>
    </xf>
    <xf numFmtId="0" fontId="7" fillId="3" borderId="33" xfId="17" applyFont="1" applyFill="1" applyBorder="1" applyAlignment="1">
      <alignment horizontal="center" vertical="center" wrapText="1"/>
    </xf>
    <xf numFmtId="0" fontId="7" fillId="3" borderId="34" xfId="17" applyFont="1" applyFill="1" applyBorder="1" applyAlignment="1">
      <alignment horizontal="center" vertical="center" wrapText="1"/>
    </xf>
    <xf numFmtId="0" fontId="13" fillId="3" borderId="34" xfId="17" applyFont="1" applyFill="1" applyBorder="1" applyAlignment="1">
      <alignment horizontal="center" vertical="center" wrapText="1"/>
    </xf>
    <xf numFmtId="0" fontId="58"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2" xfId="2" applyBorder="1" applyAlignment="1">
      <alignment vertical="top" wrapText="1"/>
    </xf>
    <xf numFmtId="0" fontId="6" fillId="14" borderId="12" xfId="2" applyFill="1" applyBorder="1" applyAlignment="1">
      <alignment vertical="top" wrapText="1"/>
    </xf>
    <xf numFmtId="0" fontId="22" fillId="0" borderId="0" xfId="2" applyFont="1" applyAlignment="1">
      <alignment vertical="top" wrapText="1"/>
    </xf>
    <xf numFmtId="0" fontId="6" fillId="2" borderId="12" xfId="2" applyFill="1" applyBorder="1" applyAlignment="1">
      <alignment vertical="top" wrapText="1"/>
    </xf>
    <xf numFmtId="0" fontId="6" fillId="2" borderId="59" xfId="2" applyFill="1" applyBorder="1" applyAlignment="1">
      <alignment vertical="top" wrapText="1"/>
    </xf>
    <xf numFmtId="0" fontId="6" fillId="2" borderId="60" xfId="2" applyFill="1" applyBorder="1" applyAlignment="1">
      <alignment vertical="top" wrapText="1"/>
    </xf>
    <xf numFmtId="0" fontId="1" fillId="2" borderId="61" xfId="2" applyFont="1" applyFill="1" applyBorder="1" applyAlignment="1">
      <alignment vertical="top" wrapText="1"/>
    </xf>
    <xf numFmtId="0" fontId="6" fillId="3" borderId="12" xfId="2" applyFill="1" applyBorder="1">
      <alignment vertical="center"/>
    </xf>
    <xf numFmtId="0" fontId="1" fillId="3" borderId="62" xfId="2" applyFont="1" applyFill="1" applyBorder="1" applyAlignment="1">
      <alignment vertical="top" wrapText="1"/>
    </xf>
    <xf numFmtId="0" fontId="6" fillId="15" borderId="12" xfId="2" applyFill="1" applyBorder="1">
      <alignment vertical="center"/>
    </xf>
    <xf numFmtId="0" fontId="0" fillId="0" borderId="64" xfId="0" applyBorder="1">
      <alignment vertical="center"/>
    </xf>
    <xf numFmtId="0" fontId="14" fillId="0" borderId="64" xfId="0" applyFont="1" applyBorder="1">
      <alignment vertical="center"/>
    </xf>
    <xf numFmtId="0" fontId="0" fillId="0" borderId="65" xfId="0" applyBorder="1">
      <alignment vertical="center"/>
    </xf>
    <xf numFmtId="0" fontId="0" fillId="0" borderId="45" xfId="0" applyBorder="1">
      <alignment vertical="center"/>
    </xf>
    <xf numFmtId="0" fontId="6" fillId="19" borderId="0" xfId="2" applyFill="1">
      <alignment vertical="center"/>
    </xf>
    <xf numFmtId="0" fontId="0" fillId="19" borderId="0" xfId="0" applyFill="1">
      <alignment vertical="center"/>
    </xf>
    <xf numFmtId="0" fontId="6" fillId="6" borderId="7" xfId="2" applyFill="1" applyBorder="1" applyAlignment="1">
      <alignment horizontal="center" vertical="center" wrapText="1"/>
    </xf>
    <xf numFmtId="0" fontId="6" fillId="0" borderId="99" xfId="2" applyBorder="1" applyAlignment="1">
      <alignment horizontal="center" vertical="center" wrapText="1"/>
    </xf>
    <xf numFmtId="0" fontId="6" fillId="6" borderId="99" xfId="2" applyFill="1" applyBorder="1" applyAlignment="1">
      <alignment horizontal="center" vertical="center" wrapText="1"/>
    </xf>
    <xf numFmtId="0" fontId="1" fillId="5" borderId="0" xfId="2" applyFont="1" applyFill="1">
      <alignment vertical="center"/>
    </xf>
    <xf numFmtId="0" fontId="0" fillId="0" borderId="64" xfId="0" applyBorder="1" applyAlignment="1">
      <alignment vertical="top"/>
    </xf>
    <xf numFmtId="0" fontId="0" fillId="0" borderId="0" xfId="0" applyAlignment="1">
      <alignment vertical="top"/>
    </xf>
    <xf numFmtId="0" fontId="1" fillId="14" borderId="61" xfId="2" applyFont="1" applyFill="1" applyBorder="1" applyAlignment="1">
      <alignment vertical="top" wrapText="1"/>
    </xf>
    <xf numFmtId="0" fontId="7" fillId="25" borderId="52" xfId="17" applyFont="1" applyFill="1" applyBorder="1" applyAlignment="1">
      <alignment horizontal="center" vertical="center" wrapText="1"/>
    </xf>
    <xf numFmtId="0" fontId="0" fillId="0" borderId="0" xfId="0" applyAlignment="1">
      <alignment horizontal="left" vertical="center"/>
    </xf>
    <xf numFmtId="0" fontId="72" fillId="0" borderId="0" xfId="0" applyFont="1" applyAlignment="1">
      <alignment horizontal="left" vertical="center"/>
    </xf>
    <xf numFmtId="0" fontId="73" fillId="0" borderId="0" xfId="0" applyFont="1" applyAlignment="1">
      <alignment horizontal="center" vertical="center" wrapText="1"/>
    </xf>
    <xf numFmtId="0" fontId="73" fillId="0" borderId="0" xfId="0" applyFont="1" applyAlignment="1">
      <alignment horizontal="left" vertical="center" wrapText="1"/>
    </xf>
    <xf numFmtId="0" fontId="83" fillId="0" borderId="0" xfId="17" applyFont="1">
      <alignment vertical="center"/>
    </xf>
    <xf numFmtId="0" fontId="82" fillId="0" borderId="0" xfId="2" applyFont="1">
      <alignment vertical="center"/>
    </xf>
    <xf numFmtId="0" fontId="84" fillId="20" borderId="115" xfId="0" applyFont="1" applyFill="1" applyBorder="1" applyAlignment="1">
      <alignment horizontal="center" vertical="center" wrapText="1"/>
    </xf>
    <xf numFmtId="14" fontId="6" fillId="0" borderId="0" xfId="2" applyNumberFormat="1">
      <alignment vertical="center"/>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30" fillId="0" borderId="9" xfId="0" applyFont="1" applyBorder="1" applyAlignment="1">
      <alignment horizontal="center" vertical="center" wrapText="1"/>
    </xf>
    <xf numFmtId="0" fontId="88" fillId="21" borderId="29" xfId="2" applyFont="1" applyFill="1" applyBorder="1" applyAlignment="1">
      <alignment horizontal="center" vertical="center" wrapText="1"/>
    </xf>
    <xf numFmtId="0" fontId="91" fillId="0" borderId="0" xfId="2" applyFont="1" applyAlignment="1">
      <alignment horizontal="center" vertical="center"/>
    </xf>
    <xf numFmtId="14" fontId="90" fillId="0" borderId="0" xfId="2" applyNumberFormat="1" applyFont="1" applyAlignment="1">
      <alignment horizontal="center" vertical="center"/>
    </xf>
    <xf numFmtId="0" fontId="22" fillId="21" borderId="2" xfId="2" applyFont="1" applyFill="1" applyBorder="1" applyAlignment="1">
      <alignment horizontal="center" vertical="center" wrapText="1"/>
    </xf>
    <xf numFmtId="0" fontId="23" fillId="19" borderId="7" xfId="2" applyFont="1" applyFill="1" applyBorder="1" applyAlignment="1">
      <alignment horizontal="center" vertical="center" wrapText="1"/>
    </xf>
    <xf numFmtId="0" fontId="8" fillId="0" borderId="0" xfId="1" applyAlignment="1" applyProtection="1">
      <alignment vertical="center" wrapText="1"/>
    </xf>
    <xf numFmtId="0" fontId="22" fillId="27" borderId="2" xfId="2" applyFont="1" applyFill="1" applyBorder="1" applyAlignment="1">
      <alignment horizontal="center" vertical="center" wrapText="1"/>
    </xf>
    <xf numFmtId="0" fontId="6" fillId="0" borderId="63" xfId="0" applyFont="1" applyBorder="1">
      <alignment vertical="center"/>
    </xf>
    <xf numFmtId="0" fontId="6" fillId="0" borderId="40" xfId="0" applyFont="1" applyBorder="1">
      <alignment vertical="center"/>
    </xf>
    <xf numFmtId="0" fontId="6" fillId="0" borderId="64" xfId="0" applyFont="1" applyBorder="1">
      <alignment vertical="center"/>
    </xf>
    <xf numFmtId="0" fontId="6" fillId="0" borderId="0" xfId="0" applyFont="1">
      <alignment vertical="center"/>
    </xf>
    <xf numFmtId="0" fontId="89" fillId="0" borderId="64" xfId="0" applyFont="1" applyBorder="1">
      <alignment vertical="center"/>
    </xf>
    <xf numFmtId="0" fontId="89" fillId="0" borderId="0" xfId="0" applyFont="1">
      <alignment vertical="center"/>
    </xf>
    <xf numFmtId="0" fontId="89" fillId="5" borderId="64" xfId="0" applyFont="1" applyFill="1" applyBorder="1">
      <alignment vertical="center"/>
    </xf>
    <xf numFmtId="0" fontId="89" fillId="5" borderId="0" xfId="0" applyFont="1" applyFill="1">
      <alignment vertical="center"/>
    </xf>
    <xf numFmtId="0" fontId="6" fillId="5" borderId="129" xfId="2" applyFill="1" applyBorder="1">
      <alignment vertical="center"/>
    </xf>
    <xf numFmtId="0" fontId="6" fillId="0" borderId="129" xfId="2" applyBorder="1">
      <alignment vertical="center"/>
    </xf>
    <xf numFmtId="0" fontId="92" fillId="19" borderId="127" xfId="17" applyFont="1" applyFill="1" applyBorder="1" applyAlignment="1">
      <alignment horizontal="center" vertical="center" wrapText="1"/>
    </xf>
    <xf numFmtId="14" fontId="92" fillId="19" borderId="128" xfId="17" applyNumberFormat="1" applyFont="1" applyFill="1" applyBorder="1" applyAlignment="1">
      <alignment horizontal="center" vertical="center"/>
    </xf>
    <xf numFmtId="0" fontId="6" fillId="0" borderId="0" xfId="2" applyAlignment="1">
      <alignment horizontal="left" vertical="top"/>
    </xf>
    <xf numFmtId="0" fontId="6" fillId="28" borderId="134" xfId="2" applyFill="1" applyBorder="1" applyAlignment="1">
      <alignment horizontal="left" vertical="top"/>
    </xf>
    <xf numFmtId="0" fontId="8" fillId="28" borderId="133" xfId="1" applyFill="1" applyBorder="1" applyAlignment="1" applyProtection="1">
      <alignment horizontal="left" vertical="top"/>
    </xf>
    <xf numFmtId="14" fontId="18" fillId="3" borderId="97" xfId="2" applyNumberFormat="1" applyFont="1" applyFill="1" applyBorder="1" applyAlignment="1">
      <alignment horizontal="center" vertical="center" shrinkToFit="1"/>
    </xf>
    <xf numFmtId="14" fontId="26" fillId="3" borderId="97" xfId="1" applyNumberFormat="1" applyFont="1" applyFill="1" applyBorder="1" applyAlignment="1" applyProtection="1">
      <alignment horizontal="center" vertical="center" wrapText="1" shrinkToFit="1"/>
    </xf>
    <xf numFmtId="0" fontId="83" fillId="0" borderId="0" xfId="17" applyFont="1" applyAlignment="1">
      <alignment horizontal="left" vertical="center"/>
    </xf>
    <xf numFmtId="0" fontId="100" fillId="2" borderId="59" xfId="2" applyFont="1" applyFill="1" applyBorder="1" applyAlignment="1">
      <alignment vertical="top" wrapText="1"/>
    </xf>
    <xf numFmtId="0" fontId="90" fillId="21" borderId="37" xfId="2" applyFont="1" applyFill="1" applyBorder="1" applyAlignment="1">
      <alignment horizontal="center" vertical="center"/>
    </xf>
    <xf numFmtId="0" fontId="8" fillId="0" borderId="145" xfId="1" applyFill="1" applyBorder="1" applyAlignment="1" applyProtection="1">
      <alignment vertical="center" wrapText="1"/>
    </xf>
    <xf numFmtId="0" fontId="17" fillId="23" borderId="139" xfId="2" applyFont="1" applyFill="1" applyBorder="1" applyAlignment="1">
      <alignment horizontal="center" vertical="center" wrapText="1"/>
    </xf>
    <xf numFmtId="0" fontId="86" fillId="23" borderId="140" xfId="2" applyFont="1" applyFill="1" applyBorder="1" applyAlignment="1">
      <alignment horizontal="center" vertical="center"/>
    </xf>
    <xf numFmtId="0" fontId="86" fillId="23" borderId="141" xfId="2" applyFont="1" applyFill="1" applyBorder="1" applyAlignment="1">
      <alignment horizontal="center" vertical="center"/>
    </xf>
    <xf numFmtId="0" fontId="101" fillId="19" borderId="7" xfId="0" applyFont="1" applyFill="1" applyBorder="1" applyAlignment="1">
      <alignment horizontal="center" vertical="center" wrapText="1"/>
    </xf>
    <xf numFmtId="177" fontId="102" fillId="19" borderId="7" xfId="2" applyNumberFormat="1" applyFont="1" applyFill="1" applyBorder="1" applyAlignment="1">
      <alignment horizontal="center" vertical="center" shrinkToFit="1"/>
    </xf>
    <xf numFmtId="0" fontId="6" fillId="0" borderId="0" xfId="2" applyAlignment="1">
      <alignment horizontal="left" vertical="center"/>
    </xf>
    <xf numFmtId="0" fontId="103" fillId="5" borderId="64" xfId="0" applyFont="1" applyFill="1" applyBorder="1">
      <alignment vertical="center"/>
    </xf>
    <xf numFmtId="0" fontId="103" fillId="5" borderId="0" xfId="0" applyFont="1" applyFill="1" applyAlignment="1">
      <alignment horizontal="left" vertical="center"/>
    </xf>
    <xf numFmtId="0" fontId="103" fillId="5" borderId="0" xfId="0" applyFont="1" applyFill="1">
      <alignment vertical="center"/>
    </xf>
    <xf numFmtId="176" fontId="103" fillId="5" borderId="0" xfId="0" applyNumberFormat="1" applyFont="1" applyFill="1" applyAlignment="1">
      <alignment horizontal="left" vertical="center"/>
    </xf>
    <xf numFmtId="183" fontId="103" fillId="5" borderId="0" xfId="0" applyNumberFormat="1" applyFont="1" applyFill="1" applyAlignment="1">
      <alignment horizontal="center" vertical="center"/>
    </xf>
    <xf numFmtId="0" fontId="103" fillId="5" borderId="64" xfId="0" applyFont="1" applyFill="1" applyBorder="1" applyAlignment="1">
      <alignment vertical="top"/>
    </xf>
    <xf numFmtId="0" fontId="103" fillId="5" borderId="0" xfId="0" applyFont="1" applyFill="1" applyAlignment="1">
      <alignment vertical="top"/>
    </xf>
    <xf numFmtId="14" fontId="103" fillId="5" borderId="0" xfId="0" applyNumberFormat="1" applyFont="1" applyFill="1" applyAlignment="1">
      <alignment horizontal="left" vertical="center"/>
    </xf>
    <xf numFmtId="14" fontId="103" fillId="0" borderId="0" xfId="0" applyNumberFormat="1" applyFont="1">
      <alignment vertical="center"/>
    </xf>
    <xf numFmtId="0" fontId="104" fillId="0" borderId="0" xfId="0" applyFont="1">
      <alignment vertical="center"/>
    </xf>
    <xf numFmtId="0" fontId="6" fillId="0" borderId="58" xfId="2" applyBorder="1" applyAlignment="1">
      <alignmen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34" fillId="9" borderId="0" xfId="2" applyFont="1" applyFill="1" applyAlignment="1">
      <alignment horizontal="center" vertical="center"/>
    </xf>
    <xf numFmtId="14" fontId="1" fillId="0" borderId="42"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2" xfId="17" applyBorder="1">
      <alignment vertical="center"/>
    </xf>
    <xf numFmtId="0" fontId="6" fillId="10" borderId="0" xfId="2" applyFill="1" applyAlignment="1">
      <alignment vertical="center" wrapText="1"/>
    </xf>
    <xf numFmtId="0" fontId="48" fillId="0" borderId="0" xfId="17" applyFont="1" applyAlignment="1">
      <alignment horizontal="left" vertical="center"/>
    </xf>
    <xf numFmtId="0" fontId="49" fillId="0" borderId="45" xfId="17" applyFont="1" applyBorder="1">
      <alignment vertical="center"/>
    </xf>
    <xf numFmtId="0" fontId="49" fillId="0" borderId="45" xfId="17" applyFont="1" applyBorder="1" applyAlignment="1">
      <alignment horizontal="right" vertical="center"/>
    </xf>
    <xf numFmtId="0" fontId="37" fillId="0" borderId="47" xfId="17" applyFont="1" applyBorder="1" applyAlignment="1">
      <alignment horizontal="center" vertical="center"/>
    </xf>
    <xf numFmtId="0" fontId="37" fillId="0" borderId="15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1" fillId="0" borderId="153" xfId="17" applyFont="1" applyBorder="1" applyAlignment="1">
      <alignment horizontal="center" vertical="center" shrinkToFit="1"/>
    </xf>
    <xf numFmtId="0" fontId="49" fillId="0" borderId="48" xfId="17" applyFont="1" applyBorder="1" applyAlignment="1">
      <alignment vertical="center" shrinkToFit="1"/>
    </xf>
    <xf numFmtId="0" fontId="49" fillId="0" borderId="48" xfId="17" applyFont="1" applyBorder="1" applyAlignment="1">
      <alignment horizontal="center" vertical="center"/>
    </xf>
    <xf numFmtId="0" fontId="12" fillId="0" borderId="125" xfId="2" applyFont="1" applyBorder="1" applyAlignment="1">
      <alignment horizontal="center" vertical="center" wrapText="1"/>
    </xf>
    <xf numFmtId="0" fontId="12" fillId="0" borderId="16" xfId="2" applyFont="1" applyBorder="1" applyAlignment="1">
      <alignment horizontal="center" vertical="center" wrapText="1"/>
    </xf>
    <xf numFmtId="0" fontId="1" fillId="19" borderId="126"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5" fillId="5" borderId="0" xfId="17" applyFont="1" applyFill="1">
      <alignment vertical="center"/>
    </xf>
    <xf numFmtId="0" fontId="49" fillId="0" borderId="0" xfId="16" applyFont="1">
      <alignment vertical="center"/>
    </xf>
    <xf numFmtId="0" fontId="10" fillId="0" borderId="0" xfId="16" applyFont="1">
      <alignment vertical="center"/>
    </xf>
    <xf numFmtId="177" fontId="6" fillId="19" borderId="7" xfId="2" applyNumberFormat="1" applyFill="1" applyBorder="1" applyAlignment="1">
      <alignment horizontal="center" vertical="center" shrinkToFit="1"/>
    </xf>
    <xf numFmtId="177" fontId="1" fillId="19" borderId="36" xfId="2" applyNumberFormat="1" applyFont="1" applyFill="1" applyBorder="1" applyAlignment="1">
      <alignment horizontal="center" vertical="center" wrapText="1"/>
    </xf>
    <xf numFmtId="177" fontId="6" fillId="6" borderId="9" xfId="2" applyNumberFormat="1" applyFill="1" applyBorder="1" applyAlignment="1">
      <alignment horizontal="center" vertical="center" shrinkToFit="1"/>
    </xf>
    <xf numFmtId="177" fontId="6" fillId="5" borderId="9" xfId="2" applyNumberFormat="1" applyFill="1" applyBorder="1" applyAlignment="1">
      <alignment horizontal="center" vertical="center" shrinkToFit="1"/>
    </xf>
    <xf numFmtId="177" fontId="6" fillId="0" borderId="9" xfId="2" applyNumberFormat="1" applyBorder="1" applyAlignment="1">
      <alignment horizontal="center" vertical="center" shrinkToFit="1"/>
    </xf>
    <xf numFmtId="177" fontId="6" fillId="0" borderId="7" xfId="2" applyNumberFormat="1" applyBorder="1" applyAlignment="1">
      <alignment horizontal="center" vertical="center" shrinkToFit="1"/>
    </xf>
    <xf numFmtId="177" fontId="6" fillId="5" borderId="7" xfId="2" applyNumberFormat="1" applyFill="1" applyBorder="1" applyAlignment="1">
      <alignment horizontal="center" vertical="center" shrinkToFit="1"/>
    </xf>
    <xf numFmtId="177" fontId="6" fillId="22" borderId="7" xfId="2" applyNumberFormat="1" applyFill="1" applyBorder="1" applyAlignment="1">
      <alignment horizontal="center" vertical="center" shrinkToFit="1"/>
    </xf>
    <xf numFmtId="177" fontId="6" fillId="8" borderId="7" xfId="2" applyNumberFormat="1" applyFill="1" applyBorder="1" applyAlignment="1">
      <alignment horizontal="center" vertical="center" shrinkToFit="1"/>
    </xf>
    <xf numFmtId="177" fontId="10" fillId="0" borderId="7" xfId="2" applyNumberFormat="1" applyFont="1" applyBorder="1" applyAlignment="1">
      <alignment horizontal="center" vertical="center" shrinkToFit="1"/>
    </xf>
    <xf numFmtId="177" fontId="6" fillId="6" borderId="7" xfId="2" applyNumberFormat="1" applyFill="1" applyBorder="1" applyAlignment="1">
      <alignment horizontal="center" vertical="center" shrinkToFit="1"/>
    </xf>
    <xf numFmtId="177" fontId="6" fillId="2" borderId="7" xfId="2" applyNumberFormat="1" applyFill="1" applyBorder="1" applyAlignment="1">
      <alignment horizontal="center" vertical="center" shrinkToFit="1"/>
    </xf>
    <xf numFmtId="0" fontId="1" fillId="0" borderId="7" xfId="0" applyFont="1" applyBorder="1" applyAlignment="1">
      <alignment horizontal="center" vertical="center" wrapText="1"/>
    </xf>
    <xf numFmtId="0" fontId="6" fillId="5" borderId="7" xfId="2" applyFill="1" applyBorder="1" applyAlignment="1">
      <alignment horizontal="center" vertical="center" wrapText="1"/>
    </xf>
    <xf numFmtId="177" fontId="6" fillId="0" borderId="98" xfId="2" applyNumberFormat="1" applyBorder="1" applyAlignment="1">
      <alignment horizontal="center" vertical="center" wrapText="1"/>
    </xf>
    <xf numFmtId="0" fontId="6" fillId="0" borderId="7" xfId="2" applyBorder="1" applyAlignment="1">
      <alignment horizontal="center" vertical="center"/>
    </xf>
    <xf numFmtId="177" fontId="1" fillId="0" borderId="7" xfId="2" applyNumberFormat="1" applyFont="1" applyBorder="1" applyAlignment="1">
      <alignment horizontal="center" vertical="center" shrinkToFit="1"/>
    </xf>
    <xf numFmtId="177" fontId="6" fillId="5" borderId="7" xfId="2" applyNumberFormat="1" applyFill="1" applyBorder="1" applyAlignment="1">
      <alignment horizontal="center" vertical="center" wrapText="1"/>
    </xf>
    <xf numFmtId="177" fontId="6" fillId="0" borderId="7" xfId="2" applyNumberFormat="1" applyBorder="1" applyAlignment="1">
      <alignment horizontal="center" vertical="center" wrapText="1"/>
    </xf>
    <xf numFmtId="177" fontId="6" fillId="6" borderId="7" xfId="2" applyNumberFormat="1" applyFill="1" applyBorder="1" applyAlignment="1">
      <alignment horizontal="center" vertical="center" wrapText="1"/>
    </xf>
    <xf numFmtId="177" fontId="6" fillId="7" borderId="98" xfId="2" applyNumberFormat="1" applyFill="1" applyBorder="1" applyAlignment="1">
      <alignment horizontal="center" vertical="center" wrapText="1"/>
    </xf>
    <xf numFmtId="0" fontId="22" fillId="0" borderId="6" xfId="2" applyFont="1" applyBorder="1" applyAlignment="1">
      <alignment horizontal="center" vertical="center"/>
    </xf>
    <xf numFmtId="177" fontId="6" fillId="7" borderId="7" xfId="2" applyNumberFormat="1" applyFill="1" applyBorder="1" applyAlignment="1">
      <alignment horizontal="center" vertical="center" wrapText="1"/>
    </xf>
    <xf numFmtId="177" fontId="6" fillId="0" borderId="100"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0" fillId="5" borderId="0" xfId="2" applyFont="1" applyFill="1" applyAlignment="1">
      <alignment horizontal="center" vertical="center"/>
    </xf>
    <xf numFmtId="0" fontId="1" fillId="0" borderId="0" xfId="2" applyFont="1">
      <alignment vertical="center"/>
    </xf>
    <xf numFmtId="0" fontId="49" fillId="19" borderId="153" xfId="16" applyFont="1" applyFill="1" applyBorder="1">
      <alignment vertical="center"/>
    </xf>
    <xf numFmtId="0" fontId="49" fillId="19" borderId="154" xfId="16" applyFont="1" applyFill="1" applyBorder="1">
      <alignment vertical="center"/>
    </xf>
    <xf numFmtId="0" fontId="10" fillId="19" borderId="154" xfId="16" applyFont="1" applyFill="1" applyBorder="1">
      <alignment vertical="center"/>
    </xf>
    <xf numFmtId="0" fontId="36" fillId="0" borderId="0" xfId="17" applyFont="1" applyAlignment="1">
      <alignment horizontal="left" vertical="center" indent="2"/>
    </xf>
    <xf numFmtId="0" fontId="105" fillId="0" borderId="0" xfId="17" applyFont="1">
      <alignment vertical="center"/>
    </xf>
    <xf numFmtId="0" fontId="1" fillId="19" borderId="0" xfId="2" applyFont="1" applyFill="1">
      <alignment vertical="center"/>
    </xf>
    <xf numFmtId="0" fontId="23" fillId="19" borderId="36" xfId="2" applyFont="1" applyFill="1" applyBorder="1" applyAlignment="1">
      <alignment horizontal="center" vertical="top" wrapText="1"/>
    </xf>
    <xf numFmtId="0" fontId="22" fillId="19" borderId="10" xfId="2" applyFont="1" applyFill="1" applyBorder="1" applyAlignment="1">
      <alignment horizontal="left" vertical="center"/>
    </xf>
    <xf numFmtId="0" fontId="22" fillId="5" borderId="10" xfId="2" applyFont="1" applyFill="1" applyBorder="1" applyAlignment="1">
      <alignment horizontal="left" vertical="center"/>
    </xf>
    <xf numFmtId="0" fontId="22" fillId="5" borderId="11" xfId="2" applyFont="1" applyFill="1" applyBorder="1" applyAlignment="1">
      <alignment horizontal="left" vertical="center"/>
    </xf>
    <xf numFmtId="177" fontId="12" fillId="30" borderId="98" xfId="2" applyNumberFormat="1" applyFont="1" applyFill="1" applyBorder="1" applyAlignment="1">
      <alignment horizontal="center" vertical="center" wrapText="1"/>
    </xf>
    <xf numFmtId="177" fontId="12" fillId="30" borderId="7" xfId="2" applyNumberFormat="1" applyFont="1" applyFill="1" applyBorder="1" applyAlignment="1">
      <alignment horizontal="center" vertical="center" shrinkToFit="1"/>
    </xf>
    <xf numFmtId="14" fontId="25" fillId="19" borderId="0" xfId="2" applyNumberFormat="1" applyFont="1" applyFill="1" applyAlignment="1">
      <alignment horizontal="left" vertical="center"/>
    </xf>
    <xf numFmtId="0" fontId="25" fillId="19" borderId="0" xfId="19" applyFont="1" applyFill="1">
      <alignment vertical="center"/>
    </xf>
    <xf numFmtId="0" fontId="25" fillId="19" borderId="0" xfId="2" applyFont="1" applyFill="1" applyAlignment="1">
      <alignment horizontal="left" vertical="center"/>
    </xf>
    <xf numFmtId="0" fontId="40" fillId="19" borderId="0" xfId="17" applyFont="1" applyFill="1">
      <alignment vertical="center"/>
    </xf>
    <xf numFmtId="177" fontId="12" fillId="0" borderId="7" xfId="2" applyNumberFormat="1" applyFont="1" applyBorder="1" applyAlignment="1">
      <alignment horizontal="center" vertical="center" wrapText="1"/>
    </xf>
    <xf numFmtId="177" fontId="12" fillId="0" borderId="7" xfId="2" applyNumberFormat="1" applyFont="1" applyBorder="1" applyAlignment="1">
      <alignment horizontal="center" vertical="center" shrinkToFit="1"/>
    </xf>
    <xf numFmtId="177" fontId="12" fillId="7" borderId="7" xfId="2" applyNumberFormat="1" applyFont="1" applyFill="1" applyBorder="1" applyAlignment="1">
      <alignment horizontal="center" vertical="center" shrinkToFit="1"/>
    </xf>
    <xf numFmtId="177" fontId="12" fillId="19" borderId="7" xfId="2" applyNumberFormat="1" applyFont="1" applyFill="1" applyBorder="1" applyAlignment="1">
      <alignment horizontal="center" vertical="center" shrinkToFit="1"/>
    </xf>
    <xf numFmtId="177" fontId="12" fillId="19" borderId="97" xfId="2" applyNumberFormat="1" applyFont="1" applyFill="1" applyBorder="1" applyAlignment="1">
      <alignment horizontal="center" vertical="center" wrapText="1"/>
    </xf>
    <xf numFmtId="0" fontId="12" fillId="0" borderId="155" xfId="2" applyFont="1" applyBorder="1" applyAlignment="1">
      <alignment horizontal="center" vertical="center" wrapText="1"/>
    </xf>
    <xf numFmtId="0" fontId="12" fillId="0" borderId="156" xfId="2" applyFont="1" applyBorder="1" applyAlignment="1">
      <alignment horizontal="center" vertical="center" wrapText="1"/>
    </xf>
    <xf numFmtId="0" fontId="12" fillId="0" borderId="157" xfId="2" applyFont="1" applyBorder="1" applyAlignment="1">
      <alignment horizontal="center" vertical="center" wrapText="1"/>
    </xf>
    <xf numFmtId="0" fontId="12" fillId="0" borderId="155" xfId="2" applyFont="1" applyBorder="1" applyAlignment="1">
      <alignment horizontal="center" vertical="center"/>
    </xf>
    <xf numFmtId="0" fontId="101" fillId="19" borderId="130" xfId="0" applyFont="1" applyFill="1" applyBorder="1" applyAlignment="1">
      <alignment horizontal="center" vertical="center" wrapText="1"/>
    </xf>
    <xf numFmtId="0" fontId="101" fillId="19" borderId="148" xfId="0" applyFont="1" applyFill="1" applyBorder="1" applyAlignment="1">
      <alignment horizontal="center" vertical="center" wrapText="1"/>
    </xf>
    <xf numFmtId="0" fontId="96" fillId="26" borderId="158" xfId="2" applyFont="1" applyFill="1" applyBorder="1" applyAlignment="1">
      <alignment horizontal="center" vertical="center" wrapText="1"/>
    </xf>
    <xf numFmtId="0" fontId="97" fillId="26" borderId="159" xfId="2" applyFont="1" applyFill="1" applyBorder="1" applyAlignment="1">
      <alignment horizontal="center" vertical="center" wrapText="1"/>
    </xf>
    <xf numFmtId="0" fontId="95" fillId="26" borderId="159" xfId="2" applyFont="1" applyFill="1" applyBorder="1" applyAlignment="1">
      <alignment horizontal="center" vertical="center"/>
    </xf>
    <xf numFmtId="0" fontId="95" fillId="26" borderId="160" xfId="2" applyFont="1" applyFill="1" applyBorder="1" applyAlignment="1">
      <alignment horizontal="center" vertical="center"/>
    </xf>
    <xf numFmtId="0" fontId="90" fillId="21" borderId="25" xfId="2" applyFont="1" applyFill="1" applyBorder="1" applyAlignment="1">
      <alignment horizontal="center" vertical="center"/>
    </xf>
    <xf numFmtId="14" fontId="90" fillId="21" borderId="26" xfId="2" applyNumberFormat="1" applyFont="1" applyFill="1" applyBorder="1" applyAlignment="1">
      <alignment horizontal="center" vertical="center"/>
    </xf>
    <xf numFmtId="14" fontId="86" fillId="23" borderId="142" xfId="2" applyNumberFormat="1" applyFont="1" applyFill="1" applyBorder="1" applyAlignment="1">
      <alignment horizontal="center" vertical="center"/>
    </xf>
    <xf numFmtId="0" fontId="12" fillId="0" borderId="0" xfId="2" applyFont="1" applyAlignment="1">
      <alignment horizontal="center" vertical="center"/>
    </xf>
    <xf numFmtId="14" fontId="86"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3" fillId="5" borderId="0" xfId="0" applyFont="1" applyFill="1" applyAlignment="1">
      <alignment horizontal="left" vertical="top"/>
    </xf>
    <xf numFmtId="0" fontId="111" fillId="19" borderId="0" xfId="17" applyFont="1" applyFill="1" applyAlignment="1">
      <alignment horizontal="left" vertical="center"/>
    </xf>
    <xf numFmtId="0" fontId="86" fillId="0" borderId="0" xfId="2" applyFont="1" applyAlignment="1">
      <alignment vertical="top" wrapText="1"/>
    </xf>
    <xf numFmtId="0" fontId="8" fillId="0" borderId="163" xfId="1" applyBorder="1" applyAlignment="1" applyProtection="1">
      <alignment vertical="center" wrapText="1"/>
    </xf>
    <xf numFmtId="180" fontId="49" fillId="11" borderId="164" xfId="17" applyNumberFormat="1" applyFont="1" applyFill="1" applyBorder="1" applyAlignment="1">
      <alignment horizontal="center" vertical="center"/>
    </xf>
    <xf numFmtId="14" fontId="90" fillId="21" borderId="131" xfId="2" applyNumberFormat="1" applyFont="1" applyFill="1" applyBorder="1" applyAlignment="1">
      <alignment vertical="center" shrinkToFit="1"/>
    </xf>
    <xf numFmtId="14" fontId="28" fillId="21" borderId="165" xfId="2" applyNumberFormat="1" applyFont="1" applyFill="1" applyBorder="1" applyAlignment="1">
      <alignment horizontal="center" vertical="center" shrinkToFit="1"/>
    </xf>
    <xf numFmtId="14" fontId="86" fillId="21" borderId="167" xfId="1" applyNumberFormat="1" applyFont="1" applyFill="1" applyBorder="1" applyAlignment="1" applyProtection="1">
      <alignment vertical="center" wrapText="1"/>
    </xf>
    <xf numFmtId="14" fontId="86" fillId="21" borderId="168" xfId="1" applyNumberFormat="1" applyFont="1" applyFill="1" applyBorder="1" applyAlignment="1" applyProtection="1">
      <alignment vertical="center" wrapText="1"/>
    </xf>
    <xf numFmtId="56" fontId="86" fillId="21" borderId="166" xfId="2" applyNumberFormat="1" applyFont="1" applyFill="1" applyBorder="1">
      <alignment vertical="center"/>
    </xf>
    <xf numFmtId="0" fontId="8" fillId="0" borderId="0" xfId="1" applyAlignment="1" applyProtection="1">
      <alignment vertical="center"/>
    </xf>
    <xf numFmtId="0" fontId="70" fillId="0" borderId="0" xfId="0" applyFont="1">
      <alignment vertical="center"/>
    </xf>
    <xf numFmtId="0" fontId="118" fillId="5" borderId="13" xfId="2" applyFont="1" applyFill="1" applyBorder="1">
      <alignment vertical="center"/>
    </xf>
    <xf numFmtId="0" fontId="117" fillId="0" borderId="129" xfId="0" applyFont="1" applyBorder="1">
      <alignment vertical="center"/>
    </xf>
    <xf numFmtId="0" fontId="116" fillId="31" borderId="0" xfId="0" applyFont="1" applyFill="1" applyAlignment="1">
      <alignment horizontal="center" vertical="center" wrapText="1"/>
    </xf>
    <xf numFmtId="177" fontId="12" fillId="19" borderId="169"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5" fillId="19" borderId="0" xfId="2" applyNumberFormat="1" applyFont="1" applyFill="1" applyAlignment="1">
      <alignment horizontal="center" vertical="center"/>
    </xf>
    <xf numFmtId="0" fontId="25" fillId="19" borderId="0" xfId="19" applyFont="1" applyFill="1" applyAlignment="1">
      <alignment horizontal="center" vertical="center"/>
    </xf>
    <xf numFmtId="0" fontId="25" fillId="19" borderId="0" xfId="19" applyFont="1" applyFill="1" applyAlignment="1">
      <alignment horizontal="center" vertical="center" wrapText="1"/>
    </xf>
    <xf numFmtId="0" fontId="104" fillId="5" borderId="0" xfId="0" applyFont="1" applyFill="1">
      <alignment vertical="center"/>
    </xf>
    <xf numFmtId="0" fontId="105" fillId="0" borderId="0" xfId="17" applyFont="1" applyAlignment="1">
      <alignment horizontal="left" vertical="center"/>
    </xf>
    <xf numFmtId="177" fontId="1" fillId="19" borderId="170" xfId="2" applyNumberFormat="1" applyFont="1" applyFill="1" applyBorder="1" applyAlignment="1">
      <alignment horizontal="center" vertical="center" wrapText="1"/>
    </xf>
    <xf numFmtId="0" fontId="22" fillId="19" borderId="7" xfId="2" applyFont="1" applyFill="1" applyBorder="1" applyAlignment="1">
      <alignment horizontal="left" vertical="center"/>
    </xf>
    <xf numFmtId="0" fontId="22" fillId="0" borderId="7" xfId="2" applyFont="1" applyBorder="1" applyAlignment="1">
      <alignment horizontal="left" vertical="center"/>
    </xf>
    <xf numFmtId="0" fontId="22" fillId="5" borderId="7" xfId="2" applyFont="1" applyFill="1" applyBorder="1" applyAlignment="1">
      <alignment horizontal="left" vertical="center"/>
    </xf>
    <xf numFmtId="0" fontId="22" fillId="19" borderId="16" xfId="2" applyFont="1" applyFill="1" applyBorder="1" applyAlignment="1">
      <alignment horizontal="left" vertical="center"/>
    </xf>
    <xf numFmtId="177" fontId="22" fillId="21" borderId="49" xfId="2" applyNumberFormat="1" applyFont="1" applyFill="1" applyBorder="1" applyAlignment="1">
      <alignment horizontal="center" vertical="center" shrinkToFit="1"/>
    </xf>
    <xf numFmtId="0" fontId="127" fillId="19" borderId="172" xfId="2" applyFont="1" applyFill="1" applyBorder="1" applyAlignment="1">
      <alignment horizontal="center" vertical="center"/>
    </xf>
    <xf numFmtId="177" fontId="127" fillId="19" borderId="172" xfId="2" applyNumberFormat="1" applyFont="1" applyFill="1" applyBorder="1" applyAlignment="1">
      <alignment horizontal="center" vertical="center" shrinkToFit="1"/>
    </xf>
    <xf numFmtId="0" fontId="128" fillId="0" borderId="172" xfId="0" applyFont="1" applyBorder="1" applyAlignment="1">
      <alignment horizontal="center" vertical="center" wrapText="1"/>
    </xf>
    <xf numFmtId="177" fontId="12" fillId="19" borderId="172" xfId="2" applyNumberFormat="1" applyFont="1" applyFill="1" applyBorder="1" applyAlignment="1">
      <alignment horizontal="center" vertical="center" wrapText="1"/>
    </xf>
    <xf numFmtId="177" fontId="22" fillId="19" borderId="171" xfId="2" applyNumberFormat="1" applyFont="1" applyFill="1" applyBorder="1" applyAlignment="1">
      <alignment horizontal="center" vertical="center" shrinkToFit="1"/>
    </xf>
    <xf numFmtId="177" fontId="1" fillId="19" borderId="171" xfId="2" applyNumberFormat="1" applyFont="1" applyFill="1" applyBorder="1" applyAlignment="1">
      <alignment horizontal="center" vertical="center" wrapText="1"/>
    </xf>
    <xf numFmtId="0" fontId="22" fillId="19" borderId="171" xfId="2" applyFont="1" applyFill="1" applyBorder="1" applyAlignment="1">
      <alignment horizontal="center" vertical="center" wrapText="1"/>
    </xf>
    <xf numFmtId="0" fontId="6" fillId="0" borderId="171" xfId="2" applyBorder="1" applyAlignment="1">
      <alignment horizontal="center" vertical="center"/>
    </xf>
    <xf numFmtId="0" fontId="23" fillId="23" borderId="6" xfId="2" applyFont="1" applyFill="1" applyBorder="1" applyAlignment="1">
      <alignment horizontal="center" vertical="top" wrapText="1"/>
    </xf>
    <xf numFmtId="177" fontId="1" fillId="23" borderId="36" xfId="2" applyNumberFormat="1" applyFont="1" applyFill="1" applyBorder="1" applyAlignment="1">
      <alignment horizontal="center" vertical="center" wrapText="1"/>
    </xf>
    <xf numFmtId="0" fontId="23" fillId="23" borderId="6" xfId="2" applyFont="1" applyFill="1" applyBorder="1" applyAlignment="1">
      <alignment horizontal="center" vertical="center" wrapText="1"/>
    </xf>
    <xf numFmtId="0" fontId="106" fillId="26" borderId="159" xfId="2" applyFont="1" applyFill="1" applyBorder="1" applyAlignment="1">
      <alignment horizontal="left" vertical="center" shrinkToFit="1"/>
    </xf>
    <xf numFmtId="0" fontId="84" fillId="0" borderId="115" xfId="0" applyFont="1" applyBorder="1" applyAlignment="1">
      <alignment horizontal="center" vertical="center" wrapText="1"/>
    </xf>
    <xf numFmtId="0" fontId="132" fillId="0" borderId="0" xfId="0" applyFont="1">
      <alignment vertical="center"/>
    </xf>
    <xf numFmtId="0" fontId="8" fillId="0" borderId="175" xfId="1" applyFill="1" applyBorder="1" applyAlignment="1" applyProtection="1">
      <alignment vertical="center" wrapText="1"/>
    </xf>
    <xf numFmtId="0" fontId="6" fillId="0" borderId="101" xfId="2" applyBorder="1">
      <alignment vertical="center"/>
    </xf>
    <xf numFmtId="0" fontId="26" fillId="0" borderId="147" xfId="2" applyFont="1" applyBorder="1" applyAlignment="1">
      <alignment vertical="top" wrapText="1"/>
    </xf>
    <xf numFmtId="0" fontId="8" fillId="0" borderId="177" xfId="1" applyFill="1" applyBorder="1" applyAlignment="1" applyProtection="1">
      <alignment vertical="center" wrapText="1"/>
    </xf>
    <xf numFmtId="0" fontId="6" fillId="0" borderId="102" xfId="2" applyBorder="1">
      <alignment vertical="center"/>
    </xf>
    <xf numFmtId="0" fontId="103" fillId="5" borderId="64" xfId="0" applyFont="1" applyFill="1" applyBorder="1" applyAlignment="1">
      <alignment horizontal="left" vertical="top"/>
    </xf>
    <xf numFmtId="0" fontId="35" fillId="19" borderId="0" xfId="2" applyFont="1" applyFill="1">
      <alignment vertical="center"/>
    </xf>
    <xf numFmtId="0" fontId="36" fillId="19" borderId="0" xfId="17" applyFont="1" applyFill="1">
      <alignment vertical="center"/>
    </xf>
    <xf numFmtId="0" fontId="37" fillId="19" borderId="0" xfId="17" applyFont="1" applyFill="1" applyAlignment="1">
      <alignment vertical="top" wrapText="1"/>
    </xf>
    <xf numFmtId="0" fontId="38" fillId="19" borderId="0" xfId="2" applyFont="1" applyFill="1" applyAlignment="1">
      <alignment horizontal="center" vertical="center"/>
    </xf>
    <xf numFmtId="0" fontId="81" fillId="19" borderId="0" xfId="17" applyFont="1" applyFill="1" applyAlignment="1">
      <alignment horizontal="left" vertical="center"/>
    </xf>
    <xf numFmtId="0" fontId="39" fillId="19" borderId="0" xfId="2" applyFont="1" applyFill="1" applyAlignment="1">
      <alignment vertical="center" wrapText="1"/>
    </xf>
    <xf numFmtId="0" fontId="41" fillId="19" borderId="0" xfId="2" applyFont="1" applyFill="1" applyAlignment="1">
      <alignment vertical="center" wrapText="1"/>
    </xf>
    <xf numFmtId="0" fontId="43" fillId="19" borderId="0" xfId="2" applyFont="1" applyFill="1">
      <alignment vertical="center"/>
    </xf>
    <xf numFmtId="0" fontId="44" fillId="19" borderId="0" xfId="2" applyFont="1" applyFill="1" applyAlignment="1">
      <alignment horizontal="center" vertical="center"/>
    </xf>
    <xf numFmtId="0" fontId="37" fillId="19" borderId="0" xfId="17" applyFont="1" applyFill="1" applyAlignment="1">
      <alignment horizontal="center" vertical="center"/>
    </xf>
    <xf numFmtId="0" fontId="42" fillId="19" borderId="0" xfId="17" applyFont="1" applyFill="1" applyAlignment="1">
      <alignment vertical="top" wrapText="1"/>
    </xf>
    <xf numFmtId="0" fontId="1" fillId="19" borderId="0" xfId="17" applyFill="1" applyAlignment="1">
      <alignment horizontal="center" vertical="center"/>
    </xf>
    <xf numFmtId="0" fontId="45" fillId="19" borderId="0" xfId="2" applyFont="1" applyFill="1" applyAlignment="1">
      <alignment vertical="center" wrapText="1"/>
    </xf>
    <xf numFmtId="0" fontId="41" fillId="19" borderId="0" xfId="2" applyFont="1" applyFill="1">
      <alignment vertical="center"/>
    </xf>
    <xf numFmtId="0" fontId="37" fillId="19" borderId="0" xfId="17" applyFont="1" applyFill="1">
      <alignment vertical="center"/>
    </xf>
    <xf numFmtId="0" fontId="46" fillId="19" borderId="0" xfId="17" applyFont="1" applyFill="1" applyAlignment="1">
      <alignment horizontal="center" vertical="center" wrapText="1"/>
    </xf>
    <xf numFmtId="0" fontId="47" fillId="19" borderId="0" xfId="17" applyFont="1" applyFill="1">
      <alignment vertical="center"/>
    </xf>
    <xf numFmtId="0" fontId="6" fillId="19" borderId="0" xfId="2" applyFill="1" applyAlignment="1">
      <alignment horizontal="center" vertical="center"/>
    </xf>
    <xf numFmtId="0" fontId="45" fillId="19" borderId="0" xfId="17" applyFont="1" applyFill="1" applyAlignment="1">
      <alignment vertical="center" wrapText="1"/>
    </xf>
    <xf numFmtId="0" fontId="50" fillId="19" borderId="0" xfId="17" applyFont="1" applyFill="1" applyAlignment="1">
      <alignment horizontal="center" vertical="center"/>
    </xf>
    <xf numFmtId="0" fontId="8" fillId="19" borderId="0" xfId="1" applyFill="1" applyAlignment="1" applyProtection="1">
      <alignment horizontal="center" vertical="center"/>
    </xf>
    <xf numFmtId="0" fontId="53" fillId="19" borderId="0" xfId="17" applyFont="1" applyFill="1" applyAlignment="1">
      <alignment horizontal="center" vertical="center"/>
    </xf>
    <xf numFmtId="0" fontId="0" fillId="19" borderId="0" xfId="0" applyFill="1" applyAlignment="1">
      <alignment vertical="center" wrapText="1"/>
    </xf>
    <xf numFmtId="0" fontId="1" fillId="19" borderId="123" xfId="17" applyFill="1" applyBorder="1" applyAlignment="1">
      <alignment horizontal="center" vertical="center" wrapText="1"/>
    </xf>
    <xf numFmtId="0" fontId="1" fillId="19" borderId="0" xfId="17" applyFill="1">
      <alignment vertical="center"/>
    </xf>
    <xf numFmtId="0" fontId="1" fillId="19" borderId="124" xfId="17" applyFill="1" applyBorder="1" applyAlignment="1">
      <alignment horizontal="center" vertical="center"/>
    </xf>
    <xf numFmtId="177" fontId="22" fillId="32" borderId="171" xfId="2" applyNumberFormat="1" applyFont="1" applyFill="1" applyBorder="1" applyAlignment="1">
      <alignment horizontal="center" vertical="center" shrinkToFit="1"/>
    </xf>
    <xf numFmtId="0" fontId="138" fillId="0" borderId="0" xfId="0" applyFont="1" applyAlignment="1">
      <alignment vertical="top" wrapText="1"/>
    </xf>
    <xf numFmtId="0" fontId="129" fillId="0" borderId="176" xfId="1" applyFont="1" applyBorder="1" applyAlignment="1" applyProtection="1">
      <alignment vertical="top" wrapText="1"/>
    </xf>
    <xf numFmtId="0" fontId="8" fillId="0" borderId="0" xfId="1" applyFill="1" applyBorder="1" applyAlignment="1" applyProtection="1">
      <alignment vertical="center" wrapText="1"/>
    </xf>
    <xf numFmtId="0" fontId="71" fillId="5" borderId="178" xfId="2" applyFont="1" applyFill="1" applyBorder="1" applyAlignment="1">
      <alignment horizontal="left" vertical="center"/>
    </xf>
    <xf numFmtId="183" fontId="103" fillId="5" borderId="0" xfId="0" applyNumberFormat="1" applyFont="1" applyFill="1" applyAlignment="1">
      <alignment horizontal="left" vertical="center"/>
    </xf>
    <xf numFmtId="0" fontId="129" fillId="0" borderId="144" xfId="1" applyFont="1" applyFill="1" applyBorder="1" applyAlignment="1" applyProtection="1">
      <alignment vertical="top" wrapText="1"/>
    </xf>
    <xf numFmtId="14" fontId="90" fillId="21" borderId="182" xfId="2" applyNumberFormat="1" applyFont="1" applyFill="1" applyBorder="1" applyAlignment="1">
      <alignment horizontal="center" vertical="center"/>
    </xf>
    <xf numFmtId="14" fontId="90" fillId="21" borderId="183" xfId="2" applyNumberFormat="1" applyFont="1" applyFill="1" applyBorder="1" applyAlignment="1">
      <alignment horizontal="center" vertical="center"/>
    </xf>
    <xf numFmtId="14" fontId="90" fillId="21" borderId="184" xfId="2" applyNumberFormat="1" applyFont="1" applyFill="1" applyBorder="1" applyAlignment="1">
      <alignment horizontal="center" vertical="center"/>
    </xf>
    <xf numFmtId="0" fontId="8" fillId="0" borderId="186" xfId="1" applyBorder="1" applyAlignment="1" applyProtection="1">
      <alignment vertical="top" wrapText="1"/>
    </xf>
    <xf numFmtId="0" fontId="31" fillId="23" borderId="185" xfId="2" applyFont="1" applyFill="1" applyBorder="1" applyAlignment="1">
      <alignment horizontal="center" vertical="center" wrapText="1"/>
    </xf>
    <xf numFmtId="0" fontId="31" fillId="21" borderId="143" xfId="2" applyFont="1" applyFill="1" applyBorder="1" applyAlignment="1">
      <alignment horizontal="center" vertical="center" wrapText="1"/>
    </xf>
    <xf numFmtId="0" fontId="112" fillId="19" borderId="187" xfId="0" applyFont="1" applyFill="1" applyBorder="1" applyAlignment="1">
      <alignment horizontal="left" vertical="center"/>
    </xf>
    <xf numFmtId="14" fontId="112" fillId="19" borderId="188" xfId="0" applyNumberFormat="1" applyFont="1" applyFill="1" applyBorder="1" applyAlignment="1">
      <alignment horizontal="center" vertical="center"/>
    </xf>
    <xf numFmtId="14" fontId="112" fillId="19" borderId="189" xfId="0" applyNumberFormat="1" applyFont="1" applyFill="1" applyBorder="1" applyAlignment="1">
      <alignment horizontal="center" vertical="center"/>
    </xf>
    <xf numFmtId="0" fontId="22" fillId="34" borderId="7" xfId="2" applyFont="1" applyFill="1" applyBorder="1" applyAlignment="1">
      <alignment horizontal="left" vertical="center"/>
    </xf>
    <xf numFmtId="177" fontId="10" fillId="34" borderId="9" xfId="2" applyNumberFormat="1" applyFont="1" applyFill="1" applyBorder="1" applyAlignment="1">
      <alignment horizontal="center" vertical="center" wrapText="1"/>
    </xf>
    <xf numFmtId="0" fontId="22" fillId="34" borderId="171" xfId="2" applyFont="1" applyFill="1" applyBorder="1" applyAlignment="1">
      <alignment horizontal="center" vertical="center" wrapText="1"/>
    </xf>
    <xf numFmtId="177" fontId="22" fillId="34" borderId="171" xfId="2" applyNumberFormat="1" applyFont="1" applyFill="1" applyBorder="1" applyAlignment="1">
      <alignment horizontal="center" vertical="center" shrinkToFit="1"/>
    </xf>
    <xf numFmtId="0" fontId="129" fillId="0" borderId="162" xfId="2" applyFont="1" applyBorder="1" applyAlignment="1">
      <alignment horizontal="left" vertical="top" wrapText="1"/>
    </xf>
    <xf numFmtId="0" fontId="142" fillId="35" borderId="0" xfId="0" applyFont="1" applyFill="1" applyAlignment="1">
      <alignment horizontal="center" vertical="center" wrapText="1"/>
    </xf>
    <xf numFmtId="0" fontId="84" fillId="36" borderId="115" xfId="0" applyFont="1" applyFill="1" applyBorder="1" applyAlignment="1">
      <alignment horizontal="center" vertical="center" wrapText="1"/>
    </xf>
    <xf numFmtId="0" fontId="136" fillId="21" borderId="138" xfId="1" applyFont="1" applyFill="1" applyBorder="1" applyAlignment="1" applyProtection="1">
      <alignment horizontal="center" vertical="center" wrapText="1"/>
    </xf>
    <xf numFmtId="0" fontId="0" fillId="37" borderId="0" xfId="0" applyFill="1">
      <alignment vertical="center"/>
    </xf>
    <xf numFmtId="0" fontId="134" fillId="37" borderId="0" xfId="0" applyFont="1" applyFill="1">
      <alignment vertical="center"/>
    </xf>
    <xf numFmtId="0" fontId="133" fillId="37" borderId="0" xfId="0" applyFont="1" applyFill="1">
      <alignment vertical="center"/>
    </xf>
    <xf numFmtId="0" fontId="125" fillId="37" borderId="0" xfId="0" applyFont="1" applyFill="1" applyAlignment="1">
      <alignment vertical="center" wrapText="1"/>
    </xf>
    <xf numFmtId="0" fontId="135" fillId="37" borderId="0" xfId="0" applyFont="1" applyFill="1">
      <alignment vertical="center"/>
    </xf>
    <xf numFmtId="0" fontId="143" fillId="0" borderId="192" xfId="2" applyFont="1" applyBorder="1" applyAlignment="1">
      <alignment horizontal="left" vertical="top" wrapText="1"/>
    </xf>
    <xf numFmtId="180" fontId="49" fillId="11" borderId="193" xfId="17" applyNumberFormat="1" applyFont="1" applyFill="1" applyBorder="1" applyAlignment="1">
      <alignment horizontal="center" vertical="center"/>
    </xf>
    <xf numFmtId="0" fontId="12" fillId="0" borderId="195" xfId="2" applyFont="1" applyBorder="1" applyAlignment="1">
      <alignment horizontal="center" vertical="center" wrapText="1"/>
    </xf>
    <xf numFmtId="177" fontId="89" fillId="34" borderId="7" xfId="2" applyNumberFormat="1" applyFont="1" applyFill="1" applyBorder="1" applyAlignment="1">
      <alignment horizontal="center" vertical="center" shrinkToFit="1"/>
    </xf>
    <xf numFmtId="177" fontId="144" fillId="34" borderId="7" xfId="2" applyNumberFormat="1" applyFont="1" applyFill="1" applyBorder="1" applyAlignment="1">
      <alignment horizontal="center" vertical="center" wrapText="1"/>
    </xf>
    <xf numFmtId="0" fontId="89" fillId="34" borderId="9" xfId="2" applyFont="1" applyFill="1" applyBorder="1" applyAlignment="1">
      <alignment horizontal="center" vertical="center"/>
    </xf>
    <xf numFmtId="177" fontId="89" fillId="34" borderId="9" xfId="2" applyNumberFormat="1" applyFont="1" applyFill="1" applyBorder="1" applyAlignment="1">
      <alignment horizontal="center" vertical="center" shrinkToFit="1"/>
    </xf>
    <xf numFmtId="14" fontId="86" fillId="21" borderId="1" xfId="1" applyNumberFormat="1" applyFont="1" applyFill="1" applyBorder="1" applyAlignment="1" applyProtection="1">
      <alignment horizontal="center" vertical="center" shrinkToFit="1"/>
    </xf>
    <xf numFmtId="0" fontId="112" fillId="19" borderId="198" xfId="0" applyFont="1" applyFill="1" applyBorder="1" applyAlignment="1">
      <alignment horizontal="left" vertical="center"/>
    </xf>
    <xf numFmtId="14" fontId="112" fillId="19" borderId="199" xfId="0" applyNumberFormat="1" applyFont="1" applyFill="1" applyBorder="1" applyAlignment="1">
      <alignment horizontal="center" vertical="center"/>
    </xf>
    <xf numFmtId="14" fontId="112" fillId="19" borderId="200" xfId="0" applyNumberFormat="1" applyFont="1" applyFill="1" applyBorder="1" applyAlignment="1">
      <alignment horizontal="center" vertical="center"/>
    </xf>
    <xf numFmtId="0" fontId="143" fillId="0" borderId="201" xfId="1" applyFont="1" applyFill="1" applyBorder="1" applyAlignment="1" applyProtection="1">
      <alignment vertical="top" wrapText="1"/>
    </xf>
    <xf numFmtId="0" fontId="146" fillId="21" borderId="143" xfId="2" applyFont="1" applyFill="1" applyBorder="1" applyAlignment="1">
      <alignment horizontal="center" vertical="center" wrapText="1"/>
    </xf>
    <xf numFmtId="14" fontId="86" fillId="21" borderId="1" xfId="2" applyNumberFormat="1" applyFont="1" applyFill="1" applyBorder="1" applyAlignment="1">
      <alignment horizontal="center" vertical="center" wrapText="1" shrinkToFit="1"/>
    </xf>
    <xf numFmtId="0" fontId="84" fillId="0" borderId="130" xfId="0" applyFont="1" applyBorder="1" applyAlignment="1">
      <alignment horizontal="center" vertical="center" wrapText="1"/>
    </xf>
    <xf numFmtId="14" fontId="90" fillId="21" borderId="8" xfId="2" applyNumberFormat="1" applyFont="1" applyFill="1" applyBorder="1" applyAlignment="1">
      <alignment vertical="center" shrinkToFit="1"/>
    </xf>
    <xf numFmtId="0" fontId="0" fillId="21" borderId="12" xfId="0" applyFill="1" applyBorder="1" applyAlignment="1">
      <alignment vertical="top" wrapText="1"/>
    </xf>
    <xf numFmtId="0" fontId="113" fillId="21" borderId="183" xfId="2" applyFont="1" applyFill="1" applyBorder="1" applyAlignment="1">
      <alignment horizontal="center" vertical="center" wrapText="1"/>
    </xf>
    <xf numFmtId="0" fontId="113" fillId="21" borderId="183" xfId="2" applyFont="1" applyFill="1" applyBorder="1" applyAlignment="1">
      <alignment horizontal="center" vertical="center"/>
    </xf>
    <xf numFmtId="0" fontId="113" fillId="21" borderId="182" xfId="2" applyFont="1" applyFill="1" applyBorder="1" applyAlignment="1">
      <alignment horizontal="center" vertical="center"/>
    </xf>
    <xf numFmtId="0" fontId="90" fillId="21" borderId="184" xfId="2" applyFont="1" applyFill="1" applyBorder="1" applyAlignment="1">
      <alignment horizontal="center" vertical="center"/>
    </xf>
    <xf numFmtId="0" fontId="141" fillId="0" borderId="0" xfId="2" applyFont="1">
      <alignment vertical="center"/>
    </xf>
    <xf numFmtId="0" fontId="130" fillId="0" borderId="203" xfId="1" applyFont="1" applyFill="1" applyBorder="1" applyAlignment="1" applyProtection="1">
      <alignment horizontal="left" vertical="top" wrapText="1"/>
    </xf>
    <xf numFmtId="0" fontId="6" fillId="0" borderId="0" xfId="2" applyAlignment="1">
      <alignment horizontal="center" vertical="top"/>
    </xf>
    <xf numFmtId="0" fontId="129" fillId="0" borderId="204" xfId="1" applyFont="1" applyBorder="1" applyAlignment="1" applyProtection="1">
      <alignment horizontal="left" vertical="top" wrapText="1"/>
    </xf>
    <xf numFmtId="0" fontId="8" fillId="0" borderId="205" xfId="1" applyFill="1" applyBorder="1" applyAlignment="1" applyProtection="1">
      <alignment vertical="center" wrapText="1"/>
    </xf>
    <xf numFmtId="0" fontId="131" fillId="0" borderId="205" xfId="1" applyFont="1" applyFill="1" applyBorder="1" applyAlignment="1" applyProtection="1">
      <alignment horizontal="left" vertical="top" wrapText="1"/>
    </xf>
    <xf numFmtId="0" fontId="31" fillId="31" borderId="206" xfId="1" applyFont="1" applyFill="1" applyBorder="1" applyAlignment="1" applyProtection="1">
      <alignment horizontal="center" vertical="center" wrapText="1" shrinkToFit="1"/>
    </xf>
    <xf numFmtId="0" fontId="87" fillId="0" borderId="207" xfId="2" applyFont="1" applyBorder="1" applyAlignment="1">
      <alignment vertical="center" shrinkToFit="1"/>
    </xf>
    <xf numFmtId="0" fontId="31" fillId="31" borderId="208" xfId="1" applyFont="1" applyFill="1" applyBorder="1" applyAlignment="1" applyProtection="1">
      <alignment horizontal="center" vertical="center" wrapText="1" shrinkToFit="1"/>
    </xf>
    <xf numFmtId="0" fontId="87" fillId="0" borderId="202" xfId="2" applyFont="1" applyBorder="1" applyAlignment="1">
      <alignment vertical="center" shrinkToFit="1"/>
    </xf>
    <xf numFmtId="0" fontId="22" fillId="0" borderId="171" xfId="2" applyFont="1" applyBorder="1" applyAlignment="1">
      <alignment horizontal="center" vertical="center"/>
    </xf>
    <xf numFmtId="14" fontId="86" fillId="21" borderId="167" xfId="1" applyNumberFormat="1" applyFont="1" applyFill="1" applyBorder="1" applyAlignment="1" applyProtection="1">
      <alignment horizontal="center" vertical="center" wrapText="1"/>
    </xf>
    <xf numFmtId="0" fontId="20" fillId="0" borderId="202" xfId="1" applyFont="1" applyFill="1" applyBorder="1" applyAlignment="1" applyProtection="1">
      <alignment vertical="top" wrapText="1"/>
    </xf>
    <xf numFmtId="0" fontId="17" fillId="35" borderId="177" xfId="1" applyFont="1" applyFill="1" applyBorder="1" applyAlignment="1" applyProtection="1">
      <alignment horizontal="center" vertical="center" wrapText="1"/>
    </xf>
    <xf numFmtId="0" fontId="137" fillId="35" borderId="0" xfId="0" applyFont="1" applyFill="1" applyAlignment="1">
      <alignment horizontal="center" vertical="center" wrapText="1"/>
    </xf>
    <xf numFmtId="0" fontId="0" fillId="39" borderId="208" xfId="0" applyFill="1" applyBorder="1">
      <alignment vertical="center"/>
    </xf>
    <xf numFmtId="0" fontId="0" fillId="39" borderId="213" xfId="0" applyFill="1" applyBorder="1">
      <alignment vertical="center"/>
    </xf>
    <xf numFmtId="0" fontId="6" fillId="19" borderId="216" xfId="2" applyFill="1" applyBorder="1" applyAlignment="1">
      <alignment horizontal="center" vertical="center" wrapText="1"/>
    </xf>
    <xf numFmtId="0" fontId="6" fillId="19" borderId="217" xfId="2" applyFill="1" applyBorder="1" applyAlignment="1">
      <alignment horizontal="center" vertical="center"/>
    </xf>
    <xf numFmtId="0" fontId="6" fillId="19" borderId="217" xfId="2" applyFill="1" applyBorder="1" applyAlignment="1">
      <alignment horizontal="center" vertical="center" wrapText="1"/>
    </xf>
    <xf numFmtId="0" fontId="6" fillId="19" borderId="218" xfId="2" applyFill="1" applyBorder="1" applyAlignment="1">
      <alignment horizontal="center" vertical="center"/>
    </xf>
    <xf numFmtId="0" fontId="0" fillId="23" borderId="219" xfId="0" applyFill="1" applyBorder="1" applyAlignment="1">
      <alignment horizontal="left" vertical="center"/>
    </xf>
    <xf numFmtId="0" fontId="0" fillId="23" borderId="220" xfId="0" applyFill="1" applyBorder="1" applyAlignment="1">
      <alignment horizontal="left" vertical="center"/>
    </xf>
    <xf numFmtId="0" fontId="70" fillId="29" borderId="220" xfId="0" applyFont="1" applyFill="1" applyBorder="1" applyAlignment="1">
      <alignment horizontal="left" vertical="center"/>
    </xf>
    <xf numFmtId="0" fontId="70" fillId="29" borderId="221" xfId="0" applyFont="1" applyFill="1" applyBorder="1" applyAlignment="1">
      <alignment horizontal="center" vertical="center"/>
    </xf>
    <xf numFmtId="0" fontId="90" fillId="21" borderId="38" xfId="2" applyFont="1" applyFill="1" applyBorder="1" applyAlignment="1">
      <alignment horizontal="center" vertical="center"/>
    </xf>
    <xf numFmtId="0" fontId="12" fillId="0" borderId="222" xfId="2" applyFont="1" applyBorder="1" applyAlignment="1">
      <alignment horizontal="center" vertical="center" wrapText="1"/>
    </xf>
    <xf numFmtId="0" fontId="23" fillId="19" borderId="0" xfId="2" applyFont="1" applyFill="1" applyAlignment="1">
      <alignment horizontal="center" vertical="top" wrapText="1"/>
    </xf>
    <xf numFmtId="0" fontId="22" fillId="19" borderId="36" xfId="2" applyFont="1" applyFill="1" applyBorder="1" applyAlignment="1">
      <alignment horizontal="center" vertical="center" wrapText="1"/>
    </xf>
    <xf numFmtId="0" fontId="23" fillId="19" borderId="49" xfId="2" applyFont="1" applyFill="1" applyBorder="1" applyAlignment="1">
      <alignment horizontal="center" vertical="center" wrapText="1"/>
    </xf>
    <xf numFmtId="0" fontId="22" fillId="19" borderId="223" xfId="2" applyFont="1" applyFill="1" applyBorder="1" applyAlignment="1">
      <alignment horizontal="left" vertical="center"/>
    </xf>
    <xf numFmtId="0" fontId="22" fillId="19" borderId="7" xfId="2" applyFont="1" applyFill="1" applyBorder="1" applyAlignment="1">
      <alignment horizontal="center" vertical="center" wrapText="1"/>
    </xf>
    <xf numFmtId="0" fontId="23" fillId="19" borderId="170" xfId="2" applyFont="1" applyFill="1" applyBorder="1" applyAlignment="1">
      <alignment horizontal="center" vertical="top" wrapText="1"/>
    </xf>
    <xf numFmtId="177" fontId="1" fillId="19" borderId="49" xfId="2" applyNumberFormat="1" applyFont="1" applyFill="1" applyBorder="1" applyAlignment="1">
      <alignment horizontal="center" vertical="center" wrapText="1"/>
    </xf>
    <xf numFmtId="0" fontId="84" fillId="0" borderId="171" xfId="0" applyFont="1" applyBorder="1" applyAlignment="1">
      <alignment horizontal="center" vertical="center" wrapText="1"/>
    </xf>
    <xf numFmtId="177" fontId="36" fillId="19" borderId="171" xfId="2" applyNumberFormat="1" applyFont="1" applyFill="1" applyBorder="1" applyAlignment="1">
      <alignment horizontal="center" vertical="center" wrapText="1"/>
    </xf>
    <xf numFmtId="0" fontId="22" fillId="19" borderId="170" xfId="2" applyFont="1" applyFill="1" applyBorder="1" applyAlignment="1">
      <alignment horizontal="center" vertical="center" wrapText="1"/>
    </xf>
    <xf numFmtId="177" fontId="22" fillId="19" borderId="49" xfId="2" applyNumberFormat="1" applyFont="1" applyFill="1" applyBorder="1" applyAlignment="1">
      <alignment horizontal="center" vertical="center" shrinkToFit="1"/>
    </xf>
    <xf numFmtId="0" fontId="88" fillId="0" borderId="0" xfId="2" applyFont="1" applyAlignment="1">
      <alignment vertical="top" wrapText="1"/>
    </xf>
    <xf numFmtId="0" fontId="8" fillId="0" borderId="225" xfId="1" applyBorder="1" applyAlignment="1" applyProtection="1">
      <alignment vertical="center" wrapText="1"/>
    </xf>
    <xf numFmtId="0" fontId="112" fillId="19" borderId="226" xfId="0" applyFont="1" applyFill="1" applyBorder="1" applyAlignment="1">
      <alignment horizontal="left" vertical="center"/>
    </xf>
    <xf numFmtId="0" fontId="112" fillId="19" borderId="227" xfId="0" applyFont="1" applyFill="1" applyBorder="1" applyAlignment="1">
      <alignment horizontal="left" vertical="center"/>
    </xf>
    <xf numFmtId="14" fontId="112" fillId="19" borderId="227" xfId="0" applyNumberFormat="1" applyFont="1" applyFill="1" applyBorder="1" applyAlignment="1">
      <alignment horizontal="center" vertical="center"/>
    </xf>
    <xf numFmtId="14" fontId="112" fillId="19" borderId="228" xfId="0" applyNumberFormat="1" applyFont="1" applyFill="1" applyBorder="1" applyAlignment="1">
      <alignment horizontal="center" vertical="center"/>
    </xf>
    <xf numFmtId="0" fontId="1" fillId="19" borderId="127" xfId="17" applyFill="1" applyBorder="1" applyAlignment="1">
      <alignment horizontal="center" vertical="center" wrapText="1"/>
    </xf>
    <xf numFmtId="0" fontId="70" fillId="19" borderId="0" xfId="0" applyFont="1" applyFill="1" applyAlignment="1">
      <alignment horizontal="center" vertical="center"/>
    </xf>
    <xf numFmtId="0" fontId="12" fillId="5" borderId="222" xfId="2" applyFont="1" applyFill="1" applyBorder="1" applyAlignment="1">
      <alignment horizontal="center" vertical="center" wrapText="1"/>
    </xf>
    <xf numFmtId="0" fontId="129" fillId="0" borderId="224" xfId="1" applyFont="1" applyFill="1" applyBorder="1" applyAlignment="1" applyProtection="1">
      <alignment horizontal="left" vertical="top" wrapText="1"/>
    </xf>
    <xf numFmtId="0" fontId="8" fillId="0" borderId="229" xfId="1" applyBorder="1" applyAlignment="1" applyProtection="1">
      <alignment vertical="center"/>
    </xf>
    <xf numFmtId="0" fontId="0" fillId="0" borderId="0" xfId="0" applyAlignment="1">
      <alignment horizontal="center" vertical="center"/>
    </xf>
    <xf numFmtId="0" fontId="6" fillId="19" borderId="230" xfId="2" applyFill="1" applyBorder="1" applyAlignment="1">
      <alignment horizontal="center" vertical="center" wrapText="1"/>
    </xf>
    <xf numFmtId="0" fontId="6" fillId="19" borderId="231" xfId="2" applyFill="1" applyBorder="1" applyAlignment="1">
      <alignment horizontal="center" vertical="center"/>
    </xf>
    <xf numFmtId="0" fontId="6" fillId="19" borderId="231" xfId="2" applyFill="1" applyBorder="1" applyAlignment="1">
      <alignment horizontal="center" vertical="center" wrapText="1"/>
    </xf>
    <xf numFmtId="0" fontId="6" fillId="19" borderId="232" xfId="2" applyFill="1" applyBorder="1" applyAlignment="1">
      <alignment horizontal="center" vertical="center"/>
    </xf>
    <xf numFmtId="0" fontId="0" fillId="0" borderId="233" xfId="0" applyBorder="1" applyAlignment="1">
      <alignment horizontal="center" vertical="center"/>
    </xf>
    <xf numFmtId="0" fontId="0" fillId="0" borderId="234" xfId="0" applyBorder="1" applyAlignment="1">
      <alignment horizontal="center" vertical="center"/>
    </xf>
    <xf numFmtId="0" fontId="0" fillId="0" borderId="235" xfId="0" applyBorder="1" applyAlignment="1">
      <alignment horizontal="center" vertical="center"/>
    </xf>
    <xf numFmtId="0" fontId="6" fillId="19" borderId="236" xfId="2" applyFill="1" applyBorder="1" applyAlignment="1">
      <alignment horizontal="center" vertical="center" wrapText="1"/>
    </xf>
    <xf numFmtId="0" fontId="6" fillId="19" borderId="237" xfId="2" applyFill="1" applyBorder="1" applyAlignment="1">
      <alignment horizontal="center" vertical="center"/>
    </xf>
    <xf numFmtId="0" fontId="6" fillId="19" borderId="237" xfId="2" applyFill="1" applyBorder="1" applyAlignment="1">
      <alignment horizontal="center" vertical="center" wrapText="1"/>
    </xf>
    <xf numFmtId="0" fontId="6" fillId="19" borderId="238" xfId="2" applyFill="1" applyBorder="1" applyAlignment="1">
      <alignment horizontal="center" vertical="center"/>
    </xf>
    <xf numFmtId="184" fontId="0" fillId="40" borderId="233" xfId="0" applyNumberFormat="1" applyFill="1" applyBorder="1" applyAlignment="1">
      <alignment horizontal="center" vertical="center"/>
    </xf>
    <xf numFmtId="184" fontId="0" fillId="40" borderId="234" xfId="0" applyNumberFormat="1" applyFill="1" applyBorder="1" applyAlignment="1">
      <alignment horizontal="center" vertical="center"/>
    </xf>
    <xf numFmtId="184" fontId="0" fillId="40" borderId="235" xfId="0" applyNumberFormat="1" applyFill="1" applyBorder="1" applyAlignment="1">
      <alignment horizontal="center" vertical="center"/>
    </xf>
    <xf numFmtId="0" fontId="136" fillId="21" borderId="143" xfId="2" applyFont="1" applyFill="1" applyBorder="1" applyAlignment="1">
      <alignment horizontal="center" vertical="center" wrapText="1"/>
    </xf>
    <xf numFmtId="0" fontId="17" fillId="23" borderId="185" xfId="2" applyFont="1" applyFill="1" applyBorder="1" applyAlignment="1">
      <alignment horizontal="center" vertical="center" wrapText="1"/>
    </xf>
    <xf numFmtId="0" fontId="8" fillId="0" borderId="239" xfId="1" applyBorder="1" applyAlignment="1" applyProtection="1">
      <alignment horizontal="left" vertical="top" wrapText="1"/>
    </xf>
    <xf numFmtId="0" fontId="20" fillId="0" borderId="101" xfId="1" applyFont="1" applyFill="1" applyBorder="1" applyAlignment="1" applyProtection="1">
      <alignment vertical="top" wrapText="1"/>
    </xf>
    <xf numFmtId="0" fontId="6" fillId="0" borderId="240" xfId="2" applyBorder="1">
      <alignment vertical="center"/>
    </xf>
    <xf numFmtId="0" fontId="8" fillId="0" borderId="90" xfId="1" applyFill="1" applyBorder="1" applyAlignment="1" applyProtection="1">
      <alignment vertical="top" wrapText="1"/>
    </xf>
    <xf numFmtId="0" fontId="112" fillId="19" borderId="188" xfId="0" applyFont="1" applyFill="1" applyBorder="1" applyAlignment="1">
      <alignment horizontal="left" vertical="center"/>
    </xf>
    <xf numFmtId="0" fontId="112" fillId="19" borderId="199" xfId="0" applyFont="1" applyFill="1" applyBorder="1" applyAlignment="1">
      <alignment horizontal="left" vertical="center"/>
    </xf>
    <xf numFmtId="14" fontId="147" fillId="19" borderId="128" xfId="0" applyNumberFormat="1" applyFont="1" applyFill="1" applyBorder="1" applyAlignment="1">
      <alignment horizontal="center" vertical="center"/>
    </xf>
    <xf numFmtId="0" fontId="8" fillId="0" borderId="225" xfId="1" applyFill="1" applyBorder="1" applyAlignment="1" applyProtection="1">
      <alignment horizontal="left" vertical="center" wrapText="1"/>
    </xf>
    <xf numFmtId="0" fontId="0" fillId="38" borderId="0" xfId="0" applyFill="1">
      <alignment vertical="center"/>
    </xf>
    <xf numFmtId="14" fontId="86" fillId="21" borderId="1" xfId="1" applyNumberFormat="1" applyFont="1" applyFill="1" applyBorder="1" applyAlignment="1" applyProtection="1">
      <alignment horizontal="center" vertical="center" wrapText="1" shrinkToFit="1"/>
    </xf>
    <xf numFmtId="0" fontId="129" fillId="0" borderId="192" xfId="2" applyFont="1" applyBorder="1" applyAlignment="1">
      <alignment horizontal="left" vertical="top" wrapText="1"/>
    </xf>
    <xf numFmtId="14" fontId="92" fillId="19" borderId="128" xfId="17" applyNumberFormat="1" applyFont="1" applyFill="1" applyBorder="1" applyAlignment="1">
      <alignment horizontal="center" vertical="center" wrapText="1"/>
    </xf>
    <xf numFmtId="0" fontId="36" fillId="19" borderId="127" xfId="17" applyFont="1" applyFill="1" applyBorder="1" applyAlignment="1">
      <alignment horizontal="center" vertical="center" wrapText="1"/>
    </xf>
    <xf numFmtId="14" fontId="36" fillId="19" borderId="128" xfId="17" applyNumberFormat="1" applyFont="1" applyFill="1" applyBorder="1" applyAlignment="1">
      <alignment horizontal="center" vertical="center"/>
    </xf>
    <xf numFmtId="56" fontId="92" fillId="19" borderId="127" xfId="17" applyNumberFormat="1" applyFont="1" applyFill="1" applyBorder="1" applyAlignment="1">
      <alignment horizontal="center" vertical="center" wrapText="1"/>
    </xf>
    <xf numFmtId="0" fontId="93" fillId="19" borderId="0" xfId="0" applyFont="1" applyFill="1" applyAlignment="1">
      <alignment horizontal="center" vertical="center" wrapText="1"/>
    </xf>
    <xf numFmtId="0" fontId="84" fillId="41" borderId="115" xfId="0" applyFont="1" applyFill="1" applyBorder="1" applyAlignment="1">
      <alignment horizontal="center" vertical="center" wrapText="1"/>
    </xf>
    <xf numFmtId="0" fontId="8" fillId="0" borderId="186" xfId="1" applyBorder="1" applyAlignment="1" applyProtection="1">
      <alignment vertical="center" wrapText="1"/>
    </xf>
    <xf numFmtId="0" fontId="17" fillId="21" borderId="185" xfId="2" applyFont="1" applyFill="1" applyBorder="1" applyAlignment="1">
      <alignment horizontal="center" vertical="center" wrapText="1"/>
    </xf>
    <xf numFmtId="0" fontId="86" fillId="21" borderId="146" xfId="1" applyFont="1" applyFill="1" applyBorder="1" applyAlignment="1" applyProtection="1">
      <alignment horizontal="center" vertical="center" wrapText="1"/>
    </xf>
    <xf numFmtId="0" fontId="8" fillId="0" borderId="0" xfId="1" applyFill="1" applyAlignment="1" applyProtection="1">
      <alignment vertical="center"/>
    </xf>
    <xf numFmtId="0" fontId="149" fillId="19" borderId="0" xfId="0" applyFont="1" applyFill="1" applyAlignment="1">
      <alignment horizontal="center" vertical="center"/>
    </xf>
    <xf numFmtId="14" fontId="12" fillId="19" borderId="128" xfId="17" applyNumberFormat="1" applyFont="1" applyFill="1" applyBorder="1" applyAlignment="1">
      <alignment horizontal="center" vertical="center"/>
    </xf>
    <xf numFmtId="0" fontId="92" fillId="21" borderId="127" xfId="17" applyFont="1" applyFill="1" applyBorder="1" applyAlignment="1">
      <alignment horizontal="center" vertical="center" wrapText="1"/>
    </xf>
    <xf numFmtId="14" fontId="92" fillId="21" borderId="128" xfId="17" applyNumberFormat="1" applyFont="1" applyFill="1" applyBorder="1" applyAlignment="1">
      <alignment horizontal="center" vertical="center"/>
    </xf>
    <xf numFmtId="0" fontId="98" fillId="21" borderId="0" xfId="0" applyFont="1" applyFill="1" applyAlignment="1">
      <alignment horizontal="center" vertical="center" wrapText="1"/>
    </xf>
    <xf numFmtId="14" fontId="12" fillId="21" borderId="128" xfId="17" applyNumberFormat="1" applyFont="1" applyFill="1" applyBorder="1" applyAlignment="1">
      <alignment horizontal="center" vertical="center" wrapText="1"/>
    </xf>
    <xf numFmtId="0" fontId="99" fillId="21" borderId="127" xfId="17" applyFont="1" applyFill="1" applyBorder="1" applyAlignment="1">
      <alignment horizontal="center" vertical="center" wrapText="1"/>
    </xf>
    <xf numFmtId="14" fontId="99" fillId="21" borderId="128" xfId="17" applyNumberFormat="1" applyFont="1" applyFill="1" applyBorder="1" applyAlignment="1">
      <alignment horizontal="center" vertical="center" wrapText="1"/>
    </xf>
    <xf numFmtId="14" fontId="22" fillId="21" borderId="128" xfId="17" applyNumberFormat="1" applyFont="1" applyFill="1" applyBorder="1" applyAlignment="1">
      <alignment horizontal="center" vertical="center"/>
    </xf>
    <xf numFmtId="0" fontId="36" fillId="21" borderId="127" xfId="17" applyFont="1" applyFill="1" applyBorder="1" applyAlignment="1">
      <alignment horizontal="center" vertical="center" wrapText="1"/>
    </xf>
    <xf numFmtId="14" fontId="36" fillId="21" borderId="128" xfId="17" applyNumberFormat="1" applyFont="1" applyFill="1" applyBorder="1" applyAlignment="1">
      <alignment horizontal="center" vertical="center"/>
    </xf>
    <xf numFmtId="14" fontId="18" fillId="21" borderId="1" xfId="2" applyNumberFormat="1" applyFont="1" applyFill="1" applyBorder="1" applyAlignment="1">
      <alignment horizontal="center" vertical="center" wrapText="1" shrinkToFit="1"/>
    </xf>
    <xf numFmtId="14" fontId="90" fillId="21" borderId="1" xfId="2" applyNumberFormat="1" applyFont="1" applyFill="1" applyBorder="1" applyAlignment="1">
      <alignment horizontal="center" vertical="center" wrapText="1" shrinkToFit="1"/>
    </xf>
    <xf numFmtId="0" fontId="112" fillId="21" borderId="199" xfId="0" applyFont="1" applyFill="1" applyBorder="1" applyAlignment="1">
      <alignment horizontal="left" vertical="center"/>
    </xf>
    <xf numFmtId="0" fontId="112" fillId="21" borderId="227" xfId="0" applyFont="1" applyFill="1" applyBorder="1" applyAlignment="1">
      <alignment horizontal="left" vertical="center"/>
    </xf>
    <xf numFmtId="0" fontId="112" fillId="29" borderId="227" xfId="0" applyFont="1" applyFill="1" applyBorder="1" applyAlignment="1">
      <alignment horizontal="left" vertical="center"/>
    </xf>
    <xf numFmtId="0" fontId="112" fillId="29" borderId="199" xfId="0" applyFont="1" applyFill="1" applyBorder="1" applyAlignment="1">
      <alignment horizontal="left" vertical="center"/>
    </xf>
    <xf numFmtId="0" fontId="112" fillId="42" borderId="188" xfId="0" applyFont="1" applyFill="1" applyBorder="1" applyAlignment="1">
      <alignment horizontal="left" vertical="center"/>
    </xf>
    <xf numFmtId="0" fontId="112" fillId="42" borderId="227" xfId="0" applyFont="1" applyFill="1" applyBorder="1" applyAlignment="1">
      <alignment horizontal="left" vertical="center"/>
    </xf>
    <xf numFmtId="0" fontId="112" fillId="43" borderId="227" xfId="0" applyFont="1" applyFill="1" applyBorder="1" applyAlignment="1">
      <alignment horizontal="left" vertical="center"/>
    </xf>
    <xf numFmtId="0" fontId="6" fillId="0" borderId="0" xfId="4"/>
    <xf numFmtId="0" fontId="0" fillId="0" borderId="0" xfId="4" applyFont="1"/>
    <xf numFmtId="0" fontId="16" fillId="5" borderId="0" xfId="4" applyFont="1" applyFill="1"/>
    <xf numFmtId="0" fontId="16" fillId="44" borderId="0" xfId="4" applyFont="1" applyFill="1"/>
    <xf numFmtId="0" fontId="161" fillId="5" borderId="0" xfId="4" applyFont="1" applyFill="1"/>
    <xf numFmtId="0" fontId="33" fillId="5" borderId="0" xfId="4" applyFont="1" applyFill="1"/>
    <xf numFmtId="0" fontId="7" fillId="3" borderId="0" xfId="20" applyFont="1" applyFill="1" applyAlignment="1">
      <alignment vertical="top"/>
    </xf>
    <xf numFmtId="0" fontId="159" fillId="3" borderId="0" xfId="20" applyFont="1" applyFill="1" applyAlignment="1">
      <alignment vertical="top"/>
    </xf>
    <xf numFmtId="0" fontId="154" fillId="3" borderId="0" xfId="20" applyFont="1" applyFill="1" applyAlignment="1">
      <alignment vertical="top"/>
    </xf>
    <xf numFmtId="0" fontId="155" fillId="0" borderId="0" xfId="20" applyFont="1">
      <alignment vertical="center"/>
    </xf>
    <xf numFmtId="0" fontId="33" fillId="3" borderId="0" xfId="20" applyFont="1" applyFill="1" applyAlignment="1">
      <alignment vertical="top"/>
    </xf>
    <xf numFmtId="0" fontId="162" fillId="0" borderId="0" xfId="20" applyFont="1">
      <alignment vertical="center"/>
    </xf>
    <xf numFmtId="0" fontId="124" fillId="3" borderId="0" xfId="20" applyFont="1" applyFill="1" applyAlignment="1">
      <alignment vertical="top"/>
    </xf>
    <xf numFmtId="0" fontId="7" fillId="3" borderId="0" xfId="4" applyFont="1" applyFill="1" applyAlignment="1">
      <alignment vertical="top"/>
    </xf>
    <xf numFmtId="0" fontId="164" fillId="0" borderId="0" xfId="20" applyFont="1">
      <alignment vertical="center"/>
    </xf>
    <xf numFmtId="0" fontId="73" fillId="0" borderId="0" xfId="0" applyFont="1" applyAlignment="1">
      <alignment horizontal="left" vertical="center" wrapText="1"/>
    </xf>
    <xf numFmtId="0" fontId="77" fillId="0" borderId="0" xfId="0" applyFont="1" applyAlignment="1">
      <alignment horizontal="left" vertical="center" wrapText="1"/>
    </xf>
    <xf numFmtId="0" fontId="76" fillId="0" borderId="0" xfId="0" applyFont="1" applyAlignment="1">
      <alignment horizontal="left" vertical="center" wrapText="1"/>
    </xf>
    <xf numFmtId="0" fontId="77" fillId="0" borderId="0" xfId="0" applyFont="1" applyAlignment="1">
      <alignment horizontal="left" vertical="top" wrapText="1"/>
    </xf>
    <xf numFmtId="0" fontId="73" fillId="0" borderId="0" xfId="0" applyFont="1" applyAlignment="1">
      <alignment horizontal="left" vertical="top" wrapText="1"/>
    </xf>
    <xf numFmtId="0" fontId="74" fillId="0" borderId="0" xfId="0" applyFont="1" applyAlignment="1">
      <alignment horizontal="left" vertical="center" wrapText="1"/>
    </xf>
    <xf numFmtId="0" fontId="6" fillId="0" borderId="64" xfId="0" applyFont="1" applyBorder="1" applyAlignment="1">
      <alignment horizontal="left" vertical="center"/>
    </xf>
    <xf numFmtId="0" fontId="6" fillId="0" borderId="0" xfId="0" applyFont="1" applyAlignment="1">
      <alignment horizontal="left" vertical="center"/>
    </xf>
    <xf numFmtId="0" fontId="6" fillId="0" borderId="66" xfId="0" applyFont="1" applyBorder="1" applyAlignment="1">
      <alignment horizontal="left" vertical="center"/>
    </xf>
    <xf numFmtId="0" fontId="103" fillId="5" borderId="0" xfId="0" applyFont="1" applyFill="1" applyAlignment="1">
      <alignment horizontal="left" vertical="center" wrapText="1"/>
    </xf>
    <xf numFmtId="0" fontId="103" fillId="5" borderId="66" xfId="0" applyFont="1" applyFill="1" applyBorder="1" applyAlignment="1">
      <alignment horizontal="left" vertical="center" wrapText="1"/>
    </xf>
    <xf numFmtId="0" fontId="103" fillId="5" borderId="0" xfId="0" applyFont="1" applyFill="1" applyAlignment="1">
      <alignment horizontal="left" vertical="center"/>
    </xf>
    <xf numFmtId="0" fontId="103" fillId="5" borderId="0" xfId="0" applyFont="1" applyFill="1" applyAlignment="1">
      <alignment horizontal="left" vertical="top" wrapText="1"/>
    </xf>
    <xf numFmtId="0" fontId="8" fillId="0" borderId="0" xfId="1" applyAlignment="1" applyProtection="1">
      <alignment horizontal="center" vertical="center" wrapText="1"/>
    </xf>
    <xf numFmtId="0" fontId="49" fillId="19" borderId="44" xfId="17" applyFont="1" applyFill="1" applyBorder="1" applyAlignment="1">
      <alignment horizontal="center" vertical="center"/>
    </xf>
    <xf numFmtId="0" fontId="49" fillId="19" borderId="45" xfId="17" applyFont="1" applyFill="1" applyBorder="1" applyAlignment="1">
      <alignment horizontal="center" vertical="center"/>
    </xf>
    <xf numFmtId="0" fontId="49" fillId="0" borderId="45" xfId="17" applyFont="1" applyBorder="1" applyAlignment="1">
      <alignment horizontal="center" vertical="center"/>
    </xf>
    <xf numFmtId="0" fontId="49" fillId="0" borderId="46" xfId="17" applyFont="1" applyBorder="1" applyAlignment="1">
      <alignment horizontal="center" vertical="center"/>
    </xf>
    <xf numFmtId="0" fontId="1" fillId="0" borderId="71" xfId="17" applyBorder="1" applyAlignment="1">
      <alignment horizontal="center" vertical="center"/>
    </xf>
    <xf numFmtId="0" fontId="1" fillId="0" borderId="72" xfId="17" applyBorder="1" applyAlignment="1">
      <alignment horizontal="center" vertical="center"/>
    </xf>
    <xf numFmtId="0" fontId="1" fillId="0" borderId="73" xfId="17" applyBorder="1" applyAlignment="1">
      <alignment horizontal="center" vertical="center"/>
    </xf>
    <xf numFmtId="0" fontId="37" fillId="0" borderId="74" xfId="17" applyFont="1" applyBorder="1" applyAlignment="1">
      <alignment horizontal="center" vertical="center" wrapText="1"/>
    </xf>
    <xf numFmtId="0" fontId="37" fillId="0" borderId="40" xfId="17" applyFont="1" applyBorder="1" applyAlignment="1">
      <alignment horizontal="center" vertical="center" wrapText="1"/>
    </xf>
    <xf numFmtId="0" fontId="33" fillId="17" borderId="0" xfId="17" applyFont="1" applyFill="1" applyAlignment="1">
      <alignment horizontal="center" vertical="center"/>
    </xf>
    <xf numFmtId="179" fontId="152" fillId="0" borderId="75" xfId="17" applyNumberFormat="1" applyFont="1" applyBorder="1" applyAlignment="1">
      <alignment horizontal="center" vertical="center" shrinkToFit="1"/>
    </xf>
    <xf numFmtId="179" fontId="152" fillId="0" borderId="76" xfId="17" applyNumberFormat="1" applyFont="1" applyBorder="1" applyAlignment="1">
      <alignment horizontal="center" vertical="center" shrinkToFit="1"/>
    </xf>
    <xf numFmtId="0" fontId="47" fillId="0" borderId="77" xfId="17" applyFont="1" applyBorder="1" applyAlignment="1">
      <alignment horizontal="center" vertical="center"/>
    </xf>
    <xf numFmtId="0" fontId="47" fillId="0" borderId="78" xfId="17" applyFont="1" applyBorder="1" applyAlignment="1">
      <alignment horizontal="center" vertical="center"/>
    </xf>
    <xf numFmtId="0" fontId="10" fillId="6" borderId="196" xfId="17" applyFont="1" applyFill="1" applyBorder="1" applyAlignment="1">
      <alignment horizontal="center" vertical="center" wrapText="1"/>
    </xf>
    <xf numFmtId="0" fontId="10" fillId="6" borderId="194" xfId="17" applyFont="1" applyFill="1" applyBorder="1" applyAlignment="1">
      <alignment horizontal="center" vertical="center" wrapText="1"/>
    </xf>
    <xf numFmtId="0" fontId="10" fillId="6" borderId="197" xfId="17" applyFont="1" applyFill="1" applyBorder="1" applyAlignment="1">
      <alignment horizontal="center" vertical="center" wrapText="1"/>
    </xf>
    <xf numFmtId="0" fontId="36" fillId="21" borderId="149" xfId="17" applyFont="1" applyFill="1" applyBorder="1" applyAlignment="1">
      <alignment horizontal="left" vertical="top" wrapText="1"/>
    </xf>
    <xf numFmtId="0" fontId="36" fillId="21" borderId="150" xfId="17" applyFont="1" applyFill="1" applyBorder="1" applyAlignment="1">
      <alignment horizontal="left" vertical="top" wrapText="1"/>
    </xf>
    <xf numFmtId="0" fontId="36" fillId="21" borderId="151" xfId="17" applyFont="1" applyFill="1" applyBorder="1" applyAlignment="1">
      <alignment horizontal="left" vertical="top" wrapText="1"/>
    </xf>
    <xf numFmtId="0" fontId="36" fillId="19" borderId="79" xfId="18" applyFont="1" applyFill="1" applyBorder="1" applyAlignment="1">
      <alignment horizontal="center" vertical="center"/>
    </xf>
    <xf numFmtId="0" fontId="36" fillId="19" borderId="80" xfId="18" applyFont="1" applyFill="1" applyBorder="1" applyAlignment="1">
      <alignment horizontal="center" vertical="center"/>
    </xf>
    <xf numFmtId="0" fontId="11" fillId="0" borderId="116" xfId="17" applyFont="1" applyBorder="1" applyAlignment="1">
      <alignment horizontal="center" vertical="center" wrapText="1"/>
    </xf>
    <xf numFmtId="0" fontId="11" fillId="0" borderId="117" xfId="17" applyFont="1" applyBorder="1" applyAlignment="1">
      <alignment horizontal="center" vertical="center" wrapText="1"/>
    </xf>
    <xf numFmtId="0" fontId="11" fillId="0" borderId="118" xfId="17" applyFont="1" applyBorder="1" applyAlignment="1">
      <alignment horizontal="center" vertical="center" wrapText="1"/>
    </xf>
    <xf numFmtId="0" fontId="54" fillId="19" borderId="120" xfId="17" applyFont="1" applyFill="1" applyBorder="1" applyAlignment="1">
      <alignment horizontal="center" vertical="center"/>
    </xf>
    <xf numFmtId="0" fontId="54" fillId="19" borderId="121" xfId="17" applyFont="1" applyFill="1" applyBorder="1" applyAlignment="1">
      <alignment horizontal="center" vertical="center"/>
    </xf>
    <xf numFmtId="0" fontId="54" fillId="19" borderId="122" xfId="17" applyFont="1" applyFill="1" applyBorder="1" applyAlignment="1">
      <alignment horizontal="center" vertical="center"/>
    </xf>
    <xf numFmtId="0" fontId="36" fillId="21" borderId="212" xfId="17" applyFont="1" applyFill="1" applyBorder="1" applyAlignment="1">
      <alignment horizontal="left" vertical="top" wrapText="1"/>
    </xf>
    <xf numFmtId="0" fontId="36" fillId="21" borderId="210" xfId="17" applyFont="1" applyFill="1" applyBorder="1" applyAlignment="1">
      <alignment horizontal="left" vertical="top" wrapText="1"/>
    </xf>
    <xf numFmtId="0" fontId="36" fillId="21" borderId="211" xfId="17" applyFont="1" applyFill="1" applyBorder="1" applyAlignment="1">
      <alignment horizontal="left" vertical="top" wrapText="1"/>
    </xf>
    <xf numFmtId="0" fontId="108" fillId="19" borderId="209" xfId="17" applyFont="1" applyFill="1" applyBorder="1" applyAlignment="1">
      <alignment horizontal="left" vertical="top" wrapText="1"/>
    </xf>
    <xf numFmtId="0" fontId="108" fillId="19" borderId="210" xfId="17" applyFont="1" applyFill="1" applyBorder="1" applyAlignment="1">
      <alignment horizontal="left" vertical="top" wrapText="1"/>
    </xf>
    <xf numFmtId="0" fontId="108" fillId="19" borderId="211" xfId="17" applyFont="1" applyFill="1" applyBorder="1" applyAlignment="1">
      <alignment horizontal="left" vertical="top" wrapText="1"/>
    </xf>
    <xf numFmtId="0" fontId="36" fillId="19" borderId="149" xfId="17" applyFont="1" applyFill="1" applyBorder="1" applyAlignment="1">
      <alignment horizontal="left" vertical="top" wrapText="1"/>
    </xf>
    <xf numFmtId="0" fontId="36" fillId="19" borderId="150" xfId="17" applyFont="1" applyFill="1" applyBorder="1" applyAlignment="1">
      <alignment horizontal="left" vertical="top" wrapText="1"/>
    </xf>
    <xf numFmtId="0" fontId="36" fillId="19" borderId="151" xfId="17" applyFont="1" applyFill="1" applyBorder="1" applyAlignment="1">
      <alignment horizontal="left" vertical="top" wrapText="1"/>
    </xf>
    <xf numFmtId="0" fontId="12" fillId="21" borderId="149" xfId="17" applyFont="1" applyFill="1" applyBorder="1" applyAlignment="1">
      <alignment horizontal="left" vertical="top" wrapText="1"/>
    </xf>
    <xf numFmtId="0" fontId="12" fillId="21" borderId="150" xfId="17" applyFont="1" applyFill="1" applyBorder="1" applyAlignment="1">
      <alignment horizontal="left" vertical="top" wrapText="1"/>
    </xf>
    <xf numFmtId="0" fontId="12" fillId="21" borderId="151" xfId="17" applyFont="1" applyFill="1" applyBorder="1" applyAlignment="1">
      <alignment horizontal="left" vertical="top" wrapText="1"/>
    </xf>
    <xf numFmtId="0" fontId="12" fillId="19" borderId="149" xfId="17" applyFont="1" applyFill="1" applyBorder="1" applyAlignment="1">
      <alignment horizontal="left" vertical="top" wrapText="1"/>
    </xf>
    <xf numFmtId="0" fontId="12" fillId="19" borderId="150" xfId="17" applyFont="1" applyFill="1" applyBorder="1" applyAlignment="1">
      <alignment horizontal="left" vertical="top" wrapText="1"/>
    </xf>
    <xf numFmtId="0" fontId="12" fillId="19" borderId="151" xfId="17" applyFont="1" applyFill="1" applyBorder="1" applyAlignment="1">
      <alignment horizontal="left" vertical="top" wrapText="1"/>
    </xf>
    <xf numFmtId="0" fontId="36" fillId="19" borderId="173" xfId="17" applyFont="1" applyFill="1" applyBorder="1" applyAlignment="1">
      <alignment horizontal="left" vertical="top" wrapText="1"/>
    </xf>
    <xf numFmtId="0" fontId="36" fillId="19" borderId="127" xfId="17" applyFont="1" applyFill="1" applyBorder="1" applyAlignment="1">
      <alignment horizontal="left" vertical="top" wrapText="1"/>
    </xf>
    <xf numFmtId="0" fontId="92" fillId="19" borderId="149" xfId="17" applyFont="1" applyFill="1" applyBorder="1" applyAlignment="1">
      <alignment horizontal="left" vertical="top" wrapText="1"/>
    </xf>
    <xf numFmtId="0" fontId="92" fillId="19" borderId="150" xfId="17" applyFont="1" applyFill="1" applyBorder="1" applyAlignment="1">
      <alignment horizontal="left" vertical="top" wrapText="1"/>
    </xf>
    <xf numFmtId="0" fontId="92" fillId="19" borderId="151" xfId="17" applyFont="1" applyFill="1" applyBorder="1" applyAlignment="1">
      <alignment horizontal="left" vertical="top" wrapText="1"/>
    </xf>
    <xf numFmtId="0" fontId="12" fillId="21" borderId="149" xfId="2" applyFont="1" applyFill="1" applyBorder="1" applyAlignment="1">
      <alignment horizontal="left" vertical="top" wrapText="1"/>
    </xf>
    <xf numFmtId="0" fontId="12" fillId="21" borderId="150" xfId="2" applyFont="1" applyFill="1" applyBorder="1" applyAlignment="1">
      <alignment horizontal="left" vertical="top" wrapText="1"/>
    </xf>
    <xf numFmtId="0" fontId="12" fillId="21" borderId="151" xfId="2" applyFont="1" applyFill="1" applyBorder="1" applyAlignment="1">
      <alignment horizontal="left" vertical="top" wrapText="1"/>
    </xf>
    <xf numFmtId="0" fontId="12" fillId="19" borderId="149" xfId="2" applyFont="1" applyFill="1" applyBorder="1" applyAlignment="1">
      <alignment horizontal="left" vertical="top" wrapText="1"/>
    </xf>
    <xf numFmtId="0" fontId="12" fillId="19" borderId="150" xfId="2" applyFont="1" applyFill="1" applyBorder="1" applyAlignment="1">
      <alignment horizontal="left" vertical="top" wrapText="1"/>
    </xf>
    <xf numFmtId="0" fontId="12" fillId="19" borderId="151" xfId="2" applyFont="1" applyFill="1" applyBorder="1" applyAlignment="1">
      <alignment horizontal="left" vertical="top" wrapText="1"/>
    </xf>
    <xf numFmtId="0" fontId="59" fillId="12" borderId="54" xfId="17" applyFont="1" applyFill="1" applyBorder="1" applyAlignment="1">
      <alignment horizontal="right" vertical="center" wrapText="1"/>
    </xf>
    <xf numFmtId="0" fontId="60" fillId="12" borderId="54" xfId="0" applyFont="1" applyFill="1" applyBorder="1" applyAlignment="1">
      <alignment horizontal="right" vertical="center"/>
    </xf>
    <xf numFmtId="0" fontId="0" fillId="12" borderId="54" xfId="0" applyFill="1" applyBorder="1" applyAlignment="1">
      <alignment horizontal="right" vertical="center"/>
    </xf>
    <xf numFmtId="180" fontId="59" fillId="12" borderId="54" xfId="17" applyNumberFormat="1" applyFont="1" applyFill="1" applyBorder="1" applyAlignment="1">
      <alignment horizontal="center" vertical="center" wrapText="1"/>
    </xf>
    <xf numFmtId="180" fontId="0" fillId="12" borderId="54" xfId="0" applyNumberFormat="1" applyFill="1" applyBorder="1" applyAlignment="1">
      <alignment horizontal="center" vertical="center" wrapText="1"/>
    </xf>
    <xf numFmtId="0" fontId="61" fillId="13" borderId="55" xfId="17" applyFont="1" applyFill="1" applyBorder="1" applyAlignment="1">
      <alignment horizontal="center" vertical="center" wrapText="1"/>
    </xf>
    <xf numFmtId="0" fontId="62" fillId="13" borderId="55" xfId="0" applyFont="1" applyFill="1" applyBorder="1" applyAlignment="1">
      <alignment horizontal="center" vertical="center"/>
    </xf>
    <xf numFmtId="0" fontId="61" fillId="10" borderId="55" xfId="0" applyFont="1" applyFill="1" applyBorder="1" applyAlignment="1">
      <alignment horizontal="center" vertical="center"/>
    </xf>
    <xf numFmtId="0" fontId="64" fillId="10" borderId="55" xfId="0" applyFont="1" applyFill="1" applyBorder="1" applyAlignment="1">
      <alignment horizontal="center" vertical="center"/>
    </xf>
    <xf numFmtId="0" fontId="66" fillId="18" borderId="103" xfId="16" applyFont="1" applyFill="1" applyBorder="1" applyAlignment="1">
      <alignment horizontal="center" vertical="center"/>
    </xf>
    <xf numFmtId="0" fontId="66" fillId="18" borderId="108" xfId="16" applyFont="1" applyFill="1" applyBorder="1" applyAlignment="1">
      <alignment horizontal="center" vertical="center"/>
    </xf>
    <xf numFmtId="0" fontId="66" fillId="18" borderId="110" xfId="16" applyFont="1" applyFill="1" applyBorder="1" applyAlignment="1">
      <alignment horizontal="center" vertical="center"/>
    </xf>
    <xf numFmtId="0" fontId="67" fillId="2" borderId="104" xfId="16" applyFont="1" applyFill="1" applyBorder="1" applyAlignment="1">
      <alignment vertical="center" wrapText="1"/>
    </xf>
    <xf numFmtId="0" fontId="67" fillId="2" borderId="105" xfId="16" applyFont="1" applyFill="1" applyBorder="1" applyAlignment="1">
      <alignment vertical="center" wrapText="1"/>
    </xf>
    <xf numFmtId="0" fontId="67" fillId="2" borderId="106" xfId="16" applyFont="1" applyFill="1" applyBorder="1" applyAlignment="1">
      <alignment vertical="center" wrapText="1"/>
    </xf>
    <xf numFmtId="0" fontId="67" fillId="2" borderId="95" xfId="16" applyFont="1" applyFill="1" applyBorder="1" applyAlignment="1">
      <alignment vertical="center" wrapText="1"/>
    </xf>
    <xf numFmtId="0" fontId="67" fillId="2" borderId="0" xfId="16" applyFont="1" applyFill="1" applyAlignment="1">
      <alignment vertical="center" wrapText="1"/>
    </xf>
    <xf numFmtId="0" fontId="67" fillId="2" borderId="96" xfId="16" applyFont="1" applyFill="1" applyBorder="1" applyAlignment="1">
      <alignment vertical="center" wrapText="1"/>
    </xf>
    <xf numFmtId="0" fontId="67" fillId="2" borderId="111" xfId="16" applyFont="1" applyFill="1" applyBorder="1" applyAlignment="1">
      <alignment vertical="center" wrapText="1"/>
    </xf>
    <xf numFmtId="0" fontId="67" fillId="2" borderId="112" xfId="16" applyFont="1" applyFill="1" applyBorder="1" applyAlignment="1">
      <alignment vertical="center" wrapText="1"/>
    </xf>
    <xf numFmtId="0" fontId="67" fillId="2" borderId="113" xfId="16" applyFont="1" applyFill="1" applyBorder="1" applyAlignment="1">
      <alignment vertical="center" wrapText="1"/>
    </xf>
    <xf numFmtId="0" fontId="67" fillId="2" borderId="104" xfId="16" applyFont="1" applyFill="1" applyBorder="1" applyAlignment="1">
      <alignment horizontal="left" vertical="center" wrapText="1"/>
    </xf>
    <xf numFmtId="0" fontId="67" fillId="2" borderId="105" xfId="16" applyFont="1" applyFill="1" applyBorder="1" applyAlignment="1">
      <alignment horizontal="left" vertical="center" wrapText="1"/>
    </xf>
    <xf numFmtId="0" fontId="67" fillId="2" borderId="107" xfId="16" applyFont="1" applyFill="1" applyBorder="1" applyAlignment="1">
      <alignment horizontal="left" vertical="center" wrapText="1"/>
    </xf>
    <xf numFmtId="0" fontId="67" fillId="2" borderId="95"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109" xfId="16" applyFont="1" applyFill="1" applyBorder="1" applyAlignment="1">
      <alignment horizontal="left" vertical="center" wrapText="1"/>
    </xf>
    <xf numFmtId="0" fontId="67" fillId="2" borderId="111" xfId="16" applyFont="1" applyFill="1" applyBorder="1" applyAlignment="1">
      <alignment horizontal="left" vertical="center" wrapText="1"/>
    </xf>
    <xf numFmtId="0" fontId="67" fillId="2" borderId="112" xfId="16" applyFont="1" applyFill="1" applyBorder="1" applyAlignment="1">
      <alignment horizontal="left" vertical="center" wrapText="1"/>
    </xf>
    <xf numFmtId="0" fontId="67" fillId="2" borderId="114" xfId="16" applyFont="1" applyFill="1" applyBorder="1" applyAlignment="1">
      <alignment horizontal="left" vertical="center" wrapText="1"/>
    </xf>
    <xf numFmtId="0" fontId="7" fillId="5" borderId="34" xfId="17" applyFont="1" applyFill="1" applyBorder="1" applyAlignment="1">
      <alignment horizontal="center" vertical="center" wrapText="1"/>
    </xf>
    <xf numFmtId="0" fontId="59" fillId="25" borderId="68" xfId="17" applyFont="1" applyFill="1" applyBorder="1" applyAlignment="1">
      <alignment horizontal="center" vertical="center" wrapText="1"/>
    </xf>
    <xf numFmtId="0" fontId="57" fillId="16" borderId="68" xfId="17" applyFont="1" applyFill="1" applyBorder="1" applyAlignment="1">
      <alignment horizontal="center" vertical="center" wrapText="1"/>
    </xf>
    <xf numFmtId="0" fontId="0" fillId="16" borderId="68" xfId="0" applyFill="1" applyBorder="1" applyAlignment="1">
      <alignment horizontal="center" vertical="center" wrapText="1"/>
    </xf>
    <xf numFmtId="180" fontId="59" fillId="3" borderId="69" xfId="17" applyNumberFormat="1" applyFont="1" applyFill="1" applyBorder="1" applyAlignment="1">
      <alignment horizontal="center" vertical="center" wrapText="1"/>
    </xf>
    <xf numFmtId="180" fontId="59" fillId="3" borderId="70" xfId="17" applyNumberFormat="1" applyFont="1" applyFill="1" applyBorder="1" applyAlignment="1">
      <alignment horizontal="center" vertical="center" wrapText="1"/>
    </xf>
    <xf numFmtId="0" fontId="67" fillId="3" borderId="69" xfId="17" applyFont="1" applyFill="1" applyBorder="1" applyAlignment="1">
      <alignment horizontal="center" vertical="center" wrapText="1"/>
    </xf>
    <xf numFmtId="0" fontId="67" fillId="3" borderId="174" xfId="17" applyFont="1" applyFill="1" applyBorder="1" applyAlignment="1">
      <alignment horizontal="center" vertical="center" wrapText="1"/>
    </xf>
    <xf numFmtId="0" fontId="67" fillId="3" borderId="70" xfId="17" applyFont="1" applyFill="1" applyBorder="1" applyAlignment="1">
      <alignment horizontal="center" vertical="center" wrapText="1"/>
    </xf>
    <xf numFmtId="0" fontId="42" fillId="19" borderId="0" xfId="17" applyFont="1" applyFill="1" applyAlignment="1">
      <alignment horizontal="left" vertical="center"/>
    </xf>
    <xf numFmtId="0" fontId="94" fillId="19" borderId="149" xfId="2" applyFont="1" applyFill="1" applyBorder="1" applyAlignment="1">
      <alignment horizontal="left" vertical="top" wrapText="1"/>
    </xf>
    <xf numFmtId="0" fontId="94" fillId="19" borderId="150" xfId="2" applyFont="1" applyFill="1" applyBorder="1" applyAlignment="1">
      <alignment horizontal="left" vertical="top" wrapText="1"/>
    </xf>
    <xf numFmtId="0" fontId="94" fillId="19" borderId="151" xfId="2" applyFont="1" applyFill="1" applyBorder="1" applyAlignment="1">
      <alignment horizontal="left" vertical="top" wrapText="1"/>
    </xf>
    <xf numFmtId="0" fontId="160" fillId="44" borderId="0" xfId="4" applyFont="1" applyFill="1" applyAlignment="1">
      <alignment vertical="center" wrapText="1"/>
    </xf>
    <xf numFmtId="0" fontId="158" fillId="44" borderId="0" xfId="20" applyFont="1" applyFill="1" applyAlignment="1">
      <alignment vertical="center" wrapText="1"/>
    </xf>
    <xf numFmtId="0" fontId="158" fillId="44" borderId="246" xfId="20" applyFont="1" applyFill="1" applyBorder="1" applyAlignment="1">
      <alignment vertical="center" wrapText="1"/>
    </xf>
    <xf numFmtId="0" fontId="148" fillId="47" borderId="0" xfId="20" applyFont="1" applyFill="1" applyAlignment="1">
      <alignment horizontal="center" vertical="center"/>
    </xf>
    <xf numFmtId="0" fontId="6" fillId="0" borderId="0" xfId="20">
      <alignment vertical="center"/>
    </xf>
    <xf numFmtId="0" fontId="86" fillId="0" borderId="0" xfId="20" applyFont="1" applyAlignment="1">
      <alignment horizontal="center" vertical="center"/>
    </xf>
    <xf numFmtId="0" fontId="20" fillId="0" borderId="0" xfId="20" applyFont="1" applyAlignment="1">
      <alignment horizontal="center" vertical="center"/>
    </xf>
    <xf numFmtId="0" fontId="86" fillId="46" borderId="0" xfId="20" applyFont="1" applyFill="1" applyAlignment="1">
      <alignment horizontal="center" vertical="center" wrapText="1" shrinkToFit="1"/>
    </xf>
    <xf numFmtId="0" fontId="6" fillId="46" borderId="0" xfId="20" applyFill="1" applyAlignment="1">
      <alignment horizontal="center" vertical="center" wrapText="1" shrinkToFit="1"/>
    </xf>
    <xf numFmtId="0" fontId="163" fillId="0" borderId="0" xfId="20" applyFont="1" applyAlignment="1">
      <alignment horizontal="center" vertical="center"/>
    </xf>
    <xf numFmtId="0" fontId="6" fillId="0" borderId="0" xfId="20" applyAlignment="1">
      <alignment horizontal="center" vertical="center"/>
    </xf>
    <xf numFmtId="0" fontId="156" fillId="3" borderId="0" xfId="20" applyFont="1" applyFill="1" applyAlignment="1">
      <alignment vertical="top" wrapText="1"/>
    </xf>
    <xf numFmtId="0" fontId="157" fillId="3" borderId="0" xfId="20" applyFont="1" applyFill="1" applyAlignment="1">
      <alignment vertical="top" wrapText="1"/>
    </xf>
    <xf numFmtId="0" fontId="6" fillId="3" borderId="0" xfId="20" applyFill="1" applyAlignment="1">
      <alignment vertical="top" wrapText="1"/>
    </xf>
    <xf numFmtId="0" fontId="50" fillId="45" borderId="0" xfId="20" applyFont="1" applyFill="1" applyAlignment="1">
      <alignment horizontal="left" vertical="center" wrapText="1" indent="1"/>
    </xf>
    <xf numFmtId="0" fontId="158" fillId="0" borderId="0" xfId="20" applyFont="1" applyAlignment="1">
      <alignment horizontal="left" vertical="center" wrapText="1" indent="1"/>
    </xf>
    <xf numFmtId="14" fontId="86" fillId="21" borderId="165" xfId="2" applyNumberFormat="1" applyFont="1" applyFill="1" applyBorder="1" applyAlignment="1">
      <alignment horizontal="center" vertical="center" wrapText="1" shrinkToFit="1"/>
    </xf>
    <xf numFmtId="14" fontId="86" fillId="21" borderId="1" xfId="2" applyNumberFormat="1" applyFont="1" applyFill="1" applyBorder="1" applyAlignment="1">
      <alignment horizontal="center" vertical="center" wrapText="1" shrinkToFit="1"/>
    </xf>
    <xf numFmtId="14" fontId="86" fillId="21" borderId="131" xfId="2" applyNumberFormat="1" applyFont="1" applyFill="1" applyBorder="1" applyAlignment="1">
      <alignment horizontal="center" vertical="center" wrapText="1" shrinkToFit="1"/>
    </xf>
    <xf numFmtId="14" fontId="86" fillId="21" borderId="243" xfId="2" applyNumberFormat="1" applyFont="1" applyFill="1" applyBorder="1" applyAlignment="1">
      <alignment horizontal="center" vertical="center" shrinkToFit="1"/>
    </xf>
    <xf numFmtId="14" fontId="86" fillId="21" borderId="244" xfId="2" applyNumberFormat="1" applyFont="1" applyFill="1" applyBorder="1" applyAlignment="1">
      <alignment horizontal="center" vertical="center" shrinkToFit="1"/>
    </xf>
    <xf numFmtId="14" fontId="86" fillId="21" borderId="245" xfId="2" applyNumberFormat="1" applyFont="1" applyFill="1" applyBorder="1" applyAlignment="1">
      <alignment horizontal="center" vertical="center" shrinkToFit="1"/>
    </xf>
    <xf numFmtId="14" fontId="86" fillId="21" borderId="243" xfId="2" applyNumberFormat="1" applyFont="1" applyFill="1" applyBorder="1" applyAlignment="1">
      <alignment horizontal="center" vertical="center" wrapText="1" shrinkToFit="1"/>
    </xf>
    <xf numFmtId="14" fontId="86" fillId="21" borderId="244" xfId="2" applyNumberFormat="1" applyFont="1" applyFill="1" applyBorder="1" applyAlignment="1">
      <alignment horizontal="center" vertical="center" wrapText="1" shrinkToFit="1"/>
    </xf>
    <xf numFmtId="14" fontId="86" fillId="21" borderId="245" xfId="2" applyNumberFormat="1" applyFont="1" applyFill="1" applyBorder="1" applyAlignment="1">
      <alignment horizontal="center" vertical="center" wrapText="1" shrinkToFit="1"/>
    </xf>
    <xf numFmtId="56" fontId="86" fillId="21" borderId="165" xfId="2" applyNumberFormat="1" applyFont="1" applyFill="1" applyBorder="1" applyAlignment="1">
      <alignment horizontal="center" vertical="center" wrapText="1"/>
    </xf>
    <xf numFmtId="56" fontId="86" fillId="21" borderId="1" xfId="2" applyNumberFormat="1" applyFont="1" applyFill="1" applyBorder="1" applyAlignment="1">
      <alignment horizontal="center" vertical="center" wrapText="1"/>
    </xf>
    <xf numFmtId="56" fontId="86" fillId="21" borderId="131" xfId="2" applyNumberFormat="1" applyFont="1" applyFill="1" applyBorder="1" applyAlignment="1">
      <alignment horizontal="center" vertical="center" wrapText="1"/>
    </xf>
    <xf numFmtId="14" fontId="86" fillId="21" borderId="1" xfId="2" applyNumberFormat="1" applyFont="1" applyFill="1" applyBorder="1" applyAlignment="1">
      <alignment horizontal="center" vertical="center" shrinkToFit="1"/>
    </xf>
    <xf numFmtId="14" fontId="86" fillId="21" borderId="131" xfId="2" applyNumberFormat="1" applyFont="1" applyFill="1" applyBorder="1" applyAlignment="1">
      <alignment horizontal="center" vertical="center" shrinkToFit="1"/>
    </xf>
    <xf numFmtId="14" fontId="86" fillId="21" borderId="165" xfId="2" applyNumberFormat="1" applyFont="1" applyFill="1" applyBorder="1" applyAlignment="1">
      <alignment horizontal="center" vertical="center" shrinkToFit="1"/>
    </xf>
    <xf numFmtId="14" fontId="86" fillId="21" borderId="241" xfId="1" applyNumberFormat="1" applyFont="1" applyFill="1" applyBorder="1" applyAlignment="1" applyProtection="1">
      <alignment horizontal="center" vertical="center" wrapText="1"/>
    </xf>
    <xf numFmtId="14" fontId="86" fillId="21" borderId="161" xfId="1" applyNumberFormat="1" applyFont="1" applyFill="1" applyBorder="1" applyAlignment="1" applyProtection="1">
      <alignment horizontal="center" vertical="center" wrapText="1"/>
    </xf>
    <xf numFmtId="14" fontId="86" fillId="21" borderId="242" xfId="1" applyNumberFormat="1" applyFont="1" applyFill="1" applyBorder="1" applyAlignment="1" applyProtection="1">
      <alignment horizontal="center" vertical="center" wrapText="1"/>
    </xf>
    <xf numFmtId="14" fontId="34" fillId="21" borderId="165" xfId="1" applyNumberFormat="1" applyFont="1" applyFill="1" applyBorder="1" applyAlignment="1" applyProtection="1">
      <alignment horizontal="center" vertical="center" shrinkToFit="1"/>
    </xf>
    <xf numFmtId="14" fontId="34" fillId="21" borderId="1" xfId="1" applyNumberFormat="1" applyFont="1" applyFill="1" applyBorder="1" applyAlignment="1" applyProtection="1">
      <alignment horizontal="center" vertical="center" shrinkToFit="1"/>
    </xf>
    <xf numFmtId="14" fontId="34" fillId="21" borderId="131" xfId="1" applyNumberFormat="1" applyFont="1" applyFill="1" applyBorder="1" applyAlignment="1" applyProtection="1">
      <alignment horizontal="center" vertical="center" shrinkToFit="1"/>
    </xf>
    <xf numFmtId="56" fontId="86" fillId="21" borderId="165" xfId="2" applyNumberFormat="1" applyFont="1" applyFill="1" applyBorder="1" applyAlignment="1">
      <alignment horizontal="center" vertical="center" shrinkToFit="1"/>
    </xf>
    <xf numFmtId="56" fontId="86" fillId="21" borderId="1" xfId="2" applyNumberFormat="1" applyFont="1" applyFill="1" applyBorder="1" applyAlignment="1">
      <alignment horizontal="center" vertical="center" shrinkToFit="1"/>
    </xf>
    <xf numFmtId="56" fontId="86" fillId="21" borderId="131" xfId="2" applyNumberFormat="1" applyFont="1" applyFill="1" applyBorder="1" applyAlignment="1">
      <alignment horizontal="center" vertical="center" shrinkToFit="1"/>
    </xf>
    <xf numFmtId="0" fontId="0" fillId="23" borderId="214" xfId="0" applyFill="1" applyBorder="1" applyAlignment="1">
      <alignment horizontal="center" vertical="center"/>
    </xf>
    <xf numFmtId="0" fontId="0" fillId="23" borderId="101" xfId="0" applyFill="1" applyBorder="1" applyAlignment="1">
      <alignment horizontal="center" vertical="center"/>
    </xf>
    <xf numFmtId="0" fontId="70" fillId="29" borderId="101" xfId="0" applyFont="1" applyFill="1" applyBorder="1" applyAlignment="1">
      <alignment horizontal="center" vertical="center"/>
    </xf>
    <xf numFmtId="0" fontId="70" fillId="29" borderId="215" xfId="0" applyFont="1" applyFill="1" applyBorder="1" applyAlignment="1">
      <alignment horizontal="center" vertical="center"/>
    </xf>
    <xf numFmtId="0" fontId="113" fillId="21" borderId="183" xfId="2" applyFont="1" applyFill="1" applyBorder="1" applyAlignment="1">
      <alignment horizontal="center" vertical="center" shrinkToFit="1"/>
    </xf>
    <xf numFmtId="0" fontId="113" fillId="21" borderId="184" xfId="2" applyFont="1" applyFill="1" applyBorder="1" applyAlignment="1">
      <alignment horizontal="center" vertical="center" shrinkToFit="1"/>
    </xf>
    <xf numFmtId="0" fontId="6" fillId="0" borderId="0" xfId="2" applyAlignment="1">
      <alignment horizontal="center" vertical="center" wrapText="1"/>
    </xf>
    <xf numFmtId="0" fontId="80" fillId="33" borderId="0" xfId="2" applyFont="1" applyFill="1" applyAlignment="1">
      <alignment horizontal="left" vertical="center" wrapText="1"/>
    </xf>
    <xf numFmtId="0" fontId="80" fillId="33" borderId="0" xfId="2" applyFont="1" applyFill="1" applyAlignment="1">
      <alignment horizontal="left" vertical="center"/>
    </xf>
    <xf numFmtId="0" fontId="1" fillId="15" borderId="62" xfId="2" applyFont="1" applyFill="1" applyBorder="1" applyAlignment="1">
      <alignment vertical="top" wrapText="1"/>
    </xf>
    <xf numFmtId="0" fontId="6" fillId="0" borderId="58" xfId="2" applyBorder="1" applyAlignment="1">
      <alignment vertical="top" wrapText="1"/>
    </xf>
    <xf numFmtId="0" fontId="68" fillId="0" borderId="0" xfId="1" applyFont="1" applyAlignment="1" applyProtection="1">
      <alignment vertical="center"/>
    </xf>
    <xf numFmtId="0" fontId="6" fillId="0" borderId="0" xfId="2">
      <alignment vertical="center"/>
    </xf>
    <xf numFmtId="0" fontId="6" fillId="24" borderId="50" xfId="2" applyFill="1" applyBorder="1" applyAlignment="1">
      <alignment horizontal="left" vertical="top" wrapText="1"/>
    </xf>
    <xf numFmtId="0" fontId="6" fillId="24" borderId="119" xfId="2" applyFill="1" applyBorder="1" applyAlignment="1">
      <alignment horizontal="left" vertical="top" wrapText="1"/>
    </xf>
    <xf numFmtId="0" fontId="6" fillId="24" borderId="133" xfId="2" applyFill="1" applyBorder="1" applyAlignment="1">
      <alignment horizontal="left" vertical="top" wrapText="1"/>
    </xf>
    <xf numFmtId="0" fontId="1" fillId="28" borderId="50" xfId="2" applyFont="1" applyFill="1" applyBorder="1" applyAlignment="1">
      <alignment horizontal="left" vertical="top" wrapText="1"/>
    </xf>
    <xf numFmtId="0" fontId="1" fillId="28" borderId="61" xfId="2" applyFont="1" applyFill="1" applyBorder="1" applyAlignment="1">
      <alignment horizontal="lef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6" fillId="2" borderId="67" xfId="2" applyFill="1" applyBorder="1" applyAlignment="1">
      <alignment vertical="top" wrapText="1"/>
    </xf>
    <xf numFmtId="0" fontId="14" fillId="2" borderId="58" xfId="0" applyFont="1" applyFill="1" applyBorder="1" applyAlignment="1">
      <alignment vertical="top" wrapText="1"/>
    </xf>
    <xf numFmtId="0" fontId="1" fillId="2" borderId="67" xfId="2" applyFont="1" applyFill="1" applyBorder="1" applyAlignment="1">
      <alignment horizontal="left" vertical="top" wrapText="1"/>
    </xf>
    <xf numFmtId="0" fontId="1" fillId="2" borderId="58" xfId="2" applyFont="1" applyFill="1" applyBorder="1" applyAlignment="1">
      <alignment horizontal="left" vertical="top" wrapText="1"/>
    </xf>
    <xf numFmtId="0" fontId="13" fillId="5" borderId="179" xfId="2" applyFont="1" applyFill="1" applyBorder="1" applyAlignment="1">
      <alignment horizontal="center" vertical="center" wrapText="1"/>
    </xf>
    <xf numFmtId="0" fontId="13" fillId="5" borderId="180" xfId="2" applyFont="1" applyFill="1" applyBorder="1" applyAlignment="1">
      <alignment horizontal="center" vertical="center" wrapText="1"/>
    </xf>
    <xf numFmtId="0" fontId="13" fillId="5" borderId="181" xfId="2" applyFont="1" applyFill="1" applyBorder="1" applyAlignment="1">
      <alignment horizontal="center" vertical="center" wrapText="1"/>
    </xf>
    <xf numFmtId="0" fontId="6" fillId="5" borderId="81" xfId="2" applyFill="1" applyBorder="1">
      <alignment vertical="center"/>
    </xf>
    <xf numFmtId="0" fontId="6" fillId="5" borderId="23" xfId="2" applyFill="1" applyBorder="1">
      <alignment vertical="center"/>
    </xf>
    <xf numFmtId="0" fontId="6" fillId="5" borderId="82" xfId="2" applyFill="1" applyBorder="1">
      <alignment vertical="center"/>
    </xf>
    <xf numFmtId="0" fontId="6" fillId="5" borderId="83" xfId="2" applyFill="1" applyBorder="1">
      <alignment vertical="center"/>
    </xf>
    <xf numFmtId="0" fontId="6" fillId="5" borderId="84" xfId="2" applyFill="1" applyBorder="1">
      <alignment vertical="center"/>
    </xf>
    <xf numFmtId="0" fontId="6" fillId="5" borderId="85" xfId="2" applyFill="1" applyBorder="1">
      <alignment vertical="center"/>
    </xf>
    <xf numFmtId="0" fontId="21" fillId="5" borderId="86" xfId="2" applyFont="1" applyFill="1" applyBorder="1" applyAlignment="1">
      <alignment horizontal="center" vertical="top" wrapText="1"/>
    </xf>
    <xf numFmtId="0" fontId="21" fillId="5" borderId="78" xfId="2" applyFont="1" applyFill="1" applyBorder="1" applyAlignment="1">
      <alignment horizontal="center" vertical="top" wrapText="1"/>
    </xf>
    <xf numFmtId="0" fontId="21" fillId="5" borderId="87" xfId="2" applyFont="1" applyFill="1" applyBorder="1" applyAlignment="1">
      <alignment horizontal="center" vertical="top" wrapText="1"/>
    </xf>
    <xf numFmtId="0" fontId="21" fillId="5" borderId="88" xfId="2" applyFont="1" applyFill="1" applyBorder="1" applyAlignment="1">
      <alignment horizontal="center" vertical="top" wrapText="1"/>
    </xf>
    <xf numFmtId="0" fontId="21" fillId="5" borderId="89" xfId="2" applyFont="1" applyFill="1" applyBorder="1" applyAlignment="1">
      <alignment horizontal="center" vertical="top" wrapText="1"/>
    </xf>
    <xf numFmtId="0" fontId="1" fillId="5" borderId="13" xfId="2" applyFont="1" applyFill="1" applyBorder="1" applyAlignment="1">
      <alignment vertical="top" wrapText="1"/>
    </xf>
    <xf numFmtId="0" fontId="6" fillId="5" borderId="0" xfId="2" applyFill="1" applyAlignment="1">
      <alignment vertical="top" wrapText="1"/>
    </xf>
    <xf numFmtId="0" fontId="6" fillId="5" borderId="14" xfId="2" applyFill="1" applyBorder="1" applyAlignment="1">
      <alignment vertical="top" wrapText="1"/>
    </xf>
    <xf numFmtId="0" fontId="115" fillId="5" borderId="16" xfId="2" applyFont="1" applyFill="1" applyBorder="1" applyAlignment="1">
      <alignment horizontal="center" vertical="center" shrinkToFit="1"/>
    </xf>
    <xf numFmtId="0" fontId="115" fillId="5" borderId="3" xfId="2" applyFont="1" applyFill="1" applyBorder="1" applyAlignment="1">
      <alignment horizontal="center" vertical="center" shrinkToFit="1"/>
    </xf>
    <xf numFmtId="0" fontId="25" fillId="19" borderId="0" xfId="19" applyFont="1" applyFill="1" applyAlignment="1">
      <alignment vertical="center" wrapText="1"/>
    </xf>
    <xf numFmtId="0" fontId="27" fillId="21" borderId="93" xfId="2" applyFont="1" applyFill="1" applyBorder="1" applyAlignment="1">
      <alignment horizontal="center" vertical="center" shrinkToFit="1"/>
    </xf>
    <xf numFmtId="0" fontId="17" fillId="21" borderId="27" xfId="2" applyFont="1" applyFill="1" applyBorder="1" applyAlignment="1">
      <alignment horizontal="center" vertical="center" shrinkToFit="1"/>
    </xf>
    <xf numFmtId="0" fontId="17" fillId="21" borderId="94" xfId="2" applyFont="1" applyFill="1" applyBorder="1" applyAlignment="1">
      <alignment horizontal="center" vertical="center" shrinkToFit="1"/>
    </xf>
    <xf numFmtId="0" fontId="114" fillId="19" borderId="93" xfId="2" applyFont="1" applyFill="1" applyBorder="1" applyAlignment="1">
      <alignment horizontal="center" vertical="center" wrapText="1" shrinkToFit="1"/>
    </xf>
    <xf numFmtId="0" fontId="31" fillId="19" borderId="27" xfId="2" applyFont="1" applyFill="1" applyBorder="1" applyAlignment="1">
      <alignment horizontal="center" vertical="center" shrinkToFit="1"/>
    </xf>
    <xf numFmtId="0" fontId="31" fillId="19" borderId="94" xfId="2" applyFont="1" applyFill="1" applyBorder="1" applyAlignment="1">
      <alignment horizontal="center" vertical="center" shrinkToFit="1"/>
    </xf>
    <xf numFmtId="0" fontId="129" fillId="19" borderId="90" xfId="1" applyFont="1" applyFill="1" applyBorder="1" applyAlignment="1" applyProtection="1">
      <alignment vertical="top" wrapText="1"/>
    </xf>
    <xf numFmtId="0" fontId="20" fillId="19" borderId="91" xfId="2" applyFont="1" applyFill="1" applyBorder="1" applyAlignment="1">
      <alignment vertical="top" wrapText="1"/>
    </xf>
    <xf numFmtId="0" fontId="20" fillId="19" borderId="92" xfId="2" applyFont="1" applyFill="1" applyBorder="1" applyAlignment="1">
      <alignment vertical="top" wrapText="1"/>
    </xf>
    <xf numFmtId="0" fontId="114" fillId="29" borderId="93" xfId="2" applyFont="1" applyFill="1" applyBorder="1" applyAlignment="1">
      <alignment horizontal="center" vertical="center" wrapText="1" shrinkToFit="1"/>
    </xf>
    <xf numFmtId="0" fontId="17" fillId="29" borderId="27" xfId="2" applyFont="1" applyFill="1" applyBorder="1" applyAlignment="1">
      <alignment horizontal="center" vertical="center" shrinkToFit="1"/>
    </xf>
    <xf numFmtId="0" fontId="17" fillId="29" borderId="94" xfId="2" applyFont="1" applyFill="1" applyBorder="1" applyAlignment="1">
      <alignment horizontal="center" vertical="center" shrinkToFit="1"/>
    </xf>
    <xf numFmtId="0" fontId="131" fillId="29" borderId="190" xfId="1" applyFont="1" applyFill="1" applyBorder="1" applyAlignment="1" applyProtection="1">
      <alignment horizontal="left" vertical="top" wrapText="1"/>
    </xf>
    <xf numFmtId="0" fontId="131" fillId="29" borderId="101" xfId="1" applyFont="1" applyFill="1" applyBorder="1" applyAlignment="1" applyProtection="1">
      <alignment horizontal="left" vertical="top" wrapText="1"/>
    </xf>
    <xf numFmtId="0" fontId="131" fillId="29" borderId="191" xfId="1" applyFont="1" applyFill="1" applyBorder="1" applyAlignment="1" applyProtection="1">
      <alignment horizontal="left" vertical="top" wrapText="1"/>
    </xf>
    <xf numFmtId="0" fontId="87" fillId="19" borderId="135" xfId="1" applyFont="1" applyFill="1" applyBorder="1" applyAlignment="1" applyProtection="1">
      <alignment horizontal="center" vertical="center" wrapText="1" shrinkToFit="1"/>
    </xf>
    <xf numFmtId="0" fontId="27" fillId="19" borderId="136" xfId="2" applyFont="1" applyFill="1" applyBorder="1" applyAlignment="1">
      <alignment horizontal="center" vertical="center" wrapText="1" shrinkToFit="1"/>
    </xf>
    <xf numFmtId="0" fontId="27" fillId="19" borderId="137" xfId="2" applyFont="1" applyFill="1" applyBorder="1" applyAlignment="1">
      <alignment horizontal="center" vertical="center" wrapText="1" shrinkToFit="1"/>
    </xf>
    <xf numFmtId="0" fontId="131" fillId="19" borderId="51" xfId="2" applyFont="1" applyFill="1" applyBorder="1" applyAlignment="1">
      <alignment horizontal="left" vertical="top" wrapText="1" shrinkToFit="1"/>
    </xf>
    <xf numFmtId="0" fontId="19" fillId="19" borderId="52" xfId="2" applyFont="1" applyFill="1" applyBorder="1" applyAlignment="1">
      <alignment horizontal="left" vertical="top" wrapText="1" shrinkToFit="1"/>
    </xf>
    <xf numFmtId="0" fontId="19" fillId="19" borderId="53"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7" fillId="0" borderId="52" xfId="2" applyFont="1" applyBorder="1">
      <alignment vertical="center"/>
    </xf>
    <xf numFmtId="0" fontId="10" fillId="0" borderId="52" xfId="2" applyFont="1" applyBorder="1">
      <alignment vertical="center"/>
    </xf>
    <xf numFmtId="0" fontId="27" fillId="29" borderId="135" xfId="2" applyFont="1" applyFill="1" applyBorder="1" applyAlignment="1">
      <alignment horizontal="center" vertical="center" wrapText="1" shrinkToFit="1"/>
    </xf>
    <xf numFmtId="0" fontId="27" fillId="29" borderId="136" xfId="2" applyFont="1" applyFill="1" applyBorder="1" applyAlignment="1">
      <alignment horizontal="center" vertical="center" wrapText="1" shrinkToFit="1"/>
    </xf>
    <xf numFmtId="0" fontId="27" fillId="29" borderId="137" xfId="2" applyFont="1" applyFill="1" applyBorder="1" applyAlignment="1">
      <alignment horizontal="center" vertical="center" wrapText="1" shrinkToFit="1"/>
    </xf>
    <xf numFmtId="0" fontId="145" fillId="29" borderId="51" xfId="2" applyFont="1" applyFill="1" applyBorder="1" applyAlignment="1">
      <alignment horizontal="left" vertical="top" wrapText="1" shrinkToFit="1"/>
    </xf>
    <xf numFmtId="0" fontId="145" fillId="29" borderId="52" xfId="2" applyFont="1" applyFill="1" applyBorder="1" applyAlignment="1">
      <alignment horizontal="left" vertical="top" wrapText="1" shrinkToFit="1"/>
    </xf>
    <xf numFmtId="0" fontId="145" fillId="29" borderId="53" xfId="2" applyFont="1" applyFill="1" applyBorder="1" applyAlignment="1">
      <alignment horizontal="left" vertical="top" wrapText="1" shrinkToFit="1"/>
    </xf>
    <xf numFmtId="0" fontId="153" fillId="29" borderId="27" xfId="1" applyFont="1" applyFill="1" applyBorder="1" applyAlignment="1" applyProtection="1">
      <alignment horizontal="center" vertical="center" wrapText="1"/>
    </xf>
    <xf numFmtId="0" fontId="129" fillId="29" borderId="34" xfId="1" applyFont="1" applyFill="1" applyBorder="1" applyAlignment="1" applyProtection="1">
      <alignment horizontal="left" vertical="top" wrapText="1"/>
    </xf>
    <xf numFmtId="178" fontId="26" fillId="3" borderId="1" xfId="2" applyNumberFormat="1" applyFont="1" applyFill="1" applyBorder="1" applyAlignment="1">
      <alignment horizontal="center" vertical="center"/>
    </xf>
    <xf numFmtId="178" fontId="26"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3399FF"/>
      <color rgb="FF00CC00"/>
      <color rgb="FFCC00FF"/>
      <color rgb="FFFF99FF"/>
      <color rgb="FFD4FDC3"/>
      <color rgb="FFFAFEC2"/>
      <color rgb="FFFFCC00"/>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9"/>
          <c:order val="0"/>
          <c:tx>
            <c:strRef>
              <c:f>'11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'11　感染症統計'!$B$7:$M$7</c:f>
              <c:numCache>
                <c:formatCode>General</c:formatCode>
                <c:ptCount val="12"/>
                <c:pt idx="0">
                  <c:v>102</c:v>
                </c:pt>
                <c:pt idx="1">
                  <c:v>101</c:v>
                </c:pt>
                <c:pt idx="2">
                  <c:v>47</c:v>
                </c:pt>
              </c:numCache>
            </c:numRef>
          </c:val>
          <c:smooth val="0"/>
          <c:extLst>
            <c:ext xmlns:c16="http://schemas.microsoft.com/office/drawing/2014/chart" uri="{C3380CC4-5D6E-409C-BE32-E72D297353CC}">
              <c16:uniqueId val="{00000008-9549-4A62-BF04-398DC0EE804A}"/>
            </c:ext>
          </c:extLst>
        </c:ser>
        <c:ser>
          <c:idx val="6"/>
          <c:order val="1"/>
          <c:tx>
            <c:strRef>
              <c:f>'11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'11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'11　感染症統計'!$A$9</c:f>
              <c:strCache>
                <c:ptCount val="1"/>
                <c:pt idx="0">
                  <c:v>2022年</c:v>
                </c:pt>
              </c:strCache>
            </c:strRef>
          </c:tx>
          <c:spPr>
            <a:ln w="28575" cap="rnd">
              <a:solidFill>
                <a:schemeClr val="accent1"/>
              </a:solidFill>
              <a:round/>
            </a:ln>
            <a:effectLst/>
          </c:spPr>
          <c:marker>
            <c:symbol val="none"/>
          </c:marker>
          <c:val>
            <c:numRef>
              <c:f>'11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'11　感染症統計'!$A$10</c:f>
              <c:strCache>
                <c:ptCount val="1"/>
                <c:pt idx="0">
                  <c:v>2021年</c:v>
                </c:pt>
              </c:strCache>
            </c:strRef>
          </c:tx>
          <c:spPr>
            <a:ln w="28575" cap="rnd">
              <a:solidFill>
                <a:schemeClr val="accent2"/>
              </a:solidFill>
              <a:round/>
            </a:ln>
            <a:effectLst/>
          </c:spPr>
          <c:marker>
            <c:symbol val="none"/>
          </c:marker>
          <c:val>
            <c:numRef>
              <c:f>'11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'11　感染症統計'!$A$11</c:f>
              <c:strCache>
                <c:ptCount val="1"/>
                <c:pt idx="0">
                  <c:v>2020年</c:v>
                </c:pt>
              </c:strCache>
            </c:strRef>
          </c:tx>
          <c:spPr>
            <a:ln w="28575" cap="rnd">
              <a:solidFill>
                <a:schemeClr val="accent3"/>
              </a:solidFill>
              <a:round/>
            </a:ln>
            <a:effectLst/>
          </c:spPr>
          <c:marker>
            <c:symbol val="none"/>
          </c:marker>
          <c:val>
            <c:numRef>
              <c:f>'11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'11　感染症統計'!$A$12</c:f>
              <c:strCache>
                <c:ptCount val="1"/>
                <c:pt idx="0">
                  <c:v>2019年</c:v>
                </c:pt>
              </c:strCache>
            </c:strRef>
          </c:tx>
          <c:spPr>
            <a:ln w="28575" cap="rnd">
              <a:solidFill>
                <a:schemeClr val="accent4"/>
              </a:solidFill>
              <a:round/>
            </a:ln>
            <a:effectLst/>
          </c:spPr>
          <c:marker>
            <c:symbol val="none"/>
          </c:marker>
          <c:val>
            <c:numRef>
              <c:f>'11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'11　感染症統計'!$A$13</c:f>
              <c:strCache>
                <c:ptCount val="1"/>
                <c:pt idx="0">
                  <c:v>2018年</c:v>
                </c:pt>
              </c:strCache>
            </c:strRef>
          </c:tx>
          <c:spPr>
            <a:ln w="28575" cap="rnd">
              <a:solidFill>
                <a:schemeClr val="accent5"/>
              </a:solidFill>
              <a:round/>
            </a:ln>
            <a:effectLst/>
          </c:spPr>
          <c:marker>
            <c:symbol val="none"/>
          </c:marker>
          <c:val>
            <c:numRef>
              <c:f>'11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'11　感染症統計'!$P$7</c:f>
              <c:strCache>
                <c:ptCount val="1"/>
                <c:pt idx="0">
                  <c:v>2024年</c:v>
                </c:pt>
              </c:strCache>
            </c:strRef>
          </c:tx>
          <c:spPr>
            <a:ln w="63500" cap="rnd">
              <a:solidFill>
                <a:srgbClr val="FF0000"/>
              </a:solidFill>
              <a:round/>
            </a:ln>
            <a:effectLst/>
          </c:spPr>
          <c:marker>
            <c:symbol val="none"/>
          </c:marker>
          <c:val>
            <c:numRef>
              <c:f>'11　感染症統計'!$Q$7:$AB$7</c:f>
              <c:numCache>
                <c:formatCode>General</c:formatCode>
                <c:ptCount val="12"/>
                <c:pt idx="0" formatCode="#,##0_ ">
                  <c:v>4</c:v>
                </c:pt>
                <c:pt idx="1">
                  <c:v>4</c:v>
                </c:pt>
                <c:pt idx="2">
                  <c:v>2</c:v>
                </c:pt>
              </c:numCache>
            </c:numRef>
          </c:val>
          <c:smooth val="0"/>
          <c:extLst>
            <c:ext xmlns:c16="http://schemas.microsoft.com/office/drawing/2014/chart" uri="{C3380CC4-5D6E-409C-BE32-E72D297353CC}">
              <c16:uniqueId val="{00000000-691A-4A61-BF12-3A5977548A2F}"/>
            </c:ext>
          </c:extLst>
        </c:ser>
        <c:ser>
          <c:idx val="0"/>
          <c:order val="1"/>
          <c:tx>
            <c:strRef>
              <c:f>'11　感染症統計'!$P$8</c:f>
              <c:strCache>
                <c:ptCount val="1"/>
                <c:pt idx="0">
                  <c:v>2023年</c:v>
                </c:pt>
              </c:strCache>
            </c:strRef>
          </c:tx>
          <c:spPr>
            <a:ln w="28575" cap="rnd">
              <a:solidFill>
                <a:schemeClr val="accent1"/>
              </a:solidFill>
              <a:round/>
            </a:ln>
            <a:effectLst/>
          </c:spPr>
          <c:marker>
            <c:symbol val="none"/>
          </c:marker>
          <c:val>
            <c:numRef>
              <c:f>'11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'11　感染症統計'!$P$9</c:f>
              <c:strCache>
                <c:ptCount val="1"/>
                <c:pt idx="0">
                  <c:v>2022年</c:v>
                </c:pt>
              </c:strCache>
            </c:strRef>
          </c:tx>
          <c:spPr>
            <a:ln w="28575" cap="rnd">
              <a:solidFill>
                <a:schemeClr val="accent2"/>
              </a:solidFill>
              <a:round/>
            </a:ln>
            <a:effectLst/>
          </c:spPr>
          <c:marker>
            <c:symbol val="none"/>
          </c:marker>
          <c:val>
            <c:numRef>
              <c:f>'11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'11　感染症統計'!$P$10</c:f>
              <c:strCache>
                <c:ptCount val="1"/>
                <c:pt idx="0">
                  <c:v>2021年</c:v>
                </c:pt>
              </c:strCache>
            </c:strRef>
          </c:tx>
          <c:spPr>
            <a:ln w="28575" cap="rnd">
              <a:solidFill>
                <a:schemeClr val="accent3"/>
              </a:solidFill>
              <a:round/>
            </a:ln>
            <a:effectLst/>
          </c:spPr>
          <c:marker>
            <c:symbol val="none"/>
          </c:marker>
          <c:val>
            <c:numRef>
              <c:f>'11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'11　感染症統計'!$P$11</c:f>
              <c:strCache>
                <c:ptCount val="1"/>
                <c:pt idx="0">
                  <c:v>2020年</c:v>
                </c:pt>
              </c:strCache>
            </c:strRef>
          </c:tx>
          <c:spPr>
            <a:ln w="28575" cap="rnd">
              <a:solidFill>
                <a:schemeClr val="accent4"/>
              </a:solidFill>
              <a:round/>
            </a:ln>
            <a:effectLst/>
          </c:spPr>
          <c:marker>
            <c:symbol val="none"/>
          </c:marker>
          <c:val>
            <c:numRef>
              <c:f>'11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'11　感染症統計'!$P$12</c:f>
              <c:strCache>
                <c:ptCount val="1"/>
                <c:pt idx="0">
                  <c:v>2019年</c:v>
                </c:pt>
              </c:strCache>
            </c:strRef>
          </c:tx>
          <c:spPr>
            <a:ln w="28575" cap="rnd">
              <a:solidFill>
                <a:schemeClr val="accent5"/>
              </a:solidFill>
              <a:round/>
            </a:ln>
            <a:effectLst/>
          </c:spPr>
          <c:marker>
            <c:symbol val="none"/>
          </c:marker>
          <c:val>
            <c:numRef>
              <c:f>'11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'11　感染症統計'!$P$13</c:f>
              <c:strCache>
                <c:ptCount val="1"/>
                <c:pt idx="0">
                  <c:v>2018年</c:v>
                </c:pt>
              </c:strCache>
            </c:strRef>
          </c:tx>
          <c:spPr>
            <a:ln w="28575" cap="rnd">
              <a:solidFill>
                <a:schemeClr val="accent6"/>
              </a:solidFill>
              <a:round/>
            </a:ln>
            <a:effectLst/>
          </c:spPr>
          <c:marker>
            <c:symbol val="none"/>
          </c:marker>
          <c:val>
            <c:numRef>
              <c:f>'11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http://www.google.co.jp/imgres?imgurl=http://www.health.ne.jp/images/LVL3/5000498/nail.gif&amp;imgrefurl=http://www.health.ne.jp/library/5000/w5000498.html&amp;h=168&amp;w=250&amp;tbnid=hJAO584Z2_GenM:&amp;zoom=1&amp;docid=59VqJ7hMyZ79IM&amp;ei=N56zVL6CEZTU8gX9kYGACA&amp;tbm=isch&amp;ved=0CCEQMygEMAQ&amp;iact=rc&amp;uact=3&amp;dur=647&amp;page=1&amp;start=0&amp;ndsp=12"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452782</xdr:colOff>
      <xdr:row>0</xdr:row>
      <xdr:rowOff>154608</xdr:rowOff>
    </xdr:from>
    <xdr:to>
      <xdr:col>24</xdr:col>
      <xdr:colOff>63105</xdr:colOff>
      <xdr:row>48</xdr:row>
      <xdr:rowOff>44173</xdr:rowOff>
    </xdr:to>
    <xdr:pic>
      <xdr:nvPicPr>
        <xdr:cNvPr id="7" name="図 6">
          <a:extLst>
            <a:ext uri="{FF2B5EF4-FFF2-40B4-BE49-F238E27FC236}">
              <a16:creationId xmlns:a16="http://schemas.microsoft.com/office/drawing/2014/main" id="{DE63A3DA-0174-E7AC-CE71-AEC47FAD6A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782" y="154608"/>
          <a:ext cx="12210932" cy="8845826"/>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14942</xdr:colOff>
      <xdr:row>4</xdr:row>
      <xdr:rowOff>0</xdr:rowOff>
    </xdr:from>
    <xdr:to>
      <xdr:col>13</xdr:col>
      <xdr:colOff>149412</xdr:colOff>
      <xdr:row>17</xdr:row>
      <xdr:rowOff>470647</xdr:rowOff>
    </xdr:to>
    <xdr:pic>
      <xdr:nvPicPr>
        <xdr:cNvPr id="16" name="図 15" descr="感染性胃腸炎患者報告数　直近5シーズン">
          <a:extLst>
            <a:ext uri="{FF2B5EF4-FFF2-40B4-BE49-F238E27FC236}">
              <a16:creationId xmlns:a16="http://schemas.microsoft.com/office/drawing/2014/main" id="{EEEEC46C-AFB5-E3A1-AE80-F746CCEFA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2118" y="1001059"/>
          <a:ext cx="7336118" cy="2756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14855" y="2019727"/>
          <a:ext cx="7018769" cy="1081895"/>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5.32</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6142" y="1130970"/>
          <a:ext cx="2591553" cy="587448"/>
        </a:xfrm>
        <a:prstGeom prst="borderCallout2">
          <a:avLst>
            <a:gd name="adj1" fmla="val 101279"/>
            <a:gd name="adj2" fmla="val 51060"/>
            <a:gd name="adj3" fmla="val 210486"/>
            <a:gd name="adj4" fmla="val 51057"/>
            <a:gd name="adj5" fmla="val 296285"/>
            <a:gd name="adj6" fmla="val -46919"/>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3</a:t>
          </a:r>
          <a:r>
            <a:rPr lang="ja-JP" altLang="en-US" sz="1400" b="1" i="0" u="none" strike="noStrike" baseline="0">
              <a:solidFill>
                <a:srgbClr val="FF0000"/>
              </a:solidFill>
              <a:latin typeface="ＭＳ Ｐゴシック"/>
              <a:ea typeface="ＭＳ Ｐゴシック"/>
            </a:rPr>
            <a:t>月でが猛威警戒中。</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96085</xdr:colOff>
      <xdr:row>14</xdr:row>
      <xdr:rowOff>15387</xdr:rowOff>
    </xdr:from>
    <xdr:to>
      <xdr:col>10</xdr:col>
      <xdr:colOff>418903</xdr:colOff>
      <xdr:row>15</xdr:row>
      <xdr:rowOff>152547</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448203" y="2719740"/>
          <a:ext cx="322818" cy="301513"/>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4</xdr:col>
      <xdr:colOff>45720</xdr:colOff>
      <xdr:row>37</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xdr:rowOff>
    </xdr:from>
    <xdr:to>
      <xdr:col>3</xdr:col>
      <xdr:colOff>52294</xdr:colOff>
      <xdr:row>15</xdr:row>
      <xdr:rowOff>152837</xdr:rowOff>
    </xdr:to>
    <xdr:pic>
      <xdr:nvPicPr>
        <xdr:cNvPr id="28" name="図 27">
          <a:extLst>
            <a:ext uri="{FF2B5EF4-FFF2-40B4-BE49-F238E27FC236}">
              <a16:creationId xmlns:a16="http://schemas.microsoft.com/office/drawing/2014/main" id="{0B1955AB-345E-DBDE-F6B6-CBA074A5A010}"/>
            </a:ext>
          </a:extLst>
        </xdr:cNvPr>
        <xdr:cNvPicPr>
          <a:picLocks noChangeAspect="1"/>
        </xdr:cNvPicPr>
      </xdr:nvPicPr>
      <xdr:blipFill>
        <a:blip xmlns:r="http://schemas.openxmlformats.org/officeDocument/2006/relationships" r:embed="rId3"/>
        <a:stretch>
          <a:fillRect/>
        </a:stretch>
      </xdr:blipFill>
      <xdr:spPr>
        <a:xfrm>
          <a:off x="0" y="552825"/>
          <a:ext cx="1538941" cy="2468718"/>
        </a:xfrm>
        <a:prstGeom prst="rect">
          <a:avLst/>
        </a:prstGeom>
      </xdr:spPr>
    </xdr:pic>
    <xdr:clientData/>
  </xdr:twoCellAnchor>
  <xdr:twoCellAnchor editAs="oneCell">
    <xdr:from>
      <xdr:col>5</xdr:col>
      <xdr:colOff>22413</xdr:colOff>
      <xdr:row>2</xdr:row>
      <xdr:rowOff>0</xdr:rowOff>
    </xdr:from>
    <xdr:to>
      <xdr:col>6</xdr:col>
      <xdr:colOff>755535</xdr:colOff>
      <xdr:row>15</xdr:row>
      <xdr:rowOff>156882</xdr:rowOff>
    </xdr:to>
    <xdr:pic>
      <xdr:nvPicPr>
        <xdr:cNvPr id="29" name="図 28">
          <a:extLst>
            <a:ext uri="{FF2B5EF4-FFF2-40B4-BE49-F238E27FC236}">
              <a16:creationId xmlns:a16="http://schemas.microsoft.com/office/drawing/2014/main" id="{09AB4A2F-698B-048F-1F78-2A615BC2C8D9}"/>
            </a:ext>
          </a:extLst>
        </xdr:cNvPr>
        <xdr:cNvPicPr>
          <a:picLocks noChangeAspect="1"/>
        </xdr:cNvPicPr>
      </xdr:nvPicPr>
      <xdr:blipFill>
        <a:blip xmlns:r="http://schemas.openxmlformats.org/officeDocument/2006/relationships" r:embed="rId4"/>
        <a:stretch>
          <a:fillRect/>
        </a:stretch>
      </xdr:blipFill>
      <xdr:spPr>
        <a:xfrm>
          <a:off x="2876178" y="552824"/>
          <a:ext cx="1629592" cy="24727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406767</xdr:colOff>
      <xdr:row>7</xdr:row>
      <xdr:rowOff>254669</xdr:rowOff>
    </xdr:from>
    <xdr:to>
      <xdr:col>6</xdr:col>
      <xdr:colOff>612507</xdr:colOff>
      <xdr:row>11</xdr:row>
      <xdr:rowOff>58153</xdr:rowOff>
    </xdr:to>
    <xdr:sp macro="" textlink="">
      <xdr:nvSpPr>
        <xdr:cNvPr id="2" name="右矢印 1">
          <a:extLst>
            <a:ext uri="{FF2B5EF4-FFF2-40B4-BE49-F238E27FC236}">
              <a16:creationId xmlns:a16="http://schemas.microsoft.com/office/drawing/2014/main" id="{705A87C8-780B-46C9-A0A9-F8B0B3EB1796}"/>
            </a:ext>
          </a:extLst>
        </xdr:cNvPr>
        <xdr:cNvSpPr/>
      </xdr:nvSpPr>
      <xdr:spPr>
        <a:xfrm>
          <a:off x="3492867" y="1344329"/>
          <a:ext cx="822960" cy="55786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1</xdr:col>
      <xdr:colOff>121920</xdr:colOff>
      <xdr:row>4</xdr:row>
      <xdr:rowOff>144780</xdr:rowOff>
    </xdr:from>
    <xdr:to>
      <xdr:col>5</xdr:col>
      <xdr:colOff>83820</xdr:colOff>
      <xdr:row>14</xdr:row>
      <xdr:rowOff>144780</xdr:rowOff>
    </xdr:to>
    <xdr:sp macro="" textlink="">
      <xdr:nvSpPr>
        <xdr:cNvPr id="3" name="正方形/長方形 2">
          <a:extLst>
            <a:ext uri="{FF2B5EF4-FFF2-40B4-BE49-F238E27FC236}">
              <a16:creationId xmlns:a16="http://schemas.microsoft.com/office/drawing/2014/main" id="{8F098A88-21D9-49CE-9761-977801DDF561}"/>
            </a:ext>
          </a:extLst>
        </xdr:cNvPr>
        <xdr:cNvSpPr>
          <a:spLocks noChangeArrowheads="1"/>
        </xdr:cNvSpPr>
      </xdr:nvSpPr>
      <xdr:spPr bwMode="auto">
        <a:xfrm>
          <a:off x="739140" y="815340"/>
          <a:ext cx="2430780" cy="1676400"/>
        </a:xfrm>
        <a:prstGeom prst="rect">
          <a:avLst/>
        </a:prstGeom>
        <a:noFill/>
        <a:ln w="63500" algn="ctr">
          <a:solidFill>
            <a:srgbClr val="FFFFFF"/>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0</xdr:colOff>
      <xdr:row>2</xdr:row>
      <xdr:rowOff>0</xdr:rowOff>
    </xdr:from>
    <xdr:ext cx="274320" cy="304800"/>
    <xdr:sp macro="" textlink="">
      <xdr:nvSpPr>
        <xdr:cNvPr id="4" name="AutoShape 1025" descr="data:image/jpeg;base64,/9j/4AAQSkZJRgABAQAAAQABAAD/2wCEAAkGBxQSEhUUExMVEhIWGBUXGBcXFhMYFBcYFxYcGhcXGBwYHCggHRolHBkVIjEhJSksLi4uGB8/ODMsOCgvLi0BCgoKDg0OGxAQGywkICQsLC8tMCwsNyw0LCw0LC8sLiwsLCwsLCwsNCwsLCwsLy0sLCwsLSwsLCwsLCwsLCwsLP/AABEIAIYAyAMBEQACEQEDEQH/xAAbAAACAgMBAAAAAAAAAAAAAAAABAMFAQIGB//EAEkQAAIBAgMCBg0LAwMDBQAAAAECAwARBBIhBTEGE0FRYXEHFyI1UlORoaKywdHSFBUWMjNCcnOBkrEjYpM0Y7MkQ/CDwsPT4//EABoBAAIDAQEAAAAAAAAAAAAAAAADAQIEBQb/xAA6EQACAQICBQkHBAICAwAAAAAAAQIDEQQxEhMhUpEFFDJBUXFysdEVYYGSocHSIjOy8ELhBvEjQ6L/2gAMAwEAAhEDEQA/AOW7H3AcOFxOKVXjZbxxHUMDpne3JzDy2trxeUuUnRerp59b7DpYLBKotOeR6Eux8OAB8nhsAAP6ce4Cw5K89LE1pO7m+J11QppWUVwD5ow/iIf8UfuqOcVd58WTqae6uAfNGH8RD/ij91HOKu8+LDU091cA+aMP4iH/ABR+6jnFXefFhqae6uBvDsSBmCjDw3JAH9OPef0q0KtaclGMnd7M2RKnSinJxWz3FrHwHjO+PCrrb6iHXm0XfXTjgMU3+qrbq6Te3sMLxVBZQv8AARbg1CZTHHBDIQbXESDdv3jS1Y3Gu6zpU5uT9zfr1GlOkqesnFIbk4EqBcYfDsbXsEjJ/TTWtMsDjVG6lf3KQiOJwzdtG3wFcJwbwzrcphU1tZo0B6/q1noKdWOk62j3tjquhB2VO/ckMYvghBHfMuFuBfLxa3PV3NPrYarRT0qyva9rsVTrU6lrU9nbZCp4OQ8UJeIgylstuKS/XurM9eqCrabs3a12PWq1ur0Ve18hcbHgOnyeH/HH7qzqvWezSfFjXSpr/FcCXE8HoY3KNh4cwtujj5d3JTazxFKpq5Sd+9i6aozhppK3cSx8GYuNETYeFWJA+yjNr8u6mRhideqEpNN+9+pRyo6p1IxTXcNQ8DoTmzRwR5cxs0Kg5QbZvq7q0wwteSblV0bXzvkuvuFSr0la0L37LZ9hoOCMPH8TxUF7XzcUlrWvzVTm+I5xqNY72ve7y4k62jqdbofCwvguDkEgciGEZFLfZJrbk3UjD66upNVGtFXze36ja2rpuKcFtdiTCcEklUMmHgIP9kV9Oi1MoUMZWjpwk7eIpVq4enLRkvoMYngTGpOWDDso1vkiF9Oan1cFi4N6M7pdelb6XF08Th5JXjZ93+ip+aMP4iH/ABR+6uZzirvPizbqae6uAfNGH8RD/ij91HOKu8+LDU091cA+aMP4iH/FH7qOcVd58WGpp7q4GJNi4dgVOHhIOh/pp7BerQxVeLupviRLD0pKzijzLsh8C/k+bEwACAkZ0vbiixsMt96EndydVel5N5Q5xeM+kvqcXGYTU/qjl5HqGx3Jw8BOp4qLzRqK8ziZOVabfaztUElTil2DdIGhQAUAFAD2xYi08YHIwJ6hrWzAU3PEwS7b8DPi5qNGTfYWy4oBBJ935UTfoN9fJXTVeKpqr1a1v4bdvAwuk3Nw69WZiwhEmKjUhZGsVvp3LElreWrQw8lVxFOGyUrW7m23YiVVOFKctsVn3rI2ijLYhCmkMC5S/wB02Hdf+dFWhBzxUXT6FNWv1ZbSJSUaElLpTd7eQnhcLxiYlxGSG1j0/uP1endWShQdaFeoo3T6Oz3vI0VKurlSi5ZZ8FmM8IYnYkCC4yqeMsbiw1FaOVIVJNqNK+xfq6xOBlBJNz63sFVhZ8GoQFiJSSBqRofeKyqlOpyfFU1d6bvb4/6HOcYYtubt+kWx2CEKR5ieOJzFdLBRu/Xd56RicNHDU4OXTe1rsX9+46jWdacrdHK/vHuEeB1aYuLMVCjlbTU1s5VwqvKu5bHay7TPgK+xUksr39xtHtEGTDuHAYqUk6ALWuTz61aOMjKtQmpbWrS/2Vlh2qdWNtl7xJ58M4WZs5mLrkUDW2ZiSotzACnVKFRRqz0nPSVlbbm3sXcLhVg5QjbRs7vhmQYrFrFjCzXyhcptv1Wk1sRChyg5SytZ8BlOlKrhFGOd7/U2ViBPMV4tGTi41IsSDoNKtGTjGriJR0YuOjFZXIaTdOkndp3YnsBMmecjuUUgX3Mx5KycmR1WniJLZFP4vsH416ejRWbfBG8yq2HdzAsRBQKQCCb8uvJV6kYTwk6kqSi7q2z1Kxco14wU3LO5S1yDoBQAUAFAFNwzcjAYm2l4mH6G1buTpNYmFu0zYxJ0ZXOg4KbEeXBwOGUAxRixvfRBzCtUeTJ4hyqRkl+qXmzO8dCilBp5LyLb6MSeGnpe6rexKu+vqV9qU91h9GJPDT0vdR7Eq76+oe1Ke6w+jEnhp6Xuo9iVd9fUPalPdYfRiTw09L3UexKu+vqHtSnus3i4OyrqsqqSCNM247xuq8OR68HeNRLiVlylRlslFvgY+jkuXLxi5b3t3Vr8+6o9jV9HQ01bs2k+0qWlpaLv8DMvB2VtWlViBbXNuHJuqZ8j15u85p8SI8pUY9GLXABwemy5eNXLvtdreS1HsevoaGsVuzbYPaNHS0tF3+BtHsGdRZZso5g0gHmq0eSsTFWjVsvc2iJcoUJO7hf4IydiYg757j8UlS+TMW9jrfVkLHYdf+v6IxBsGZPqTBb77Fx7KinyTiafQqJd1yZ8oUJ9KDfAjfg3KTcyKSeU5if4pb5FrSd3NN/EsuU6SVlF/QG4Nym15FNt18+nVpUvkWs85rZ3guU6Syi/oY+jEnhp6XuqvsSrvr6k+1Ke6yaPYc6gATABb2sW0vv5KdHkvFRSUatrZZi3j6Ertwz7iKTg3KxJMikneTmufNS5cjVptuU02+8vHlOlFWUX9CSfYUz2zyq1tBfNp5qvU5KxNW2nUTtlmVhyhQhfRg1c1PB+YqFMq5Qbgd1a/kqr5IxDgoOorLq2krlGipaWg7/A3m2HO4CtMGUbgc1h5qvPkvFVIqM6qaWWZWOPoRblGDTfcQ/RiTw09L3Un2JV319RntSnusPoxJ4ael7qPYlXfX1D2pT3WH0Yk8NPS91HsSrvr6h7Up7rD6MSeGnpe6j2JV319Q9qU91nMdknZDQ7OxDMykFCNL9fL1VanyfPDV6cpSTvK2zuZE8ZGvTnFJrYdd2Pu9+H/LX1RXWwH7T8Uv5M52L6a7o+R0VbTMFAHE8LuEMxmGDwl+NOjsN4v90c2mpNdzk/BUlT5ziOj1L7+iOTjMVUdTUUc+sUTsblxmlxJMh39xm162a5pz5dUXaFPZ32+wpckOW2c9vd/sXjxuK2VKqTMZsM243JFhvK31DDwaY6WH5RpuVNaM1/dvqUVStgpqM3eL/v9R6PG4YAg3BAII3EHca80007M7qaaujaoJCgAoAKAEts7QGHheYqzhATlUXJ9w6eSqTloxbNGEw7xFaNJNK7zYvwc29FjYhJEddA6H6yNzH2HlqKdRVFdDcfgKuDq6up8H1NCG3+GEWFnigytLI5AYJqyA7jbezE/dHJf9aVK8YSUczVguR6uJoyrXUYpbL9b+y950lPOQFABQAUAFAEOMxAjRnIZgqlrKLsbDcAN5qG7K4ylTdSagmld227F8So4K8J4sdGWTuJF+vGTdl5j0qeelUq0aiujdylyZVwM9Ge1PJ9voyLhVwtiwORWUyyuRZFOoW+rH2DlPlqKteNPvL8m8k1cbpST0Yrrfb2evYdBG9wDYi4BsRYi/IRyGnnLkrNo2oIOI7MfeubqP8ABrDjOnS8a8masN0anh+6LXsfd78P+WvqipwH7T8Uv5MjF9Nd0fI6KtpmCgDz/gYAdpYwt9cGXLffbjbafpavQ8pXWBpJZbPI4uBtzupfPb5noFeeO0ct2SFU4Js1rh0y8978n6Xrq8jOXOlbsdzncqJc3d+1FlwRJ+RYe+/ix7bVm5Qtzqdu00YP9iHcW9YzSFABQAUAYNAHkvC62zcYHwMmWSRW4yIC6rzacx1NuS1c2t/4p3pv4HuuS78pYTQxkbpNWl2/3K/WXvYw2dCyNijJx+KYnOT9aK/Jrrc+Fy8lOwsItad7vyOZ/wAixNaM1hlHRprK3+X/AF2cTvq2HmAoAKACgAoAKAPLuH8CYLExYnCycXiXPdRKLhh4RA5DuIO/k3Vz8QlTmpQe3sPZ8iVJ43DSw+JjpU1lJ9Xu+Hb1dYx2NcJFiZJMXNJx2LDfVb/tjkex39FtBVsLFTbnJ3Yv/kFWrhqccLSjo07Zrr93r2npNbjyAUAcR2Y+9c3Uf4NYcZ06XjXkzVhujU8P3Ra9j7vfh/y19UVOA/afil/JkYvpruj5HRVtMwUAcJws2NNBiPluEBJ3uoBJBtYmw3qRvrv4DFUq1Hmtf4P+9fYcfGYepTq6+j8TaDskxZf6kMivyhSpW/QSQaifINS/6ZK3vJjyvTt+qLuVkhxG2JVGUw4VDv1sL7zc6M9vJfy6lqOTKb26U3/fgvMzvW4+a2Wgv78WekQxBFCqLKoAA5gNBXmJScm5PNnejFRVkSVBIUAFABQAltnjuJk+T5eOynJm3X9/NVJ6Wi9HM0YTU66Ovvo322Of4GcEvk955zxuLk1YnXJfeBzk8ppNChofqlmdXlblbnFqNH9NOOXv/vUhLG8E5sPi0xGzyqK5tLG32YB3m3KvQNQd1VlQlGelT+JopcrUcRhXQxqbaX6Ws/8Avz6zuq1nmgoAKACgAoAhxefI3F5eMscua+XNyXtyVDvbYXpaGmtZfRvttnb3HI8EOCbrIcXjTxmKY3ANiI+nTTN1aCs1Gg09OeZ3uVOVoSgsLhNlNfX/AF5kfCTglKs64vZ5Ec1+7TQI1zq3NbnHLya1FWg1LTp5l8BytSlQeFxqvC2x9a93o/sdtHewzWzWF7XtfltfkvWs85K13bI2oIOI7MfeubqP8GsOM6dLxryZqw3RqeH7otex93vw/wCWvqipwH7T8Uv5MjF9Nd0fI6KtpmFcbiimUKuZ2vYE5VAUXJJ5Bu8tBKVyvfatjriMKv8AaoeVvRdf4oL6PuZG2JiOpMTHn+RzHz3piqzSspPiyjoxf+PkbDagGgxOGUDcrxyR+dpPZVHt6y6hbqHcNjyWVWCENcK8b51JAvY6Ag2uRv3VBVxH6CoUAFAGksgUFmIVRvJIAHWTQAmNolvs4nceEe4U9WexI6QKq5pF9DtDj5/FxDrkf2R1XWE6CD5TMN8SEf2ya+koo1iI0UbJtJLhXDRMdwcWBPMrfVJ6L3q6kmQ4sdqSoUAFAGKAK+Xa6WJQGRVvdxYRC2/u2IU/oTVXJIsoMXw2055LkQrGn3TI7Zj05AtwOsipL6tdpridqzRm7Qo0fK6SN3PSVKXA6bm1D2Bq12ja7WUAGRWjU6hzZorc+dSQB0m1QpJldB9Q+rAi4NweUbqsUOJ7MfeubqP8GsOM6dLxryZqw3RqeH7otex93vw/5a+qKnAftPxS/kyMX013R8i/kkCgsxsoBJPMALk1tMxzkmEEksEkq3dxKxVtQoyqVS27QHXpqkXdmiOy6RboLCw0HMNB5qYBm9AATQBWY3Z0TSwkoty7A2GW/wDTY8nKCNDvFLnsRN9ha7MkJVlY5mRilzvI3qT05SKmLuhEltHKsVCgChxsha8mhtIsUQYEopzhWkK6Xa97fhG65pbd3YdFE+WfkmQ/ih+FxU6tFrIxfEeMh/xSf/ZUatBZB/1HjIR1Qv7ZKNWgsiLFtKq3Z0kW6hkMQCsrMAfvHXWhwSQWQ7gO4keK5ygK6XN7Akqyi/ICB+8VMHdCpLrLCrlAoArcUvGymM6xoAWHI7t9VT/aALkcuZealzlbYMirK4sf6z3/AOzGbKOR3Xex/tU6Ac9zyCiEesYlYcpoGaAEkPydtNIHNiOSJydCOZGOhHIbHlNKnHrQNXGI0EUqhe5jkzKV+6HAzKVHJcBwbb9KiD6hctqOb7MfeubqP8Gs2M6dLxryY7DdGp4fui17H3e/D/lr6oqcB+0/FL+TIxfTXdHyLTbQvCy+GVT9HYKfMTWx5CIZi+P+3h6p/wCEpdPMbHJk9OJCgAoAXxH2kP42/wCJ6XUyDqZPhDaeUcjJE/63dG8ypUU8hU8iwphQ1kcKCTuAJPUNaAKIoRhoAd+bDk9bOrN5yaRHpD1mWFaCQoAKAFNq/ZN1p661WWRKGsRpPE3PxqfuAYedKVTzFPIsKcLCgCnDf08Q40JMxB5e4XKPVpE8xq6iTBqBGgAsAiAAbh3Ip5dktSAUAazRhlZWF1IIIO4gjUVACoc/JoXJuRxDEnfvUEn9CaRHpFXm0UfZj72TdR/g0jGdOl415MZhujU8P3Ra9j7vfh/y19UVOA/afil/JkYvpruj5FrtMXCD/dj8xv7K1yyERzFcb9tB1TfwlUpjY9Y+mGJ36U6xVzRucJ01NiNYaPhiOmosSpoQxI/qQ/jb/iel1Mi/UTbsQnTFKP2vGR/JqtMXLIsaaLEttNbDzH/ak9Q0Fo5oX2stkUc0kI8kgpEOkNiORwE9ArRYhySJPknTU2K6w1bCnk1qLE6aK3a62ia/OnrrVZZF07jOPHdRHmlXzhh7aTDMp1FhTxQCgCliP/SuedZz5S5rPLMd18BvAxFkS3gr6orSTKSQ18k6amxTWGDhDz0WJ0yCRCN4qCyaZXP/AKC/Nhw37UB9lZlmH+RTdmTvZN1H+DSsZ06XjXky+G6NTw/dFr2Pu9+H/LX1RRgP2n4pfyZGL6a7o+Rb4/7n5i+2tc8hEcxfFqwkikClwmcFRbNZwNRci9rbuml05JPaM6rE42wn3o5k64ZSPKoIp2nEpoMBtzD+NA6GDKfIwBqdJEaEuwx89RH6olf8MMx8+W1GnHtJ0GQSSGaSMiN0VCzFnAUm6lQoF78t7nmpVSaa2FoqyN5P9RD+Gf8A+P3VFMiWRY00WIbe/wBNN+Bv4qHkWh0kY2pEWXuRmZXRwL2zZHBtc8ptSIuzGI3G1wPrRTr/AOk7epetGsiU0GZG3IOWTL+NXT1wKnSXaRoSD57hP1S7/gjlbzqpFGnHtDQYtjsQZ1CLFIt2W7OuQKAwJOpud261UlONi0VY32kdEP8Aux+vSoZkllTxQCgCo2fHmwyruzIwvzZri/nrO8x3WS4XaRRFV4ZQVAByoXW4Frgpe4/SnqpEq43ZN89w8rMn445U9ZRVtOPaV0GHz3ByOX/Akj+opo0l2hoSI5tqZgQsMzHkuhQX63taodSJKi08xfEw5MI6E3KwMpPISIyKzdYy+0oOzJ3sm6j/AAaXjOnS8a8mXw3RqeH7otex93vw/wCWvqijAftPxS/kyMX013R8i22ibCP8xPPpWueQiOZJWcYZoAMxoIAmgDFBIs/+oi6EnPnjHtptMrLIsaaLEdui+Gm/Lc+RSfZUMtHpInJrMXMUEmc1BAE0AYoJFseL8WOeWPzG/sq8MyOosaeKAUAVmyRaFRzZl/a5HsrPLMcN1UDN6CAzUAYoJFNrm2Hm/Kk9Q1KBZnN9mTvZN1H+DS8Z06XjXkxmG6NTw/dFr2Pu9+H/AC19UUYD9p+KX8mRi+mu6PkWm2Ps7+C8beSRb+atkshEcyc1mLmKCQoAKACgBePXE/hh/wCST/8AOm0yssiwposjxEWdWU7mUr5RagEJ7NkzQxMd5jQnrKi9ZmOeYxUAFABQAUALYsXeEf7l/wBsbH3UynmQ8mWNOFBQBW7OFg45pJPO2b20ieY0aqhIUAFABQAptYXhceFZf3MF9tWjmCOb7MneybqP8Gk4zp0vGvJjMN0anh+6LXsfd78P+WvqipwH7T8Uv5MjF9Nd0fItdsx5sPKBv4t7dYUkecCtoiOaJFcMAw3EAjqIvWUuZoJCgAoAKAIMGLzTHmESeQM3/vp1PIpPJD9MKAKAKzZQtEF8Euv7XIHmtWeWY4bqoBQAUAFAC0ms8I5lmb1FHrGm0yssixposKAK7DC0kw/vVv3IPappNTMaskM0skKACgAoAV2gLhBzyR+Zs3sq8MyDmuzH3rm6j/BpGM6dLxryY3DdGp4fui17H3e/D/lr6oqcB+0/FL+TIxfTXdHyOgZhuJH6kVsujNYVwkHFRIrMO4RVLbh3IAvrSnDruM0rvYifi+mp1ZGkGTpFRq/eGkaK6nc6k9Yo0F2k3fYbPYWuwFzYX0ueYdNDhbNgpXNMPDkLksO7bNzWGUKB5qYlZWKt3GAasVM0AK4fC5c2uhdmHRm1t5b0uULsvpG0zKguzKo5yQB56o4JZslNvJGkOIjc2SRGI1NmBsOfSoioyyaJd1mjfOtwudcx3C4ubdFToK9rkXediTi6tqyNIiXDHjc99MmQDra5PmXyVaMbEOV0M1cqFACkcIMjuGBBVFIGtmQte/6MPJVJLSyZe9lZkl11OZbA2Oo0PMemqaHvJv7gQqdzKT0EGjQv1hf3GVAO5geoijV+8NIjedBvkQakasBqN4848tVaS60TtfUaywhjGcwsrZ/xAKRp+4GmRjbbcq2cn2YWB2XMRqLH+DWXF9Oj415Mfh8qnh+6LDsdYpHwMARswEcZB1FwVFzrrowYfpU4T9Ep0nmm38HtvxugxH6lGosmrfFG3CfCHEMY48PnlC245xZEU3ICnlYm/VVcVT1r0Yxu+15InDz1a0pS2diMY9g+GhUpMkd8jwhGaVymgTNyC4N25eSpqNSpRVnbJq21+64Q2VG7q/b1d5Ns/AcThWWWOR+Ma5iRmcoDuUHNewAFyDVqVPQpNTTd+pbbe4rOenUvFrZ19otwWwoTMr4eZXcyAs4YpxZa6qbsRusN1UwsNG6cXd3z7C+IlfapK2ziabH2HFNM04i4uFGHErkEdyALudA1r7garRw8Kk3UtZLLZb49pNWtOMNC9317b/AV2jg5HxMWYTRo0pspdmJtfM4K6IBcADfrS6lOcqsb3Sv2/X3F4TjGm7Wbt/V7y227hE7lRh3xExXKhJbKAvK7Xtpe/TWmvCOxKOk7bP8AbEUZPa9Ky/uRabHwPEQpHfMVGp5zvP6Xp9Gnq4KPYKqz05uQ7TRYUAUfCvWNVyu5YsAFUMN28gqei3XWXFbYpWbuaMP0rnN7KgdY8QTAyO0bxoFDEE5gtgR021J131hpRkoTvGzaaX9/vaaqkk5R/VdXuWezcBxOIDCPQTPGSF5Hhjyt+HMra/3U+lS1dW9uu3/yvuhU56cLX6r/AFZ1tdExBQAUAU+Jw7zYgqc6QxxstwSM7ycosfugeU1mlGU6lnsSXFv0HxkoQus2/L1EYocSMNlUrCycbxjZe7cr9V05O65zrSlGsqVlsavf3+9d4xunrLvblb3d/cM4DDwpgk42PMmRXdSpcsx1JI3k3plOMI0FpLZm+spOUnWei9vULcGtjLCpxLoRKQSEVQMi6nKFW12tbfrS8Nh1Ba2S2+SL16zm9BPZ5iuz8JxeIjnGFMMJvGoX7QFrWkkUch1HRS6dPRqqooWWXv73/dhectKDhpXef+kKY7BskkiPHIwztNnbu1yWYAAC+pbKP0HNS5wak00873z2f9l4TTimmuyw/iInhTDOULWw7RZQrM+d1BAAA03WJPNTpKUFCVv8bfFik1JyV+u/wKLsmMsOxzDIwVlhAO892bKq6c5J8lV0LzpUuuP6n7tllxu+BZStGpU3ti8zxngBw5l2dJqWeA3ugIureEl9NeUbj1gVsr4ZVGpJ2ksmvL3oz0q2gnFq6fUevxdmCLKpMMhJVTuQbwD4fTWaVXE0/wBLUX8Wvsxyp0Jq6clwfobduGHxEno/FVec4jcj8z/EnUUd58F6h24YfESeh8VHOcRuR+Z/iGoo7z4L1Dtww+Ik9D4qOc4jcj8z/ENRR3nwXqHbhh8RJ6PxUc5xG5H5n+IaijvPgvUO3DD4iT0fio5ziNyPzP8AENRR3nwXqHbhh8RJ6PxUc5xG5H5n+IaijvPgvUO3DD4iT0Pio5ziNyPzP8Q1FHefBeoduGHxEnofFRznEbkfmf4hqKO8+C9Q7cMPiJPQ+KjnOI3I/M/xDUUd58F6h24YfESej8VHOcRuR+Z/iGoo7z4L1Dtww+Ik9H4qOc4jcj8z/ENRR3nwXqHbhh8RJ6PxUc5xG5H5n+IaijvPgvUO3DD4iT0Pio5ziNyPzP8AENRR3nwXqHbhh8RJ6HxUc5xG5H5n+IaijvPgvUO3DD4iT0Pio5ziNyPzP8Q1FHefBeoduGHxEnofFRznEbkfmf4hqKO8+C9Q7cMPiJPQ+KjnOI3I/M/xDUUd58F6h24YfESej8VHOcRuR+Z/iGoo7z4L1Dtww+Ik9H4qOc4jcj8z/ENRR3nwXqHbhh8RJ6PxUc5xG5H5n+IaijvPgvUO3DD4iT0fio5ziNyPzP8AENRR3nwXqRYvsxRCNmWGQFRfchv6enkNWjUxNTYtGPF/ZFXChDa7v6HjHDfhdLtCYsxZYQTkQm9v7mtoXPm3CtdDDxpJ7bt5t5sTVquo+xLJdh//2Q==">
          <a:hlinkClick xmlns:r="http://schemas.openxmlformats.org/officeDocument/2006/relationships" r:id="rId1"/>
          <a:extLst>
            <a:ext uri="{FF2B5EF4-FFF2-40B4-BE49-F238E27FC236}">
              <a16:creationId xmlns:a16="http://schemas.microsoft.com/office/drawing/2014/main" id="{DB1BB1DC-556E-43EE-A69D-49F17EE7EBB0}"/>
            </a:ext>
          </a:extLst>
        </xdr:cNvPr>
        <xdr:cNvSpPr>
          <a:spLocks noChangeAspect="1" noChangeArrowheads="1"/>
        </xdr:cNvSpPr>
      </xdr:nvSpPr>
      <xdr:spPr bwMode="auto">
        <a:xfrm>
          <a:off x="8023860" y="335280"/>
          <a:ext cx="27432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205740</xdr:colOff>
      <xdr:row>5</xdr:row>
      <xdr:rowOff>30480</xdr:rowOff>
    </xdr:from>
    <xdr:to>
      <xdr:col>5</xdr:col>
      <xdr:colOff>22860</xdr:colOff>
      <xdr:row>14</xdr:row>
      <xdr:rowOff>76200</xdr:rowOff>
    </xdr:to>
    <xdr:pic>
      <xdr:nvPicPr>
        <xdr:cNvPr id="5" name="Picture 11">
          <a:extLst>
            <a:ext uri="{FF2B5EF4-FFF2-40B4-BE49-F238E27FC236}">
              <a16:creationId xmlns:a16="http://schemas.microsoft.com/office/drawing/2014/main" id="{027B31DF-5B9B-484C-A2E8-632CAAFBBB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822960" y="868680"/>
          <a:ext cx="2286000" cy="1554480"/>
        </a:xfrm>
        <a:prstGeom prst="rect">
          <a:avLst/>
        </a:prstGeom>
        <a:noFill/>
        <a:ln w="19050">
          <a:solidFill>
            <a:srgbClr xmlns:mc="http://schemas.openxmlformats.org/markup-compatibility/2006" xmlns:a14="http://schemas.microsoft.com/office/drawing/2010/main" val="80808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xdr:colOff>
      <xdr:row>14</xdr:row>
      <xdr:rowOff>45721</xdr:rowOff>
    </xdr:from>
    <xdr:to>
      <xdr:col>2</xdr:col>
      <xdr:colOff>4628165</xdr:colOff>
      <xdr:row>32</xdr:row>
      <xdr:rowOff>152401</xdr:rowOff>
    </xdr:to>
    <xdr:pic>
      <xdr:nvPicPr>
        <xdr:cNvPr id="3" name="図 2">
          <a:extLst>
            <a:ext uri="{FF2B5EF4-FFF2-40B4-BE49-F238E27FC236}">
              <a16:creationId xmlns:a16="http://schemas.microsoft.com/office/drawing/2014/main" id="{533F6E5B-9B1C-E61D-0D31-A63992150025}"/>
            </a:ext>
          </a:extLst>
        </xdr:cNvPr>
        <xdr:cNvPicPr>
          <a:picLocks noChangeAspect="1"/>
        </xdr:cNvPicPr>
      </xdr:nvPicPr>
      <xdr:blipFill>
        <a:blip xmlns:r="http://schemas.openxmlformats.org/officeDocument/2006/relationships" r:embed="rId2"/>
        <a:stretch>
          <a:fillRect/>
        </a:stretch>
      </xdr:blipFill>
      <xdr:spPr>
        <a:xfrm>
          <a:off x="2110741" y="6141721"/>
          <a:ext cx="4628164" cy="32537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182475" y="2657475"/>
          <a:ext cx="3499485" cy="4476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227195" y="3006091"/>
          <a:ext cx="2392680" cy="80391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90800" y="3105150"/>
          <a:ext cx="1783080" cy="70485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495544</xdr:colOff>
      <xdr:row>47</xdr:row>
      <xdr:rowOff>144457</xdr:rowOff>
    </xdr:from>
    <xdr:ext cx="4397692"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644897" y="8093163"/>
          <a:ext cx="4397692" cy="261674"/>
        </a:xfrm>
        <a:prstGeom prst="rect">
          <a:avLst/>
        </a:prstGeom>
      </xdr:spPr>
    </xdr:pic>
    <xdr:clientData/>
  </xdr:oneCellAnchor>
  <xdr:twoCellAnchor>
    <xdr:from>
      <xdr:col>17</xdr:col>
      <xdr:colOff>328706</xdr:colOff>
      <xdr:row>24</xdr:row>
      <xdr:rowOff>24319</xdr:rowOff>
    </xdr:from>
    <xdr:to>
      <xdr:col>18</xdr:col>
      <xdr:colOff>18887</xdr:colOff>
      <xdr:row>44</xdr:row>
      <xdr:rowOff>7471</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8523941" y="4095790"/>
          <a:ext cx="153358" cy="336732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24</xdr:row>
      <xdr:rowOff>54133</xdr:rowOff>
    </xdr:from>
    <xdr:to>
      <xdr:col>4</xdr:col>
      <xdr:colOff>82176</xdr:colOff>
      <xdr:row>43</xdr:row>
      <xdr:rowOff>89647</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70844" y="4125604"/>
          <a:ext cx="76097" cy="325533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twoCellAnchor>
    <xdr:from>
      <xdr:col>16</xdr:col>
      <xdr:colOff>59270</xdr:colOff>
      <xdr:row>43</xdr:row>
      <xdr:rowOff>42331</xdr:rowOff>
    </xdr:from>
    <xdr:to>
      <xdr:col>16</xdr:col>
      <xdr:colOff>135470</xdr:colOff>
      <xdr:row>43</xdr:row>
      <xdr:rowOff>118531</xdr:rowOff>
    </xdr:to>
    <xdr:sp macro="" textlink="">
      <xdr:nvSpPr>
        <xdr:cNvPr id="28" name="楕円 27">
          <a:extLst>
            <a:ext uri="{FF2B5EF4-FFF2-40B4-BE49-F238E27FC236}">
              <a16:creationId xmlns:a16="http://schemas.microsoft.com/office/drawing/2014/main" id="{CAD276A2-6D04-DAC2-1098-3334C1EA72D5}"/>
            </a:ext>
          </a:extLst>
        </xdr:cNvPr>
        <xdr:cNvSpPr/>
      </xdr:nvSpPr>
      <xdr:spPr>
        <a:xfrm>
          <a:off x="7814737" y="7425264"/>
          <a:ext cx="76200" cy="76200"/>
        </a:xfrm>
        <a:prstGeom prst="ellipse">
          <a:avLst/>
        </a:prstGeom>
        <a:solidFill>
          <a:srgbClr val="FF00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epochtimes.jp/2024/03/208071.html" TargetMode="External"/><Relationship Id="rId2" Type="http://schemas.openxmlformats.org/officeDocument/2006/relationships/hyperlink" Target="https://news.yahoo.co.jp/articles/a18832081770d5c9ca5486f84eb12aa453090ab2" TargetMode="External"/><Relationship Id="rId1" Type="http://schemas.openxmlformats.org/officeDocument/2006/relationships/hyperlink" Target="https://www.recall-plus.jp/info/48899?noref=1" TargetMode="External"/><Relationship Id="rId5" Type="http://schemas.openxmlformats.org/officeDocument/2006/relationships/printerSettings" Target="../printerSettings/printerSettings11.bin"/><Relationship Id="rId4" Type="http://schemas.openxmlformats.org/officeDocument/2006/relationships/hyperlink" Target="https://www.recall-plus.jp/info/48783?noref=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8e877741bd68a92517022f110c2a691b693922d0" TargetMode="External"/><Relationship Id="rId3" Type="http://schemas.openxmlformats.org/officeDocument/2006/relationships/hyperlink" Target="https://news.yahoo.co.jp/articles/04f973c26a9de785242fef4668721590222e8296" TargetMode="External"/><Relationship Id="rId7" Type="http://schemas.openxmlformats.org/officeDocument/2006/relationships/hyperlink" Target="https://www.jc-press.com/?p=10489" TargetMode="External"/><Relationship Id="rId12" Type="http://schemas.openxmlformats.org/officeDocument/2006/relationships/printerSettings" Target="../printerSettings/printerSettings5.bin"/><Relationship Id="rId2" Type="http://schemas.openxmlformats.org/officeDocument/2006/relationships/hyperlink" Target="https://news.yahoo.co.jp/articles/60ab4da2328e0518e62d5e767db2b6fe2674d861" TargetMode="External"/><Relationship Id="rId1" Type="http://schemas.openxmlformats.org/officeDocument/2006/relationships/hyperlink" Target="https://news.goo.ne.jp/article/asahi/nation/ASS3P7G23S3PPIHB01L" TargetMode="External"/><Relationship Id="rId6" Type="http://schemas.openxmlformats.org/officeDocument/2006/relationships/hyperlink" Target="https://www.kochinews.co.jp/article/detail/730711?n=1&amp;e=467246" TargetMode="External"/><Relationship Id="rId11" Type="http://schemas.openxmlformats.org/officeDocument/2006/relationships/hyperlink" Target="https://mainichi.jp/articles/20240317/k00/00m/040/086000c" TargetMode="External"/><Relationship Id="rId5" Type="http://schemas.openxmlformats.org/officeDocument/2006/relationships/hyperlink" Target="https://www3.nhk.or.jp/lnews/k/okinawa/20240322/5090027120.html" TargetMode="External"/><Relationship Id="rId10" Type="http://schemas.openxmlformats.org/officeDocument/2006/relationships/hyperlink" Target="https://www.pref.miyazaki.lg.jp/contents/org/fukushi/eikanken/presentation/pdf/r5/2024-01-02.pdf" TargetMode="External"/><Relationship Id="rId4" Type="http://schemas.openxmlformats.org/officeDocument/2006/relationships/hyperlink" Target="https://www.yurokyo.or.jp/info/view/5023" TargetMode="External"/><Relationship Id="rId9" Type="http://schemas.openxmlformats.org/officeDocument/2006/relationships/hyperlink" Target="https://rkb.jp/contents/202403/202403190712/"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jetro.go.jp/biz/areareports/2024/bfb3ca645fe4ef69.html" TargetMode="External"/><Relationship Id="rId7" Type="http://schemas.openxmlformats.org/officeDocument/2006/relationships/printerSettings" Target="../printerSettings/printerSettings6.bin"/><Relationship Id="rId2" Type="http://schemas.openxmlformats.org/officeDocument/2006/relationships/hyperlink" Target="https://www.alterna.co.jp/116364/" TargetMode="External"/><Relationship Id="rId1" Type="http://schemas.openxmlformats.org/officeDocument/2006/relationships/hyperlink" Target="https://news.livedoor.com/article/detail/26089625/" TargetMode="External"/><Relationship Id="rId6" Type="http://schemas.openxmlformats.org/officeDocument/2006/relationships/hyperlink" Target="https://www.jetro.go.jp/biznews/2024/03/081916a136952aa7.html" TargetMode="External"/><Relationship Id="rId5" Type="http://schemas.openxmlformats.org/officeDocument/2006/relationships/hyperlink" Target="https://www.google.com/url?rct=j&amp;sa=t&amp;url=https://jp.chemlinked.com/news/niyusu/china-solicits-comments-on-draft-gb-300001-general-specifications-for-ghs-implementation&amp;ct=ga&amp;cd=CAEYACoUMTY5OTMyODUzNTYwMTQyMTc0MDAyHDlkYTY4YTVhNDVhYWRiMmI6Y28uanA6amE6SlA&amp;usg=AOvVaw3jADcDmLSMQZ61lloj2BQ6" TargetMode="External"/><Relationship Id="rId4" Type="http://schemas.openxmlformats.org/officeDocument/2006/relationships/hyperlink" Target="https://news.yahoo.co.jp/articles/e56bbe1ae4323bf584708ea852070bceee55823a"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E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1" t="s">
        <v>242</v>
      </c>
      <c r="B1" s="132"/>
      <c r="C1" s="132" t="s">
        <v>158</v>
      </c>
      <c r="D1" s="132"/>
      <c r="E1" s="132"/>
      <c r="F1" s="132"/>
      <c r="G1" s="132"/>
      <c r="H1" s="132"/>
      <c r="I1" s="99"/>
    </row>
    <row r="2" spans="1:9">
      <c r="A2" s="133" t="s">
        <v>113</v>
      </c>
      <c r="B2" s="134"/>
      <c r="C2" s="134"/>
      <c r="D2" s="134"/>
      <c r="E2" s="134"/>
      <c r="F2" s="134"/>
      <c r="G2" s="134"/>
      <c r="H2" s="134"/>
      <c r="I2" s="99"/>
    </row>
    <row r="3" spans="1:9" ht="15.75" customHeight="1">
      <c r="A3" s="523" t="s">
        <v>26</v>
      </c>
      <c r="B3" s="524"/>
      <c r="C3" s="524"/>
      <c r="D3" s="524"/>
      <c r="E3" s="524"/>
      <c r="F3" s="524"/>
      <c r="G3" s="524"/>
      <c r="H3" s="525"/>
      <c r="I3" s="99"/>
    </row>
    <row r="4" spans="1:9">
      <c r="A4" s="133" t="s">
        <v>180</v>
      </c>
      <c r="B4" s="134"/>
      <c r="C4" s="134"/>
      <c r="D4" s="134"/>
      <c r="E4" s="134"/>
      <c r="F4" s="134"/>
      <c r="G4" s="134"/>
      <c r="H4" s="134"/>
      <c r="I4" s="99"/>
    </row>
    <row r="5" spans="1:9">
      <c r="A5" s="133" t="s">
        <v>114</v>
      </c>
      <c r="B5" s="134"/>
      <c r="C5" s="134"/>
      <c r="D5" s="134"/>
      <c r="E5" s="134"/>
      <c r="F5" s="134"/>
      <c r="G5" s="134"/>
      <c r="H5" s="134"/>
      <c r="I5" s="99"/>
    </row>
    <row r="6" spans="1:9">
      <c r="A6" s="135" t="s">
        <v>113</v>
      </c>
      <c r="B6" s="136"/>
      <c r="C6" s="136"/>
      <c r="D6" s="136"/>
      <c r="E6" s="136"/>
      <c r="F6" s="136"/>
      <c r="G6" s="136"/>
      <c r="H6" s="136"/>
      <c r="I6" s="99"/>
    </row>
    <row r="7" spans="1:9">
      <c r="A7" s="135"/>
      <c r="B7" s="136"/>
      <c r="C7" s="136"/>
      <c r="D7" s="136"/>
      <c r="E7" s="136"/>
      <c r="F7" s="136"/>
      <c r="G7" s="136"/>
      <c r="H7" s="136"/>
      <c r="I7" s="99"/>
    </row>
    <row r="8" spans="1:9">
      <c r="A8" s="135" t="s">
        <v>115</v>
      </c>
      <c r="B8" s="136"/>
      <c r="C8" s="136"/>
      <c r="D8" s="136"/>
      <c r="E8" s="136"/>
      <c r="F8" s="136"/>
      <c r="G8" s="136"/>
      <c r="H8" s="136"/>
      <c r="I8" s="99"/>
    </row>
    <row r="9" spans="1:9">
      <c r="A9" s="137" t="s">
        <v>116</v>
      </c>
      <c r="B9" s="138"/>
      <c r="C9" s="138"/>
      <c r="D9" s="138"/>
      <c r="E9" s="138"/>
      <c r="F9" s="138"/>
      <c r="G9" s="138"/>
      <c r="H9" s="138"/>
      <c r="I9" s="99"/>
    </row>
    <row r="10" spans="1:9" ht="15" customHeight="1">
      <c r="A10" s="318" t="s">
        <v>168</v>
      </c>
      <c r="B10" s="159" t="str">
        <f>+'11　食中毒記事等 '!A2</f>
        <v>海外ツアー客ら11人搬送、食中毒か　ホテル到着前の焼き肉が原因？</v>
      </c>
      <c r="C10" s="159"/>
      <c r="D10" s="161"/>
      <c r="E10" s="159"/>
      <c r="F10" s="162"/>
      <c r="G10" s="160"/>
      <c r="H10" s="160"/>
      <c r="I10" s="99"/>
    </row>
    <row r="11" spans="1:9" ht="15" customHeight="1">
      <c r="A11" s="318" t="s">
        <v>169</v>
      </c>
      <c r="B11" s="159" t="str">
        <f>+'11　ノロウイルス関連情報 '!H72</f>
        <v>管理レベル「3」　</v>
      </c>
      <c r="C11" s="159"/>
      <c r="D11" s="159" t="s">
        <v>170</v>
      </c>
      <c r="E11" s="159"/>
      <c r="F11" s="161">
        <f>+'11　ノロウイルス関連情報 '!G73</f>
        <v>5.32</v>
      </c>
      <c r="G11" s="159" t="str">
        <f>+'11　ノロウイルス関連情報 '!H73</f>
        <v>　：先週より</v>
      </c>
      <c r="H11" s="350">
        <f>+'11　ノロウイルス関連情報 '!I73</f>
        <v>-0.29000000000000004</v>
      </c>
      <c r="I11" s="99"/>
    </row>
    <row r="12" spans="1:9" s="110" customFormat="1" ht="15" customHeight="1">
      <c r="A12" s="163" t="s">
        <v>117</v>
      </c>
      <c r="B12" s="529" t="str">
        <f>+'11　残留農薬　等 '!A5</f>
        <v>静岡から輸入のメロンに残留農薬 水際検査で不合格／台湾</v>
      </c>
      <c r="C12" s="529"/>
      <c r="D12" s="529"/>
      <c r="E12" s="529"/>
      <c r="F12" s="529"/>
      <c r="G12" s="529"/>
      <c r="H12" s="164"/>
      <c r="I12" s="109"/>
    </row>
    <row r="13" spans="1:9" ht="15" customHeight="1">
      <c r="A13" s="158" t="s">
        <v>118</v>
      </c>
      <c r="B13" s="529" t="str">
        <f>+'11　食品表示'!A2</f>
        <v>「顧客満足度ナンバーワン」などの“ナンバーワン広告”について、消費者庁が初の実態調査を実施へ　新井ゆたか長官が明かす消費者庁、ナンバーワン表示にメス</v>
      </c>
      <c r="C13" s="529"/>
      <c r="D13" s="529"/>
      <c r="E13" s="529"/>
      <c r="F13" s="529"/>
      <c r="G13" s="529"/>
      <c r="H13" s="160"/>
      <c r="I13" s="99"/>
    </row>
    <row r="14" spans="1:9" ht="15" customHeight="1">
      <c r="A14" s="158" t="s">
        <v>119</v>
      </c>
      <c r="B14" s="160" t="str">
        <f>+'11　海外情報'!A2</f>
        <v xml:space="preserve">韓国離乳食メーカーが含有量を誤魔化して製造・販売で摘発…その額なんと40億円超 ライブドアニュース - livedoor </v>
      </c>
      <c r="D14" s="160"/>
      <c r="E14" s="160"/>
      <c r="F14" s="160"/>
      <c r="G14" s="160"/>
      <c r="H14" s="160"/>
      <c r="I14" s="99"/>
    </row>
    <row r="15" spans="1:9" ht="15" customHeight="1">
      <c r="A15" s="165" t="s">
        <v>120</v>
      </c>
      <c r="B15" s="166" t="str">
        <f>+'11　海外情報'!A5</f>
        <v xml:space="preserve">英国田園のラグジュアリーホテル、環境配慮にもこだわり - オルタナ </v>
      </c>
      <c r="C15" s="526" t="s">
        <v>174</v>
      </c>
      <c r="D15" s="526"/>
      <c r="E15" s="526"/>
      <c r="F15" s="526"/>
      <c r="G15" s="526"/>
      <c r="H15" s="527"/>
      <c r="I15" s="99"/>
    </row>
    <row r="16" spans="1:9" ht="15" customHeight="1">
      <c r="A16" s="158" t="s">
        <v>121</v>
      </c>
      <c r="B16" s="159" t="str">
        <f>+'11　感染症統計'!A22</f>
        <v>※2024年 第11週（3/11～3/17） 現在</v>
      </c>
      <c r="C16" s="160"/>
      <c r="D16" s="159" t="s">
        <v>19</v>
      </c>
      <c r="E16" s="160"/>
      <c r="F16" s="160"/>
      <c r="G16" s="160"/>
      <c r="H16" s="160"/>
      <c r="I16" s="99"/>
    </row>
    <row r="17" spans="1:16" ht="15" customHeight="1">
      <c r="A17" s="158" t="s">
        <v>122</v>
      </c>
      <c r="B17" s="528" t="str">
        <f>+'11　感染症統計'!A22</f>
        <v>※2024年 第11週（3/11～3/17） 現在</v>
      </c>
      <c r="C17" s="528"/>
      <c r="D17" s="528"/>
      <c r="E17" s="528"/>
      <c r="F17" s="528"/>
      <c r="G17" s="528"/>
      <c r="H17" s="160"/>
      <c r="I17" s="99"/>
    </row>
    <row r="18" spans="1:16" ht="15" customHeight="1">
      <c r="A18" s="158" t="s">
        <v>156</v>
      </c>
      <c r="B18" s="270" t="str">
        <f>+'11  衛生訓話 '!A2</f>
        <v>　　　　　今週のお題　(異物対策②　髪の毛混入は異物の第一原因です　)</v>
      </c>
      <c r="C18" s="160"/>
      <c r="D18" s="160"/>
      <c r="E18" s="160"/>
      <c r="F18" s="167"/>
      <c r="G18" s="160"/>
      <c r="H18" s="160"/>
      <c r="I18" s="99"/>
    </row>
    <row r="19" spans="1:16" ht="15" customHeight="1">
      <c r="A19" s="158" t="s">
        <v>176</v>
      </c>
      <c r="B19" s="291" t="s">
        <v>243</v>
      </c>
      <c r="C19" s="160"/>
      <c r="D19" s="160"/>
      <c r="E19" s="160"/>
      <c r="F19" s="160" t="s">
        <v>19</v>
      </c>
      <c r="G19" s="160"/>
      <c r="H19" s="160"/>
      <c r="I19" s="99"/>
      <c r="P19" t="s">
        <v>164</v>
      </c>
    </row>
    <row r="20" spans="1:16" ht="15" customHeight="1">
      <c r="A20" s="158" t="s">
        <v>19</v>
      </c>
      <c r="C20" s="160"/>
      <c r="D20" s="160"/>
      <c r="E20" s="160"/>
      <c r="F20" s="160"/>
      <c r="G20" s="160"/>
      <c r="H20" s="160"/>
      <c r="I20" s="99"/>
      <c r="L20" t="s">
        <v>174</v>
      </c>
    </row>
    <row r="21" spans="1:16">
      <c r="A21" s="137" t="s">
        <v>116</v>
      </c>
      <c r="B21" s="138"/>
      <c r="C21" s="138"/>
      <c r="D21" s="138"/>
      <c r="E21" s="138"/>
      <c r="F21" s="138"/>
      <c r="G21" s="138"/>
      <c r="H21" s="138"/>
      <c r="I21" s="99"/>
    </row>
    <row r="22" spans="1:16">
      <c r="A22" s="135" t="s">
        <v>19</v>
      </c>
      <c r="B22" s="136"/>
      <c r="C22" s="136"/>
      <c r="D22" s="136"/>
      <c r="E22" s="136"/>
      <c r="F22" s="136"/>
      <c r="G22" s="136"/>
      <c r="H22" s="136"/>
      <c r="I22" s="99"/>
    </row>
    <row r="23" spans="1:16">
      <c r="A23" s="100" t="s">
        <v>123</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166</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126</v>
      </c>
    </row>
    <row r="39" spans="1:9" ht="40.5" customHeight="1">
      <c r="A39" s="530" t="s">
        <v>127</v>
      </c>
      <c r="B39" s="530"/>
      <c r="C39" s="530"/>
      <c r="D39" s="530"/>
      <c r="E39" s="530"/>
      <c r="F39" s="530"/>
      <c r="G39" s="530"/>
    </row>
    <row r="40" spans="1:9" ht="30.75" customHeight="1">
      <c r="A40" s="522" t="s">
        <v>128</v>
      </c>
      <c r="B40" s="522"/>
      <c r="C40" s="522"/>
      <c r="D40" s="522"/>
      <c r="E40" s="522"/>
      <c r="F40" s="522"/>
      <c r="G40" s="522"/>
    </row>
    <row r="41" spans="1:9" ht="15">
      <c r="A41" s="115"/>
    </row>
    <row r="42" spans="1:9" ht="69.75" customHeight="1">
      <c r="A42" s="517" t="s">
        <v>136</v>
      </c>
      <c r="B42" s="517"/>
      <c r="C42" s="517"/>
      <c r="D42" s="517"/>
      <c r="E42" s="517"/>
      <c r="F42" s="517"/>
      <c r="G42" s="517"/>
    </row>
    <row r="43" spans="1:9" ht="35.25" customHeight="1">
      <c r="A43" s="522" t="s">
        <v>129</v>
      </c>
      <c r="B43" s="522"/>
      <c r="C43" s="522"/>
      <c r="D43" s="522"/>
      <c r="E43" s="522"/>
      <c r="F43" s="522"/>
      <c r="G43" s="522"/>
    </row>
    <row r="44" spans="1:9" ht="59.25" customHeight="1">
      <c r="A44" s="517" t="s">
        <v>130</v>
      </c>
      <c r="B44" s="517"/>
      <c r="C44" s="517"/>
      <c r="D44" s="517"/>
      <c r="E44" s="517"/>
      <c r="F44" s="517"/>
      <c r="G44" s="517"/>
    </row>
    <row r="45" spans="1:9" ht="15">
      <c r="A45" s="116"/>
    </row>
    <row r="46" spans="1:9" ht="27.75" customHeight="1">
      <c r="A46" s="519" t="s">
        <v>131</v>
      </c>
      <c r="B46" s="519"/>
      <c r="C46" s="519"/>
      <c r="D46" s="519"/>
      <c r="E46" s="519"/>
      <c r="F46" s="519"/>
      <c r="G46" s="519"/>
    </row>
    <row r="47" spans="1:9" ht="53.25" customHeight="1">
      <c r="A47" s="518" t="s">
        <v>137</v>
      </c>
      <c r="B47" s="517"/>
      <c r="C47" s="517"/>
      <c r="D47" s="517"/>
      <c r="E47" s="517"/>
      <c r="F47" s="517"/>
      <c r="G47" s="517"/>
    </row>
    <row r="48" spans="1:9" ht="15">
      <c r="A48" s="116"/>
    </row>
    <row r="49" spans="1:7" ht="32.25" customHeight="1">
      <c r="A49" s="519" t="s">
        <v>132</v>
      </c>
      <c r="B49" s="519"/>
      <c r="C49" s="519"/>
      <c r="D49" s="519"/>
      <c r="E49" s="519"/>
      <c r="F49" s="519"/>
      <c r="G49" s="519"/>
    </row>
    <row r="50" spans="1:7" ht="15">
      <c r="A50" s="115"/>
    </row>
    <row r="51" spans="1:7" ht="87" customHeight="1">
      <c r="A51" s="518" t="s">
        <v>138</v>
      </c>
      <c r="B51" s="517"/>
      <c r="C51" s="517"/>
      <c r="D51" s="517"/>
      <c r="E51" s="517"/>
      <c r="F51" s="517"/>
      <c r="G51" s="517"/>
    </row>
    <row r="52" spans="1:7" ht="15">
      <c r="A52" s="116"/>
    </row>
    <row r="53" spans="1:7" ht="32.25" customHeight="1">
      <c r="A53" s="519" t="s">
        <v>133</v>
      </c>
      <c r="B53" s="519"/>
      <c r="C53" s="519"/>
      <c r="D53" s="519"/>
      <c r="E53" s="519"/>
      <c r="F53" s="519"/>
      <c r="G53" s="519"/>
    </row>
    <row r="54" spans="1:7" ht="29.25" customHeight="1">
      <c r="A54" s="517" t="s">
        <v>134</v>
      </c>
      <c r="B54" s="517"/>
      <c r="C54" s="517"/>
      <c r="D54" s="517"/>
      <c r="E54" s="517"/>
      <c r="F54" s="517"/>
      <c r="G54" s="517"/>
    </row>
    <row r="55" spans="1:7" ht="15">
      <c r="A55" s="116"/>
    </row>
    <row r="56" spans="1:7" s="110" customFormat="1" ht="110.25" customHeight="1">
      <c r="A56" s="520" t="s">
        <v>139</v>
      </c>
      <c r="B56" s="521"/>
      <c r="C56" s="521"/>
      <c r="D56" s="521"/>
      <c r="E56" s="521"/>
      <c r="F56" s="521"/>
      <c r="G56" s="521"/>
    </row>
    <row r="57" spans="1:7" ht="34.5" customHeight="1">
      <c r="A57" s="522" t="s">
        <v>135</v>
      </c>
      <c r="B57" s="522"/>
      <c r="C57" s="522"/>
      <c r="D57" s="522"/>
      <c r="E57" s="522"/>
      <c r="F57" s="522"/>
      <c r="G57" s="522"/>
    </row>
    <row r="58" spans="1:7" ht="114" customHeight="1">
      <c r="A58" s="518" t="s">
        <v>140</v>
      </c>
      <c r="B58" s="517"/>
      <c r="C58" s="517"/>
      <c r="D58" s="517"/>
      <c r="E58" s="517"/>
      <c r="F58" s="517"/>
      <c r="G58" s="517"/>
    </row>
    <row r="59" spans="1:7" ht="109.5" customHeight="1">
      <c r="A59" s="517"/>
      <c r="B59" s="517"/>
      <c r="C59" s="517"/>
      <c r="D59" s="517"/>
      <c r="E59" s="517"/>
      <c r="F59" s="517"/>
      <c r="G59" s="517"/>
    </row>
    <row r="60" spans="1:7" ht="15">
      <c r="A60" s="116"/>
    </row>
    <row r="61" spans="1:7" s="113" customFormat="1" ht="57.75" customHeight="1">
      <c r="A61" s="517"/>
      <c r="B61" s="517"/>
      <c r="C61" s="517"/>
      <c r="D61" s="517"/>
      <c r="E61" s="517"/>
      <c r="F61" s="517"/>
      <c r="G61" s="517"/>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0"/>
  <sheetViews>
    <sheetView view="pageBreakPreview" zoomScale="135" zoomScaleNormal="100" zoomScaleSheetLayoutView="135" workbookViewId="0">
      <selection activeCell="C35" sqref="C35"/>
    </sheetView>
  </sheetViews>
  <sheetFormatPr defaultColWidth="9" defaultRowHeight="13.2"/>
  <cols>
    <col min="1" max="1" width="21.33203125" style="40" customWidth="1"/>
    <col min="2" max="2" width="19.77734375" style="40" customWidth="1"/>
    <col min="3" max="3" width="80.21875" style="246"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59" t="s">
        <v>247</v>
      </c>
      <c r="B1" s="260" t="s">
        <v>150</v>
      </c>
      <c r="C1" s="310" t="s">
        <v>163</v>
      </c>
      <c r="D1" s="261" t="s">
        <v>23</v>
      </c>
      <c r="E1" s="262" t="s">
        <v>24</v>
      </c>
    </row>
    <row r="2" spans="1:5" s="103" customFormat="1" ht="24" customHeight="1">
      <c r="A2" s="358" t="s">
        <v>340</v>
      </c>
      <c r="B2" s="465" t="s">
        <v>341</v>
      </c>
      <c r="C2" s="499" t="s">
        <v>377</v>
      </c>
      <c r="D2" s="359">
        <v>45373</v>
      </c>
      <c r="E2" s="360">
        <v>45373</v>
      </c>
    </row>
    <row r="3" spans="1:5" s="103" customFormat="1" ht="24" customHeight="1">
      <c r="A3" s="382" t="s">
        <v>340</v>
      </c>
      <c r="B3" s="466" t="s">
        <v>342</v>
      </c>
      <c r="C3" s="498" t="s">
        <v>378</v>
      </c>
      <c r="D3" s="383">
        <v>45373</v>
      </c>
      <c r="E3" s="384">
        <v>45373</v>
      </c>
    </row>
    <row r="4" spans="1:5" s="103" customFormat="1" ht="24" customHeight="1">
      <c r="A4" s="382" t="s">
        <v>343</v>
      </c>
      <c r="B4" s="466" t="s">
        <v>344</v>
      </c>
      <c r="C4" s="495" t="s">
        <v>379</v>
      </c>
      <c r="D4" s="383">
        <v>45370</v>
      </c>
      <c r="E4" s="384">
        <v>45373</v>
      </c>
    </row>
    <row r="5" spans="1:5" s="103" customFormat="1" ht="24" customHeight="1">
      <c r="A5" s="435" t="s">
        <v>340</v>
      </c>
      <c r="B5" s="436" t="s">
        <v>345</v>
      </c>
      <c r="C5" s="497" t="s">
        <v>380</v>
      </c>
      <c r="D5" s="437">
        <v>45372</v>
      </c>
      <c r="E5" s="438">
        <v>45373</v>
      </c>
    </row>
    <row r="6" spans="1:5" s="103" customFormat="1" ht="24" customHeight="1">
      <c r="A6" s="435" t="s">
        <v>340</v>
      </c>
      <c r="B6" s="436" t="s">
        <v>346</v>
      </c>
      <c r="C6" s="497" t="s">
        <v>381</v>
      </c>
      <c r="D6" s="437">
        <v>45372</v>
      </c>
      <c r="E6" s="438">
        <v>45373</v>
      </c>
    </row>
    <row r="7" spans="1:5" s="103" customFormat="1" ht="24" customHeight="1">
      <c r="A7" s="435" t="s">
        <v>340</v>
      </c>
      <c r="B7" s="436" t="s">
        <v>347</v>
      </c>
      <c r="C7" s="500" t="s">
        <v>382</v>
      </c>
      <c r="D7" s="437">
        <v>45369</v>
      </c>
      <c r="E7" s="438">
        <v>45373</v>
      </c>
    </row>
    <row r="8" spans="1:5" s="103" customFormat="1" ht="24" customHeight="1">
      <c r="A8" s="435" t="s">
        <v>340</v>
      </c>
      <c r="B8" s="436" t="s">
        <v>348</v>
      </c>
      <c r="C8" s="497" t="s">
        <v>383</v>
      </c>
      <c r="D8" s="437">
        <v>45370</v>
      </c>
      <c r="E8" s="438">
        <v>45372</v>
      </c>
    </row>
    <row r="9" spans="1:5" s="103" customFormat="1" ht="24" customHeight="1">
      <c r="A9" s="435" t="s">
        <v>340</v>
      </c>
      <c r="B9" s="436" t="s">
        <v>348</v>
      </c>
      <c r="C9" s="497" t="s">
        <v>384</v>
      </c>
      <c r="D9" s="437">
        <v>45370</v>
      </c>
      <c r="E9" s="438">
        <v>45372</v>
      </c>
    </row>
    <row r="10" spans="1:5" s="103" customFormat="1" ht="24" customHeight="1">
      <c r="A10" s="435" t="s">
        <v>340</v>
      </c>
      <c r="B10" s="436" t="s">
        <v>349</v>
      </c>
      <c r="C10" s="497" t="s">
        <v>385</v>
      </c>
      <c r="D10" s="437">
        <v>45370</v>
      </c>
      <c r="E10" s="438">
        <v>45372</v>
      </c>
    </row>
    <row r="11" spans="1:5" s="103" customFormat="1" ht="24" customHeight="1">
      <c r="A11" s="435" t="s">
        <v>340</v>
      </c>
      <c r="B11" s="436" t="s">
        <v>350</v>
      </c>
      <c r="C11" s="497" t="s">
        <v>386</v>
      </c>
      <c r="D11" s="437">
        <v>45370</v>
      </c>
      <c r="E11" s="438">
        <v>45372</v>
      </c>
    </row>
    <row r="12" spans="1:5" s="103" customFormat="1" ht="24" customHeight="1">
      <c r="A12" s="435" t="s">
        <v>340</v>
      </c>
      <c r="B12" s="436" t="s">
        <v>351</v>
      </c>
      <c r="C12" s="496" t="s">
        <v>387</v>
      </c>
      <c r="D12" s="437">
        <v>45370</v>
      </c>
      <c r="E12" s="438">
        <v>45372</v>
      </c>
    </row>
    <row r="13" spans="1:5" s="103" customFormat="1" ht="24" customHeight="1">
      <c r="A13" s="435" t="s">
        <v>343</v>
      </c>
      <c r="B13" s="436" t="s">
        <v>352</v>
      </c>
      <c r="C13" s="496" t="s">
        <v>353</v>
      </c>
      <c r="D13" s="437">
        <v>45370</v>
      </c>
      <c r="E13" s="438">
        <v>45370</v>
      </c>
    </row>
    <row r="14" spans="1:5" s="103" customFormat="1" ht="24" customHeight="1">
      <c r="A14" s="435" t="s">
        <v>354</v>
      </c>
      <c r="B14" s="436" t="s">
        <v>355</v>
      </c>
      <c r="C14" s="496" t="s">
        <v>356</v>
      </c>
      <c r="D14" s="437">
        <v>45369</v>
      </c>
      <c r="E14" s="438">
        <v>45370</v>
      </c>
    </row>
    <row r="15" spans="1:5" s="103" customFormat="1" ht="24" customHeight="1">
      <c r="A15" s="435" t="s">
        <v>340</v>
      </c>
      <c r="B15" s="436" t="s">
        <v>357</v>
      </c>
      <c r="C15" s="501" t="s">
        <v>358</v>
      </c>
      <c r="D15" s="437">
        <v>45369</v>
      </c>
      <c r="E15" s="438">
        <v>45370</v>
      </c>
    </row>
    <row r="16" spans="1:5" s="103" customFormat="1" ht="24" customHeight="1">
      <c r="A16" s="435" t="s">
        <v>340</v>
      </c>
      <c r="B16" s="436" t="s">
        <v>359</v>
      </c>
      <c r="C16" s="496" t="s">
        <v>360</v>
      </c>
      <c r="D16" s="437">
        <v>45369</v>
      </c>
      <c r="E16" s="438">
        <v>45370</v>
      </c>
    </row>
    <row r="17" spans="1:11" s="103" customFormat="1" ht="24" customHeight="1">
      <c r="A17" s="435" t="s">
        <v>340</v>
      </c>
      <c r="B17" s="436" t="s">
        <v>361</v>
      </c>
      <c r="C17" s="496" t="s">
        <v>362</v>
      </c>
      <c r="D17" s="437">
        <v>45369</v>
      </c>
      <c r="E17" s="438">
        <v>45369</v>
      </c>
    </row>
    <row r="18" spans="1:11" s="103" customFormat="1" ht="24" customHeight="1">
      <c r="A18" s="435" t="s">
        <v>340</v>
      </c>
      <c r="B18" s="436" t="s">
        <v>363</v>
      </c>
      <c r="C18" s="497" t="s">
        <v>364</v>
      </c>
      <c r="D18" s="437">
        <v>45369</v>
      </c>
      <c r="E18" s="438">
        <v>45369</v>
      </c>
    </row>
    <row r="19" spans="1:11" s="103" customFormat="1" ht="24" customHeight="1">
      <c r="A19" s="435" t="s">
        <v>340</v>
      </c>
      <c r="B19" s="436" t="s">
        <v>365</v>
      </c>
      <c r="C19" s="501" t="s">
        <v>366</v>
      </c>
      <c r="D19" s="437">
        <v>45368</v>
      </c>
      <c r="E19" s="438">
        <v>45369</v>
      </c>
    </row>
    <row r="20" spans="1:11" s="103" customFormat="1" ht="24" customHeight="1">
      <c r="A20" s="435" t="s">
        <v>340</v>
      </c>
      <c r="B20" s="436" t="s">
        <v>357</v>
      </c>
      <c r="C20" s="497" t="s">
        <v>367</v>
      </c>
      <c r="D20" s="437">
        <v>45366</v>
      </c>
      <c r="E20" s="438">
        <v>45369</v>
      </c>
    </row>
    <row r="21" spans="1:11" s="103" customFormat="1" ht="24" customHeight="1">
      <c r="A21" s="435" t="s">
        <v>368</v>
      </c>
      <c r="B21" s="436" t="s">
        <v>369</v>
      </c>
      <c r="C21" s="500" t="s">
        <v>370</v>
      </c>
      <c r="D21" s="437">
        <v>45366</v>
      </c>
      <c r="E21" s="438">
        <v>45369</v>
      </c>
    </row>
    <row r="22" spans="1:11" s="103" customFormat="1" ht="24" customHeight="1">
      <c r="A22" s="435" t="s">
        <v>340</v>
      </c>
      <c r="B22" s="436" t="s">
        <v>371</v>
      </c>
      <c r="C22" s="496" t="s">
        <v>372</v>
      </c>
      <c r="D22" s="437">
        <v>45366</v>
      </c>
      <c r="E22" s="438">
        <v>45369</v>
      </c>
    </row>
    <row r="23" spans="1:11" s="103" customFormat="1" ht="24" customHeight="1">
      <c r="A23" s="435" t="s">
        <v>340</v>
      </c>
      <c r="B23" s="436" t="s">
        <v>373</v>
      </c>
      <c r="C23" s="501" t="s">
        <v>374</v>
      </c>
      <c r="D23" s="437">
        <v>45366</v>
      </c>
      <c r="E23" s="438">
        <v>45369</v>
      </c>
    </row>
    <row r="24" spans="1:11" s="103" customFormat="1" ht="24" customHeight="1">
      <c r="A24" s="435" t="s">
        <v>368</v>
      </c>
      <c r="B24" s="436" t="s">
        <v>375</v>
      </c>
      <c r="C24" s="501" t="s">
        <v>376</v>
      </c>
      <c r="D24" s="437">
        <v>45366</v>
      </c>
      <c r="E24" s="438">
        <v>45369</v>
      </c>
    </row>
    <row r="25" spans="1:11" s="103" customFormat="1" ht="24" customHeight="1">
      <c r="A25" s="435"/>
      <c r="B25" s="436"/>
      <c r="C25" s="436"/>
      <c r="D25" s="437"/>
      <c r="E25" s="438"/>
    </row>
    <row r="26" spans="1:11" ht="20.25" customHeight="1">
      <c r="A26" s="286"/>
      <c r="B26" s="287"/>
      <c r="C26" s="244"/>
      <c r="D26" s="288"/>
      <c r="E26" s="288"/>
      <c r="J26" s="120"/>
      <c r="K26" s="120"/>
    </row>
    <row r="27" spans="1:11" ht="20.25" customHeight="1">
      <c r="A27" s="37"/>
      <c r="B27" s="38"/>
      <c r="C27" s="244" t="s">
        <v>159</v>
      </c>
      <c r="D27" s="39"/>
      <c r="E27" s="39"/>
      <c r="J27" s="120"/>
      <c r="K27" s="120"/>
    </row>
    <row r="28" spans="1:11" ht="20.25" customHeight="1">
      <c r="A28" s="286"/>
      <c r="B28" s="287"/>
      <c r="C28" s="244"/>
      <c r="D28" s="288"/>
      <c r="E28" s="288"/>
      <c r="J28" s="120"/>
      <c r="K28" s="120"/>
    </row>
    <row r="29" spans="1:11">
      <c r="A29" s="245" t="s">
        <v>141</v>
      </c>
      <c r="B29" s="245"/>
      <c r="C29" s="245"/>
      <c r="D29" s="289"/>
      <c r="E29" s="289"/>
    </row>
    <row r="30" spans="1:11">
      <c r="A30" s="711" t="s">
        <v>25</v>
      </c>
      <c r="B30" s="711"/>
      <c r="C30" s="711"/>
      <c r="D30" s="290"/>
      <c r="E30" s="290"/>
    </row>
  </sheetData>
  <mergeCells count="1">
    <mergeCell ref="A30:C30"/>
  </mergeCells>
  <phoneticPr fontId="29"/>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6" zoomScaleNormal="96" zoomScaleSheetLayoutView="100" workbookViewId="0">
      <selection activeCell="M16" sqref="M16"/>
    </sheetView>
  </sheetViews>
  <sheetFormatPr defaultColWidth="9" defaultRowHeight="36" customHeight="1"/>
  <cols>
    <col min="1" max="13" width="9" style="1"/>
    <col min="14" max="14" width="96.88671875" style="1" customWidth="1"/>
    <col min="15" max="15" width="26.88671875" style="10" customWidth="1"/>
    <col min="16" max="16384" width="9" style="1"/>
  </cols>
  <sheetData>
    <row r="1" spans="1:16" ht="46.2" customHeight="1" thickBot="1">
      <c r="A1" s="712" t="s">
        <v>248</v>
      </c>
      <c r="B1" s="713"/>
      <c r="C1" s="713"/>
      <c r="D1" s="713"/>
      <c r="E1" s="713"/>
      <c r="F1" s="713"/>
      <c r="G1" s="713"/>
      <c r="H1" s="713"/>
      <c r="I1" s="713"/>
      <c r="J1" s="713"/>
      <c r="K1" s="713"/>
      <c r="L1" s="713"/>
      <c r="M1" s="713"/>
      <c r="N1" s="714"/>
    </row>
    <row r="2" spans="1:16" ht="64.2" customHeight="1">
      <c r="A2" s="715" t="s">
        <v>338</v>
      </c>
      <c r="B2" s="716"/>
      <c r="C2" s="716"/>
      <c r="D2" s="716"/>
      <c r="E2" s="716"/>
      <c r="F2" s="716"/>
      <c r="G2" s="716"/>
      <c r="H2" s="716"/>
      <c r="I2" s="716"/>
      <c r="J2" s="716"/>
      <c r="K2" s="716"/>
      <c r="L2" s="716"/>
      <c r="M2" s="716"/>
      <c r="N2" s="717"/>
    </row>
    <row r="3" spans="1:16" ht="142.80000000000001" customHeight="1" thickBot="1">
      <c r="A3" s="718" t="s">
        <v>339</v>
      </c>
      <c r="B3" s="719"/>
      <c r="C3" s="719"/>
      <c r="D3" s="719"/>
      <c r="E3" s="719"/>
      <c r="F3" s="719"/>
      <c r="G3" s="719"/>
      <c r="H3" s="719"/>
      <c r="I3" s="719"/>
      <c r="J3" s="719"/>
      <c r="K3" s="719"/>
      <c r="L3" s="719"/>
      <c r="M3" s="719"/>
      <c r="N3" s="720"/>
      <c r="P3" s="280"/>
    </row>
    <row r="4" spans="1:16" ht="47.4" customHeight="1">
      <c r="A4" s="721" t="s">
        <v>436</v>
      </c>
      <c r="B4" s="722"/>
      <c r="C4" s="722"/>
      <c r="D4" s="722"/>
      <c r="E4" s="722"/>
      <c r="F4" s="722"/>
      <c r="G4" s="722"/>
      <c r="H4" s="722"/>
      <c r="I4" s="722"/>
      <c r="J4" s="722"/>
      <c r="K4" s="722"/>
      <c r="L4" s="722"/>
      <c r="M4" s="722"/>
      <c r="N4" s="723"/>
    </row>
    <row r="5" spans="1:16" ht="183.6" customHeight="1" thickBot="1">
      <c r="A5" s="724" t="s">
        <v>437</v>
      </c>
      <c r="B5" s="725"/>
      <c r="C5" s="725"/>
      <c r="D5" s="725"/>
      <c r="E5" s="725"/>
      <c r="F5" s="725"/>
      <c r="G5" s="725"/>
      <c r="H5" s="725"/>
      <c r="I5" s="725"/>
      <c r="J5" s="725"/>
      <c r="K5" s="725"/>
      <c r="L5" s="725"/>
      <c r="M5" s="725"/>
      <c r="N5" s="726"/>
    </row>
    <row r="6" spans="1:16" ht="49.2" customHeight="1" thickBot="1">
      <c r="A6" s="727" t="s">
        <v>438</v>
      </c>
      <c r="B6" s="728"/>
      <c r="C6" s="728"/>
      <c r="D6" s="728"/>
      <c r="E6" s="728"/>
      <c r="F6" s="728"/>
      <c r="G6" s="728"/>
      <c r="H6" s="728"/>
      <c r="I6" s="728"/>
      <c r="J6" s="728"/>
      <c r="K6" s="728"/>
      <c r="L6" s="728"/>
      <c r="M6" s="728"/>
      <c r="N6" s="729"/>
    </row>
    <row r="7" spans="1:16" ht="146.4" customHeight="1" thickBot="1">
      <c r="A7" s="730" t="s">
        <v>439</v>
      </c>
      <c r="B7" s="731"/>
      <c r="C7" s="731"/>
      <c r="D7" s="731"/>
      <c r="E7" s="731"/>
      <c r="F7" s="731"/>
      <c r="G7" s="731"/>
      <c r="H7" s="731"/>
      <c r="I7" s="731"/>
      <c r="J7" s="731"/>
      <c r="K7" s="731"/>
      <c r="L7" s="731"/>
      <c r="M7" s="731"/>
      <c r="N7" s="732"/>
      <c r="O7" s="42" t="s">
        <v>171</v>
      </c>
    </row>
    <row r="8" spans="1:16" ht="49.2" customHeight="1" thickBot="1">
      <c r="A8" s="737" t="s">
        <v>440</v>
      </c>
      <c r="B8" s="738"/>
      <c r="C8" s="738"/>
      <c r="D8" s="738"/>
      <c r="E8" s="738"/>
      <c r="F8" s="738"/>
      <c r="G8" s="738"/>
      <c r="H8" s="738"/>
      <c r="I8" s="738"/>
      <c r="J8" s="738"/>
      <c r="K8" s="738"/>
      <c r="L8" s="738"/>
      <c r="M8" s="738"/>
      <c r="N8" s="739"/>
      <c r="O8" s="45"/>
    </row>
    <row r="9" spans="1:16" ht="253.2" customHeight="1" thickBot="1">
      <c r="A9" s="740" t="s">
        <v>441</v>
      </c>
      <c r="B9" s="741"/>
      <c r="C9" s="741"/>
      <c r="D9" s="741"/>
      <c r="E9" s="741"/>
      <c r="F9" s="741"/>
      <c r="G9" s="741"/>
      <c r="H9" s="741"/>
      <c r="I9" s="741"/>
      <c r="J9" s="741"/>
      <c r="K9" s="741"/>
      <c r="L9" s="741"/>
      <c r="M9" s="741"/>
      <c r="N9" s="742"/>
      <c r="O9" s="45"/>
    </row>
    <row r="10" spans="1:16" ht="42.6" customHeight="1">
      <c r="A10" s="715" t="s">
        <v>442</v>
      </c>
      <c r="B10" s="716"/>
      <c r="C10" s="716"/>
      <c r="D10" s="716"/>
      <c r="E10" s="716"/>
      <c r="F10" s="716"/>
      <c r="G10" s="716"/>
      <c r="H10" s="716"/>
      <c r="I10" s="716"/>
      <c r="J10" s="716"/>
      <c r="K10" s="716"/>
      <c r="L10" s="716"/>
      <c r="M10" s="716"/>
      <c r="N10" s="717"/>
    </row>
    <row r="11" spans="1:16" ht="189.6" customHeight="1" thickBot="1">
      <c r="A11" s="718" t="s">
        <v>443</v>
      </c>
      <c r="B11" s="719"/>
      <c r="C11" s="719"/>
      <c r="D11" s="719"/>
      <c r="E11" s="719"/>
      <c r="F11" s="719"/>
      <c r="G11" s="719"/>
      <c r="H11" s="719"/>
      <c r="I11" s="719"/>
      <c r="J11" s="719"/>
      <c r="K11" s="719"/>
      <c r="L11" s="719"/>
      <c r="M11" s="719"/>
      <c r="N11" s="720"/>
      <c r="P11" s="280"/>
    </row>
    <row r="12" spans="1:16" ht="39.6" customHeight="1">
      <c r="A12" s="743" t="s">
        <v>444</v>
      </c>
      <c r="B12" s="743"/>
      <c r="C12" s="743"/>
      <c r="D12" s="743"/>
      <c r="E12" s="743"/>
      <c r="F12" s="743"/>
      <c r="G12" s="743"/>
      <c r="H12" s="743"/>
      <c r="I12" s="743"/>
      <c r="J12" s="743"/>
      <c r="K12" s="743"/>
      <c r="L12" s="743"/>
      <c r="M12" s="743"/>
      <c r="N12" s="743"/>
      <c r="O12" s="1"/>
      <c r="P12" s="481"/>
    </row>
    <row r="13" spans="1:16" ht="53.4" customHeight="1" thickBot="1">
      <c r="A13" s="744" t="s">
        <v>445</v>
      </c>
      <c r="B13" s="744"/>
      <c r="C13" s="744"/>
      <c r="D13" s="744"/>
      <c r="E13" s="744"/>
      <c r="F13" s="744"/>
      <c r="G13" s="744"/>
      <c r="H13" s="744"/>
      <c r="I13" s="744"/>
      <c r="J13" s="744"/>
      <c r="K13" s="744"/>
      <c r="L13" s="744"/>
      <c r="M13" s="744"/>
      <c r="N13" s="744"/>
      <c r="O13" s="1"/>
      <c r="P13" s="481"/>
    </row>
    <row r="14" spans="1:16" ht="38.4" customHeight="1">
      <c r="A14" s="735"/>
      <c r="B14" s="736"/>
      <c r="C14" s="736"/>
      <c r="D14" s="736"/>
      <c r="E14" s="736"/>
      <c r="F14" s="736"/>
      <c r="G14" s="736"/>
      <c r="H14" s="736"/>
      <c r="I14" s="736"/>
      <c r="J14" s="736"/>
      <c r="K14" s="736"/>
      <c r="L14" s="736"/>
      <c r="M14" s="736"/>
      <c r="N14" s="736"/>
    </row>
    <row r="15" spans="1:16" ht="42" customHeight="1">
      <c r="A15" s="733" t="s">
        <v>25</v>
      </c>
      <c r="B15" s="734"/>
      <c r="C15" s="734"/>
      <c r="D15" s="734"/>
      <c r="E15" s="734"/>
      <c r="F15" s="734"/>
      <c r="G15" s="734"/>
      <c r="H15" s="734"/>
      <c r="I15" s="734"/>
      <c r="J15" s="734"/>
      <c r="K15" s="734"/>
      <c r="L15" s="734"/>
      <c r="M15" s="734"/>
      <c r="N15" s="734"/>
    </row>
    <row r="16" spans="1:16" ht="45.6" customHeight="1"/>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5"/>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2"/>
  <sheetViews>
    <sheetView view="pageBreakPreview" zoomScale="93" zoomScaleNormal="75" zoomScaleSheetLayoutView="93" workbookViewId="0">
      <selection activeCell="A5" sqref="A5"/>
    </sheetView>
  </sheetViews>
  <sheetFormatPr defaultColWidth="9" defaultRowHeight="14.4"/>
  <cols>
    <col min="1" max="1" width="220.44140625" style="5" customWidth="1"/>
    <col min="2" max="2" width="33.109375" style="3" hidden="1" customWidth="1"/>
    <col min="3" max="3" width="23.109375" style="4" hidden="1" customWidth="1"/>
    <col min="4" max="16384" width="9" style="1"/>
  </cols>
  <sheetData>
    <row r="1" spans="1:3" s="40" customFormat="1" ht="46.2" customHeight="1" thickBot="1">
      <c r="A1" s="124" t="s">
        <v>249</v>
      </c>
      <c r="B1" s="43" t="s">
        <v>0</v>
      </c>
      <c r="C1" s="44" t="s">
        <v>2</v>
      </c>
    </row>
    <row r="2" spans="1:3" ht="46.8" customHeight="1">
      <c r="A2" s="284" t="s">
        <v>446</v>
      </c>
      <c r="B2" s="2"/>
      <c r="C2" s="745"/>
    </row>
    <row r="3" spans="1:3" ht="247.2" customHeight="1">
      <c r="A3" s="398" t="s">
        <v>447</v>
      </c>
      <c r="B3" s="46"/>
      <c r="C3" s="746"/>
    </row>
    <row r="4" spans="1:3" ht="34.799999999999997" customHeight="1" thickBot="1">
      <c r="A4" s="399" t="s">
        <v>448</v>
      </c>
      <c r="B4" s="1"/>
      <c r="C4" s="1"/>
    </row>
    <row r="5" spans="1:3" ht="46.8" customHeight="1">
      <c r="A5" s="284" t="s">
        <v>449</v>
      </c>
      <c r="B5" s="2"/>
      <c r="C5" s="745"/>
    </row>
    <row r="6" spans="1:3" ht="100.8" customHeight="1">
      <c r="A6" s="398" t="s">
        <v>450</v>
      </c>
      <c r="B6" s="46"/>
      <c r="C6" s="746"/>
    </row>
    <row r="7" spans="1:3" ht="34.799999999999997" customHeight="1" thickBot="1">
      <c r="A7" s="399" t="s">
        <v>451</v>
      </c>
      <c r="B7" s="1"/>
      <c r="C7" s="1"/>
    </row>
    <row r="8" spans="1:3" ht="41.4" customHeight="1">
      <c r="A8" s="366" t="s">
        <v>452</v>
      </c>
      <c r="B8" s="2"/>
      <c r="C8" s="745"/>
    </row>
    <row r="9" spans="1:3" ht="75.599999999999994" customHeight="1">
      <c r="A9" s="346" t="s">
        <v>453</v>
      </c>
      <c r="B9" s="46"/>
      <c r="C9" s="746"/>
    </row>
    <row r="10" spans="1:3" ht="38.4" customHeight="1">
      <c r="A10" s="280" t="s">
        <v>454</v>
      </c>
      <c r="B10" s="1"/>
      <c r="C10" s="1"/>
    </row>
    <row r="11" spans="1:3" ht="43.2" customHeight="1">
      <c r="A11" s="409" t="s">
        <v>455</v>
      </c>
      <c r="B11" s="146"/>
      <c r="C11" s="745"/>
    </row>
    <row r="12" spans="1:3" ht="226.8" customHeight="1" thickBot="1">
      <c r="A12" s="400" t="s">
        <v>456</v>
      </c>
      <c r="B12" s="147"/>
      <c r="C12" s="746"/>
    </row>
    <row r="13" spans="1:3" ht="36" customHeight="1">
      <c r="A13" s="313" t="s">
        <v>457</v>
      </c>
      <c r="B13" s="1"/>
      <c r="C13" s="1"/>
    </row>
    <row r="14" spans="1:3" s="314" customFormat="1" ht="42.6" hidden="1" customHeight="1">
      <c r="A14" s="401"/>
      <c r="B14" s="402"/>
      <c r="C14" s="402"/>
    </row>
    <row r="15" spans="1:3" ht="105.6" hidden="1" customHeight="1" thickBot="1">
      <c r="A15" s="347"/>
      <c r="B15" s="315"/>
      <c r="C15" s="315"/>
    </row>
    <row r="16" spans="1:3" s="317" customFormat="1" ht="34.200000000000003" hidden="1" customHeight="1">
      <c r="A16" s="316"/>
    </row>
    <row r="17" spans="1:3" s="314" customFormat="1" ht="42.6" hidden="1" customHeight="1">
      <c r="A17" s="403"/>
      <c r="B17" s="404"/>
      <c r="C17" s="404"/>
    </row>
    <row r="18" spans="1:3" ht="205.8" hidden="1" customHeight="1" thickBot="1">
      <c r="A18" s="347"/>
      <c r="B18" s="315"/>
      <c r="C18" s="315"/>
    </row>
    <row r="19" spans="1:3" s="317" customFormat="1" ht="46.8" hidden="1" customHeight="1">
      <c r="A19" s="408"/>
    </row>
    <row r="20" spans="1:3" ht="90.6" hidden="1" customHeight="1">
      <c r="A20" s="407"/>
      <c r="B20" s="1"/>
      <c r="C20" s="1"/>
    </row>
    <row r="21" spans="1:3" ht="29.4" hidden="1" customHeight="1">
      <c r="A21" s="348"/>
      <c r="B21" s="1"/>
      <c r="C21" s="1"/>
    </row>
    <row r="22" spans="1:3" s="317" customFormat="1" ht="46.8" hidden="1" customHeight="1">
      <c r="A22" s="408"/>
    </row>
    <row r="23" spans="1:3" s="409" customFormat="1" ht="46.8" hidden="1" customHeight="1">
      <c r="B23" s="409" t="s">
        <v>207</v>
      </c>
      <c r="C23" s="409" t="s">
        <v>207</v>
      </c>
    </row>
    <row r="24" spans="1:3" ht="247.2" hidden="1" customHeight="1">
      <c r="A24" s="462"/>
      <c r="B24" s="1"/>
      <c r="C24" s="1"/>
    </row>
    <row r="25" spans="1:3" ht="38.4" hidden="1" customHeight="1" thickBot="1">
      <c r="A25" s="464"/>
      <c r="B25" s="463"/>
      <c r="C25" s="463"/>
    </row>
    <row r="26" spans="1:3" ht="38.4" customHeight="1">
      <c r="A26" s="409" t="s">
        <v>458</v>
      </c>
      <c r="B26" s="1"/>
      <c r="C26" s="1"/>
    </row>
    <row r="27" spans="1:3" ht="225.6" customHeight="1" thickBot="1">
      <c r="A27" s="400" t="s">
        <v>459</v>
      </c>
      <c r="B27" s="1"/>
      <c r="C27" s="1"/>
    </row>
    <row r="28" spans="1:3" ht="38.4" customHeight="1">
      <c r="A28" s="313" t="s">
        <v>460</v>
      </c>
      <c r="B28" s="1"/>
      <c r="C28" s="1"/>
    </row>
    <row r="29" spans="1:3" ht="38.4" customHeight="1">
      <c r="A29" s="348"/>
      <c r="B29" s="1"/>
      <c r="C29" s="1"/>
    </row>
    <row r="30" spans="1:3" ht="39" customHeight="1">
      <c r="A30" s="1" t="s">
        <v>183</v>
      </c>
      <c r="B30" s="1"/>
      <c r="C30" s="1"/>
    </row>
    <row r="31" spans="1:3" ht="32.25" customHeight="1">
      <c r="A31" s="1" t="s">
        <v>184</v>
      </c>
      <c r="B31" s="1"/>
      <c r="C31" s="1"/>
    </row>
    <row r="32" spans="1:3" ht="36.75" customHeight="1"/>
    <row r="33" spans="1:1" ht="33" customHeight="1"/>
    <row r="34" spans="1:1" ht="36.75" customHeight="1"/>
    <row r="35" spans="1:1" ht="36.75" customHeight="1"/>
    <row r="36" spans="1:1" ht="25.5" customHeight="1"/>
    <row r="37" spans="1:1" ht="32.25" customHeight="1"/>
    <row r="38" spans="1:1" ht="30.75" customHeight="1"/>
    <row r="39" spans="1:1" ht="42.75" customHeight="1">
      <c r="A39" s="433"/>
    </row>
    <row r="40" spans="1:1" ht="43.5" customHeight="1"/>
    <row r="41" spans="1:1" ht="27.75" customHeight="1"/>
    <row r="42" spans="1:1" ht="30.75" customHeight="1"/>
    <row r="43" spans="1:1" ht="29.25" customHeight="1"/>
    <row r="44" spans="1:1" ht="27" customHeight="1"/>
    <row r="45" spans="1:1" ht="27" customHeight="1"/>
    <row r="46" spans="1:1" ht="27" customHeight="1"/>
    <row r="47" spans="1:1" ht="27" customHeight="1"/>
    <row r="48" spans="1:1" ht="27" customHeight="1"/>
    <row r="49" ht="27" customHeight="1"/>
    <row r="50" ht="27" customHeight="1"/>
    <row r="51" ht="27" customHeight="1"/>
    <row r="52" ht="27" customHeight="1"/>
  </sheetData>
  <mergeCells count="4">
    <mergeCell ref="C5:C6"/>
    <mergeCell ref="C8:C9"/>
    <mergeCell ref="C11:C12"/>
    <mergeCell ref="C2:C3"/>
  </mergeCells>
  <phoneticPr fontId="85"/>
  <hyperlinks>
    <hyperlink ref="A4" r:id="rId1" xr:uid="{03ED003D-AD18-47B6-B35B-AD51015B7F9A}"/>
    <hyperlink ref="A7" r:id="rId2" xr:uid="{873F7FC7-6A8F-4EF9-89AD-21270F277C02}"/>
    <hyperlink ref="A10" r:id="rId3" xr:uid="{3B313773-1177-4B2F-AD88-2ACB4C34B1DD}"/>
    <hyperlink ref="A13" r:id="rId4" xr:uid="{65731B93-F2DF-4CE9-A39B-AFA2DCF12C6B}"/>
  </hyperlinks>
  <pageMargins left="0" right="0" top="0.19685039370078741" bottom="0.39370078740157483" header="0" footer="0.19685039370078741"/>
  <pageSetup paperSize="9" scale="51"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B65"/>
  <sheetViews>
    <sheetView view="pageBreakPreview" topLeftCell="B1" zoomScale="69" zoomScaleNormal="100" zoomScaleSheetLayoutView="69" workbookViewId="0">
      <selection activeCell="AD40" sqref="AD40"/>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s>
  <sheetData>
    <row r="1" spans="1:28">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row>
    <row r="2" spans="1:28" ht="55.2" customHeight="1">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row>
    <row r="3" spans="1:28">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row>
    <row r="4" spans="1:28">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row>
    <row r="5" spans="1:28">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row>
    <row r="6" spans="1:28" ht="24.6" customHeight="1">
      <c r="A6" s="370"/>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row>
    <row r="7" spans="1:28" ht="24.6" customHeight="1">
      <c r="A7" s="371"/>
      <c r="B7" s="469"/>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row>
    <row r="8" spans="1:28" ht="7.2" customHeight="1">
      <c r="A8" s="372"/>
      <c r="B8" s="469"/>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row>
    <row r="9" spans="1:28" ht="24.6" customHeight="1">
      <c r="A9" s="373"/>
      <c r="B9" s="469"/>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row>
    <row r="10" spans="1:28" ht="13.2" customHeight="1">
      <c r="A10" s="372"/>
      <c r="B10" s="469"/>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row>
    <row r="11" spans="1:28" ht="13.2" customHeight="1">
      <c r="A11" s="372"/>
      <c r="B11" s="469"/>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row>
    <row r="12" spans="1:28" ht="13.2" customHeight="1">
      <c r="A12" s="372"/>
      <c r="B12" s="469"/>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row>
    <row r="13" spans="1:28" ht="13.2" customHeight="1">
      <c r="A13" s="372"/>
      <c r="B13" s="469"/>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row>
    <row r="14" spans="1:28">
      <c r="A14" s="369"/>
      <c r="B14" s="469"/>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row>
    <row r="15" spans="1:28" ht="21" customHeight="1">
      <c r="A15" s="369"/>
      <c r="B15" s="469"/>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row>
    <row r="16" spans="1:28" ht="13.2" customHeight="1">
      <c r="A16" s="369"/>
      <c r="B16" s="469"/>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row>
    <row r="17" spans="1:28" ht="13.2" customHeight="1">
      <c r="A17" s="369"/>
      <c r="B17" s="469"/>
      <c r="C17" s="469"/>
      <c r="D17" s="469"/>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row>
    <row r="18" spans="1:28">
      <c r="A18" s="369"/>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row>
    <row r="19" spans="1:28">
      <c r="A19" s="104"/>
      <c r="B19" s="469"/>
      <c r="C19" s="469"/>
      <c r="D19" s="469"/>
      <c r="E19" s="469"/>
      <c r="F19" s="469"/>
      <c r="G19" s="469"/>
      <c r="H19" s="469"/>
      <c r="I19" s="469"/>
      <c r="J19" s="469"/>
      <c r="K19" s="469"/>
      <c r="L19" s="469"/>
      <c r="M19" s="469"/>
      <c r="N19" s="469"/>
      <c r="O19" s="469"/>
      <c r="P19" s="469"/>
      <c r="Q19" s="469"/>
      <c r="R19" s="469"/>
      <c r="S19" s="469"/>
      <c r="T19" s="469"/>
      <c r="U19" s="469"/>
      <c r="V19" s="469"/>
      <c r="W19" s="469"/>
      <c r="X19" s="469"/>
      <c r="Y19" s="469"/>
      <c r="Z19" s="469"/>
      <c r="AA19" s="469"/>
      <c r="AB19" s="469"/>
    </row>
    <row r="20" spans="1:28">
      <c r="A20" s="104"/>
      <c r="B20" s="469"/>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row>
    <row r="21" spans="1:28">
      <c r="A21" s="104"/>
      <c r="B21" s="469"/>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69"/>
    </row>
    <row r="22" spans="1:28">
      <c r="A22" s="104"/>
      <c r="B22" s="469"/>
      <c r="C22" s="469"/>
      <c r="D22" s="469"/>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69"/>
    </row>
    <row r="23" spans="1:28">
      <c r="A23" s="104"/>
      <c r="B23" s="469"/>
      <c r="C23" s="469"/>
      <c r="D23" s="469"/>
      <c r="E23" s="469"/>
      <c r="F23" s="469"/>
      <c r="G23" s="469"/>
      <c r="H23" s="469"/>
      <c r="I23" s="469"/>
      <c r="J23" s="469"/>
      <c r="K23" s="469"/>
      <c r="L23" s="469"/>
      <c r="M23" s="469"/>
      <c r="N23" s="469"/>
      <c r="O23" s="469"/>
      <c r="P23" s="469"/>
      <c r="Q23" s="469"/>
      <c r="R23" s="469"/>
      <c r="S23" s="469"/>
      <c r="T23" s="469"/>
      <c r="U23" s="469"/>
      <c r="V23" s="469"/>
      <c r="W23" s="469"/>
      <c r="X23" s="469"/>
      <c r="Y23" s="469"/>
      <c r="Z23" s="469"/>
      <c r="AA23" s="469"/>
      <c r="AB23" s="469"/>
    </row>
    <row r="24" spans="1:28">
      <c r="A24" s="104"/>
      <c r="B24" s="469"/>
      <c r="C24" s="469"/>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row>
    <row r="25" spans="1:28">
      <c r="A25" s="104"/>
      <c r="B25" s="469"/>
      <c r="C25" s="469"/>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row>
    <row r="26" spans="1:28">
      <c r="A26" s="104"/>
      <c r="B26" s="469"/>
      <c r="C26" s="469"/>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row>
    <row r="27" spans="1:28">
      <c r="A27" s="104"/>
      <c r="B27" s="469"/>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row>
    <row r="28" spans="1:28">
      <c r="A28" s="104"/>
      <c r="B28" s="469"/>
      <c r="C28" s="469"/>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row>
    <row r="29" spans="1:28">
      <c r="A29" s="104"/>
      <c r="B29" s="469"/>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row>
    <row r="30" spans="1:28">
      <c r="A30" s="104"/>
      <c r="B30" s="469"/>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row>
    <row r="31" spans="1:28">
      <c r="A31" s="104"/>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row>
    <row r="32" spans="1:28">
      <c r="A32" s="104"/>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row>
    <row r="33" spans="1:28">
      <c r="A33" s="104"/>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row>
    <row r="34" spans="1:28">
      <c r="A34" s="104"/>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row>
    <row r="35" spans="1:28">
      <c r="A35" s="104"/>
      <c r="B35" s="469"/>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row>
    <row r="36" spans="1:28">
      <c r="A36" s="104"/>
      <c r="B36" s="469"/>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row>
    <row r="37" spans="1:28">
      <c r="A37" s="104"/>
      <c r="B37" s="469"/>
      <c r="C37" s="469"/>
      <c r="D37" s="469"/>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row>
    <row r="38" spans="1:28">
      <c r="A38" s="104"/>
      <c r="B38" s="469"/>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row>
    <row r="39" spans="1:28">
      <c r="A39" s="104"/>
      <c r="B39" s="469"/>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row>
    <row r="40" spans="1:28">
      <c r="A40" s="104"/>
      <c r="B40" s="469"/>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row>
    <row r="41" spans="1:28" ht="14.4" customHeight="1">
      <c r="A41" s="104"/>
      <c r="B41" s="469"/>
      <c r="C41" s="469"/>
      <c r="D41" s="469"/>
      <c r="E41" s="469"/>
      <c r="F41" s="469"/>
      <c r="G41" s="469"/>
      <c r="H41" s="469"/>
      <c r="I41" s="469"/>
      <c r="J41" s="469"/>
      <c r="K41" s="469"/>
      <c r="L41" s="469"/>
      <c r="M41" s="469"/>
      <c r="N41" s="469"/>
      <c r="O41" s="469"/>
      <c r="P41" s="469"/>
      <c r="Q41" s="469"/>
      <c r="R41" s="469"/>
      <c r="S41" s="469"/>
      <c r="T41" s="469"/>
      <c r="U41" s="469"/>
      <c r="V41" s="469"/>
      <c r="W41" s="469"/>
      <c r="X41" s="469"/>
      <c r="Y41" s="469"/>
      <c r="Z41" s="469"/>
      <c r="AA41" s="469"/>
      <c r="AB41" s="469"/>
    </row>
    <row r="42" spans="1:28">
      <c r="A42" s="104"/>
      <c r="B42" s="469"/>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row>
    <row r="43" spans="1:28">
      <c r="A43" s="104"/>
      <c r="B43" s="469"/>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row>
    <row r="44" spans="1:28">
      <c r="A44" s="104"/>
      <c r="B44" s="469"/>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row>
    <row r="45" spans="1:28">
      <c r="A45" s="104"/>
      <c r="B45" s="469"/>
      <c r="C45" s="469"/>
      <c r="D45" s="469"/>
      <c r="E45" s="469"/>
      <c r="F45" s="469"/>
      <c r="G45" s="469"/>
      <c r="H45" s="469"/>
      <c r="I45" s="469"/>
      <c r="J45" s="469"/>
      <c r="K45" s="469"/>
      <c r="L45" s="469"/>
      <c r="M45" s="469"/>
      <c r="N45" s="469"/>
      <c r="O45" s="469"/>
      <c r="P45" s="469"/>
      <c r="Q45" s="469"/>
      <c r="R45" s="469"/>
      <c r="S45" s="469"/>
      <c r="T45" s="469"/>
      <c r="U45" s="469"/>
      <c r="V45" s="469"/>
      <c r="W45" s="469"/>
      <c r="X45" s="469"/>
      <c r="Y45" s="469"/>
      <c r="Z45" s="469"/>
      <c r="AA45" s="469"/>
      <c r="AB45" s="469"/>
    </row>
    <row r="46" spans="1:28">
      <c r="A46" s="104"/>
      <c r="B46" s="469"/>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row>
    <row r="47" spans="1:28">
      <c r="A47" s="104"/>
      <c r="B47" s="469"/>
      <c r="C47" s="469"/>
      <c r="D47" s="469"/>
      <c r="E47" s="469"/>
      <c r="F47" s="469"/>
      <c r="G47" s="469"/>
      <c r="H47" s="469"/>
      <c r="I47" s="469"/>
      <c r="J47" s="469"/>
      <c r="K47" s="469"/>
      <c r="L47" s="469"/>
      <c r="M47" s="469"/>
      <c r="N47" s="469"/>
      <c r="O47" s="469"/>
      <c r="P47" s="469"/>
      <c r="Q47" s="469"/>
      <c r="R47" s="469"/>
      <c r="S47" s="469"/>
      <c r="T47" s="469"/>
      <c r="U47" s="469"/>
      <c r="V47" s="469"/>
      <c r="W47" s="469"/>
      <c r="X47" s="469"/>
      <c r="Y47" s="469"/>
      <c r="Z47" s="469"/>
      <c r="AA47" s="469"/>
      <c r="AB47" s="469"/>
    </row>
    <row r="48" spans="1:28">
      <c r="A48" s="469"/>
      <c r="B48" s="469"/>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row>
    <row r="49" spans="1:28">
      <c r="A49" s="469"/>
      <c r="B49" s="469"/>
      <c r="C49" s="469"/>
      <c r="D49" s="469"/>
      <c r="E49" s="469"/>
      <c r="F49" s="469"/>
      <c r="G49" s="469"/>
      <c r="H49" s="469"/>
      <c r="I49" s="469"/>
      <c r="J49" s="469"/>
      <c r="K49" s="469"/>
      <c r="L49" s="469"/>
      <c r="M49" s="469"/>
      <c r="N49" s="469"/>
      <c r="O49" s="469"/>
      <c r="P49" s="469"/>
      <c r="Q49" s="469"/>
      <c r="R49" s="469"/>
      <c r="S49" s="469"/>
      <c r="T49" s="469"/>
      <c r="U49" s="469"/>
      <c r="V49" s="469"/>
      <c r="W49" s="469"/>
      <c r="X49" s="469"/>
      <c r="Y49" s="469"/>
      <c r="Z49" s="469"/>
      <c r="AA49" s="469"/>
      <c r="AB49" s="469"/>
    </row>
    <row r="50" spans="1:28">
      <c r="A50" s="469"/>
      <c r="B50" s="469"/>
      <c r="C50" s="469"/>
      <c r="D50" s="469"/>
      <c r="E50" s="469"/>
      <c r="F50" s="469"/>
      <c r="G50" s="469"/>
      <c r="H50" s="469"/>
      <c r="I50" s="469"/>
      <c r="J50" s="469"/>
      <c r="K50" s="469"/>
      <c r="L50" s="469"/>
      <c r="M50" s="469"/>
      <c r="N50" s="469"/>
      <c r="O50" s="469"/>
      <c r="P50" s="469"/>
      <c r="Q50" s="469"/>
      <c r="R50" s="469"/>
      <c r="S50" s="469"/>
      <c r="T50" s="469"/>
      <c r="U50" s="469"/>
      <c r="V50" s="469"/>
      <c r="W50" s="469"/>
      <c r="X50" s="469"/>
      <c r="Y50" s="469"/>
    </row>
    <row r="51" spans="1:28">
      <c r="A51" s="469"/>
      <c r="B51" s="469"/>
      <c r="C51" s="469"/>
      <c r="D51" s="469"/>
      <c r="E51" s="469"/>
      <c r="F51" s="469"/>
      <c r="G51" s="469"/>
      <c r="H51" s="469"/>
      <c r="I51" s="469"/>
      <c r="J51" s="469"/>
      <c r="K51" s="469"/>
      <c r="L51" s="469"/>
      <c r="M51" s="469"/>
      <c r="N51" s="469"/>
      <c r="O51" s="469"/>
      <c r="P51" s="469"/>
      <c r="Q51" s="469"/>
      <c r="R51" s="469"/>
      <c r="S51" s="469"/>
      <c r="T51" s="469"/>
      <c r="U51" s="469"/>
      <c r="V51" s="469"/>
      <c r="W51" s="469"/>
      <c r="X51" s="469"/>
      <c r="Y51" s="469"/>
    </row>
    <row r="52" spans="1:28">
      <c r="A52" s="469"/>
      <c r="B52" s="469"/>
      <c r="C52" s="469"/>
      <c r="D52" s="469"/>
      <c r="E52" s="469"/>
      <c r="F52" s="469"/>
      <c r="G52" s="469"/>
      <c r="H52" s="469"/>
      <c r="I52" s="469"/>
      <c r="J52" s="469"/>
      <c r="K52" s="469"/>
      <c r="L52" s="469"/>
      <c r="M52" s="469"/>
      <c r="N52" s="469"/>
      <c r="O52" s="469"/>
      <c r="P52" s="469"/>
      <c r="Q52" s="469"/>
      <c r="R52" s="469"/>
      <c r="S52" s="469"/>
      <c r="T52" s="469"/>
      <c r="U52" s="469"/>
      <c r="V52" s="469"/>
      <c r="W52" s="469"/>
      <c r="X52" s="469"/>
      <c r="Y52" s="469"/>
    </row>
    <row r="53" spans="1:28">
      <c r="A53" s="469"/>
      <c r="B53" s="469"/>
      <c r="C53" s="469"/>
      <c r="D53" s="469"/>
      <c r="E53" s="469"/>
      <c r="F53" s="469"/>
      <c r="G53" s="469"/>
      <c r="H53" s="469"/>
      <c r="I53" s="469"/>
      <c r="J53" s="469"/>
      <c r="K53" s="469"/>
      <c r="L53" s="469"/>
      <c r="M53" s="469"/>
      <c r="N53" s="469"/>
      <c r="O53" s="469"/>
      <c r="P53" s="469"/>
      <c r="Q53" s="469"/>
      <c r="R53" s="469"/>
      <c r="S53" s="469"/>
      <c r="T53" s="469"/>
      <c r="U53" s="469"/>
      <c r="V53" s="469"/>
      <c r="W53" s="469"/>
      <c r="X53" s="469"/>
      <c r="Y53" s="469"/>
    </row>
    <row r="54" spans="1:28">
      <c r="A54" s="469"/>
      <c r="B54" s="469"/>
      <c r="C54" s="469"/>
      <c r="D54" s="469"/>
      <c r="E54" s="469"/>
      <c r="F54" s="469"/>
      <c r="G54" s="469"/>
      <c r="H54" s="469"/>
      <c r="I54" s="469"/>
      <c r="J54" s="469"/>
      <c r="K54" s="469"/>
      <c r="L54" s="469"/>
      <c r="M54" s="469"/>
      <c r="N54" s="469"/>
      <c r="O54" s="469"/>
      <c r="P54" s="469"/>
      <c r="Q54" s="469"/>
      <c r="R54" s="469"/>
      <c r="S54" s="469"/>
      <c r="T54" s="469"/>
      <c r="U54" s="469"/>
      <c r="V54" s="469"/>
      <c r="W54" s="469"/>
      <c r="X54" s="469"/>
      <c r="Y54" s="469"/>
    </row>
    <row r="55" spans="1:28">
      <c r="A55" s="469"/>
      <c r="B55" s="469"/>
      <c r="C55" s="469"/>
      <c r="D55" s="469"/>
      <c r="E55" s="469"/>
      <c r="F55" s="469"/>
      <c r="G55" s="469"/>
      <c r="H55" s="469"/>
      <c r="I55" s="469"/>
      <c r="J55" s="469"/>
      <c r="K55" s="469"/>
      <c r="L55" s="469"/>
      <c r="M55" s="469"/>
      <c r="N55" s="469"/>
      <c r="O55" s="469"/>
      <c r="P55" s="469"/>
      <c r="Q55" s="469"/>
      <c r="R55" s="469"/>
      <c r="S55" s="469"/>
      <c r="T55" s="469"/>
      <c r="U55" s="469"/>
      <c r="V55" s="469"/>
      <c r="W55" s="469"/>
      <c r="X55" s="469"/>
      <c r="Y55" s="469"/>
    </row>
    <row r="56" spans="1:28">
      <c r="A56" s="469"/>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row>
    <row r="57" spans="1:28">
      <c r="A57" s="469"/>
      <c r="B57" s="469"/>
      <c r="C57" s="469"/>
      <c r="D57" s="469"/>
      <c r="E57" s="469"/>
      <c r="F57" s="469"/>
      <c r="G57" s="469"/>
      <c r="H57" s="469"/>
      <c r="I57" s="469"/>
      <c r="J57" s="469"/>
      <c r="K57" s="469"/>
      <c r="L57" s="469"/>
      <c r="M57" s="469"/>
      <c r="N57" s="469"/>
      <c r="O57" s="469"/>
      <c r="P57" s="469"/>
      <c r="Q57" s="469"/>
      <c r="R57" s="469"/>
      <c r="S57" s="469"/>
      <c r="T57" s="469"/>
      <c r="U57" s="469"/>
      <c r="V57" s="469"/>
      <c r="W57" s="469"/>
      <c r="X57" s="469"/>
      <c r="Y57" s="469"/>
    </row>
    <row r="58" spans="1:28">
      <c r="A58" s="469"/>
      <c r="B58" s="469"/>
      <c r="C58" s="469"/>
      <c r="D58" s="469"/>
      <c r="E58" s="469"/>
      <c r="F58" s="469"/>
      <c r="G58" s="469"/>
      <c r="H58" s="469"/>
      <c r="I58" s="469"/>
      <c r="J58" s="469"/>
      <c r="K58" s="469"/>
      <c r="L58" s="469"/>
      <c r="M58" s="469"/>
      <c r="N58" s="469"/>
      <c r="O58" s="469"/>
      <c r="P58" s="469"/>
      <c r="Q58" s="469"/>
      <c r="R58" s="469"/>
      <c r="S58" s="469"/>
      <c r="T58" s="469"/>
      <c r="U58" s="469"/>
      <c r="V58" s="469"/>
      <c r="W58" s="469"/>
      <c r="X58" s="469"/>
      <c r="Y58" s="469"/>
    </row>
    <row r="59" spans="1:28">
      <c r="A59" s="469"/>
      <c r="B59" s="469"/>
      <c r="C59" s="469"/>
      <c r="D59" s="469"/>
      <c r="E59" s="469"/>
      <c r="F59" s="469"/>
      <c r="G59" s="469"/>
      <c r="H59" s="469"/>
      <c r="I59" s="469"/>
      <c r="J59" s="469"/>
      <c r="K59" s="469"/>
      <c r="L59" s="469"/>
      <c r="M59" s="469"/>
      <c r="N59" s="469"/>
      <c r="O59" s="469"/>
      <c r="P59" s="469"/>
      <c r="Q59" s="469"/>
      <c r="R59" s="469"/>
      <c r="S59" s="469"/>
      <c r="T59" s="469"/>
      <c r="U59" s="469"/>
      <c r="V59" s="469"/>
      <c r="W59" s="469"/>
      <c r="X59" s="469"/>
      <c r="Y59" s="469"/>
    </row>
    <row r="60" spans="1:28">
      <c r="A60" s="469"/>
      <c r="B60" s="469"/>
      <c r="C60" s="469"/>
      <c r="D60" s="469"/>
      <c r="E60" s="469"/>
      <c r="F60" s="469"/>
      <c r="G60" s="469"/>
      <c r="H60" s="469"/>
      <c r="I60" s="469"/>
      <c r="J60" s="469"/>
      <c r="K60" s="469"/>
      <c r="L60" s="469"/>
      <c r="M60" s="469"/>
      <c r="N60" s="469"/>
      <c r="O60" s="469"/>
      <c r="P60" s="469"/>
      <c r="Q60" s="469"/>
      <c r="R60" s="469"/>
      <c r="S60" s="469"/>
      <c r="T60" s="469"/>
      <c r="U60" s="469"/>
      <c r="V60" s="469"/>
      <c r="W60" s="469"/>
      <c r="X60" s="469"/>
      <c r="Y60" s="469"/>
    </row>
    <row r="61" spans="1:28">
      <c r="A61" s="469"/>
      <c r="B61" s="469"/>
      <c r="C61" s="469"/>
      <c r="D61" s="469"/>
      <c r="E61" s="469"/>
      <c r="F61" s="469"/>
      <c r="G61" s="469"/>
      <c r="H61" s="469"/>
      <c r="I61" s="469"/>
      <c r="J61" s="469"/>
      <c r="K61" s="469"/>
      <c r="L61" s="469"/>
      <c r="M61" s="469"/>
      <c r="N61" s="469"/>
      <c r="O61" s="469"/>
      <c r="P61" s="469"/>
      <c r="Q61" s="469"/>
      <c r="R61" s="469"/>
      <c r="S61" s="469"/>
      <c r="T61" s="469"/>
      <c r="U61" s="469"/>
      <c r="V61" s="469"/>
      <c r="W61" s="469"/>
      <c r="X61" s="469"/>
      <c r="Y61" s="469"/>
    </row>
    <row r="62" spans="1:28">
      <c r="A62" s="469"/>
      <c r="B62" s="469"/>
      <c r="C62" s="469"/>
      <c r="D62" s="469"/>
      <c r="E62" s="469"/>
      <c r="F62" s="469"/>
      <c r="G62" s="469"/>
      <c r="H62" s="469"/>
      <c r="I62" s="469"/>
      <c r="J62" s="469"/>
      <c r="K62" s="469"/>
      <c r="L62" s="469"/>
      <c r="M62" s="469"/>
      <c r="N62" s="469"/>
      <c r="O62" s="469"/>
      <c r="P62" s="469"/>
      <c r="Q62" s="469"/>
      <c r="R62" s="469"/>
      <c r="S62" s="469"/>
      <c r="T62" s="469"/>
      <c r="U62" s="469"/>
      <c r="V62" s="469"/>
      <c r="W62" s="469"/>
      <c r="X62" s="469"/>
      <c r="Y62" s="469"/>
    </row>
    <row r="63" spans="1:28">
      <c r="A63" s="469"/>
      <c r="B63" s="469"/>
      <c r="C63" s="469"/>
      <c r="D63" s="469"/>
      <c r="E63" s="469"/>
      <c r="F63" s="469"/>
      <c r="G63" s="469"/>
      <c r="H63" s="469"/>
      <c r="I63" s="469"/>
      <c r="J63" s="469"/>
      <c r="K63" s="469"/>
      <c r="L63" s="469"/>
      <c r="M63" s="469"/>
      <c r="N63" s="469"/>
      <c r="O63" s="469"/>
      <c r="P63" s="469"/>
      <c r="Q63" s="469"/>
      <c r="R63" s="469"/>
      <c r="S63" s="469"/>
      <c r="T63" s="469"/>
      <c r="U63" s="469"/>
      <c r="V63" s="469"/>
      <c r="W63" s="469"/>
      <c r="X63" s="469"/>
      <c r="Y63" s="469"/>
    </row>
    <row r="64" spans="1:28">
      <c r="A64" s="469"/>
      <c r="B64" s="469"/>
      <c r="C64" s="469"/>
      <c r="D64" s="469"/>
      <c r="E64" s="469"/>
      <c r="F64" s="469"/>
      <c r="G64" s="469"/>
      <c r="H64" s="469"/>
      <c r="I64" s="469"/>
      <c r="J64" s="469"/>
      <c r="K64" s="469"/>
      <c r="L64" s="469"/>
      <c r="M64" s="469"/>
      <c r="N64" s="469"/>
      <c r="O64" s="469"/>
      <c r="P64" s="469"/>
      <c r="Q64" s="469"/>
      <c r="R64" s="469"/>
      <c r="S64" s="469"/>
      <c r="T64" s="469"/>
      <c r="U64" s="469"/>
      <c r="V64" s="469"/>
      <c r="W64" s="469"/>
      <c r="X64" s="469"/>
      <c r="Y64" s="469"/>
    </row>
    <row r="65" spans="1:25">
      <c r="A65" s="469"/>
      <c r="B65" s="469"/>
      <c r="C65" s="469"/>
      <c r="D65" s="469"/>
      <c r="E65" s="469"/>
      <c r="F65" s="469"/>
      <c r="G65" s="469"/>
      <c r="H65" s="469"/>
      <c r="I65" s="469"/>
      <c r="J65" s="469"/>
      <c r="K65" s="469"/>
      <c r="L65" s="469"/>
      <c r="M65" s="469"/>
      <c r="N65" s="469"/>
      <c r="O65" s="469"/>
      <c r="P65" s="469"/>
      <c r="Q65" s="469"/>
      <c r="R65" s="469"/>
      <c r="S65" s="469"/>
      <c r="T65" s="469"/>
      <c r="U65" s="469"/>
      <c r="V65" s="469"/>
      <c r="W65" s="469"/>
      <c r="X65" s="469"/>
      <c r="Y65" s="469"/>
    </row>
  </sheetData>
  <sheetProtection formatCells="0" formatColumns="0" formatRows="0" insertColumns="0" insertRows="0" insertHyperlinks="0" deleteColumns="0" deleteRows="0" sort="0" autoFilter="0" pivotTables="0"/>
  <phoneticPr fontId="85"/>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102" zoomScaleNormal="102" zoomScaleSheetLayoutView="100" workbookViewId="0">
      <selection activeCell="N16" sqref="N16"/>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162</v>
      </c>
      <c r="B1" s="48"/>
      <c r="C1" s="48"/>
      <c r="D1" s="49"/>
      <c r="E1" s="49"/>
      <c r="F1" s="50"/>
      <c r="G1" s="51"/>
      <c r="H1" s="319"/>
      <c r="I1" s="320" t="s">
        <v>35</v>
      </c>
      <c r="J1" s="321"/>
      <c r="K1" s="322"/>
      <c r="L1" s="323"/>
      <c r="M1" s="324"/>
    </row>
    <row r="2" spans="1:16" ht="17.399999999999999">
      <c r="A2" s="54"/>
      <c r="B2" s="171"/>
      <c r="C2" s="171"/>
      <c r="D2" s="171"/>
      <c r="E2" s="171"/>
      <c r="F2" s="171"/>
      <c r="G2" s="55"/>
      <c r="H2" s="325"/>
      <c r="I2" s="624" t="s">
        <v>172</v>
      </c>
      <c r="J2" s="624"/>
      <c r="K2" s="624"/>
      <c r="L2" s="624"/>
      <c r="M2" s="624"/>
      <c r="N2" s="148"/>
      <c r="P2" s="117"/>
    </row>
    <row r="3" spans="1:16" ht="17.399999999999999">
      <c r="A3" s="172" t="s">
        <v>26</v>
      </c>
      <c r="B3" s="173"/>
      <c r="D3" s="174"/>
      <c r="E3" s="174"/>
      <c r="F3" s="174"/>
      <c r="G3" s="56"/>
      <c r="H3" s="104"/>
      <c r="I3" s="328"/>
      <c r="J3" s="329"/>
      <c r="K3" s="330"/>
      <c r="L3" s="322"/>
      <c r="M3" s="331"/>
    </row>
    <row r="4" spans="1:16" ht="17.399999999999999">
      <c r="A4" s="58"/>
      <c r="B4" s="173"/>
      <c r="C4" s="87"/>
      <c r="D4" s="174"/>
      <c r="E4" s="174"/>
      <c r="F4" s="175"/>
      <c r="G4" s="59"/>
      <c r="H4" s="332"/>
      <c r="I4" s="332"/>
      <c r="J4" s="321"/>
      <c r="K4" s="330"/>
      <c r="L4" s="322"/>
      <c r="M4" s="331"/>
      <c r="N4" s="235"/>
    </row>
    <row r="5" spans="1:16">
      <c r="A5" s="176"/>
      <c r="D5" s="174"/>
      <c r="E5" s="60"/>
      <c r="F5" s="177"/>
      <c r="G5" s="61"/>
      <c r="H5"/>
      <c r="I5" s="333"/>
      <c r="J5" s="321"/>
      <c r="K5" s="330"/>
      <c r="L5" s="330"/>
      <c r="M5" s="331"/>
    </row>
    <row r="6" spans="1:16" ht="17.399999999999999">
      <c r="A6" s="176"/>
      <c r="D6" s="174"/>
      <c r="E6" s="177"/>
      <c r="F6" s="177"/>
      <c r="G6" s="61"/>
      <c r="H6" s="325"/>
      <c r="I6" s="334"/>
      <c r="J6" s="321"/>
      <c r="K6" s="330"/>
      <c r="L6" s="330"/>
      <c r="M6" s="331"/>
    </row>
    <row r="7" spans="1:16">
      <c r="A7" s="176"/>
      <c r="D7" s="174"/>
      <c r="E7" s="177"/>
      <c r="F7" s="177"/>
      <c r="G7" s="61"/>
      <c r="H7" s="335"/>
      <c r="I7" s="333"/>
      <c r="J7" s="321"/>
      <c r="K7" s="330"/>
      <c r="L7" s="330"/>
      <c r="M7" s="331"/>
    </row>
    <row r="8" spans="1:16">
      <c r="A8" s="176"/>
      <c r="D8" s="174"/>
      <c r="E8" s="177"/>
      <c r="F8" s="177"/>
      <c r="G8" s="61"/>
      <c r="H8" s="326"/>
      <c r="I8" s="336"/>
      <c r="J8" s="336"/>
      <c r="K8" s="336"/>
      <c r="L8" s="330"/>
      <c r="M8" s="337"/>
    </row>
    <row r="9" spans="1:16">
      <c r="A9" s="176"/>
      <c r="D9" s="174"/>
      <c r="E9" s="177"/>
      <c r="F9" s="177"/>
      <c r="G9" s="61"/>
      <c r="H9" s="336"/>
      <c r="I9" s="336"/>
      <c r="J9" s="336"/>
      <c r="K9" s="336"/>
      <c r="L9" s="330"/>
      <c r="M9" s="337"/>
      <c r="N9" s="63"/>
    </row>
    <row r="10" spans="1:16">
      <c r="A10" s="176"/>
      <c r="D10" s="174"/>
      <c r="E10" s="177"/>
      <c r="F10" s="177"/>
      <c r="G10" s="61"/>
      <c r="H10" s="336"/>
      <c r="I10" s="336"/>
      <c r="J10" s="336"/>
      <c r="K10" s="336"/>
      <c r="L10" s="330"/>
      <c r="M10" s="337"/>
      <c r="N10" s="63" t="s">
        <v>36</v>
      </c>
    </row>
    <row r="11" spans="1:16">
      <c r="A11" s="176"/>
      <c r="D11" s="174"/>
      <c r="E11" s="177"/>
      <c r="F11" s="177"/>
      <c r="G11" s="61"/>
      <c r="H11" s="336"/>
      <c r="I11" s="336"/>
      <c r="J11" s="336"/>
      <c r="K11" s="336"/>
      <c r="L11" s="330"/>
      <c r="M11" s="337"/>
    </row>
    <row r="12" spans="1:16">
      <c r="A12" s="176"/>
      <c r="D12" s="174"/>
      <c r="E12" s="177"/>
      <c r="F12" s="177"/>
      <c r="G12" s="61"/>
      <c r="H12" s="336"/>
      <c r="I12" s="336"/>
      <c r="J12" s="336"/>
      <c r="K12" s="336"/>
      <c r="L12" s="330"/>
      <c r="M12" s="337"/>
      <c r="N12" s="63" t="s">
        <v>37</v>
      </c>
      <c r="O12" s="269"/>
    </row>
    <row r="13" spans="1:16">
      <c r="A13" s="176"/>
      <c r="D13" s="174"/>
      <c r="E13" s="177"/>
      <c r="F13" s="177"/>
      <c r="G13" s="61"/>
      <c r="H13" s="336"/>
      <c r="I13" s="336"/>
      <c r="J13" s="336"/>
      <c r="K13" s="336"/>
      <c r="L13" s="330"/>
      <c r="M13" s="337"/>
    </row>
    <row r="14" spans="1:16">
      <c r="A14" s="176"/>
      <c r="D14" s="174"/>
      <c r="E14" s="177"/>
      <c r="F14" s="177"/>
      <c r="G14" s="61"/>
      <c r="H14" s="336"/>
      <c r="I14" s="336"/>
      <c r="J14" s="336"/>
      <c r="K14" s="336"/>
      <c r="L14" s="330"/>
      <c r="M14" s="337"/>
      <c r="N14" s="292" t="s">
        <v>38</v>
      </c>
    </row>
    <row r="15" spans="1:16">
      <c r="A15" s="176"/>
      <c r="D15" s="174"/>
      <c r="E15" s="174" t="s">
        <v>19</v>
      </c>
      <c r="F15" s="175"/>
      <c r="G15" s="56"/>
      <c r="H15" s="335"/>
      <c r="I15" s="333"/>
      <c r="J15" s="326"/>
      <c r="K15" s="330"/>
      <c r="L15" s="330"/>
      <c r="M15" s="337"/>
    </row>
    <row r="16" spans="1:16">
      <c r="A16" s="176"/>
      <c r="D16" s="174"/>
      <c r="E16" s="174"/>
      <c r="F16" s="175"/>
      <c r="G16" s="56"/>
      <c r="H16" s="321"/>
      <c r="I16" s="333"/>
      <c r="J16" s="321"/>
      <c r="K16" s="330"/>
      <c r="L16" s="330"/>
      <c r="M16" s="337"/>
      <c r="N16" s="236" t="s">
        <v>160</v>
      </c>
    </row>
    <row r="17" spans="1:19" ht="20.25" customHeight="1" thickBot="1">
      <c r="A17" s="531" t="s">
        <v>390</v>
      </c>
      <c r="B17" s="532"/>
      <c r="C17" s="532"/>
      <c r="D17" s="179"/>
      <c r="E17" s="180"/>
      <c r="F17" s="533" t="s">
        <v>391</v>
      </c>
      <c r="G17" s="534"/>
      <c r="H17" s="335"/>
      <c r="I17" s="333"/>
      <c r="J17" s="326"/>
      <c r="K17" s="330"/>
      <c r="L17" s="327"/>
      <c r="M17" s="331"/>
      <c r="N17" s="178" t="s">
        <v>124</v>
      </c>
    </row>
    <row r="18" spans="1:19" ht="39" customHeight="1" thickTop="1">
      <c r="A18" s="535" t="s">
        <v>39</v>
      </c>
      <c r="B18" s="536"/>
      <c r="C18" s="537"/>
      <c r="D18" s="181" t="s">
        <v>40</v>
      </c>
      <c r="E18" s="182"/>
      <c r="F18" s="538" t="s">
        <v>41</v>
      </c>
      <c r="G18" s="539"/>
      <c r="H18" s="321"/>
      <c r="I18" s="333"/>
      <c r="J18" s="321"/>
      <c r="K18" s="330"/>
      <c r="L18" s="330"/>
      <c r="M18" s="331"/>
      <c r="Q18" s="52" t="s">
        <v>26</v>
      </c>
      <c r="S18" s="52" t="s">
        <v>19</v>
      </c>
    </row>
    <row r="19" spans="1:19" ht="30" customHeight="1">
      <c r="A19" s="540" t="s">
        <v>204</v>
      </c>
      <c r="B19" s="540"/>
      <c r="C19" s="540"/>
      <c r="D19" s="540"/>
      <c r="E19" s="540"/>
      <c r="F19" s="540"/>
      <c r="G19" s="540"/>
      <c r="H19" s="338"/>
      <c r="I19" s="339" t="s">
        <v>42</v>
      </c>
      <c r="J19" s="339"/>
      <c r="K19" s="339"/>
      <c r="L19" s="327"/>
      <c r="M19" s="331"/>
    </row>
    <row r="20" spans="1:19" ht="17.399999999999999">
      <c r="E20" s="183" t="s">
        <v>43</v>
      </c>
      <c r="F20" s="184" t="s">
        <v>44</v>
      </c>
      <c r="H20" s="271" t="s">
        <v>144</v>
      </c>
      <c r="I20" s="333"/>
      <c r="J20" s="321" t="s">
        <v>19</v>
      </c>
      <c r="K20" s="340" t="s">
        <v>19</v>
      </c>
      <c r="L20" s="330"/>
      <c r="M20" s="331"/>
    </row>
    <row r="21" spans="1:19" ht="16.8" thickBot="1">
      <c r="A21" s="185"/>
      <c r="B21" s="541">
        <v>45375</v>
      </c>
      <c r="C21" s="542"/>
      <c r="D21" s="186" t="s">
        <v>45</v>
      </c>
      <c r="E21" s="543" t="s">
        <v>46</v>
      </c>
      <c r="F21" s="544"/>
      <c r="G21" s="57" t="s">
        <v>47</v>
      </c>
      <c r="H21" s="551" t="s">
        <v>244</v>
      </c>
      <c r="I21" s="552"/>
      <c r="J21" s="552"/>
      <c r="K21" s="552"/>
      <c r="L21" s="552"/>
      <c r="M21" s="341">
        <v>7</v>
      </c>
      <c r="N21" s="343"/>
    </row>
    <row r="22" spans="1:19" ht="36" customHeight="1" thickTop="1" thickBot="1">
      <c r="A22" s="187" t="s">
        <v>48</v>
      </c>
      <c r="B22" s="553" t="s">
        <v>49</v>
      </c>
      <c r="C22" s="554"/>
      <c r="D22" s="555"/>
      <c r="E22" s="65" t="s">
        <v>216</v>
      </c>
      <c r="F22" s="65" t="s">
        <v>415</v>
      </c>
      <c r="G22" s="188" t="s">
        <v>50</v>
      </c>
      <c r="H22" s="556" t="s">
        <v>173</v>
      </c>
      <c r="I22" s="557"/>
      <c r="J22" s="557"/>
      <c r="K22" s="557"/>
      <c r="L22" s="558"/>
      <c r="M22" s="342" t="s">
        <v>51</v>
      </c>
      <c r="N22" s="344" t="s">
        <v>52</v>
      </c>
      <c r="R22" s="52" t="s">
        <v>26</v>
      </c>
    </row>
    <row r="23" spans="1:19" ht="85.2" customHeight="1" thickBot="1">
      <c r="A23" s="376" t="s">
        <v>53</v>
      </c>
      <c r="B23" s="545" t="str">
        <f>IF(G23&gt;5,"☆☆☆☆",IF(AND(G23&gt;=2.39,G23&lt;5),"☆☆☆",IF(AND(G23&gt;=1.39,G23&lt;2.4),"☆☆",IF(AND(G23&gt;0,G23&lt;1.4),"☆",IF(AND(G23&gt;=-1.39,G23&lt;0),"★",IF(AND(G23&gt;=-2.39,G23&lt;-1.4),"★★",IF(AND(G23&gt;=-3.39,G23&lt;-2.4),"★★★")))))))</f>
        <v>★</v>
      </c>
      <c r="C23" s="546"/>
      <c r="D23" s="547"/>
      <c r="E23" s="119">
        <v>3.89</v>
      </c>
      <c r="F23" s="311">
        <v>2.96</v>
      </c>
      <c r="G23" s="274">
        <f t="shared" ref="G23:G70" si="0">F23-E23</f>
        <v>-0.93000000000000016</v>
      </c>
      <c r="H23" s="559" t="s">
        <v>273</v>
      </c>
      <c r="I23" s="560"/>
      <c r="J23" s="560"/>
      <c r="K23" s="560"/>
      <c r="L23" s="561"/>
      <c r="M23" s="488" t="s">
        <v>212</v>
      </c>
      <c r="N23" s="489">
        <v>45373</v>
      </c>
      <c r="O23" s="247" t="s">
        <v>155</v>
      </c>
    </row>
    <row r="24" spans="1:19" ht="76.2" customHeight="1" thickBot="1">
      <c r="A24" s="189" t="s">
        <v>54</v>
      </c>
      <c r="B24" s="545" t="str">
        <f t="shared" ref="B24" si="1">IF(G24&gt;5,"☆☆☆☆",IF(AND(G24&gt;=2.39,G24&lt;5),"☆☆☆",IF(AND(G24&gt;=1.39,G24&lt;2.4),"☆☆",IF(AND(G24&gt;0,G24&lt;1.4),"☆",IF(AND(G24&gt;=-1.39,G24&lt;0),"★",IF(AND(G24&gt;=-2.39,G24&lt;-1.4),"★★",IF(AND(G24&gt;=-3.39,G24&lt;-2.4),"★★★")))))))</f>
        <v>★</v>
      </c>
      <c r="C24" s="546"/>
      <c r="D24" s="547"/>
      <c r="E24" s="311">
        <v>2.76</v>
      </c>
      <c r="F24" s="311">
        <v>2.46</v>
      </c>
      <c r="G24" s="375">
        <f t="shared" si="0"/>
        <v>-0.29999999999999982</v>
      </c>
      <c r="H24" s="562"/>
      <c r="I24" s="563"/>
      <c r="J24" s="563"/>
      <c r="K24" s="563"/>
      <c r="L24" s="564"/>
      <c r="M24" s="141"/>
      <c r="N24" s="142"/>
      <c r="O24" s="247" t="s">
        <v>54</v>
      </c>
      <c r="Q24" s="52" t="s">
        <v>26</v>
      </c>
    </row>
    <row r="25" spans="1:19" ht="81" customHeight="1" thickBot="1">
      <c r="A25" s="253" t="s">
        <v>55</v>
      </c>
      <c r="B25" s="545" t="str">
        <f t="shared" ref="B25" si="2">IF(G25&gt;5,"☆☆☆☆",IF(AND(G25&gt;=2.39,G25&lt;5),"☆☆☆",IF(AND(G25&gt;=1.39,G25&lt;2.4),"☆☆",IF(AND(G25&gt;0,G25&lt;1.4),"☆",IF(AND(G25&gt;=-1.39,G25&lt;0),"★",IF(AND(G25&gt;=-2.39,G25&lt;-1.4),"★★",IF(AND(G25&gt;=-3.39,G25&lt;-2.4),"★★★")))))))</f>
        <v>★★</v>
      </c>
      <c r="C25" s="546"/>
      <c r="D25" s="547"/>
      <c r="E25" s="367">
        <v>7.87</v>
      </c>
      <c r="F25" s="367">
        <v>6.46</v>
      </c>
      <c r="G25" s="375">
        <f t="shared" si="0"/>
        <v>-1.4100000000000001</v>
      </c>
      <c r="H25" s="548" t="s">
        <v>287</v>
      </c>
      <c r="I25" s="549"/>
      <c r="J25" s="549"/>
      <c r="K25" s="549"/>
      <c r="L25" s="550"/>
      <c r="M25" s="488" t="s">
        <v>288</v>
      </c>
      <c r="N25" s="485">
        <v>45370</v>
      </c>
      <c r="O25" s="247" t="s">
        <v>55</v>
      </c>
    </row>
    <row r="26" spans="1:19" ht="83.25" customHeight="1" thickBot="1">
      <c r="A26" s="253" t="s">
        <v>56</v>
      </c>
      <c r="B26" s="545" t="str">
        <f t="shared" ref="B26:B70" si="3">IF(G26&gt;5,"☆☆☆☆",IF(AND(G26&gt;=2.39,G26&lt;5),"☆☆☆",IF(AND(G26&gt;=1.39,G26&lt;2.4),"☆☆",IF(AND(G26&gt;0,G26&lt;1.4),"☆",IF(AND(G26&gt;=-1.39,G26&lt;0),"★",IF(AND(G26&gt;=-2.39,G26&lt;-1.4),"★★",IF(AND(G26&gt;=-3.39,G26&lt;-2.4),"★★★")))))))</f>
        <v>★</v>
      </c>
      <c r="C26" s="546"/>
      <c r="D26" s="547"/>
      <c r="E26" s="119">
        <v>5.84</v>
      </c>
      <c r="F26" s="119">
        <v>5.05</v>
      </c>
      <c r="G26" s="375">
        <f t="shared" si="0"/>
        <v>-0.79</v>
      </c>
      <c r="H26" s="565" t="s">
        <v>223</v>
      </c>
      <c r="I26" s="566"/>
      <c r="J26" s="566"/>
      <c r="K26" s="566"/>
      <c r="L26" s="567"/>
      <c r="M26" s="141" t="s">
        <v>224</v>
      </c>
      <c r="N26" s="142">
        <v>45364</v>
      </c>
      <c r="O26" s="247" t="s">
        <v>56</v>
      </c>
    </row>
    <row r="27" spans="1:19" ht="78.599999999999994" customHeight="1" thickBot="1">
      <c r="A27" s="253" t="s">
        <v>57</v>
      </c>
      <c r="B27" s="545" t="str">
        <f t="shared" si="3"/>
        <v>★</v>
      </c>
      <c r="C27" s="546"/>
      <c r="D27" s="547"/>
      <c r="E27" s="311">
        <v>2.7</v>
      </c>
      <c r="F27" s="311">
        <v>2.48</v>
      </c>
      <c r="G27" s="375">
        <f t="shared" si="0"/>
        <v>-0.2200000000000002</v>
      </c>
      <c r="H27" s="565"/>
      <c r="I27" s="566"/>
      <c r="J27" s="566"/>
      <c r="K27" s="566"/>
      <c r="L27" s="567"/>
      <c r="M27" s="141"/>
      <c r="N27" s="142"/>
      <c r="O27" s="247" t="s">
        <v>57</v>
      </c>
    </row>
    <row r="28" spans="1:19" ht="87" customHeight="1" thickBot="1">
      <c r="A28" s="253" t="s">
        <v>58</v>
      </c>
      <c r="B28" s="545" t="str">
        <f t="shared" si="3"/>
        <v>★</v>
      </c>
      <c r="C28" s="546"/>
      <c r="D28" s="547"/>
      <c r="E28" s="119">
        <v>5.04</v>
      </c>
      <c r="F28" s="119">
        <v>4.54</v>
      </c>
      <c r="G28" s="375">
        <f t="shared" si="0"/>
        <v>-0.5</v>
      </c>
      <c r="H28" s="548" t="s">
        <v>274</v>
      </c>
      <c r="I28" s="549"/>
      <c r="J28" s="549"/>
      <c r="K28" s="549"/>
      <c r="L28" s="550"/>
      <c r="M28" s="484" t="s">
        <v>275</v>
      </c>
      <c r="N28" s="485">
        <v>45372</v>
      </c>
      <c r="O28" s="247" t="s">
        <v>58</v>
      </c>
    </row>
    <row r="29" spans="1:19" ht="81" customHeight="1" thickBot="1">
      <c r="A29" s="253" t="s">
        <v>59</v>
      </c>
      <c r="B29" s="545" t="str">
        <f t="shared" si="3"/>
        <v>★</v>
      </c>
      <c r="C29" s="546"/>
      <c r="D29" s="547"/>
      <c r="E29" s="119">
        <v>5.82</v>
      </c>
      <c r="F29" s="119">
        <v>4.78</v>
      </c>
      <c r="G29" s="375">
        <f t="shared" si="0"/>
        <v>-1.04</v>
      </c>
      <c r="H29" s="548" t="s">
        <v>263</v>
      </c>
      <c r="I29" s="549"/>
      <c r="J29" s="549"/>
      <c r="K29" s="549"/>
      <c r="L29" s="550"/>
      <c r="M29" s="484" t="s">
        <v>264</v>
      </c>
      <c r="N29" s="485">
        <v>45373</v>
      </c>
      <c r="O29" s="247" t="s">
        <v>59</v>
      </c>
    </row>
    <row r="30" spans="1:19" ht="73.5" customHeight="1" thickBot="1">
      <c r="A30" s="253" t="s">
        <v>60</v>
      </c>
      <c r="B30" s="545" t="str">
        <f t="shared" si="3"/>
        <v>★</v>
      </c>
      <c r="C30" s="546"/>
      <c r="D30" s="547"/>
      <c r="E30" s="119">
        <v>4.53</v>
      </c>
      <c r="F30" s="119">
        <v>4.2</v>
      </c>
      <c r="G30" s="375">
        <f t="shared" si="0"/>
        <v>-0.33000000000000007</v>
      </c>
      <c r="H30" s="565" t="s">
        <v>230</v>
      </c>
      <c r="I30" s="566"/>
      <c r="J30" s="566"/>
      <c r="K30" s="566"/>
      <c r="L30" s="567"/>
      <c r="M30" s="482" t="s">
        <v>211</v>
      </c>
      <c r="N30" s="142">
        <v>45358</v>
      </c>
      <c r="O30" s="247" t="s">
        <v>60</v>
      </c>
    </row>
    <row r="31" spans="1:19" ht="75.75" customHeight="1" thickBot="1">
      <c r="A31" s="253" t="s">
        <v>61</v>
      </c>
      <c r="B31" s="545" t="str">
        <f t="shared" si="3"/>
        <v>★</v>
      </c>
      <c r="C31" s="546"/>
      <c r="D31" s="547"/>
      <c r="E31" s="311">
        <v>2.73</v>
      </c>
      <c r="F31" s="311">
        <v>1.9</v>
      </c>
      <c r="G31" s="375">
        <f t="shared" si="0"/>
        <v>-0.83000000000000007</v>
      </c>
      <c r="H31" s="548" t="s">
        <v>258</v>
      </c>
      <c r="I31" s="549"/>
      <c r="J31" s="549"/>
      <c r="K31" s="549"/>
      <c r="L31" s="550"/>
      <c r="M31" s="484" t="s">
        <v>259</v>
      </c>
      <c r="N31" s="485">
        <v>45373</v>
      </c>
      <c r="O31" s="247" t="s">
        <v>61</v>
      </c>
    </row>
    <row r="32" spans="1:19" ht="75" customHeight="1" thickBot="1">
      <c r="A32" s="254" t="s">
        <v>62</v>
      </c>
      <c r="B32" s="545" t="str">
        <f t="shared" si="3"/>
        <v>★</v>
      </c>
      <c r="C32" s="546"/>
      <c r="D32" s="547"/>
      <c r="E32" s="119">
        <v>5.23</v>
      </c>
      <c r="F32" s="119">
        <v>4.8899999999999997</v>
      </c>
      <c r="G32" s="375">
        <f t="shared" si="0"/>
        <v>-0.34000000000000075</v>
      </c>
      <c r="H32" s="565" t="s">
        <v>225</v>
      </c>
      <c r="I32" s="566"/>
      <c r="J32" s="566"/>
      <c r="K32" s="566"/>
      <c r="L32" s="567"/>
      <c r="M32" s="141" t="s">
        <v>213</v>
      </c>
      <c r="N32" s="472">
        <v>45361</v>
      </c>
      <c r="O32" s="247" t="s">
        <v>62</v>
      </c>
    </row>
    <row r="33" spans="1:16" ht="74.400000000000006" customHeight="1" thickBot="1">
      <c r="A33" s="255" t="s">
        <v>63</v>
      </c>
      <c r="B33" s="545" t="str">
        <f t="shared" si="3"/>
        <v>★</v>
      </c>
      <c r="C33" s="546"/>
      <c r="D33" s="547"/>
      <c r="E33" s="119">
        <v>5.82</v>
      </c>
      <c r="F33" s="119">
        <v>5.64</v>
      </c>
      <c r="G33" s="375">
        <f t="shared" si="0"/>
        <v>-0.1800000000000006</v>
      </c>
      <c r="H33" s="548" t="s">
        <v>388</v>
      </c>
      <c r="I33" s="549"/>
      <c r="J33" s="549"/>
      <c r="K33" s="549"/>
      <c r="L33" s="550"/>
      <c r="M33" s="484" t="s">
        <v>389</v>
      </c>
      <c r="N33" s="485">
        <v>45374</v>
      </c>
      <c r="O33" s="247" t="s">
        <v>63</v>
      </c>
    </row>
    <row r="34" spans="1:16" ht="93" customHeight="1" thickBot="1">
      <c r="A34" s="189" t="s">
        <v>64</v>
      </c>
      <c r="B34" s="545" t="str">
        <f t="shared" si="3"/>
        <v>★</v>
      </c>
      <c r="C34" s="546"/>
      <c r="D34" s="547"/>
      <c r="E34" s="367">
        <v>6.09</v>
      </c>
      <c r="F34" s="119">
        <v>5.14</v>
      </c>
      <c r="G34" s="375">
        <f t="shared" si="0"/>
        <v>-0.95000000000000018</v>
      </c>
      <c r="H34" s="568" t="s">
        <v>254</v>
      </c>
      <c r="I34" s="569"/>
      <c r="J34" s="569"/>
      <c r="K34" s="569"/>
      <c r="L34" s="570"/>
      <c r="M34" s="486" t="s">
        <v>255</v>
      </c>
      <c r="N34" s="487">
        <v>45373</v>
      </c>
      <c r="O34" s="247" t="s">
        <v>64</v>
      </c>
    </row>
    <row r="35" spans="1:16" ht="78.599999999999994" customHeight="1" thickBot="1">
      <c r="A35" s="421" t="s">
        <v>65</v>
      </c>
      <c r="B35" s="545" t="str">
        <f t="shared" si="3"/>
        <v>★</v>
      </c>
      <c r="C35" s="546"/>
      <c r="D35" s="547"/>
      <c r="E35" s="119">
        <v>5.37</v>
      </c>
      <c r="F35" s="119">
        <v>5.32</v>
      </c>
      <c r="G35" s="375">
        <f t="shared" si="0"/>
        <v>-4.9999999999999822E-2</v>
      </c>
      <c r="H35" s="571" t="s">
        <v>221</v>
      </c>
      <c r="I35" s="572"/>
      <c r="J35" s="572"/>
      <c r="K35" s="572"/>
      <c r="L35" s="573"/>
      <c r="M35" s="473" t="s">
        <v>222</v>
      </c>
      <c r="N35" s="483">
        <v>45364</v>
      </c>
      <c r="O35" s="247" t="s">
        <v>65</v>
      </c>
    </row>
    <row r="36" spans="1:16" ht="92.4" customHeight="1" thickBot="1">
      <c r="A36" s="256" t="s">
        <v>66</v>
      </c>
      <c r="B36" s="545" t="str">
        <f t="shared" si="3"/>
        <v>★</v>
      </c>
      <c r="C36" s="546"/>
      <c r="D36" s="547"/>
      <c r="E36" s="119">
        <v>3.91</v>
      </c>
      <c r="F36" s="119">
        <v>3.68</v>
      </c>
      <c r="G36" s="375">
        <f t="shared" si="0"/>
        <v>-0.22999999999999998</v>
      </c>
      <c r="H36" s="548" t="s">
        <v>285</v>
      </c>
      <c r="I36" s="549"/>
      <c r="J36" s="549"/>
      <c r="K36" s="549"/>
      <c r="L36" s="550"/>
      <c r="M36" s="491" t="s">
        <v>286</v>
      </c>
      <c r="N36" s="492">
        <v>45372</v>
      </c>
      <c r="O36" s="247" t="s">
        <v>66</v>
      </c>
    </row>
    <row r="37" spans="1:16" ht="87.75" customHeight="1" thickBot="1">
      <c r="A37" s="253" t="s">
        <v>67</v>
      </c>
      <c r="B37" s="545" t="str">
        <f t="shared" si="3"/>
        <v>★</v>
      </c>
      <c r="C37" s="546"/>
      <c r="D37" s="547"/>
      <c r="E37" s="119">
        <v>4.6399999999999997</v>
      </c>
      <c r="F37" s="119">
        <v>4</v>
      </c>
      <c r="G37" s="375">
        <f t="shared" si="0"/>
        <v>-0.63999999999999968</v>
      </c>
      <c r="H37" s="548" t="s">
        <v>262</v>
      </c>
      <c r="I37" s="549"/>
      <c r="J37" s="549"/>
      <c r="K37" s="549"/>
      <c r="L37" s="550"/>
      <c r="M37" s="484" t="s">
        <v>226</v>
      </c>
      <c r="N37" s="485">
        <v>45372</v>
      </c>
      <c r="O37" s="247" t="s">
        <v>67</v>
      </c>
    </row>
    <row r="38" spans="1:16" ht="75.75" customHeight="1" thickBot="1">
      <c r="A38" s="253" t="s">
        <v>68</v>
      </c>
      <c r="B38" s="545" t="str">
        <f t="shared" si="3"/>
        <v>☆</v>
      </c>
      <c r="C38" s="546"/>
      <c r="D38" s="547"/>
      <c r="E38" s="477">
        <v>12</v>
      </c>
      <c r="F38" s="477">
        <v>12.59</v>
      </c>
      <c r="G38" s="375">
        <f t="shared" si="0"/>
        <v>0.58999999999999986</v>
      </c>
      <c r="H38" s="565" t="s">
        <v>229</v>
      </c>
      <c r="I38" s="566"/>
      <c r="J38" s="566"/>
      <c r="K38" s="566"/>
      <c r="L38" s="567"/>
      <c r="M38" s="141" t="s">
        <v>212</v>
      </c>
      <c r="N38" s="142">
        <v>45358</v>
      </c>
      <c r="O38" s="247" t="s">
        <v>68</v>
      </c>
    </row>
    <row r="39" spans="1:16" ht="70.2" customHeight="1" thickBot="1">
      <c r="A39" s="253" t="s">
        <v>69</v>
      </c>
      <c r="B39" s="545" t="str">
        <f t="shared" si="3"/>
        <v>☆</v>
      </c>
      <c r="C39" s="546"/>
      <c r="D39" s="547"/>
      <c r="E39" s="367">
        <v>9</v>
      </c>
      <c r="F39" s="367">
        <v>10.210000000000001</v>
      </c>
      <c r="G39" s="375">
        <f t="shared" si="0"/>
        <v>1.2100000000000009</v>
      </c>
      <c r="H39" s="565"/>
      <c r="I39" s="566"/>
      <c r="J39" s="566"/>
      <c r="K39" s="566"/>
      <c r="L39" s="567"/>
      <c r="M39" s="473"/>
      <c r="N39" s="474"/>
      <c r="O39" s="247" t="s">
        <v>69</v>
      </c>
    </row>
    <row r="40" spans="1:16" ht="78.75" customHeight="1" thickBot="1">
      <c r="A40" s="253" t="s">
        <v>70</v>
      </c>
      <c r="B40" s="545" t="str">
        <f t="shared" si="3"/>
        <v>★</v>
      </c>
      <c r="C40" s="546"/>
      <c r="D40" s="547"/>
      <c r="E40" s="367">
        <v>9.24</v>
      </c>
      <c r="F40" s="367">
        <v>8.52</v>
      </c>
      <c r="G40" s="375">
        <f t="shared" si="0"/>
        <v>-0.72000000000000064</v>
      </c>
      <c r="H40" s="565"/>
      <c r="I40" s="566"/>
      <c r="J40" s="566"/>
      <c r="K40" s="566"/>
      <c r="L40" s="567"/>
      <c r="M40" s="141"/>
      <c r="N40" s="142"/>
      <c r="O40" s="247" t="s">
        <v>70</v>
      </c>
    </row>
    <row r="41" spans="1:16" ht="66" customHeight="1" thickBot="1">
      <c r="A41" s="253" t="s">
        <v>71</v>
      </c>
      <c r="B41" s="545" t="str">
        <f t="shared" si="3"/>
        <v>★</v>
      </c>
      <c r="C41" s="546"/>
      <c r="D41" s="547"/>
      <c r="E41" s="119">
        <v>4.13</v>
      </c>
      <c r="F41" s="119">
        <v>3.5</v>
      </c>
      <c r="G41" s="375">
        <f t="shared" si="0"/>
        <v>-0.62999999999999989</v>
      </c>
      <c r="H41" s="565" t="s">
        <v>235</v>
      </c>
      <c r="I41" s="566"/>
      <c r="J41" s="566"/>
      <c r="K41" s="566"/>
      <c r="L41" s="567"/>
      <c r="M41" s="141" t="s">
        <v>236</v>
      </c>
      <c r="N41" s="142">
        <v>45361</v>
      </c>
      <c r="O41" s="247" t="s">
        <v>71</v>
      </c>
    </row>
    <row r="42" spans="1:16" ht="77.25" customHeight="1" thickBot="1">
      <c r="A42" s="253" t="s">
        <v>72</v>
      </c>
      <c r="B42" s="545" t="str">
        <f t="shared" si="3"/>
        <v>☆</v>
      </c>
      <c r="C42" s="546"/>
      <c r="D42" s="547"/>
      <c r="E42" s="119">
        <v>4.6900000000000004</v>
      </c>
      <c r="F42" s="119">
        <v>4.7</v>
      </c>
      <c r="G42" s="375">
        <f t="shared" si="0"/>
        <v>9.9999999999997868E-3</v>
      </c>
      <c r="H42" s="565" t="s">
        <v>217</v>
      </c>
      <c r="I42" s="566"/>
      <c r="J42" s="566"/>
      <c r="K42" s="566"/>
      <c r="L42" s="567"/>
      <c r="M42" s="473" t="s">
        <v>218</v>
      </c>
      <c r="N42" s="142">
        <v>45366</v>
      </c>
      <c r="O42" s="247" t="s">
        <v>72</v>
      </c>
      <c r="P42" s="52" t="s">
        <v>144</v>
      </c>
    </row>
    <row r="43" spans="1:16" ht="77.400000000000006" customHeight="1" thickBot="1">
      <c r="A43" s="253" t="s">
        <v>73</v>
      </c>
      <c r="B43" s="545" t="str">
        <f t="shared" si="3"/>
        <v>★</v>
      </c>
      <c r="C43" s="546"/>
      <c r="D43" s="547"/>
      <c r="E43" s="119">
        <v>3.79</v>
      </c>
      <c r="F43" s="119">
        <v>3.7</v>
      </c>
      <c r="G43" s="375">
        <f t="shared" si="0"/>
        <v>-8.9999999999999858E-2</v>
      </c>
      <c r="H43" s="565" t="s">
        <v>231</v>
      </c>
      <c r="I43" s="566"/>
      <c r="J43" s="566"/>
      <c r="K43" s="566"/>
      <c r="L43" s="567"/>
      <c r="M43" s="141" t="s">
        <v>232</v>
      </c>
      <c r="N43" s="142">
        <v>45358</v>
      </c>
      <c r="O43" s="247" t="s">
        <v>73</v>
      </c>
    </row>
    <row r="44" spans="1:16" ht="77.25" customHeight="1" thickBot="1">
      <c r="A44" s="441" t="s">
        <v>74</v>
      </c>
      <c r="B44" s="545" t="str">
        <f t="shared" si="3"/>
        <v>★</v>
      </c>
      <c r="C44" s="546"/>
      <c r="D44" s="547"/>
      <c r="E44" s="119">
        <v>5.39</v>
      </c>
      <c r="F44" s="119">
        <v>4.3600000000000003</v>
      </c>
      <c r="G44" s="375">
        <f t="shared" si="0"/>
        <v>-1.0299999999999994</v>
      </c>
      <c r="H44" s="574"/>
      <c r="I44" s="575"/>
      <c r="J44" s="575"/>
      <c r="K44" s="575"/>
      <c r="L44" s="575"/>
      <c r="M44" s="467"/>
      <c r="N44" s="467"/>
      <c r="O44" s="52"/>
    </row>
    <row r="45" spans="1:16" ht="81.75" customHeight="1" thickBot="1">
      <c r="A45" s="253" t="s">
        <v>75</v>
      </c>
      <c r="B45" s="545" t="str">
        <f t="shared" si="3"/>
        <v>★</v>
      </c>
      <c r="C45" s="546"/>
      <c r="D45" s="547"/>
      <c r="E45" s="119">
        <v>4.2300000000000004</v>
      </c>
      <c r="F45" s="119">
        <v>4.12</v>
      </c>
      <c r="G45" s="375">
        <f t="shared" si="0"/>
        <v>-0.11000000000000032</v>
      </c>
      <c r="H45" s="576"/>
      <c r="I45" s="577"/>
      <c r="J45" s="577"/>
      <c r="K45" s="577"/>
      <c r="L45" s="578"/>
      <c r="M45" s="141"/>
      <c r="N45" s="472"/>
      <c r="O45" s="247" t="s">
        <v>75</v>
      </c>
    </row>
    <row r="46" spans="1:16" ht="81" customHeight="1" thickBot="1">
      <c r="A46" s="253" t="s">
        <v>76</v>
      </c>
      <c r="B46" s="545" t="str">
        <f t="shared" si="3"/>
        <v>☆</v>
      </c>
      <c r="C46" s="546"/>
      <c r="D46" s="547"/>
      <c r="E46" s="119">
        <v>5.51</v>
      </c>
      <c r="F46" s="367">
        <v>6.22</v>
      </c>
      <c r="G46" s="375">
        <f t="shared" si="0"/>
        <v>0.71</v>
      </c>
      <c r="H46" s="565"/>
      <c r="I46" s="566"/>
      <c r="J46" s="566"/>
      <c r="K46" s="566"/>
      <c r="L46" s="567"/>
      <c r="M46" s="141"/>
      <c r="N46" s="142"/>
      <c r="O46" s="247" t="s">
        <v>76</v>
      </c>
    </row>
    <row r="47" spans="1:16" ht="80.400000000000006" customHeight="1" thickBot="1">
      <c r="A47" s="253" t="s">
        <v>77</v>
      </c>
      <c r="B47" s="545" t="str">
        <f t="shared" si="3"/>
        <v>★</v>
      </c>
      <c r="C47" s="546"/>
      <c r="D47" s="547"/>
      <c r="E47" s="119">
        <v>4.92</v>
      </c>
      <c r="F47" s="119">
        <v>4.42</v>
      </c>
      <c r="G47" s="375">
        <f t="shared" si="0"/>
        <v>-0.5</v>
      </c>
      <c r="H47" s="548" t="s">
        <v>260</v>
      </c>
      <c r="I47" s="549"/>
      <c r="J47" s="549"/>
      <c r="K47" s="549"/>
      <c r="L47" s="550"/>
      <c r="M47" s="484" t="s">
        <v>261</v>
      </c>
      <c r="N47" s="485">
        <v>45373</v>
      </c>
      <c r="O47" s="247" t="s">
        <v>77</v>
      </c>
    </row>
    <row r="48" spans="1:16" ht="78.75" customHeight="1" thickBot="1">
      <c r="A48" s="253" t="s">
        <v>78</v>
      </c>
      <c r="B48" s="545" t="str">
        <f t="shared" si="3"/>
        <v>★</v>
      </c>
      <c r="C48" s="546"/>
      <c r="D48" s="547"/>
      <c r="E48" s="119">
        <v>5.09</v>
      </c>
      <c r="F48" s="119">
        <v>4.75</v>
      </c>
      <c r="G48" s="375">
        <f t="shared" si="0"/>
        <v>-0.33999999999999986</v>
      </c>
      <c r="H48" s="582" t="s">
        <v>234</v>
      </c>
      <c r="I48" s="583"/>
      <c r="J48" s="583"/>
      <c r="K48" s="583"/>
      <c r="L48" s="584"/>
      <c r="M48" s="141" t="s">
        <v>215</v>
      </c>
      <c r="N48" s="142">
        <v>45361</v>
      </c>
      <c r="O48" s="247" t="s">
        <v>78</v>
      </c>
    </row>
    <row r="49" spans="1:15" ht="74.25" customHeight="1" thickBot="1">
      <c r="A49" s="253" t="s">
        <v>79</v>
      </c>
      <c r="B49" s="545" t="str">
        <f t="shared" si="3"/>
        <v>★</v>
      </c>
      <c r="C49" s="546"/>
      <c r="D49" s="547"/>
      <c r="E49" s="367">
        <v>6.2</v>
      </c>
      <c r="F49" s="367">
        <v>6.05</v>
      </c>
      <c r="G49" s="375">
        <f t="shared" si="0"/>
        <v>-0.15000000000000036</v>
      </c>
      <c r="H49" s="548" t="s">
        <v>250</v>
      </c>
      <c r="I49" s="549"/>
      <c r="J49" s="549"/>
      <c r="K49" s="549"/>
      <c r="L49" s="550"/>
      <c r="M49" s="484" t="s">
        <v>251</v>
      </c>
      <c r="N49" s="485">
        <v>45373</v>
      </c>
      <c r="O49" s="247" t="s">
        <v>79</v>
      </c>
    </row>
    <row r="50" spans="1:15" ht="73.2" customHeight="1" thickBot="1">
      <c r="A50" s="253" t="s">
        <v>80</v>
      </c>
      <c r="B50" s="545" t="str">
        <f t="shared" si="3"/>
        <v>★</v>
      </c>
      <c r="C50" s="546"/>
      <c r="D50" s="547"/>
      <c r="E50" s="367">
        <v>8.51</v>
      </c>
      <c r="F50" s="367">
        <v>7.98</v>
      </c>
      <c r="G50" s="375">
        <f t="shared" si="0"/>
        <v>-0.52999999999999936</v>
      </c>
      <c r="H50" s="579" t="s">
        <v>283</v>
      </c>
      <c r="I50" s="580"/>
      <c r="J50" s="580"/>
      <c r="K50" s="580"/>
      <c r="L50" s="581"/>
      <c r="M50" s="484" t="s">
        <v>284</v>
      </c>
      <c r="N50" s="490">
        <v>45371</v>
      </c>
      <c r="O50" s="247" t="s">
        <v>80</v>
      </c>
    </row>
    <row r="51" spans="1:15" ht="73.5" customHeight="1" thickBot="1">
      <c r="A51" s="253" t="s">
        <v>81</v>
      </c>
      <c r="B51" s="545" t="str">
        <f t="shared" si="3"/>
        <v>☆</v>
      </c>
      <c r="C51" s="546"/>
      <c r="D51" s="547"/>
      <c r="E51" s="119">
        <v>5.67</v>
      </c>
      <c r="F51" s="367">
        <v>6.39</v>
      </c>
      <c r="G51" s="375">
        <f t="shared" si="0"/>
        <v>0.71999999999999975</v>
      </c>
      <c r="H51" s="548" t="s">
        <v>265</v>
      </c>
      <c r="I51" s="549"/>
      <c r="J51" s="549"/>
      <c r="K51" s="549"/>
      <c r="L51" s="550"/>
      <c r="M51" s="484" t="s">
        <v>266</v>
      </c>
      <c r="N51" s="485">
        <v>45373</v>
      </c>
      <c r="O51" s="247" t="s">
        <v>81</v>
      </c>
    </row>
    <row r="52" spans="1:15" ht="75" customHeight="1" thickBot="1">
      <c r="A52" s="253" t="s">
        <v>82</v>
      </c>
      <c r="B52" s="545" t="str">
        <f t="shared" si="3"/>
        <v>☆☆</v>
      </c>
      <c r="C52" s="546"/>
      <c r="D52" s="547"/>
      <c r="E52" s="367">
        <v>6.6</v>
      </c>
      <c r="F52" s="367">
        <v>8.83</v>
      </c>
      <c r="G52" s="375">
        <f t="shared" si="0"/>
        <v>2.2300000000000004</v>
      </c>
      <c r="H52" s="548" t="s">
        <v>256</v>
      </c>
      <c r="I52" s="549"/>
      <c r="J52" s="549"/>
      <c r="K52" s="549"/>
      <c r="L52" s="550"/>
      <c r="M52" s="484" t="s">
        <v>257</v>
      </c>
      <c r="N52" s="485">
        <v>45373</v>
      </c>
      <c r="O52" s="247" t="s">
        <v>82</v>
      </c>
    </row>
    <row r="53" spans="1:15" ht="77.25" customHeight="1" thickBot="1">
      <c r="A53" s="253" t="s">
        <v>83</v>
      </c>
      <c r="B53" s="545" t="str">
        <f t="shared" si="3"/>
        <v>★★</v>
      </c>
      <c r="C53" s="546"/>
      <c r="D53" s="547"/>
      <c r="E53" s="367">
        <v>8.3699999999999992</v>
      </c>
      <c r="F53" s="367">
        <v>6.79</v>
      </c>
      <c r="G53" s="375">
        <f t="shared" si="0"/>
        <v>-1.5799999999999992</v>
      </c>
      <c r="H53" s="565" t="s">
        <v>238</v>
      </c>
      <c r="I53" s="566"/>
      <c r="J53" s="566"/>
      <c r="K53" s="566"/>
      <c r="L53" s="567"/>
      <c r="M53" s="141" t="s">
        <v>237</v>
      </c>
      <c r="N53" s="142">
        <v>45367</v>
      </c>
      <c r="O53" s="247" t="s">
        <v>83</v>
      </c>
    </row>
    <row r="54" spans="1:15" ht="78" customHeight="1" thickBot="1">
      <c r="A54" s="253" t="s">
        <v>84</v>
      </c>
      <c r="B54" s="545" t="str">
        <f t="shared" si="3"/>
        <v>★</v>
      </c>
      <c r="C54" s="546"/>
      <c r="D54" s="547"/>
      <c r="E54" s="367">
        <v>6.48</v>
      </c>
      <c r="F54" s="367">
        <v>6.04</v>
      </c>
      <c r="G54" s="375">
        <f t="shared" si="0"/>
        <v>-0.44000000000000039</v>
      </c>
      <c r="H54" s="548" t="s">
        <v>289</v>
      </c>
      <c r="I54" s="549"/>
      <c r="J54" s="549"/>
      <c r="K54" s="549"/>
      <c r="L54" s="550"/>
      <c r="M54" s="484" t="s">
        <v>290</v>
      </c>
      <c r="N54" s="485">
        <v>45370</v>
      </c>
      <c r="O54" s="247" t="s">
        <v>84</v>
      </c>
    </row>
    <row r="55" spans="1:15" ht="69" customHeight="1" thickBot="1">
      <c r="A55" s="253" t="s">
        <v>85</v>
      </c>
      <c r="B55" s="545" t="str">
        <f t="shared" si="3"/>
        <v>☆</v>
      </c>
      <c r="C55" s="546"/>
      <c r="D55" s="547"/>
      <c r="E55" s="119">
        <v>5.48</v>
      </c>
      <c r="F55" s="367">
        <v>6.63</v>
      </c>
      <c r="G55" s="375">
        <f t="shared" si="0"/>
        <v>1.1499999999999995</v>
      </c>
      <c r="H55" s="565"/>
      <c r="I55" s="566"/>
      <c r="J55" s="566"/>
      <c r="K55" s="566"/>
      <c r="L55" s="567"/>
      <c r="M55" s="141"/>
      <c r="N55" s="142"/>
      <c r="O55" s="247" t="s">
        <v>85</v>
      </c>
    </row>
    <row r="56" spans="1:15" ht="69" customHeight="1" thickBot="1">
      <c r="A56" s="253" t="s">
        <v>86</v>
      </c>
      <c r="B56" s="545" t="str">
        <f t="shared" si="3"/>
        <v>☆</v>
      </c>
      <c r="C56" s="546"/>
      <c r="D56" s="547"/>
      <c r="E56" s="367">
        <v>7.36</v>
      </c>
      <c r="F56" s="367">
        <v>7.6</v>
      </c>
      <c r="G56" s="375">
        <f t="shared" si="0"/>
        <v>0.23999999999999932</v>
      </c>
      <c r="H56" s="565"/>
      <c r="I56" s="566"/>
      <c r="J56" s="566"/>
      <c r="K56" s="566"/>
      <c r="L56" s="567"/>
      <c r="M56" s="141"/>
      <c r="N56" s="142"/>
      <c r="O56" s="247" t="s">
        <v>86</v>
      </c>
    </row>
    <row r="57" spans="1:15" ht="63.75" customHeight="1" thickBot="1">
      <c r="A57" s="253" t="s">
        <v>87</v>
      </c>
      <c r="B57" s="545" t="str">
        <f t="shared" si="3"/>
        <v>☆</v>
      </c>
      <c r="C57" s="546"/>
      <c r="D57" s="547"/>
      <c r="E57" s="119">
        <v>5.35</v>
      </c>
      <c r="F57" s="367">
        <v>6.16</v>
      </c>
      <c r="G57" s="375">
        <f t="shared" si="0"/>
        <v>0.8100000000000005</v>
      </c>
      <c r="H57" s="579" t="s">
        <v>276</v>
      </c>
      <c r="I57" s="580"/>
      <c r="J57" s="580"/>
      <c r="K57" s="580"/>
      <c r="L57" s="581"/>
      <c r="M57" s="484" t="s">
        <v>277</v>
      </c>
      <c r="N57" s="485">
        <v>45371</v>
      </c>
      <c r="O57" s="247" t="s">
        <v>87</v>
      </c>
    </row>
    <row r="58" spans="1:15" ht="69.75" customHeight="1" thickBot="1">
      <c r="A58" s="253" t="s">
        <v>88</v>
      </c>
      <c r="B58" s="545" t="str">
        <f t="shared" si="3"/>
        <v>★</v>
      </c>
      <c r="C58" s="546"/>
      <c r="D58" s="547"/>
      <c r="E58" s="119">
        <v>4.43</v>
      </c>
      <c r="F58" s="119">
        <v>3.7</v>
      </c>
      <c r="G58" s="375">
        <f t="shared" si="0"/>
        <v>-0.72999999999999954</v>
      </c>
      <c r="H58" s="565"/>
      <c r="I58" s="566"/>
      <c r="J58" s="566"/>
      <c r="K58" s="566"/>
      <c r="L58" s="567"/>
      <c r="M58" s="141"/>
      <c r="N58" s="142"/>
      <c r="O58" s="247" t="s">
        <v>88</v>
      </c>
    </row>
    <row r="59" spans="1:15" ht="76.2" customHeight="1" thickBot="1">
      <c r="A59" s="253" t="s">
        <v>89</v>
      </c>
      <c r="B59" s="545" t="str">
        <f t="shared" si="3"/>
        <v>☆</v>
      </c>
      <c r="C59" s="546"/>
      <c r="D59" s="547"/>
      <c r="E59" s="367">
        <v>6.39</v>
      </c>
      <c r="F59" s="367">
        <v>7.29</v>
      </c>
      <c r="G59" s="375">
        <f t="shared" si="0"/>
        <v>0.90000000000000036</v>
      </c>
      <c r="H59" s="565" t="s">
        <v>219</v>
      </c>
      <c r="I59" s="566"/>
      <c r="J59" s="566"/>
      <c r="K59" s="566"/>
      <c r="L59" s="567"/>
      <c r="M59" s="141" t="s">
        <v>220</v>
      </c>
      <c r="N59" s="142">
        <v>45366</v>
      </c>
      <c r="O59" s="247" t="s">
        <v>89</v>
      </c>
    </row>
    <row r="60" spans="1:15" ht="73.8" customHeight="1" thickBot="1">
      <c r="A60" s="253" t="s">
        <v>90</v>
      </c>
      <c r="B60" s="545" t="str">
        <f t="shared" si="3"/>
        <v>★★</v>
      </c>
      <c r="C60" s="546"/>
      <c r="D60" s="547"/>
      <c r="E60" s="367">
        <v>11.14</v>
      </c>
      <c r="F60" s="367">
        <v>9.57</v>
      </c>
      <c r="G60" s="375">
        <f t="shared" si="0"/>
        <v>-1.5700000000000003</v>
      </c>
      <c r="H60" s="565" t="s">
        <v>233</v>
      </c>
      <c r="I60" s="566"/>
      <c r="J60" s="566"/>
      <c r="K60" s="566"/>
      <c r="L60" s="567"/>
      <c r="M60" s="141" t="s">
        <v>206</v>
      </c>
      <c r="N60" s="142">
        <v>45356</v>
      </c>
      <c r="O60" s="247" t="s">
        <v>90</v>
      </c>
    </row>
    <row r="61" spans="1:15" ht="81" customHeight="1" thickBot="1">
      <c r="A61" s="253" t="s">
        <v>91</v>
      </c>
      <c r="B61" s="545" t="str">
        <f t="shared" si="3"/>
        <v>★</v>
      </c>
      <c r="C61" s="546"/>
      <c r="D61" s="547"/>
      <c r="E61" s="119">
        <v>4.38</v>
      </c>
      <c r="F61" s="119">
        <v>3.73</v>
      </c>
      <c r="G61" s="375">
        <f t="shared" si="0"/>
        <v>-0.64999999999999991</v>
      </c>
      <c r="H61" s="548" t="s">
        <v>252</v>
      </c>
      <c r="I61" s="549"/>
      <c r="J61" s="549"/>
      <c r="K61" s="549"/>
      <c r="L61" s="550"/>
      <c r="M61" s="484" t="s">
        <v>253</v>
      </c>
      <c r="N61" s="485">
        <v>45373</v>
      </c>
      <c r="O61" s="247" t="s">
        <v>91</v>
      </c>
    </row>
    <row r="62" spans="1:15" ht="75.599999999999994" customHeight="1" thickBot="1">
      <c r="A62" s="253" t="s">
        <v>92</v>
      </c>
      <c r="B62" s="545" t="str">
        <f t="shared" si="3"/>
        <v>☆</v>
      </c>
      <c r="C62" s="546"/>
      <c r="D62" s="547"/>
      <c r="E62" s="119">
        <v>5.09</v>
      </c>
      <c r="F62" s="119">
        <v>5.25</v>
      </c>
      <c r="G62" s="375">
        <f t="shared" si="0"/>
        <v>0.16000000000000014</v>
      </c>
      <c r="H62" s="565"/>
      <c r="I62" s="566"/>
      <c r="J62" s="566"/>
      <c r="K62" s="566"/>
      <c r="L62" s="567"/>
      <c r="M62" s="475"/>
      <c r="N62" s="142"/>
      <c r="O62" s="247" t="s">
        <v>92</v>
      </c>
    </row>
    <row r="63" spans="1:15" ht="87" customHeight="1" thickBot="1">
      <c r="A63" s="253" t="s">
        <v>93</v>
      </c>
      <c r="B63" s="545" t="str">
        <f t="shared" si="3"/>
        <v>★</v>
      </c>
      <c r="C63" s="546"/>
      <c r="D63" s="547"/>
      <c r="E63" s="119">
        <v>4.17</v>
      </c>
      <c r="F63" s="119">
        <v>3.74</v>
      </c>
      <c r="G63" s="375">
        <f t="shared" si="0"/>
        <v>-0.42999999999999972</v>
      </c>
      <c r="H63" s="565"/>
      <c r="I63" s="566"/>
      <c r="J63" s="566"/>
      <c r="K63" s="566"/>
      <c r="L63" s="567"/>
      <c r="M63" s="440"/>
      <c r="N63" s="142"/>
      <c r="O63" s="247" t="s">
        <v>93</v>
      </c>
    </row>
    <row r="64" spans="1:15" ht="73.2" customHeight="1" thickBot="1">
      <c r="A64" s="253" t="s">
        <v>94</v>
      </c>
      <c r="B64" s="545" t="str">
        <f t="shared" si="3"/>
        <v>★</v>
      </c>
      <c r="C64" s="546"/>
      <c r="D64" s="547"/>
      <c r="E64" s="119">
        <v>5.3</v>
      </c>
      <c r="F64" s="119">
        <v>4.1900000000000004</v>
      </c>
      <c r="G64" s="375">
        <f t="shared" si="0"/>
        <v>-1.1099999999999994</v>
      </c>
      <c r="H64" s="625"/>
      <c r="I64" s="626"/>
      <c r="J64" s="626"/>
      <c r="K64" s="626"/>
      <c r="L64" s="627"/>
      <c r="M64" s="141"/>
      <c r="N64" s="142"/>
      <c r="O64" s="247" t="s">
        <v>94</v>
      </c>
    </row>
    <row r="65" spans="1:18" ht="80.25" customHeight="1" thickBot="1">
      <c r="A65" s="253" t="s">
        <v>95</v>
      </c>
      <c r="B65" s="545" t="str">
        <f t="shared" si="3"/>
        <v>★</v>
      </c>
      <c r="C65" s="546"/>
      <c r="D65" s="547"/>
      <c r="E65" s="367">
        <v>7.76</v>
      </c>
      <c r="F65" s="367">
        <v>7.5</v>
      </c>
      <c r="G65" s="375">
        <f t="shared" si="0"/>
        <v>-0.25999999999999979</v>
      </c>
      <c r="H65" s="582"/>
      <c r="I65" s="583"/>
      <c r="J65" s="583"/>
      <c r="K65" s="583"/>
      <c r="L65" s="584"/>
      <c r="M65" s="476"/>
      <c r="N65" s="142"/>
      <c r="O65" s="247" t="s">
        <v>95</v>
      </c>
    </row>
    <row r="66" spans="1:18" ht="88.5" customHeight="1" thickBot="1">
      <c r="A66" s="253" t="s">
        <v>96</v>
      </c>
      <c r="B66" s="545" t="str">
        <f t="shared" si="3"/>
        <v>★★</v>
      </c>
      <c r="C66" s="546"/>
      <c r="D66" s="547"/>
      <c r="E66" s="367">
        <v>10.86</v>
      </c>
      <c r="F66" s="367">
        <v>9.17</v>
      </c>
      <c r="G66" s="375">
        <f t="shared" si="0"/>
        <v>-1.6899999999999995</v>
      </c>
      <c r="H66" s="582"/>
      <c r="I66" s="583"/>
      <c r="J66" s="583"/>
      <c r="K66" s="583"/>
      <c r="L66" s="584"/>
      <c r="M66" s="141"/>
      <c r="N66" s="142"/>
      <c r="O66" s="247" t="s">
        <v>96</v>
      </c>
    </row>
    <row r="67" spans="1:18" ht="78.75" customHeight="1" thickBot="1">
      <c r="A67" s="253" t="s">
        <v>97</v>
      </c>
      <c r="B67" s="545" t="str">
        <f t="shared" si="3"/>
        <v>★★</v>
      </c>
      <c r="C67" s="546"/>
      <c r="D67" s="547"/>
      <c r="E67" s="367">
        <v>8.33</v>
      </c>
      <c r="F67" s="367">
        <v>6.5</v>
      </c>
      <c r="G67" s="375">
        <f t="shared" si="0"/>
        <v>-1.83</v>
      </c>
      <c r="H67" s="565"/>
      <c r="I67" s="566"/>
      <c r="J67" s="566"/>
      <c r="K67" s="566"/>
      <c r="L67" s="567"/>
      <c r="M67" s="141"/>
      <c r="N67" s="142"/>
      <c r="O67" s="247" t="s">
        <v>97</v>
      </c>
    </row>
    <row r="68" spans="1:18" ht="73.8" customHeight="1" thickBot="1">
      <c r="A68" s="256" t="s">
        <v>98</v>
      </c>
      <c r="B68" s="545" t="str">
        <f t="shared" si="3"/>
        <v>☆</v>
      </c>
      <c r="C68" s="546"/>
      <c r="D68" s="547"/>
      <c r="E68" s="367">
        <v>7.71</v>
      </c>
      <c r="F68" s="367">
        <v>7.75</v>
      </c>
      <c r="G68" s="375">
        <f t="shared" si="0"/>
        <v>4.0000000000000036E-2</v>
      </c>
      <c r="H68" s="565" t="s">
        <v>227</v>
      </c>
      <c r="I68" s="566"/>
      <c r="J68" s="566"/>
      <c r="K68" s="566"/>
      <c r="L68" s="567"/>
      <c r="M68" s="439" t="s">
        <v>228</v>
      </c>
      <c r="N68" s="142">
        <v>45357</v>
      </c>
      <c r="O68" s="247" t="s">
        <v>98</v>
      </c>
    </row>
    <row r="69" spans="1:18" ht="72.75" customHeight="1" thickBot="1">
      <c r="A69" s="254" t="s">
        <v>99</v>
      </c>
      <c r="B69" s="545" t="str">
        <f t="shared" si="3"/>
        <v>☆</v>
      </c>
      <c r="C69" s="546"/>
      <c r="D69" s="547"/>
      <c r="E69" s="388">
        <v>2.13</v>
      </c>
      <c r="F69" s="388">
        <v>2.61</v>
      </c>
      <c r="G69" s="375">
        <f t="shared" si="0"/>
        <v>0.48</v>
      </c>
      <c r="H69" s="579" t="s">
        <v>267</v>
      </c>
      <c r="I69" s="580"/>
      <c r="J69" s="580"/>
      <c r="K69" s="580"/>
      <c r="L69" s="581"/>
      <c r="M69" s="484" t="s">
        <v>268</v>
      </c>
      <c r="N69" s="485">
        <v>45373</v>
      </c>
      <c r="O69" s="247" t="s">
        <v>99</v>
      </c>
    </row>
    <row r="70" spans="1:18" ht="58.5" customHeight="1" thickBot="1">
      <c r="A70" s="190" t="s">
        <v>100</v>
      </c>
      <c r="B70" s="545" t="str">
        <f t="shared" si="3"/>
        <v>★</v>
      </c>
      <c r="C70" s="546"/>
      <c r="D70" s="547"/>
      <c r="E70" s="119">
        <v>5.61</v>
      </c>
      <c r="F70" s="119">
        <v>5.32</v>
      </c>
      <c r="G70" s="375">
        <f t="shared" si="0"/>
        <v>-0.29000000000000004</v>
      </c>
      <c r="H70" s="565"/>
      <c r="I70" s="566"/>
      <c r="J70" s="566"/>
      <c r="K70" s="566"/>
      <c r="L70" s="567"/>
      <c r="M70" s="191"/>
      <c r="N70" s="142"/>
      <c r="O70" s="247"/>
    </row>
    <row r="71" spans="1:18" ht="42.75" customHeight="1" thickBot="1">
      <c r="A71" s="192"/>
      <c r="B71" s="192"/>
      <c r="C71" s="192"/>
      <c r="D71" s="192"/>
      <c r="E71" s="615"/>
      <c r="F71" s="615"/>
      <c r="G71" s="615"/>
      <c r="H71" s="615"/>
      <c r="I71" s="615"/>
      <c r="J71" s="615"/>
      <c r="K71" s="615"/>
      <c r="L71" s="615"/>
      <c r="M71" s="53">
        <f>COUNTIF(E24:E70,"&gt;=10")</f>
        <v>3</v>
      </c>
      <c r="N71" s="53">
        <f>COUNTIF(F24:F70,"&gt;=10")</f>
        <v>2</v>
      </c>
      <c r="O71" s="53" t="s">
        <v>26</v>
      </c>
    </row>
    <row r="72" spans="1:18" ht="36.75" customHeight="1" thickBot="1">
      <c r="A72" s="66" t="s">
        <v>19</v>
      </c>
      <c r="B72" s="67"/>
      <c r="C72" s="112"/>
      <c r="D72" s="112"/>
      <c r="E72" s="616" t="s">
        <v>18</v>
      </c>
      <c r="F72" s="616"/>
      <c r="G72" s="616"/>
      <c r="H72" s="617" t="s">
        <v>187</v>
      </c>
      <c r="I72" s="618"/>
      <c r="J72" s="67"/>
      <c r="K72" s="68"/>
      <c r="L72" s="68"/>
      <c r="M72" s="69"/>
      <c r="N72" s="70"/>
    </row>
    <row r="73" spans="1:18" ht="36.75" customHeight="1" thickBot="1">
      <c r="A73" s="71"/>
      <c r="B73" s="193"/>
      <c r="C73" s="621" t="s">
        <v>165</v>
      </c>
      <c r="D73" s="622"/>
      <c r="E73" s="622"/>
      <c r="F73" s="623"/>
      <c r="G73" s="72">
        <f>+F70</f>
        <v>5.32</v>
      </c>
      <c r="H73" s="73" t="s">
        <v>101</v>
      </c>
      <c r="I73" s="619">
        <f>+G70</f>
        <v>-0.29000000000000004</v>
      </c>
      <c r="J73" s="620"/>
      <c r="K73" s="194"/>
      <c r="L73" s="194"/>
      <c r="M73" s="195"/>
      <c r="N73" s="74"/>
    </row>
    <row r="74" spans="1:18" ht="36.75" customHeight="1" thickBot="1">
      <c r="A74" s="71"/>
      <c r="B74" s="193"/>
      <c r="C74" s="585" t="s">
        <v>102</v>
      </c>
      <c r="D74" s="586"/>
      <c r="E74" s="586"/>
      <c r="F74" s="587"/>
      <c r="G74" s="75">
        <f>+F35</f>
        <v>5.32</v>
      </c>
      <c r="H74" s="76" t="s">
        <v>101</v>
      </c>
      <c r="I74" s="588">
        <f>+G35</f>
        <v>-4.9999999999999822E-2</v>
      </c>
      <c r="J74" s="589"/>
      <c r="K74" s="194"/>
      <c r="L74" s="194"/>
      <c r="M74" s="195"/>
      <c r="N74" s="74"/>
      <c r="R74" s="232" t="s">
        <v>19</v>
      </c>
    </row>
    <row r="75" spans="1:18" ht="36.75" customHeight="1" thickBot="1">
      <c r="A75" s="71"/>
      <c r="B75" s="193"/>
      <c r="C75" s="590" t="s">
        <v>103</v>
      </c>
      <c r="D75" s="591"/>
      <c r="E75" s="591"/>
      <c r="F75" s="77" t="str">
        <f>VLOOKUP(G75,F:P,10,0)</f>
        <v>富山県</v>
      </c>
      <c r="G75" s="78">
        <f>MAX(F23:F70)</f>
        <v>12.59</v>
      </c>
      <c r="H75" s="592" t="s">
        <v>104</v>
      </c>
      <c r="I75" s="593"/>
      <c r="J75" s="593"/>
      <c r="K75" s="79">
        <f>+N71</f>
        <v>2</v>
      </c>
      <c r="L75" s="80" t="s">
        <v>105</v>
      </c>
      <c r="M75" s="81">
        <f>N71-M71</f>
        <v>-1</v>
      </c>
      <c r="N75" s="74"/>
      <c r="R75" s="233"/>
    </row>
    <row r="76" spans="1:18" ht="36.75" customHeight="1" thickBot="1">
      <c r="A76" s="82"/>
      <c r="B76" s="83"/>
      <c r="C76" s="83"/>
      <c r="D76" s="83"/>
      <c r="E76" s="83"/>
      <c r="F76" s="83"/>
      <c r="G76" s="83"/>
      <c r="H76" s="83"/>
      <c r="I76" s="83"/>
      <c r="J76" s="83"/>
      <c r="K76" s="84"/>
      <c r="L76" s="84"/>
      <c r="M76" s="85"/>
      <c r="N76" s="86"/>
      <c r="R76" s="233"/>
    </row>
    <row r="77" spans="1:18" ht="30.75" customHeight="1">
      <c r="A77" s="108"/>
      <c r="B77" s="108"/>
      <c r="C77" s="108"/>
      <c r="D77" s="108"/>
      <c r="E77" s="108"/>
      <c r="F77" s="108"/>
      <c r="G77" s="108"/>
      <c r="H77" s="108"/>
      <c r="I77" s="108"/>
      <c r="J77" s="108"/>
      <c r="K77" s="196"/>
      <c r="L77" s="196"/>
      <c r="M77" s="197"/>
      <c r="N77" s="198"/>
      <c r="R77" s="234"/>
    </row>
    <row r="78" spans="1:18" ht="30.75" customHeight="1" thickBot="1">
      <c r="A78" s="199"/>
      <c r="B78" s="199"/>
      <c r="C78" s="199"/>
      <c r="D78" s="199"/>
      <c r="E78" s="199"/>
      <c r="F78" s="199"/>
      <c r="G78" s="199"/>
      <c r="H78" s="199"/>
      <c r="I78" s="199"/>
      <c r="J78" s="199"/>
      <c r="K78" s="200"/>
      <c r="L78" s="200"/>
      <c r="M78" s="201"/>
      <c r="N78" s="199"/>
    </row>
    <row r="79" spans="1:18" ht="24.75" customHeight="1" thickTop="1">
      <c r="A79" s="594">
        <v>3</v>
      </c>
      <c r="B79" s="597" t="s">
        <v>185</v>
      </c>
      <c r="C79" s="598"/>
      <c r="D79" s="598"/>
      <c r="E79" s="598"/>
      <c r="F79" s="599"/>
      <c r="G79" s="606" t="s">
        <v>186</v>
      </c>
      <c r="H79" s="607"/>
      <c r="I79" s="607"/>
      <c r="J79" s="607"/>
      <c r="K79" s="607"/>
      <c r="L79" s="607"/>
      <c r="M79" s="607"/>
      <c r="N79" s="608"/>
    </row>
    <row r="80" spans="1:18" ht="24.75" customHeight="1">
      <c r="A80" s="595"/>
      <c r="B80" s="600"/>
      <c r="C80" s="601"/>
      <c r="D80" s="601"/>
      <c r="E80" s="601"/>
      <c r="F80" s="602"/>
      <c r="G80" s="609"/>
      <c r="H80" s="610"/>
      <c r="I80" s="610"/>
      <c r="J80" s="610"/>
      <c r="K80" s="610"/>
      <c r="L80" s="610"/>
      <c r="M80" s="610"/>
      <c r="N80" s="611"/>
      <c r="O80" s="202" t="s">
        <v>26</v>
      </c>
      <c r="P80" s="202"/>
    </row>
    <row r="81" spans="1:16" ht="24.75" customHeight="1">
      <c r="A81" s="595"/>
      <c r="B81" s="600"/>
      <c r="C81" s="601"/>
      <c r="D81" s="601"/>
      <c r="E81" s="601"/>
      <c r="F81" s="602"/>
      <c r="G81" s="609"/>
      <c r="H81" s="610"/>
      <c r="I81" s="610"/>
      <c r="J81" s="610"/>
      <c r="K81" s="610"/>
      <c r="L81" s="610"/>
      <c r="M81" s="610"/>
      <c r="N81" s="611"/>
      <c r="O81" s="202" t="s">
        <v>19</v>
      </c>
      <c r="P81" s="202" t="s">
        <v>106</v>
      </c>
    </row>
    <row r="82" spans="1:16" ht="24.75" customHeight="1">
      <c r="A82" s="595"/>
      <c r="B82" s="600"/>
      <c r="C82" s="601"/>
      <c r="D82" s="601"/>
      <c r="E82" s="601"/>
      <c r="F82" s="602"/>
      <c r="G82" s="609"/>
      <c r="H82" s="610"/>
      <c r="I82" s="610"/>
      <c r="J82" s="610"/>
      <c r="K82" s="610"/>
      <c r="L82" s="610"/>
      <c r="M82" s="610"/>
      <c r="N82" s="611"/>
      <c r="O82" s="203"/>
      <c r="P82" s="202"/>
    </row>
    <row r="83" spans="1:16" ht="46.2" customHeight="1" thickBot="1">
      <c r="A83" s="596"/>
      <c r="B83" s="603"/>
      <c r="C83" s="604"/>
      <c r="D83" s="604"/>
      <c r="E83" s="604"/>
      <c r="F83" s="605"/>
      <c r="G83" s="612"/>
      <c r="H83" s="613"/>
      <c r="I83" s="613"/>
      <c r="J83" s="613"/>
      <c r="K83" s="613"/>
      <c r="L83" s="613"/>
      <c r="M83" s="613"/>
      <c r="N83" s="61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5"/>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03BC5-1AA5-4314-B4F5-133BC80FEF16}">
  <sheetPr codeName="Sheet5">
    <pageSetUpPr fitToPage="1"/>
  </sheetPr>
  <dimension ref="A1:N25"/>
  <sheetViews>
    <sheetView view="pageBreakPreview" zoomScale="95" zoomScaleNormal="100" zoomScaleSheetLayoutView="95" workbookViewId="0">
      <selection activeCell="O14" sqref="O14"/>
    </sheetView>
  </sheetViews>
  <sheetFormatPr defaultColWidth="9" defaultRowHeight="13.2"/>
  <cols>
    <col min="1" max="10" width="12.109375" style="502" customWidth="1"/>
    <col min="11" max="11" width="17.77734375" style="502" customWidth="1"/>
    <col min="12" max="12" width="5" style="502" customWidth="1"/>
    <col min="13" max="13" width="3.44140625" style="502" customWidth="1"/>
    <col min="14" max="256" width="9" style="502"/>
    <col min="257" max="257" width="4.88671875" style="502" customWidth="1"/>
    <col min="258" max="264" width="9" style="502"/>
    <col min="265" max="265" width="6" style="502" customWidth="1"/>
    <col min="266" max="266" width="9" style="502"/>
    <col min="267" max="267" width="11.6640625" style="502" customWidth="1"/>
    <col min="268" max="268" width="4.21875" style="502" customWidth="1"/>
    <col min="269" max="269" width="3.44140625" style="502" customWidth="1"/>
    <col min="270" max="512" width="9" style="502"/>
    <col min="513" max="513" width="4.88671875" style="502" customWidth="1"/>
    <col min="514" max="520" width="9" style="502"/>
    <col min="521" max="521" width="6" style="502" customWidth="1"/>
    <col min="522" max="522" width="9" style="502"/>
    <col min="523" max="523" width="11.6640625" style="502" customWidth="1"/>
    <col min="524" max="524" width="4.21875" style="502" customWidth="1"/>
    <col min="525" max="525" width="3.44140625" style="502" customWidth="1"/>
    <col min="526" max="768" width="9" style="502"/>
    <col min="769" max="769" width="4.88671875" style="502" customWidth="1"/>
    <col min="770" max="776" width="9" style="502"/>
    <col min="777" max="777" width="6" style="502" customWidth="1"/>
    <col min="778" max="778" width="9" style="502"/>
    <col min="779" max="779" width="11.6640625" style="502" customWidth="1"/>
    <col min="780" max="780" width="4.21875" style="502" customWidth="1"/>
    <col min="781" max="781" width="3.44140625" style="502" customWidth="1"/>
    <col min="782" max="1024" width="9" style="502"/>
    <col min="1025" max="1025" width="4.88671875" style="502" customWidth="1"/>
    <col min="1026" max="1032" width="9" style="502"/>
    <col min="1033" max="1033" width="6" style="502" customWidth="1"/>
    <col min="1034" max="1034" width="9" style="502"/>
    <col min="1035" max="1035" width="11.6640625" style="502" customWidth="1"/>
    <col min="1036" max="1036" width="4.21875" style="502" customWidth="1"/>
    <col min="1037" max="1037" width="3.44140625" style="502" customWidth="1"/>
    <col min="1038" max="1280" width="9" style="502"/>
    <col min="1281" max="1281" width="4.88671875" style="502" customWidth="1"/>
    <col min="1282" max="1288" width="9" style="502"/>
    <col min="1289" max="1289" width="6" style="502" customWidth="1"/>
    <col min="1290" max="1290" width="9" style="502"/>
    <col min="1291" max="1291" width="11.6640625" style="502" customWidth="1"/>
    <col min="1292" max="1292" width="4.21875" style="502" customWidth="1"/>
    <col min="1293" max="1293" width="3.44140625" style="502" customWidth="1"/>
    <col min="1294" max="1536" width="9" style="502"/>
    <col min="1537" max="1537" width="4.88671875" style="502" customWidth="1"/>
    <col min="1538" max="1544" width="9" style="502"/>
    <col min="1545" max="1545" width="6" style="502" customWidth="1"/>
    <col min="1546" max="1546" width="9" style="502"/>
    <col min="1547" max="1547" width="11.6640625" style="502" customWidth="1"/>
    <col min="1548" max="1548" width="4.21875" style="502" customWidth="1"/>
    <col min="1549" max="1549" width="3.44140625" style="502" customWidth="1"/>
    <col min="1550" max="1792" width="9" style="502"/>
    <col min="1793" max="1793" width="4.88671875" style="502" customWidth="1"/>
    <col min="1794" max="1800" width="9" style="502"/>
    <col min="1801" max="1801" width="6" style="502" customWidth="1"/>
    <col min="1802" max="1802" width="9" style="502"/>
    <col min="1803" max="1803" width="11.6640625" style="502" customWidth="1"/>
    <col min="1804" max="1804" width="4.21875" style="502" customWidth="1"/>
    <col min="1805" max="1805" width="3.44140625" style="502" customWidth="1"/>
    <col min="1806" max="2048" width="9" style="502"/>
    <col min="2049" max="2049" width="4.88671875" style="502" customWidth="1"/>
    <col min="2050" max="2056" width="9" style="502"/>
    <col min="2057" max="2057" width="6" style="502" customWidth="1"/>
    <col min="2058" max="2058" width="9" style="502"/>
    <col min="2059" max="2059" width="11.6640625" style="502" customWidth="1"/>
    <col min="2060" max="2060" width="4.21875" style="502" customWidth="1"/>
    <col min="2061" max="2061" width="3.44140625" style="502" customWidth="1"/>
    <col min="2062" max="2304" width="9" style="502"/>
    <col min="2305" max="2305" width="4.88671875" style="502" customWidth="1"/>
    <col min="2306" max="2312" width="9" style="502"/>
    <col min="2313" max="2313" width="6" style="502" customWidth="1"/>
    <col min="2314" max="2314" width="9" style="502"/>
    <col min="2315" max="2315" width="11.6640625" style="502" customWidth="1"/>
    <col min="2316" max="2316" width="4.21875" style="502" customWidth="1"/>
    <col min="2317" max="2317" width="3.44140625" style="502" customWidth="1"/>
    <col min="2318" max="2560" width="9" style="502"/>
    <col min="2561" max="2561" width="4.88671875" style="502" customWidth="1"/>
    <col min="2562" max="2568" width="9" style="502"/>
    <col min="2569" max="2569" width="6" style="502" customWidth="1"/>
    <col min="2570" max="2570" width="9" style="502"/>
    <col min="2571" max="2571" width="11.6640625" style="502" customWidth="1"/>
    <col min="2572" max="2572" width="4.21875" style="502" customWidth="1"/>
    <col min="2573" max="2573" width="3.44140625" style="502" customWidth="1"/>
    <col min="2574" max="2816" width="9" style="502"/>
    <col min="2817" max="2817" width="4.88671875" style="502" customWidth="1"/>
    <col min="2818" max="2824" width="9" style="502"/>
    <col min="2825" max="2825" width="6" style="502" customWidth="1"/>
    <col min="2826" max="2826" width="9" style="502"/>
    <col min="2827" max="2827" width="11.6640625" style="502" customWidth="1"/>
    <col min="2828" max="2828" width="4.21875" style="502" customWidth="1"/>
    <col min="2829" max="2829" width="3.44140625" style="502" customWidth="1"/>
    <col min="2830" max="3072" width="9" style="502"/>
    <col min="3073" max="3073" width="4.88671875" style="502" customWidth="1"/>
    <col min="3074" max="3080" width="9" style="502"/>
    <col min="3081" max="3081" width="6" style="502" customWidth="1"/>
    <col min="3082" max="3082" width="9" style="502"/>
    <col min="3083" max="3083" width="11.6640625" style="502" customWidth="1"/>
    <col min="3084" max="3084" width="4.21875" style="502" customWidth="1"/>
    <col min="3085" max="3085" width="3.44140625" style="502" customWidth="1"/>
    <col min="3086" max="3328" width="9" style="502"/>
    <col min="3329" max="3329" width="4.88671875" style="502" customWidth="1"/>
    <col min="3330" max="3336" width="9" style="502"/>
    <col min="3337" max="3337" width="6" style="502" customWidth="1"/>
    <col min="3338" max="3338" width="9" style="502"/>
    <col min="3339" max="3339" width="11.6640625" style="502" customWidth="1"/>
    <col min="3340" max="3340" width="4.21875" style="502" customWidth="1"/>
    <col min="3341" max="3341" width="3.44140625" style="502" customWidth="1"/>
    <col min="3342" max="3584" width="9" style="502"/>
    <col min="3585" max="3585" width="4.88671875" style="502" customWidth="1"/>
    <col min="3586" max="3592" width="9" style="502"/>
    <col min="3593" max="3593" width="6" style="502" customWidth="1"/>
    <col min="3594" max="3594" width="9" style="502"/>
    <col min="3595" max="3595" width="11.6640625" style="502" customWidth="1"/>
    <col min="3596" max="3596" width="4.21875" style="502" customWidth="1"/>
    <col min="3597" max="3597" width="3.44140625" style="502" customWidth="1"/>
    <col min="3598" max="3840" width="9" style="502"/>
    <col min="3841" max="3841" width="4.88671875" style="502" customWidth="1"/>
    <col min="3842" max="3848" width="9" style="502"/>
    <col min="3849" max="3849" width="6" style="502" customWidth="1"/>
    <col min="3850" max="3850" width="9" style="502"/>
    <col min="3851" max="3851" width="11.6640625" style="502" customWidth="1"/>
    <col min="3852" max="3852" width="4.21875" style="502" customWidth="1"/>
    <col min="3853" max="3853" width="3.44140625" style="502" customWidth="1"/>
    <col min="3854" max="4096" width="9" style="502"/>
    <col min="4097" max="4097" width="4.88671875" style="502" customWidth="1"/>
    <col min="4098" max="4104" width="9" style="502"/>
    <col min="4105" max="4105" width="6" style="502" customWidth="1"/>
    <col min="4106" max="4106" width="9" style="502"/>
    <col min="4107" max="4107" width="11.6640625" style="502" customWidth="1"/>
    <col min="4108" max="4108" width="4.21875" style="502" customWidth="1"/>
    <col min="4109" max="4109" width="3.44140625" style="502" customWidth="1"/>
    <col min="4110" max="4352" width="9" style="502"/>
    <col min="4353" max="4353" width="4.88671875" style="502" customWidth="1"/>
    <col min="4354" max="4360" width="9" style="502"/>
    <col min="4361" max="4361" width="6" style="502" customWidth="1"/>
    <col min="4362" max="4362" width="9" style="502"/>
    <col min="4363" max="4363" width="11.6640625" style="502" customWidth="1"/>
    <col min="4364" max="4364" width="4.21875" style="502" customWidth="1"/>
    <col min="4365" max="4365" width="3.44140625" style="502" customWidth="1"/>
    <col min="4366" max="4608" width="9" style="502"/>
    <col min="4609" max="4609" width="4.88671875" style="502" customWidth="1"/>
    <col min="4610" max="4616" width="9" style="502"/>
    <col min="4617" max="4617" width="6" style="502" customWidth="1"/>
    <col min="4618" max="4618" width="9" style="502"/>
    <col min="4619" max="4619" width="11.6640625" style="502" customWidth="1"/>
    <col min="4620" max="4620" width="4.21875" style="502" customWidth="1"/>
    <col min="4621" max="4621" width="3.44140625" style="502" customWidth="1"/>
    <col min="4622" max="4864" width="9" style="502"/>
    <col min="4865" max="4865" width="4.88671875" style="502" customWidth="1"/>
    <col min="4866" max="4872" width="9" style="502"/>
    <col min="4873" max="4873" width="6" style="502" customWidth="1"/>
    <col min="4874" max="4874" width="9" style="502"/>
    <col min="4875" max="4875" width="11.6640625" style="502" customWidth="1"/>
    <col min="4876" max="4876" width="4.21875" style="502" customWidth="1"/>
    <col min="4877" max="4877" width="3.44140625" style="502" customWidth="1"/>
    <col min="4878" max="5120" width="9" style="502"/>
    <col min="5121" max="5121" width="4.88671875" style="502" customWidth="1"/>
    <col min="5122" max="5128" width="9" style="502"/>
    <col min="5129" max="5129" width="6" style="502" customWidth="1"/>
    <col min="5130" max="5130" width="9" style="502"/>
    <col min="5131" max="5131" width="11.6640625" style="502" customWidth="1"/>
    <col min="5132" max="5132" width="4.21875" style="502" customWidth="1"/>
    <col min="5133" max="5133" width="3.44140625" style="502" customWidth="1"/>
    <col min="5134" max="5376" width="9" style="502"/>
    <col min="5377" max="5377" width="4.88671875" style="502" customWidth="1"/>
    <col min="5378" max="5384" width="9" style="502"/>
    <col min="5385" max="5385" width="6" style="502" customWidth="1"/>
    <col min="5386" max="5386" width="9" style="502"/>
    <col min="5387" max="5387" width="11.6640625" style="502" customWidth="1"/>
    <col min="5388" max="5388" width="4.21875" style="502" customWidth="1"/>
    <col min="5389" max="5389" width="3.44140625" style="502" customWidth="1"/>
    <col min="5390" max="5632" width="9" style="502"/>
    <col min="5633" max="5633" width="4.88671875" style="502" customWidth="1"/>
    <col min="5634" max="5640" width="9" style="502"/>
    <col min="5641" max="5641" width="6" style="502" customWidth="1"/>
    <col min="5642" max="5642" width="9" style="502"/>
    <col min="5643" max="5643" width="11.6640625" style="502" customWidth="1"/>
    <col min="5644" max="5644" width="4.21875" style="502" customWidth="1"/>
    <col min="5645" max="5645" width="3.44140625" style="502" customWidth="1"/>
    <col min="5646" max="5888" width="9" style="502"/>
    <col min="5889" max="5889" width="4.88671875" style="502" customWidth="1"/>
    <col min="5890" max="5896" width="9" style="502"/>
    <col min="5897" max="5897" width="6" style="502" customWidth="1"/>
    <col min="5898" max="5898" width="9" style="502"/>
    <col min="5899" max="5899" width="11.6640625" style="502" customWidth="1"/>
    <col min="5900" max="5900" width="4.21875" style="502" customWidth="1"/>
    <col min="5901" max="5901" width="3.44140625" style="502" customWidth="1"/>
    <col min="5902" max="6144" width="9" style="502"/>
    <col min="6145" max="6145" width="4.88671875" style="502" customWidth="1"/>
    <col min="6146" max="6152" width="9" style="502"/>
    <col min="6153" max="6153" width="6" style="502" customWidth="1"/>
    <col min="6154" max="6154" width="9" style="502"/>
    <col min="6155" max="6155" width="11.6640625" style="502" customWidth="1"/>
    <col min="6156" max="6156" width="4.21875" style="502" customWidth="1"/>
    <col min="6157" max="6157" width="3.44140625" style="502" customWidth="1"/>
    <col min="6158" max="6400" width="9" style="502"/>
    <col min="6401" max="6401" width="4.88671875" style="502" customWidth="1"/>
    <col min="6402" max="6408" width="9" style="502"/>
    <col min="6409" max="6409" width="6" style="502" customWidth="1"/>
    <col min="6410" max="6410" width="9" style="502"/>
    <col min="6411" max="6411" width="11.6640625" style="502" customWidth="1"/>
    <col min="6412" max="6412" width="4.21875" style="502" customWidth="1"/>
    <col min="6413" max="6413" width="3.44140625" style="502" customWidth="1"/>
    <col min="6414" max="6656" width="9" style="502"/>
    <col min="6657" max="6657" width="4.88671875" style="502" customWidth="1"/>
    <col min="6658" max="6664" width="9" style="502"/>
    <col min="6665" max="6665" width="6" style="502" customWidth="1"/>
    <col min="6666" max="6666" width="9" style="502"/>
    <col min="6667" max="6667" width="11.6640625" style="502" customWidth="1"/>
    <col min="6668" max="6668" width="4.21875" style="502" customWidth="1"/>
    <col min="6669" max="6669" width="3.44140625" style="502" customWidth="1"/>
    <col min="6670" max="6912" width="9" style="502"/>
    <col min="6913" max="6913" width="4.88671875" style="502" customWidth="1"/>
    <col min="6914" max="6920" width="9" style="502"/>
    <col min="6921" max="6921" width="6" style="502" customWidth="1"/>
    <col min="6922" max="6922" width="9" style="502"/>
    <col min="6923" max="6923" width="11.6640625" style="502" customWidth="1"/>
    <col min="6924" max="6924" width="4.21875" style="502" customWidth="1"/>
    <col min="6925" max="6925" width="3.44140625" style="502" customWidth="1"/>
    <col min="6926" max="7168" width="9" style="502"/>
    <col min="7169" max="7169" width="4.88671875" style="502" customWidth="1"/>
    <col min="7170" max="7176" width="9" style="502"/>
    <col min="7177" max="7177" width="6" style="502" customWidth="1"/>
    <col min="7178" max="7178" width="9" style="502"/>
    <col min="7179" max="7179" width="11.6640625" style="502" customWidth="1"/>
    <col min="7180" max="7180" width="4.21875" style="502" customWidth="1"/>
    <col min="7181" max="7181" width="3.44140625" style="502" customWidth="1"/>
    <col min="7182" max="7424" width="9" style="502"/>
    <col min="7425" max="7425" width="4.88671875" style="502" customWidth="1"/>
    <col min="7426" max="7432" width="9" style="502"/>
    <col min="7433" max="7433" width="6" style="502" customWidth="1"/>
    <col min="7434" max="7434" width="9" style="502"/>
    <col min="7435" max="7435" width="11.6640625" style="502" customWidth="1"/>
    <col min="7436" max="7436" width="4.21875" style="502" customWidth="1"/>
    <col min="7437" max="7437" width="3.44140625" style="502" customWidth="1"/>
    <col min="7438" max="7680" width="9" style="502"/>
    <col min="7681" max="7681" width="4.88671875" style="502" customWidth="1"/>
    <col min="7682" max="7688" width="9" style="502"/>
    <col min="7689" max="7689" width="6" style="502" customWidth="1"/>
    <col min="7690" max="7690" width="9" style="502"/>
    <col min="7691" max="7691" width="11.6640625" style="502" customWidth="1"/>
    <col min="7692" max="7692" width="4.21875" style="502" customWidth="1"/>
    <col min="7693" max="7693" width="3.44140625" style="502" customWidth="1"/>
    <col min="7694" max="7936" width="9" style="502"/>
    <col min="7937" max="7937" width="4.88671875" style="502" customWidth="1"/>
    <col min="7938" max="7944" width="9" style="502"/>
    <col min="7945" max="7945" width="6" style="502" customWidth="1"/>
    <col min="7946" max="7946" width="9" style="502"/>
    <col min="7947" max="7947" width="11.6640625" style="502" customWidth="1"/>
    <col min="7948" max="7948" width="4.21875" style="502" customWidth="1"/>
    <col min="7949" max="7949" width="3.44140625" style="502" customWidth="1"/>
    <col min="7950" max="8192" width="9" style="502"/>
    <col min="8193" max="8193" width="4.88671875" style="502" customWidth="1"/>
    <col min="8194" max="8200" width="9" style="502"/>
    <col min="8201" max="8201" width="6" style="502" customWidth="1"/>
    <col min="8202" max="8202" width="9" style="502"/>
    <col min="8203" max="8203" width="11.6640625" style="502" customWidth="1"/>
    <col min="8204" max="8204" width="4.21875" style="502" customWidth="1"/>
    <col min="8205" max="8205" width="3.44140625" style="502" customWidth="1"/>
    <col min="8206" max="8448" width="9" style="502"/>
    <col min="8449" max="8449" width="4.88671875" style="502" customWidth="1"/>
    <col min="8450" max="8456" width="9" style="502"/>
    <col min="8457" max="8457" width="6" style="502" customWidth="1"/>
    <col min="8458" max="8458" width="9" style="502"/>
    <col min="8459" max="8459" width="11.6640625" style="502" customWidth="1"/>
    <col min="8460" max="8460" width="4.21875" style="502" customWidth="1"/>
    <col min="8461" max="8461" width="3.44140625" style="502" customWidth="1"/>
    <col min="8462" max="8704" width="9" style="502"/>
    <col min="8705" max="8705" width="4.88671875" style="502" customWidth="1"/>
    <col min="8706" max="8712" width="9" style="502"/>
    <col min="8713" max="8713" width="6" style="502" customWidth="1"/>
    <col min="8714" max="8714" width="9" style="502"/>
    <col min="8715" max="8715" width="11.6640625" style="502" customWidth="1"/>
    <col min="8716" max="8716" width="4.21875" style="502" customWidth="1"/>
    <col min="8717" max="8717" width="3.44140625" style="502" customWidth="1"/>
    <col min="8718" max="8960" width="9" style="502"/>
    <col min="8961" max="8961" width="4.88671875" style="502" customWidth="1"/>
    <col min="8962" max="8968" width="9" style="502"/>
    <col min="8969" max="8969" width="6" style="502" customWidth="1"/>
    <col min="8970" max="8970" width="9" style="502"/>
    <col min="8971" max="8971" width="11.6640625" style="502" customWidth="1"/>
    <col min="8972" max="8972" width="4.21875" style="502" customWidth="1"/>
    <col min="8973" max="8973" width="3.44140625" style="502" customWidth="1"/>
    <col min="8974" max="9216" width="9" style="502"/>
    <col min="9217" max="9217" width="4.88671875" style="502" customWidth="1"/>
    <col min="9218" max="9224" width="9" style="502"/>
    <col min="9225" max="9225" width="6" style="502" customWidth="1"/>
    <col min="9226" max="9226" width="9" style="502"/>
    <col min="9227" max="9227" width="11.6640625" style="502" customWidth="1"/>
    <col min="9228" max="9228" width="4.21875" style="502" customWidth="1"/>
    <col min="9229" max="9229" width="3.44140625" style="502" customWidth="1"/>
    <col min="9230" max="9472" width="9" style="502"/>
    <col min="9473" max="9473" width="4.88671875" style="502" customWidth="1"/>
    <col min="9474" max="9480" width="9" style="502"/>
    <col min="9481" max="9481" width="6" style="502" customWidth="1"/>
    <col min="9482" max="9482" width="9" style="502"/>
    <col min="9483" max="9483" width="11.6640625" style="502" customWidth="1"/>
    <col min="9484" max="9484" width="4.21875" style="502" customWidth="1"/>
    <col min="9485" max="9485" width="3.44140625" style="502" customWidth="1"/>
    <col min="9486" max="9728" width="9" style="502"/>
    <col min="9729" max="9729" width="4.88671875" style="502" customWidth="1"/>
    <col min="9730" max="9736" width="9" style="502"/>
    <col min="9737" max="9737" width="6" style="502" customWidth="1"/>
    <col min="9738" max="9738" width="9" style="502"/>
    <col min="9739" max="9739" width="11.6640625" style="502" customWidth="1"/>
    <col min="9740" max="9740" width="4.21875" style="502" customWidth="1"/>
    <col min="9741" max="9741" width="3.44140625" style="502" customWidth="1"/>
    <col min="9742" max="9984" width="9" style="502"/>
    <col min="9985" max="9985" width="4.88671875" style="502" customWidth="1"/>
    <col min="9986" max="9992" width="9" style="502"/>
    <col min="9993" max="9993" width="6" style="502" customWidth="1"/>
    <col min="9994" max="9994" width="9" style="502"/>
    <col min="9995" max="9995" width="11.6640625" style="502" customWidth="1"/>
    <col min="9996" max="9996" width="4.21875" style="502" customWidth="1"/>
    <col min="9997" max="9997" width="3.44140625" style="502" customWidth="1"/>
    <col min="9998" max="10240" width="9" style="502"/>
    <col min="10241" max="10241" width="4.88671875" style="502" customWidth="1"/>
    <col min="10242" max="10248" width="9" style="502"/>
    <col min="10249" max="10249" width="6" style="502" customWidth="1"/>
    <col min="10250" max="10250" width="9" style="502"/>
    <col min="10251" max="10251" width="11.6640625" style="502" customWidth="1"/>
    <col min="10252" max="10252" width="4.21875" style="502" customWidth="1"/>
    <col min="10253" max="10253" width="3.44140625" style="502" customWidth="1"/>
    <col min="10254" max="10496" width="9" style="502"/>
    <col min="10497" max="10497" width="4.88671875" style="502" customWidth="1"/>
    <col min="10498" max="10504" width="9" style="502"/>
    <col min="10505" max="10505" width="6" style="502" customWidth="1"/>
    <col min="10506" max="10506" width="9" style="502"/>
    <col min="10507" max="10507" width="11.6640625" style="502" customWidth="1"/>
    <col min="10508" max="10508" width="4.21875" style="502" customWidth="1"/>
    <col min="10509" max="10509" width="3.44140625" style="502" customWidth="1"/>
    <col min="10510" max="10752" width="9" style="502"/>
    <col min="10753" max="10753" width="4.88671875" style="502" customWidth="1"/>
    <col min="10754" max="10760" width="9" style="502"/>
    <col min="10761" max="10761" width="6" style="502" customWidth="1"/>
    <col min="10762" max="10762" width="9" style="502"/>
    <col min="10763" max="10763" width="11.6640625" style="502" customWidth="1"/>
    <col min="10764" max="10764" width="4.21875" style="502" customWidth="1"/>
    <col min="10765" max="10765" width="3.44140625" style="502" customWidth="1"/>
    <col min="10766" max="11008" width="9" style="502"/>
    <col min="11009" max="11009" width="4.88671875" style="502" customWidth="1"/>
    <col min="11010" max="11016" width="9" style="502"/>
    <col min="11017" max="11017" width="6" style="502" customWidth="1"/>
    <col min="11018" max="11018" width="9" style="502"/>
    <col min="11019" max="11019" width="11.6640625" style="502" customWidth="1"/>
    <col min="11020" max="11020" width="4.21875" style="502" customWidth="1"/>
    <col min="11021" max="11021" width="3.44140625" style="502" customWidth="1"/>
    <col min="11022" max="11264" width="9" style="502"/>
    <col min="11265" max="11265" width="4.88671875" style="502" customWidth="1"/>
    <col min="11266" max="11272" width="9" style="502"/>
    <col min="11273" max="11273" width="6" style="502" customWidth="1"/>
    <col min="11274" max="11274" width="9" style="502"/>
    <col min="11275" max="11275" width="11.6640625" style="502" customWidth="1"/>
    <col min="11276" max="11276" width="4.21875" style="502" customWidth="1"/>
    <col min="11277" max="11277" width="3.44140625" style="502" customWidth="1"/>
    <col min="11278" max="11520" width="9" style="502"/>
    <col min="11521" max="11521" width="4.88671875" style="502" customWidth="1"/>
    <col min="11522" max="11528" width="9" style="502"/>
    <col min="11529" max="11529" width="6" style="502" customWidth="1"/>
    <col min="11530" max="11530" width="9" style="502"/>
    <col min="11531" max="11531" width="11.6640625" style="502" customWidth="1"/>
    <col min="11532" max="11532" width="4.21875" style="502" customWidth="1"/>
    <col min="11533" max="11533" width="3.44140625" style="502" customWidth="1"/>
    <col min="11534" max="11776" width="9" style="502"/>
    <col min="11777" max="11777" width="4.88671875" style="502" customWidth="1"/>
    <col min="11778" max="11784" width="9" style="502"/>
    <col min="11785" max="11785" width="6" style="502" customWidth="1"/>
    <col min="11786" max="11786" width="9" style="502"/>
    <col min="11787" max="11787" width="11.6640625" style="502" customWidth="1"/>
    <col min="11788" max="11788" width="4.21875" style="502" customWidth="1"/>
    <col min="11789" max="11789" width="3.44140625" style="502" customWidth="1"/>
    <col min="11790" max="12032" width="9" style="502"/>
    <col min="12033" max="12033" width="4.88671875" style="502" customWidth="1"/>
    <col min="12034" max="12040" width="9" style="502"/>
    <col min="12041" max="12041" width="6" style="502" customWidth="1"/>
    <col min="12042" max="12042" width="9" style="502"/>
    <col min="12043" max="12043" width="11.6640625" style="502" customWidth="1"/>
    <col min="12044" max="12044" width="4.21875" style="502" customWidth="1"/>
    <col min="12045" max="12045" width="3.44140625" style="502" customWidth="1"/>
    <col min="12046" max="12288" width="9" style="502"/>
    <col min="12289" max="12289" width="4.88671875" style="502" customWidth="1"/>
    <col min="12290" max="12296" width="9" style="502"/>
    <col min="12297" max="12297" width="6" style="502" customWidth="1"/>
    <col min="12298" max="12298" width="9" style="502"/>
    <col min="12299" max="12299" width="11.6640625" style="502" customWidth="1"/>
    <col min="12300" max="12300" width="4.21875" style="502" customWidth="1"/>
    <col min="12301" max="12301" width="3.44140625" style="502" customWidth="1"/>
    <col min="12302" max="12544" width="9" style="502"/>
    <col min="12545" max="12545" width="4.88671875" style="502" customWidth="1"/>
    <col min="12546" max="12552" width="9" style="502"/>
    <col min="12553" max="12553" width="6" style="502" customWidth="1"/>
    <col min="12554" max="12554" width="9" style="502"/>
    <col min="12555" max="12555" width="11.6640625" style="502" customWidth="1"/>
    <col min="12556" max="12556" width="4.21875" style="502" customWidth="1"/>
    <col min="12557" max="12557" width="3.44140625" style="502" customWidth="1"/>
    <col min="12558" max="12800" width="9" style="502"/>
    <col min="12801" max="12801" width="4.88671875" style="502" customWidth="1"/>
    <col min="12802" max="12808" width="9" style="502"/>
    <col min="12809" max="12809" width="6" style="502" customWidth="1"/>
    <col min="12810" max="12810" width="9" style="502"/>
    <col min="12811" max="12811" width="11.6640625" style="502" customWidth="1"/>
    <col min="12812" max="12812" width="4.21875" style="502" customWidth="1"/>
    <col min="12813" max="12813" width="3.44140625" style="502" customWidth="1"/>
    <col min="12814" max="13056" width="9" style="502"/>
    <col min="13057" max="13057" width="4.88671875" style="502" customWidth="1"/>
    <col min="13058" max="13064" width="9" style="502"/>
    <col min="13065" max="13065" width="6" style="502" customWidth="1"/>
    <col min="13066" max="13066" width="9" style="502"/>
    <col min="13067" max="13067" width="11.6640625" style="502" customWidth="1"/>
    <col min="13068" max="13068" width="4.21875" style="502" customWidth="1"/>
    <col min="13069" max="13069" width="3.44140625" style="502" customWidth="1"/>
    <col min="13070" max="13312" width="9" style="502"/>
    <col min="13313" max="13313" width="4.88671875" style="502" customWidth="1"/>
    <col min="13314" max="13320" width="9" style="502"/>
    <col min="13321" max="13321" width="6" style="502" customWidth="1"/>
    <col min="13322" max="13322" width="9" style="502"/>
    <col min="13323" max="13323" width="11.6640625" style="502" customWidth="1"/>
    <col min="13324" max="13324" width="4.21875" style="502" customWidth="1"/>
    <col min="13325" max="13325" width="3.44140625" style="502" customWidth="1"/>
    <col min="13326" max="13568" width="9" style="502"/>
    <col min="13569" max="13569" width="4.88671875" style="502" customWidth="1"/>
    <col min="13570" max="13576" width="9" style="502"/>
    <col min="13577" max="13577" width="6" style="502" customWidth="1"/>
    <col min="13578" max="13578" width="9" style="502"/>
    <col min="13579" max="13579" width="11.6640625" style="502" customWidth="1"/>
    <col min="13580" max="13580" width="4.21875" style="502" customWidth="1"/>
    <col min="13581" max="13581" width="3.44140625" style="502" customWidth="1"/>
    <col min="13582" max="13824" width="9" style="502"/>
    <col min="13825" max="13825" width="4.88671875" style="502" customWidth="1"/>
    <col min="13826" max="13832" width="9" style="502"/>
    <col min="13833" max="13833" width="6" style="502" customWidth="1"/>
    <col min="13834" max="13834" width="9" style="502"/>
    <col min="13835" max="13835" width="11.6640625" style="502" customWidth="1"/>
    <col min="13836" max="13836" width="4.21875" style="502" customWidth="1"/>
    <col min="13837" max="13837" width="3.44140625" style="502" customWidth="1"/>
    <col min="13838" max="14080" width="9" style="502"/>
    <col min="14081" max="14081" width="4.88671875" style="502" customWidth="1"/>
    <col min="14082" max="14088" width="9" style="502"/>
    <col min="14089" max="14089" width="6" style="502" customWidth="1"/>
    <col min="14090" max="14090" width="9" style="502"/>
    <col min="14091" max="14091" width="11.6640625" style="502" customWidth="1"/>
    <col min="14092" max="14092" width="4.21875" style="502" customWidth="1"/>
    <col min="14093" max="14093" width="3.44140625" style="502" customWidth="1"/>
    <col min="14094" max="14336" width="9" style="502"/>
    <col min="14337" max="14337" width="4.88671875" style="502" customWidth="1"/>
    <col min="14338" max="14344" width="9" style="502"/>
    <col min="14345" max="14345" width="6" style="502" customWidth="1"/>
    <col min="14346" max="14346" width="9" style="502"/>
    <col min="14347" max="14347" width="11.6640625" style="502" customWidth="1"/>
    <col min="14348" max="14348" width="4.21875" style="502" customWidth="1"/>
    <col min="14349" max="14349" width="3.44140625" style="502" customWidth="1"/>
    <col min="14350" max="14592" width="9" style="502"/>
    <col min="14593" max="14593" width="4.88671875" style="502" customWidth="1"/>
    <col min="14594" max="14600" width="9" style="502"/>
    <col min="14601" max="14601" width="6" style="502" customWidth="1"/>
    <col min="14602" max="14602" width="9" style="502"/>
    <col min="14603" max="14603" width="11.6640625" style="502" customWidth="1"/>
    <col min="14604" max="14604" width="4.21875" style="502" customWidth="1"/>
    <col min="14605" max="14605" width="3.44140625" style="502" customWidth="1"/>
    <col min="14606" max="14848" width="9" style="502"/>
    <col min="14849" max="14849" width="4.88671875" style="502" customWidth="1"/>
    <col min="14850" max="14856" width="9" style="502"/>
    <col min="14857" max="14857" width="6" style="502" customWidth="1"/>
    <col min="14858" max="14858" width="9" style="502"/>
    <col min="14859" max="14859" width="11.6640625" style="502" customWidth="1"/>
    <col min="14860" max="14860" width="4.21875" style="502" customWidth="1"/>
    <col min="14861" max="14861" width="3.44140625" style="502" customWidth="1"/>
    <col min="14862" max="15104" width="9" style="502"/>
    <col min="15105" max="15105" width="4.88671875" style="502" customWidth="1"/>
    <col min="15106" max="15112" width="9" style="502"/>
    <col min="15113" max="15113" width="6" style="502" customWidth="1"/>
    <col min="15114" max="15114" width="9" style="502"/>
    <col min="15115" max="15115" width="11.6640625" style="502" customWidth="1"/>
    <col min="15116" max="15116" width="4.21875" style="502" customWidth="1"/>
    <col min="15117" max="15117" width="3.44140625" style="502" customWidth="1"/>
    <col min="15118" max="15360" width="9" style="502"/>
    <col min="15361" max="15361" width="4.88671875" style="502" customWidth="1"/>
    <col min="15362" max="15368" width="9" style="502"/>
    <col min="15369" max="15369" width="6" style="502" customWidth="1"/>
    <col min="15370" max="15370" width="9" style="502"/>
    <col min="15371" max="15371" width="11.6640625" style="502" customWidth="1"/>
    <col min="15372" max="15372" width="4.21875" style="502" customWidth="1"/>
    <col min="15373" max="15373" width="3.44140625" style="502" customWidth="1"/>
    <col min="15374" max="15616" width="9" style="502"/>
    <col min="15617" max="15617" width="4.88671875" style="502" customWidth="1"/>
    <col min="15618" max="15624" width="9" style="502"/>
    <col min="15625" max="15625" width="6" style="502" customWidth="1"/>
    <col min="15626" max="15626" width="9" style="502"/>
    <col min="15627" max="15627" width="11.6640625" style="502" customWidth="1"/>
    <col min="15628" max="15628" width="4.21875" style="502" customWidth="1"/>
    <col min="15629" max="15629" width="3.44140625" style="502" customWidth="1"/>
    <col min="15630" max="15872" width="9" style="502"/>
    <col min="15873" max="15873" width="4.88671875" style="502" customWidth="1"/>
    <col min="15874" max="15880" width="9" style="502"/>
    <col min="15881" max="15881" width="6" style="502" customWidth="1"/>
    <col min="15882" max="15882" width="9" style="502"/>
    <col min="15883" max="15883" width="11.6640625" style="502" customWidth="1"/>
    <col min="15884" max="15884" width="4.21875" style="502" customWidth="1"/>
    <col min="15885" max="15885" width="3.44140625" style="502" customWidth="1"/>
    <col min="15886" max="16128" width="9" style="502"/>
    <col min="16129" max="16129" width="4.88671875" style="502" customWidth="1"/>
    <col min="16130" max="16136" width="9" style="502"/>
    <col min="16137" max="16137" width="6" style="502" customWidth="1"/>
    <col min="16138" max="16138" width="9" style="502"/>
    <col min="16139" max="16139" width="11.6640625" style="502" customWidth="1"/>
    <col min="16140" max="16140" width="4.21875" style="502" customWidth="1"/>
    <col min="16141" max="16141" width="3.44140625" style="502" customWidth="1"/>
    <col min="16142" max="16384" width="9" style="502"/>
  </cols>
  <sheetData>
    <row r="1" spans="1:14" ht="23.4">
      <c r="A1" s="631" t="s">
        <v>208</v>
      </c>
      <c r="B1" s="631"/>
      <c r="C1" s="631"/>
      <c r="D1" s="631"/>
      <c r="E1" s="631"/>
      <c r="F1" s="631"/>
      <c r="G1" s="631"/>
      <c r="H1" s="631"/>
      <c r="I1" s="631"/>
      <c r="J1" s="632"/>
      <c r="K1" s="632"/>
      <c r="L1" s="632"/>
      <c r="N1" s="511"/>
    </row>
    <row r="2" spans="1:14" ht="25.2" customHeight="1">
      <c r="A2" s="633" t="s">
        <v>394</v>
      </c>
      <c r="B2" s="633"/>
      <c r="C2" s="633"/>
      <c r="D2" s="633"/>
      <c r="E2" s="633"/>
      <c r="F2" s="633"/>
      <c r="G2" s="633"/>
      <c r="H2" s="633"/>
      <c r="I2" s="633"/>
      <c r="J2" s="634"/>
      <c r="K2" s="634"/>
      <c r="L2" s="634"/>
      <c r="M2" s="516"/>
      <c r="N2" s="511"/>
    </row>
    <row r="3" spans="1:14" ht="24.75" customHeight="1">
      <c r="A3" s="635" t="s">
        <v>393</v>
      </c>
      <c r="B3" s="635"/>
      <c r="C3" s="635"/>
      <c r="D3" s="635"/>
      <c r="E3" s="635"/>
      <c r="F3" s="635"/>
      <c r="G3" s="635"/>
      <c r="H3" s="635"/>
      <c r="I3" s="635"/>
      <c r="J3" s="636"/>
      <c r="K3" s="636"/>
      <c r="L3" s="636"/>
      <c r="M3" s="513"/>
      <c r="N3" s="511"/>
    </row>
    <row r="4" spans="1:14" ht="16.2">
      <c r="A4" s="637" t="s">
        <v>210</v>
      </c>
      <c r="B4" s="637"/>
      <c r="C4" s="637"/>
      <c r="D4" s="637"/>
      <c r="E4" s="637"/>
      <c r="F4" s="637"/>
      <c r="G4" s="637"/>
      <c r="H4" s="637"/>
      <c r="I4" s="637"/>
      <c r="J4" s="638"/>
      <c r="K4" s="638"/>
      <c r="L4" s="638"/>
      <c r="M4" s="513"/>
      <c r="N4" s="280"/>
    </row>
    <row r="5" spans="1:14" ht="17.399999999999999">
      <c r="A5" s="515"/>
      <c r="B5" s="514"/>
      <c r="C5" s="508"/>
      <c r="D5" s="508"/>
      <c r="E5" s="508"/>
      <c r="F5" s="508"/>
      <c r="G5" s="508"/>
      <c r="H5" s="508"/>
      <c r="I5" s="508"/>
      <c r="J5" s="508"/>
      <c r="K5" s="508"/>
      <c r="L5" s="508"/>
      <c r="M5" s="513"/>
      <c r="N5" s="511"/>
    </row>
    <row r="6" spans="1:14" ht="21.75" customHeight="1">
      <c r="A6" s="508"/>
      <c r="B6" s="639"/>
      <c r="C6" s="640"/>
      <c r="D6" s="640"/>
      <c r="E6" s="640"/>
      <c r="F6" s="508"/>
      <c r="G6" s="508" t="s">
        <v>19</v>
      </c>
      <c r="H6" s="642" t="s">
        <v>435</v>
      </c>
      <c r="I6" s="643"/>
      <c r="J6" s="643"/>
      <c r="K6" s="643"/>
      <c r="L6" s="508"/>
      <c r="M6" s="513"/>
      <c r="N6" s="511"/>
    </row>
    <row r="7" spans="1:14" ht="21.75" customHeight="1">
      <c r="A7" s="508"/>
      <c r="B7" s="640"/>
      <c r="C7" s="640"/>
      <c r="D7" s="640"/>
      <c r="E7" s="640"/>
      <c r="F7" s="508"/>
      <c r="G7" s="508"/>
      <c r="H7" s="643"/>
      <c r="I7" s="643"/>
      <c r="J7" s="643"/>
      <c r="K7" s="643"/>
      <c r="L7" s="508"/>
      <c r="M7" s="513"/>
      <c r="N7" s="511"/>
    </row>
    <row r="8" spans="1:14" ht="21.75" customHeight="1">
      <c r="A8" s="508"/>
      <c r="B8" s="640"/>
      <c r="C8" s="640"/>
      <c r="D8" s="640"/>
      <c r="E8" s="640"/>
      <c r="F8" s="508"/>
      <c r="G8" s="508"/>
      <c r="H8" s="643"/>
      <c r="I8" s="643"/>
      <c r="J8" s="643"/>
      <c r="K8" s="643"/>
      <c r="L8" s="508"/>
      <c r="N8" s="280"/>
    </row>
    <row r="9" spans="1:14" ht="21.75" customHeight="1">
      <c r="A9" s="508"/>
      <c r="B9" s="640"/>
      <c r="C9" s="640"/>
      <c r="D9" s="640"/>
      <c r="E9" s="640"/>
      <c r="F9" s="508"/>
      <c r="G9" s="508"/>
      <c r="H9" s="643"/>
      <c r="I9" s="643"/>
      <c r="J9" s="643"/>
      <c r="K9" s="643"/>
      <c r="L9" s="508"/>
      <c r="N9" s="511"/>
    </row>
    <row r="10" spans="1:14" ht="21.75" customHeight="1">
      <c r="A10" s="508"/>
      <c r="B10" s="640"/>
      <c r="C10" s="640"/>
      <c r="D10" s="640"/>
      <c r="E10" s="640"/>
      <c r="F10" s="508"/>
      <c r="G10" s="508"/>
      <c r="H10" s="643"/>
      <c r="I10" s="643"/>
      <c r="J10" s="643"/>
      <c r="K10" s="643"/>
      <c r="L10" s="508"/>
      <c r="N10" s="511"/>
    </row>
    <row r="11" spans="1:14" ht="21.75" customHeight="1">
      <c r="A11" s="508"/>
      <c r="B11" s="640"/>
      <c r="C11" s="640"/>
      <c r="D11" s="640"/>
      <c r="E11" s="640"/>
      <c r="F11" s="510"/>
      <c r="G11" s="510"/>
      <c r="H11" s="643"/>
      <c r="I11" s="643"/>
      <c r="J11" s="643"/>
      <c r="K11" s="643"/>
      <c r="L11" s="508"/>
      <c r="N11" s="511"/>
    </row>
    <row r="12" spans="1:14" ht="21.75" customHeight="1">
      <c r="A12" s="508"/>
      <c r="B12" s="640"/>
      <c r="C12" s="640"/>
      <c r="D12" s="640"/>
      <c r="E12" s="640"/>
      <c r="F12" s="512"/>
      <c r="G12" s="512"/>
      <c r="H12" s="643"/>
      <c r="I12" s="643"/>
      <c r="J12" s="643"/>
      <c r="K12" s="643"/>
      <c r="L12" s="508"/>
      <c r="N12" s="280"/>
    </row>
    <row r="13" spans="1:14" ht="21.75" customHeight="1">
      <c r="A13" s="508"/>
      <c r="B13" s="641"/>
      <c r="C13" s="641"/>
      <c r="D13" s="641"/>
      <c r="E13" s="641"/>
      <c r="F13" s="512"/>
      <c r="G13" s="512"/>
      <c r="H13" s="643"/>
      <c r="I13" s="643"/>
      <c r="J13" s="643"/>
      <c r="K13" s="643"/>
      <c r="L13" s="508"/>
      <c r="N13" s="511"/>
    </row>
    <row r="14" spans="1:14" ht="21.75" customHeight="1">
      <c r="A14" s="508"/>
      <c r="B14" s="641"/>
      <c r="C14" s="641"/>
      <c r="D14" s="641"/>
      <c r="E14" s="641"/>
      <c r="F14" s="510"/>
      <c r="G14" s="510"/>
      <c r="H14" s="643"/>
      <c r="I14" s="643"/>
      <c r="J14" s="643"/>
      <c r="K14" s="643"/>
      <c r="L14" s="508"/>
    </row>
    <row r="15" spans="1:14" ht="21.75" customHeight="1">
      <c r="A15" s="509"/>
      <c r="B15" s="508"/>
      <c r="C15" s="508"/>
      <c r="D15" s="508"/>
      <c r="E15" s="508"/>
      <c r="F15" s="508"/>
      <c r="G15" s="508"/>
      <c r="H15" s="508"/>
      <c r="I15" s="508"/>
      <c r="J15" s="508"/>
      <c r="K15" s="508"/>
      <c r="L15" s="508"/>
    </row>
    <row r="16" spans="1:14" ht="16.2">
      <c r="A16" s="507"/>
      <c r="B16" s="506"/>
      <c r="C16" s="504"/>
      <c r="D16" s="504"/>
      <c r="E16" s="504"/>
      <c r="F16" s="504"/>
      <c r="G16" s="504"/>
      <c r="H16" s="504"/>
      <c r="I16" s="504"/>
      <c r="J16" s="504"/>
      <c r="K16" s="504"/>
      <c r="L16" s="504"/>
    </row>
    <row r="17" spans="1:12" ht="41.4" customHeight="1">
      <c r="A17" s="505"/>
      <c r="B17" s="628" t="s">
        <v>392</v>
      </c>
      <c r="C17" s="629"/>
      <c r="D17" s="629"/>
      <c r="E17" s="629"/>
      <c r="F17" s="629"/>
      <c r="G17" s="629"/>
      <c r="H17" s="629"/>
      <c r="I17" s="629"/>
      <c r="J17" s="629"/>
      <c r="K17" s="629"/>
      <c r="L17" s="505"/>
    </row>
    <row r="18" spans="1:12" ht="41.4" customHeight="1">
      <c r="A18" s="505"/>
      <c r="B18" s="629"/>
      <c r="C18" s="629"/>
      <c r="D18" s="629"/>
      <c r="E18" s="629"/>
      <c r="F18" s="629"/>
      <c r="G18" s="629"/>
      <c r="H18" s="629"/>
      <c r="I18" s="629"/>
      <c r="J18" s="629"/>
      <c r="K18" s="629"/>
      <c r="L18" s="505"/>
    </row>
    <row r="19" spans="1:12" ht="44.4" customHeight="1">
      <c r="A19" s="505"/>
      <c r="B19" s="629"/>
      <c r="C19" s="629"/>
      <c r="D19" s="629"/>
      <c r="E19" s="629"/>
      <c r="F19" s="629"/>
      <c r="G19" s="629"/>
      <c r="H19" s="629"/>
      <c r="I19" s="629"/>
      <c r="J19" s="629"/>
      <c r="K19" s="629"/>
      <c r="L19" s="505"/>
    </row>
    <row r="20" spans="1:12" ht="13.5" hidden="1" customHeight="1">
      <c r="A20" s="505"/>
      <c r="B20" s="629"/>
      <c r="C20" s="629"/>
      <c r="D20" s="629"/>
      <c r="E20" s="629"/>
      <c r="F20" s="629"/>
      <c r="G20" s="629"/>
      <c r="H20" s="629"/>
      <c r="I20" s="629"/>
      <c r="J20" s="629"/>
      <c r="K20" s="629"/>
      <c r="L20" s="505"/>
    </row>
    <row r="21" spans="1:12" ht="27.75" hidden="1" customHeight="1">
      <c r="A21" s="505"/>
      <c r="B21" s="629"/>
      <c r="C21" s="629"/>
      <c r="D21" s="629"/>
      <c r="E21" s="629"/>
      <c r="F21" s="629"/>
      <c r="G21" s="629"/>
      <c r="H21" s="629"/>
      <c r="I21" s="629"/>
      <c r="J21" s="629"/>
      <c r="K21" s="629"/>
      <c r="L21" s="505"/>
    </row>
    <row r="22" spans="1:12" ht="18.75" hidden="1" customHeight="1">
      <c r="A22" s="505"/>
      <c r="B22" s="629"/>
      <c r="C22" s="629"/>
      <c r="D22" s="629"/>
      <c r="E22" s="629"/>
      <c r="F22" s="629"/>
      <c r="G22" s="629"/>
      <c r="H22" s="629"/>
      <c r="I22" s="629"/>
      <c r="J22" s="629"/>
      <c r="K22" s="629"/>
      <c r="L22" s="505"/>
    </row>
    <row r="23" spans="1:12" ht="17.25" hidden="1" customHeight="1" thickBot="1">
      <c r="A23" s="505"/>
      <c r="B23" s="630"/>
      <c r="C23" s="630"/>
      <c r="D23" s="630"/>
      <c r="E23" s="630"/>
      <c r="F23" s="630"/>
      <c r="G23" s="630"/>
      <c r="H23" s="630"/>
      <c r="I23" s="630"/>
      <c r="J23" s="630"/>
      <c r="K23" s="630"/>
      <c r="L23" s="505"/>
    </row>
    <row r="24" spans="1:12">
      <c r="A24" s="504"/>
      <c r="B24" s="504"/>
      <c r="C24" s="504"/>
      <c r="D24" s="504"/>
      <c r="E24" s="504"/>
      <c r="F24" s="504"/>
      <c r="G24" s="504"/>
      <c r="H24" s="504"/>
      <c r="I24" s="504"/>
      <c r="J24" s="504"/>
      <c r="K24" s="504"/>
      <c r="L24" s="504"/>
    </row>
    <row r="25" spans="1:12">
      <c r="J25" s="503" t="s">
        <v>26</v>
      </c>
    </row>
  </sheetData>
  <mergeCells count="7">
    <mergeCell ref="B17:K23"/>
    <mergeCell ref="A1:L1"/>
    <mergeCell ref="A2:L2"/>
    <mergeCell ref="A3:L3"/>
    <mergeCell ref="A4:L4"/>
    <mergeCell ref="B6:E14"/>
    <mergeCell ref="H6:K14"/>
  </mergeCells>
  <phoneticPr fontId="85"/>
  <pageMargins left="0.74803149606299213" right="0.74803149606299213" top="0.98425196850393704" bottom="0.98425196850393704" header="0.51181102362204722" footer="0.51181102362204722"/>
  <pageSetup paperSize="9" scale="92"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4"/>
  <sheetViews>
    <sheetView showGridLines="0" zoomScale="94" zoomScaleNormal="94" zoomScaleSheetLayoutView="79" workbookViewId="0">
      <selection activeCell="A35" sqref="A35:XFD40"/>
    </sheetView>
  </sheetViews>
  <sheetFormatPr defaultColWidth="9" defaultRowHeight="31.2" customHeight="1"/>
  <cols>
    <col min="1" max="1" width="163.88671875" style="268" customWidth="1"/>
    <col min="2" max="2" width="11.21875" style="266" customWidth="1"/>
    <col min="3" max="3" width="22" style="266" customWidth="1"/>
    <col min="4" max="4" width="20.109375" style="267" customWidth="1"/>
    <col min="5" max="16384" width="9" style="1"/>
  </cols>
  <sheetData>
    <row r="1" spans="1:4" s="40" customFormat="1" ht="31.2" customHeight="1" thickBot="1">
      <c r="A1" s="152" t="s">
        <v>245</v>
      </c>
      <c r="B1" s="153" t="s">
        <v>0</v>
      </c>
      <c r="C1" s="154" t="s">
        <v>1</v>
      </c>
      <c r="D1" s="265" t="s">
        <v>2</v>
      </c>
    </row>
    <row r="2" spans="1:4" s="40" customFormat="1" ht="39" customHeight="1" thickTop="1">
      <c r="A2" s="459" t="s">
        <v>269</v>
      </c>
      <c r="B2" s="276"/>
      <c r="C2" s="644" t="s">
        <v>272</v>
      </c>
      <c r="D2" s="279"/>
    </row>
    <row r="3" spans="1:4" s="40" customFormat="1" ht="103.2" customHeight="1">
      <c r="A3" s="385" t="s">
        <v>270</v>
      </c>
      <c r="B3" s="381" t="s">
        <v>316</v>
      </c>
      <c r="C3" s="656"/>
      <c r="D3" s="406">
        <v>45372</v>
      </c>
    </row>
    <row r="4" spans="1:4" s="40" customFormat="1" ht="31.2" customHeight="1" thickBot="1">
      <c r="A4" s="151" t="s">
        <v>271</v>
      </c>
      <c r="B4" s="275"/>
      <c r="C4" s="657"/>
      <c r="D4" s="278"/>
    </row>
    <row r="5" spans="1:4" s="40" customFormat="1" ht="58.2" customHeight="1" thickTop="1">
      <c r="A5" s="357" t="s">
        <v>278</v>
      </c>
      <c r="B5" s="276"/>
      <c r="C5" s="644" t="s">
        <v>282</v>
      </c>
      <c r="D5" s="279"/>
    </row>
    <row r="6" spans="1:4" s="40" customFormat="1" ht="147" customHeight="1">
      <c r="A6" s="385" t="s">
        <v>279</v>
      </c>
      <c r="B6" s="381" t="s">
        <v>281</v>
      </c>
      <c r="C6" s="656"/>
      <c r="D6" s="406">
        <v>45372</v>
      </c>
    </row>
    <row r="7" spans="1:4" s="40" customFormat="1" ht="31.2" customHeight="1" thickBot="1">
      <c r="A7" s="151" t="s">
        <v>280</v>
      </c>
      <c r="B7" s="275"/>
      <c r="C7" s="657"/>
      <c r="D7" s="278"/>
    </row>
    <row r="8" spans="1:4" s="40" customFormat="1" ht="40.799999999999997" customHeight="1" thickTop="1">
      <c r="A8" s="357" t="s">
        <v>291</v>
      </c>
      <c r="B8" s="276"/>
      <c r="C8" s="644" t="s">
        <v>295</v>
      </c>
      <c r="D8" s="279"/>
    </row>
    <row r="9" spans="1:4" s="40" customFormat="1" ht="142.80000000000001" customHeight="1">
      <c r="A9" s="385" t="s">
        <v>292</v>
      </c>
      <c r="B9" s="381" t="s">
        <v>294</v>
      </c>
      <c r="C9" s="656"/>
      <c r="D9" s="406">
        <v>45367</v>
      </c>
    </row>
    <row r="10" spans="1:4" s="40" customFormat="1" ht="31.2" customHeight="1" thickBot="1">
      <c r="A10" s="151" t="s">
        <v>293</v>
      </c>
      <c r="B10" s="275"/>
      <c r="C10" s="657"/>
      <c r="D10" s="278"/>
    </row>
    <row r="11" spans="1:4" s="40" customFormat="1" ht="40.200000000000003" customHeight="1" thickTop="1">
      <c r="A11" s="357" t="s">
        <v>296</v>
      </c>
      <c r="B11" s="276"/>
      <c r="C11" s="658" t="s">
        <v>297</v>
      </c>
      <c r="D11" s="279"/>
    </row>
    <row r="12" spans="1:4" s="40" customFormat="1" ht="231" customHeight="1">
      <c r="A12" s="442" t="s">
        <v>298</v>
      </c>
      <c r="B12" s="381" t="s">
        <v>300</v>
      </c>
      <c r="C12" s="656"/>
      <c r="D12" s="406">
        <v>45372</v>
      </c>
    </row>
    <row r="13" spans="1:4" s="40" customFormat="1" ht="31.2" customHeight="1" thickBot="1">
      <c r="A13" s="434" t="s">
        <v>299</v>
      </c>
      <c r="B13" s="275"/>
      <c r="C13" s="657"/>
      <c r="D13" s="278"/>
    </row>
    <row r="14" spans="1:4" s="40" customFormat="1" ht="36" customHeight="1" thickTop="1">
      <c r="A14" s="357" t="s">
        <v>301</v>
      </c>
      <c r="B14" s="276"/>
      <c r="C14" s="644" t="s">
        <v>305</v>
      </c>
      <c r="D14" s="279"/>
    </row>
    <row r="15" spans="1:4" s="40" customFormat="1" ht="235.8" customHeight="1">
      <c r="A15" s="351" t="s">
        <v>303</v>
      </c>
      <c r="B15" s="381" t="s">
        <v>302</v>
      </c>
      <c r="C15" s="656"/>
      <c r="D15" s="406">
        <v>45374</v>
      </c>
    </row>
    <row r="16" spans="1:4" s="40" customFormat="1" ht="31.2" customHeight="1" thickBot="1">
      <c r="A16" s="280" t="s">
        <v>304</v>
      </c>
      <c r="B16" s="275"/>
      <c r="C16" s="657"/>
      <c r="D16" s="278"/>
    </row>
    <row r="17" spans="1:19" s="40" customFormat="1" ht="37.799999999999997" customHeight="1" thickTop="1">
      <c r="A17" s="357" t="s">
        <v>306</v>
      </c>
      <c r="B17" s="276"/>
      <c r="C17" s="644" t="s">
        <v>310</v>
      </c>
      <c r="D17" s="279"/>
    </row>
    <row r="18" spans="1:19" s="40" customFormat="1" ht="61.2" customHeight="1">
      <c r="A18" s="396" t="s">
        <v>307</v>
      </c>
      <c r="B18" s="493" t="s">
        <v>309</v>
      </c>
      <c r="C18" s="645"/>
      <c r="D18" s="406">
        <v>45373</v>
      </c>
    </row>
    <row r="19" spans="1:19" s="40" customFormat="1" ht="31.2" customHeight="1" thickBot="1">
      <c r="A19" s="468" t="s">
        <v>308</v>
      </c>
      <c r="B19" s="389"/>
      <c r="C19" s="387"/>
      <c r="D19" s="278"/>
    </row>
    <row r="20" spans="1:19" s="40" customFormat="1" ht="31.2" customHeight="1" thickTop="1">
      <c r="A20" s="479" t="s">
        <v>311</v>
      </c>
      <c r="B20" s="420"/>
      <c r="C20" s="662" t="s">
        <v>313</v>
      </c>
      <c r="D20" s="659">
        <v>45373</v>
      </c>
    </row>
    <row r="21" spans="1:19" s="40" customFormat="1" ht="193.8" customHeight="1">
      <c r="A21" s="471" t="s">
        <v>312</v>
      </c>
      <c r="B21" s="494" t="s">
        <v>314</v>
      </c>
      <c r="C21" s="663"/>
      <c r="D21" s="660"/>
      <c r="S21" s="397"/>
    </row>
    <row r="22" spans="1:19" s="40" customFormat="1" ht="31.2" customHeight="1" thickBot="1">
      <c r="A22" s="151" t="s">
        <v>315</v>
      </c>
      <c r="B22" s="150"/>
      <c r="C22" s="664"/>
      <c r="D22" s="661"/>
    </row>
    <row r="23" spans="1:19" s="40" customFormat="1" ht="31.2" customHeight="1" thickTop="1">
      <c r="A23" s="386" t="s">
        <v>317</v>
      </c>
      <c r="B23" s="276"/>
      <c r="C23" s="644" t="s">
        <v>320</v>
      </c>
      <c r="D23" s="279"/>
    </row>
    <row r="24" spans="1:19" s="40" customFormat="1" ht="366.6" customHeight="1">
      <c r="A24" s="351" t="s">
        <v>318</v>
      </c>
      <c r="B24" s="470" t="s">
        <v>319</v>
      </c>
      <c r="C24" s="645"/>
      <c r="D24" s="406">
        <v>45371</v>
      </c>
    </row>
    <row r="25" spans="1:19" s="40" customFormat="1" ht="31.2" customHeight="1" thickBot="1">
      <c r="A25" s="151" t="s">
        <v>321</v>
      </c>
      <c r="B25" s="275"/>
      <c r="C25" s="646"/>
      <c r="D25" s="278"/>
    </row>
    <row r="26" spans="1:19" s="40" customFormat="1" ht="37.200000000000003" customHeight="1" thickTop="1">
      <c r="A26" s="480" t="s">
        <v>322</v>
      </c>
      <c r="B26" s="647" t="s">
        <v>325</v>
      </c>
      <c r="C26" s="665" t="s">
        <v>323</v>
      </c>
      <c r="D26" s="659">
        <v>45370</v>
      </c>
    </row>
    <row r="27" spans="1:19" s="40" customFormat="1" ht="252.6" customHeight="1">
      <c r="A27" s="365" t="s">
        <v>324</v>
      </c>
      <c r="B27" s="648"/>
      <c r="C27" s="666"/>
      <c r="D27" s="660"/>
    </row>
    <row r="28" spans="1:19" s="40" customFormat="1" ht="31.2" customHeight="1" thickBot="1">
      <c r="A28" s="443" t="s">
        <v>326</v>
      </c>
      <c r="B28" s="649"/>
      <c r="C28" s="667"/>
      <c r="D28" s="661"/>
    </row>
    <row r="29" spans="1:19" s="40" customFormat="1" ht="39" customHeight="1" thickTop="1">
      <c r="A29" s="368" t="s">
        <v>327</v>
      </c>
      <c r="B29" s="650" t="s">
        <v>330</v>
      </c>
      <c r="C29" s="653" t="s">
        <v>331</v>
      </c>
      <c r="D29" s="659" t="s">
        <v>332</v>
      </c>
    </row>
    <row r="30" spans="1:19" s="40" customFormat="1" ht="148.19999999999999" customHeight="1">
      <c r="A30" s="365" t="s">
        <v>328</v>
      </c>
      <c r="B30" s="651"/>
      <c r="C30" s="654"/>
      <c r="D30" s="660"/>
    </row>
    <row r="31" spans="1:19" s="40" customFormat="1" ht="31.2" customHeight="1" thickBot="1">
      <c r="A31" s="273" t="s">
        <v>329</v>
      </c>
      <c r="B31" s="652"/>
      <c r="C31" s="655"/>
      <c r="D31" s="661"/>
    </row>
    <row r="32" spans="1:19" ht="31.2" customHeight="1" thickTop="1">
      <c r="A32" s="368" t="s">
        <v>333</v>
      </c>
      <c r="B32" s="650" t="s">
        <v>335</v>
      </c>
      <c r="C32" s="653" t="s">
        <v>336</v>
      </c>
      <c r="D32" s="659">
        <v>45368</v>
      </c>
    </row>
    <row r="33" spans="1:4" ht="210.6" customHeight="1">
      <c r="A33" s="365" t="s">
        <v>334</v>
      </c>
      <c r="B33" s="651"/>
      <c r="C33" s="654"/>
      <c r="D33" s="660"/>
    </row>
    <row r="34" spans="1:4" ht="31.2" customHeight="1" thickBot="1">
      <c r="A34" s="273" t="s">
        <v>337</v>
      </c>
      <c r="B34" s="652"/>
      <c r="C34" s="655"/>
      <c r="D34" s="661"/>
    </row>
    <row r="35" spans="1:4" ht="37.799999999999997" hidden="1" customHeight="1" thickTop="1">
      <c r="A35" s="368"/>
      <c r="B35" s="650"/>
      <c r="C35" s="653"/>
      <c r="D35" s="659"/>
    </row>
    <row r="36" spans="1:4" ht="117.6" hidden="1" customHeight="1">
      <c r="A36" s="365"/>
      <c r="B36" s="651"/>
      <c r="C36" s="654"/>
      <c r="D36" s="660"/>
    </row>
    <row r="37" spans="1:4" ht="31.2" hidden="1" customHeight="1" thickBot="1">
      <c r="A37" s="273"/>
      <c r="B37" s="652"/>
      <c r="C37" s="655"/>
      <c r="D37" s="661"/>
    </row>
    <row r="38" spans="1:4" ht="36.6" hidden="1" customHeight="1" thickTop="1">
      <c r="A38" s="368"/>
      <c r="B38" s="650"/>
      <c r="C38" s="653"/>
      <c r="D38" s="659"/>
    </row>
    <row r="39" spans="1:4" ht="141.6" hidden="1" customHeight="1">
      <c r="A39" s="365"/>
      <c r="B39" s="651"/>
      <c r="C39" s="654"/>
      <c r="D39" s="660"/>
    </row>
    <row r="40" spans="1:4" ht="31.2" hidden="1" customHeight="1" thickBot="1">
      <c r="A40" s="273"/>
      <c r="B40" s="652"/>
      <c r="C40" s="655"/>
      <c r="D40" s="661"/>
    </row>
    <row r="41" spans="1:4" s="40" customFormat="1" ht="31.2" hidden="1" customHeight="1" thickTop="1">
      <c r="A41" s="386"/>
      <c r="B41" s="276"/>
      <c r="C41" s="644"/>
      <c r="D41" s="279"/>
    </row>
    <row r="42" spans="1:4" s="40" customFormat="1" ht="230.4" hidden="1" customHeight="1">
      <c r="A42" s="351"/>
      <c r="B42" s="381"/>
      <c r="C42" s="645"/>
      <c r="D42" s="277"/>
    </row>
    <row r="43" spans="1:4" s="40" customFormat="1" ht="31.2" hidden="1" customHeight="1" thickBot="1">
      <c r="A43" s="151"/>
      <c r="B43" s="275"/>
      <c r="C43" s="646"/>
      <c r="D43" s="278"/>
    </row>
    <row r="44" spans="1:4" ht="31.2" customHeight="1" thickTop="1"/>
  </sheetData>
  <mergeCells count="25">
    <mergeCell ref="D38:D40"/>
    <mergeCell ref="B35:B37"/>
    <mergeCell ref="C35:C37"/>
    <mergeCell ref="D35:D37"/>
    <mergeCell ref="D32:D34"/>
    <mergeCell ref="D20:D22"/>
    <mergeCell ref="C20:C22"/>
    <mergeCell ref="C23:C25"/>
    <mergeCell ref="D29:D31"/>
    <mergeCell ref="C26:C28"/>
    <mergeCell ref="D26:D28"/>
    <mergeCell ref="C29:C31"/>
    <mergeCell ref="C2:C4"/>
    <mergeCell ref="C11:C13"/>
    <mergeCell ref="C17:C18"/>
    <mergeCell ref="C14:C16"/>
    <mergeCell ref="C8:C10"/>
    <mergeCell ref="C5:C7"/>
    <mergeCell ref="C41:C43"/>
    <mergeCell ref="B26:B28"/>
    <mergeCell ref="B29:B31"/>
    <mergeCell ref="B32:B34"/>
    <mergeCell ref="C32:C34"/>
    <mergeCell ref="B38:B40"/>
    <mergeCell ref="C38:C40"/>
  </mergeCells>
  <phoneticPr fontId="15"/>
  <hyperlinks>
    <hyperlink ref="A4" r:id="rId1" xr:uid="{27585A6C-ECB7-4BEE-81ED-734B33C6C6D7}"/>
    <hyperlink ref="A7" r:id="rId2" xr:uid="{2FEB73E7-0DFE-4BD0-B778-7E29496D5698}"/>
    <hyperlink ref="A10" r:id="rId3" xr:uid="{6EEC8EAB-AA19-48FA-806E-17AC6C24B8D3}"/>
    <hyperlink ref="A13" r:id="rId4" xr:uid="{A3DB6702-4585-4C81-91FF-FE6C751DEACA}"/>
    <hyperlink ref="A16" r:id="rId5" xr:uid="{2BF93187-3ACD-4727-908E-2662200443C6}"/>
    <hyperlink ref="A19" r:id="rId6" xr:uid="{C78AB06B-722E-4470-AEF4-10948D554C04}"/>
    <hyperlink ref="A22" r:id="rId7" xr:uid="{99FE4388-34C0-458D-A6CF-A98FE90C82E7}"/>
    <hyperlink ref="A25" r:id="rId8" xr:uid="{E2C33D61-4A2E-47D1-A356-A0F9150FD5EC}"/>
    <hyperlink ref="A28" r:id="rId9" xr:uid="{D51045D0-6080-423F-B705-A3BDDCB07725}"/>
    <hyperlink ref="A31" r:id="rId10" xr:uid="{04101294-A9F1-443F-A068-39B94AAC727F}"/>
    <hyperlink ref="A34" r:id="rId11" xr:uid="{0619AE44-B291-49C7-94A8-306468B11F74}"/>
  </hyperlinks>
  <pageMargins left="0" right="0" top="0.19685039370078741" bottom="0.39370078740157483" header="0" footer="0.19685039370078741"/>
  <pageSetup paperSize="8" scale="28" orientation="portrait" horizontalDpi="300" verticalDpi="300" r:id="rId1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sheetPr codeName="Sheet4"/>
  <dimension ref="A1:N28"/>
  <sheetViews>
    <sheetView workbookViewId="0">
      <selection activeCell="N20" sqref="N20"/>
    </sheetView>
  </sheetViews>
  <sheetFormatPr defaultRowHeight="13.2"/>
  <cols>
    <col min="2" max="2" width="13.109375" customWidth="1"/>
    <col min="3" max="4" width="11" customWidth="1"/>
    <col min="5" max="7" width="12.109375" customWidth="1"/>
  </cols>
  <sheetData>
    <row r="1" spans="1:10">
      <c r="A1" s="104"/>
      <c r="B1" s="104"/>
      <c r="C1" s="104"/>
      <c r="D1" s="104"/>
      <c r="E1" s="104"/>
      <c r="F1" s="104"/>
      <c r="G1" s="104"/>
      <c r="H1" s="104"/>
    </row>
    <row r="2" spans="1:10">
      <c r="A2" s="104"/>
      <c r="B2" s="104"/>
      <c r="C2" s="104"/>
      <c r="D2" s="104"/>
      <c r="E2" s="104"/>
      <c r="F2" s="104"/>
      <c r="G2" s="104"/>
      <c r="H2" s="104"/>
    </row>
    <row r="3" spans="1:10">
      <c r="A3" s="104"/>
      <c r="B3" s="104"/>
      <c r="C3" s="104"/>
      <c r="D3" s="104"/>
      <c r="E3" s="104"/>
      <c r="F3" s="104"/>
      <c r="G3" s="104"/>
      <c r="H3" s="104"/>
    </row>
    <row r="4" spans="1:10">
      <c r="A4" s="104"/>
      <c r="B4" s="410" t="s">
        <v>241</v>
      </c>
      <c r="C4" s="411"/>
      <c r="D4" s="104"/>
      <c r="E4" s="104"/>
      <c r="F4" s="104"/>
      <c r="G4" s="104"/>
      <c r="H4" s="104"/>
    </row>
    <row r="5" spans="1:10" ht="13.8" thickBot="1">
      <c r="A5" s="104"/>
      <c r="B5" s="668" t="s">
        <v>188</v>
      </c>
      <c r="C5" s="669"/>
      <c r="D5" s="669"/>
      <c r="E5" s="670" t="s">
        <v>189</v>
      </c>
      <c r="F5" s="670"/>
      <c r="G5" s="671"/>
      <c r="H5" s="104"/>
    </row>
    <row r="6" spans="1:10">
      <c r="A6" s="104"/>
      <c r="B6" s="412" t="s">
        <v>190</v>
      </c>
      <c r="C6" s="413" t="s">
        <v>190</v>
      </c>
      <c r="D6" s="413" t="s">
        <v>191</v>
      </c>
      <c r="E6" s="414" t="s">
        <v>190</v>
      </c>
      <c r="F6" s="413" t="s">
        <v>190</v>
      </c>
      <c r="G6" s="415" t="s">
        <v>191</v>
      </c>
      <c r="H6" s="104"/>
    </row>
    <row r="7" spans="1:10" ht="13.8" thickBot="1">
      <c r="A7" s="104"/>
      <c r="B7" s="445" t="s">
        <v>192</v>
      </c>
      <c r="C7" s="446" t="s">
        <v>193</v>
      </c>
      <c r="D7" s="446" t="s">
        <v>194</v>
      </c>
      <c r="E7" s="447" t="s">
        <v>192</v>
      </c>
      <c r="F7" s="446" t="s">
        <v>193</v>
      </c>
      <c r="G7" s="448" t="s">
        <v>194</v>
      </c>
      <c r="H7" s="104"/>
    </row>
    <row r="8" spans="1:10" ht="14.4" thickTop="1" thickBot="1">
      <c r="A8" s="104"/>
      <c r="B8" s="449">
        <v>68883</v>
      </c>
      <c r="C8" s="450">
        <v>37376</v>
      </c>
      <c r="D8" s="450">
        <v>31507</v>
      </c>
      <c r="E8" s="450">
        <v>34488</v>
      </c>
      <c r="F8" s="450">
        <v>16979</v>
      </c>
      <c r="G8" s="451">
        <v>17509</v>
      </c>
      <c r="H8" s="104"/>
    </row>
    <row r="9" spans="1:10">
      <c r="A9" s="104"/>
      <c r="B9" s="444"/>
      <c r="C9" s="444"/>
      <c r="D9" s="444"/>
      <c r="E9" s="444"/>
      <c r="F9" s="444"/>
      <c r="G9" s="444"/>
      <c r="H9" s="104"/>
    </row>
    <row r="10" spans="1:10">
      <c r="A10" s="104"/>
      <c r="B10" s="104"/>
      <c r="C10" s="104"/>
      <c r="D10" s="104"/>
      <c r="E10" s="104"/>
      <c r="F10" s="104"/>
      <c r="G10" s="104"/>
      <c r="H10" s="104"/>
      <c r="J10" t="s">
        <v>144</v>
      </c>
    </row>
    <row r="11" spans="1:10">
      <c r="A11" s="104"/>
      <c r="B11" s="104"/>
      <c r="C11" s="104"/>
      <c r="D11" s="104"/>
      <c r="E11" s="104"/>
      <c r="F11" s="104"/>
      <c r="G11" s="104"/>
      <c r="H11" s="104"/>
    </row>
    <row r="12" spans="1:10">
      <c r="A12" s="104"/>
      <c r="B12" s="410" t="s">
        <v>432</v>
      </c>
      <c r="C12" s="411"/>
      <c r="D12" s="104"/>
      <c r="E12" s="104"/>
      <c r="F12" s="104"/>
      <c r="G12" s="104"/>
      <c r="H12" s="104"/>
    </row>
    <row r="13" spans="1:10" ht="13.8" thickBot="1">
      <c r="A13" s="104"/>
      <c r="B13" s="668" t="s">
        <v>188</v>
      </c>
      <c r="C13" s="669"/>
      <c r="D13" s="669"/>
      <c r="E13" s="670" t="s">
        <v>189</v>
      </c>
      <c r="F13" s="670"/>
      <c r="G13" s="671"/>
      <c r="H13" s="104"/>
    </row>
    <row r="14" spans="1:10">
      <c r="A14" s="104"/>
      <c r="B14" s="412" t="s">
        <v>190</v>
      </c>
      <c r="C14" s="413" t="s">
        <v>190</v>
      </c>
      <c r="D14" s="413" t="s">
        <v>191</v>
      </c>
      <c r="E14" s="414" t="s">
        <v>190</v>
      </c>
      <c r="F14" s="413" t="s">
        <v>190</v>
      </c>
      <c r="G14" s="415" t="s">
        <v>191</v>
      </c>
      <c r="H14" s="104"/>
    </row>
    <row r="15" spans="1:10" ht="13.8" thickBot="1">
      <c r="A15" s="104"/>
      <c r="B15" s="445" t="s">
        <v>192</v>
      </c>
      <c r="C15" s="446" t="s">
        <v>193</v>
      </c>
      <c r="D15" s="446" t="s">
        <v>194</v>
      </c>
      <c r="E15" s="447" t="s">
        <v>192</v>
      </c>
      <c r="F15" s="446" t="s">
        <v>193</v>
      </c>
      <c r="G15" s="448" t="s">
        <v>194</v>
      </c>
      <c r="H15" s="104"/>
    </row>
    <row r="16" spans="1:10" ht="14.4" thickTop="1" thickBot="1">
      <c r="A16" s="104"/>
      <c r="B16" s="449">
        <v>79643</v>
      </c>
      <c r="C16" s="450">
        <v>43311</v>
      </c>
      <c r="D16" s="450">
        <v>36332</v>
      </c>
      <c r="E16" s="450">
        <v>32236</v>
      </c>
      <c r="F16" s="450">
        <v>15806</v>
      </c>
      <c r="G16" s="451">
        <v>16430</v>
      </c>
      <c r="H16" s="104"/>
    </row>
    <row r="17" spans="1:14">
      <c r="A17" s="104"/>
    </row>
    <row r="18" spans="1:14">
      <c r="A18" s="104"/>
      <c r="B18" s="104"/>
      <c r="C18" s="104"/>
      <c r="D18" s="104"/>
      <c r="E18" s="104"/>
      <c r="F18" s="104"/>
      <c r="G18" s="104"/>
      <c r="H18" s="104"/>
    </row>
    <row r="19" spans="1:14">
      <c r="A19" s="104"/>
      <c r="B19" s="104"/>
      <c r="C19" s="104"/>
      <c r="D19" s="104"/>
      <c r="E19" s="104"/>
      <c r="F19" s="104"/>
      <c r="G19" s="104"/>
      <c r="H19" s="104"/>
    </row>
    <row r="20" spans="1:14" ht="18" customHeight="1">
      <c r="A20" s="104"/>
      <c r="B20" s="416" t="s">
        <v>188</v>
      </c>
      <c r="C20" s="417"/>
      <c r="D20" s="417"/>
      <c r="E20" s="418" t="s">
        <v>189</v>
      </c>
      <c r="F20" s="418"/>
      <c r="G20" s="419"/>
      <c r="H20" s="104"/>
      <c r="N20" t="s">
        <v>433</v>
      </c>
    </row>
    <row r="21" spans="1:14" ht="18" customHeight="1" thickBot="1">
      <c r="A21" s="104"/>
      <c r="B21" s="452" t="s">
        <v>195</v>
      </c>
      <c r="C21" s="453" t="s">
        <v>196</v>
      </c>
      <c r="D21" s="453" t="s">
        <v>197</v>
      </c>
      <c r="E21" s="454" t="s">
        <v>198</v>
      </c>
      <c r="F21" s="453" t="s">
        <v>199</v>
      </c>
      <c r="G21" s="455" t="s">
        <v>200</v>
      </c>
      <c r="H21" s="104"/>
      <c r="K21" t="s">
        <v>144</v>
      </c>
    </row>
    <row r="22" spans="1:14" ht="18" customHeight="1" thickTop="1" thickBot="1">
      <c r="A22" s="104"/>
      <c r="B22" s="456">
        <f>+B16/B8</f>
        <v>1.1562069015577139</v>
      </c>
      <c r="C22" s="457">
        <f t="shared" ref="C22:G22" si="0">+C16/C8</f>
        <v>1.1587917380136987</v>
      </c>
      <c r="D22" s="457">
        <f t="shared" si="0"/>
        <v>1.1531405719363952</v>
      </c>
      <c r="E22" s="457">
        <f t="shared" si="0"/>
        <v>0.9347019253073533</v>
      </c>
      <c r="F22" s="457">
        <f t="shared" si="0"/>
        <v>0.93091465928499917</v>
      </c>
      <c r="G22" s="458">
        <f t="shared" si="0"/>
        <v>0.93837455023130967</v>
      </c>
      <c r="H22" s="104"/>
    </row>
    <row r="23" spans="1:14">
      <c r="B23" s="104"/>
      <c r="C23" s="104"/>
      <c r="D23" s="104"/>
      <c r="E23" s="104"/>
      <c r="F23" s="104"/>
      <c r="G23" s="104"/>
      <c r="H23" s="104"/>
    </row>
    <row r="24" spans="1:14">
      <c r="B24" s="104"/>
      <c r="C24" s="104"/>
      <c r="D24" s="104"/>
      <c r="E24" s="104"/>
      <c r="F24" s="104"/>
      <c r="G24" s="104"/>
      <c r="H24" s="104"/>
    </row>
    <row r="25" spans="1:14">
      <c r="B25" s="104"/>
      <c r="C25" s="104"/>
      <c r="D25" s="104"/>
      <c r="E25" s="104"/>
      <c r="F25" s="104"/>
      <c r="G25" s="104"/>
      <c r="H25" s="104"/>
    </row>
    <row r="26" spans="1:14">
      <c r="H26" s="104"/>
    </row>
    <row r="28" spans="1:14">
      <c r="H28" t="s">
        <v>201</v>
      </c>
    </row>
  </sheetData>
  <mergeCells count="4">
    <mergeCell ref="B5:D5"/>
    <mergeCell ref="E5:G5"/>
    <mergeCell ref="B13:D13"/>
    <mergeCell ref="E13:G13"/>
  </mergeCells>
  <phoneticPr fontId="8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22"/>
  <sheetViews>
    <sheetView defaultGridColor="0" view="pageBreakPreview" colorId="56" zoomScale="90" zoomScaleNormal="66" zoomScaleSheetLayoutView="90" workbookViewId="0">
      <selection activeCell="C23" sqref="C23"/>
    </sheetView>
  </sheetViews>
  <sheetFormatPr defaultColWidth="9" defaultRowHeight="40.200000000000003" customHeight="1"/>
  <cols>
    <col min="1" max="1" width="193.5546875" style="272" customWidth="1"/>
    <col min="2" max="2" width="18" style="125" customWidth="1"/>
    <col min="3" max="3" width="20.109375" style="126" customWidth="1"/>
    <col min="4" max="16384" width="9" style="36"/>
  </cols>
  <sheetData>
    <row r="1" spans="1:24" ht="40.200000000000003" customHeight="1" thickBot="1">
      <c r="A1" s="35" t="s">
        <v>246</v>
      </c>
      <c r="B1" s="263" t="s">
        <v>22</v>
      </c>
      <c r="C1" s="264" t="s">
        <v>2</v>
      </c>
    </row>
    <row r="2" spans="1:24" ht="46.8" customHeight="1">
      <c r="A2" s="460" t="s">
        <v>408</v>
      </c>
      <c r="B2" s="393"/>
      <c r="C2" s="352"/>
    </row>
    <row r="3" spans="1:24" ht="189" customHeight="1">
      <c r="A3" s="471" t="s">
        <v>397</v>
      </c>
      <c r="B3" s="391" t="s">
        <v>417</v>
      </c>
      <c r="C3" s="353">
        <v>45370</v>
      </c>
    </row>
    <row r="4" spans="1:24" ht="31.8" customHeight="1" thickBot="1">
      <c r="A4" s="478" t="s">
        <v>396</v>
      </c>
      <c r="B4" s="394"/>
      <c r="C4" s="354"/>
      <c r="X4" s="36">
        <v>0</v>
      </c>
    </row>
    <row r="5" spans="1:24" ht="40.200000000000003" customHeight="1">
      <c r="A5" s="460" t="s">
        <v>409</v>
      </c>
      <c r="B5" s="393"/>
      <c r="C5" s="352"/>
    </row>
    <row r="6" spans="1:24" ht="254.4" customHeight="1">
      <c r="A6" s="471" t="s">
        <v>399</v>
      </c>
      <c r="B6" s="672" t="s">
        <v>418</v>
      </c>
      <c r="C6" s="353">
        <v>45370</v>
      </c>
    </row>
    <row r="7" spans="1:24" ht="34.200000000000003" customHeight="1" thickBot="1">
      <c r="A7" s="478" t="s">
        <v>398</v>
      </c>
      <c r="B7" s="673"/>
      <c r="C7" s="354"/>
    </row>
    <row r="8" spans="1:24" ht="40.200000000000003" hidden="1" customHeight="1">
      <c r="A8" s="356" t="s">
        <v>410</v>
      </c>
      <c r="B8" s="393"/>
      <c r="C8" s="352"/>
    </row>
    <row r="9" spans="1:24" ht="289.8" hidden="1" customHeight="1">
      <c r="A9" s="374"/>
      <c r="B9" s="392"/>
      <c r="C9" s="353"/>
    </row>
    <row r="10" spans="1:24" ht="40.200000000000003" hidden="1" customHeight="1" thickBot="1">
      <c r="A10" s="355" t="s">
        <v>395</v>
      </c>
      <c r="B10" s="394"/>
      <c r="C10" s="354"/>
    </row>
    <row r="11" spans="1:24" ht="40.200000000000003" customHeight="1">
      <c r="A11" s="356" t="s">
        <v>411</v>
      </c>
      <c r="B11" s="393"/>
      <c r="C11" s="352"/>
    </row>
    <row r="12" spans="1:24" ht="295.8" customHeight="1">
      <c r="A12" s="471" t="s">
        <v>402</v>
      </c>
      <c r="B12" s="391" t="s">
        <v>419</v>
      </c>
      <c r="C12" s="353">
        <v>45371</v>
      </c>
    </row>
    <row r="13" spans="1:24" ht="29.4" customHeight="1" thickBot="1">
      <c r="A13" s="355" t="s">
        <v>400</v>
      </c>
      <c r="B13" s="394"/>
      <c r="C13" s="354"/>
    </row>
    <row r="14" spans="1:24" ht="40.200000000000003" customHeight="1">
      <c r="A14" s="356" t="s">
        <v>412</v>
      </c>
      <c r="B14" s="393"/>
      <c r="C14" s="352"/>
    </row>
    <row r="15" spans="1:24" ht="228" customHeight="1">
      <c r="A15" s="471" t="s">
        <v>403</v>
      </c>
      <c r="B15" s="391" t="s">
        <v>420</v>
      </c>
      <c r="C15" s="353">
        <v>45371</v>
      </c>
    </row>
    <row r="16" spans="1:24" ht="34.200000000000003" customHeight="1" thickBot="1">
      <c r="A16" s="461" t="s">
        <v>401</v>
      </c>
      <c r="B16" s="391"/>
      <c r="C16" s="353"/>
    </row>
    <row r="17" spans="1:3" ht="40.200000000000003" customHeight="1">
      <c r="A17" s="356" t="s">
        <v>413</v>
      </c>
      <c r="B17" s="393"/>
      <c r="C17" s="352"/>
    </row>
    <row r="18" spans="1:3" ht="164.4" customHeight="1">
      <c r="A18" s="374" t="s">
        <v>405</v>
      </c>
      <c r="B18" s="391" t="s">
        <v>421</v>
      </c>
      <c r="C18" s="353">
        <v>45369</v>
      </c>
    </row>
    <row r="19" spans="1:3" ht="31.8" customHeight="1" thickBot="1">
      <c r="A19" s="461" t="s">
        <v>404</v>
      </c>
      <c r="B19" s="391"/>
      <c r="C19" s="353"/>
    </row>
    <row r="20" spans="1:3" ht="40.200000000000003" customHeight="1">
      <c r="A20" s="356" t="s">
        <v>414</v>
      </c>
      <c r="B20" s="393"/>
      <c r="C20" s="352"/>
    </row>
    <row r="21" spans="1:3" ht="315" customHeight="1">
      <c r="A21" s="374" t="s">
        <v>407</v>
      </c>
      <c r="B21" s="391" t="s">
        <v>422</v>
      </c>
      <c r="C21" s="353">
        <v>45369</v>
      </c>
    </row>
    <row r="22" spans="1:3" ht="31.8" customHeight="1">
      <c r="A22" s="461" t="s">
        <v>406</v>
      </c>
      <c r="B22" s="391"/>
      <c r="C22" s="353"/>
    </row>
  </sheetData>
  <mergeCells count="1">
    <mergeCell ref="B6:B7"/>
  </mergeCells>
  <phoneticPr fontId="85"/>
  <hyperlinks>
    <hyperlink ref="A4" r:id="rId1" xr:uid="{DC3CE143-C81F-4B94-B4C1-44AD6D1B4715}"/>
    <hyperlink ref="A7" r:id="rId2" xr:uid="{F13429E0-5EF8-4E79-9A67-FDB088B10280}"/>
    <hyperlink ref="A13" r:id="rId3" xr:uid="{BB696B3B-DB1A-42E2-ADB0-D37E419FF42C}"/>
    <hyperlink ref="A16" r:id="rId4" xr:uid="{E5456745-9B26-4BFD-B858-3D5690542337}"/>
    <hyperlink ref="A19" r:id="rId5" display="https://www.google.com/url?rct=j&amp;sa=t&amp;url=https://jp.chemlinked.com/news/niyusu/china-solicits-comments-on-draft-gb-300001-general-specifications-for-ghs-implementation&amp;ct=ga&amp;cd=CAEYACoUMTY5OTMyODUzNTYwMTQyMTc0MDAyHDlkYTY4YTVhNDVhYWRiMmI6Y28uanA6amE6SlA&amp;usg=AOvVaw3jADcDmLSMQZ61lloj2BQ6" xr:uid="{B67A174F-CECB-46C8-8B6D-0214E83D4A83}"/>
    <hyperlink ref="A22" r:id="rId6" xr:uid="{50A14B51-303A-4997-A791-060096F19AA1}"/>
  </hyperlinks>
  <pageMargins left="0.74803149606299213" right="0.74803149606299213" top="0.98425196850393704" bottom="0.98425196850393704" header="0.51181102362204722" footer="0.51181102362204722"/>
  <pageSetup paperSize="9" scale="16" fitToHeight="3" orientation="portrait"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1" sqref="D1"/>
    </sheetView>
  </sheetViews>
  <sheetFormatPr defaultColWidth="9" defaultRowHeight="13.2"/>
  <cols>
    <col min="1" max="1" width="5" style="1" customWidth="1"/>
    <col min="2" max="2" width="25.77734375" style="88" customWidth="1"/>
    <col min="3" max="3" width="69.109375" style="1" customWidth="1"/>
    <col min="4" max="4" width="109.88671875" style="1" customWidth="1"/>
    <col min="5" max="5" width="3.88671875" style="1" customWidth="1"/>
    <col min="6" max="16384" width="9" style="1"/>
  </cols>
  <sheetData>
    <row r="1" spans="1:7" ht="18.75" customHeight="1">
      <c r="B1" s="88" t="s">
        <v>107</v>
      </c>
    </row>
    <row r="2" spans="1:7" ht="17.25" customHeight="1" thickBot="1">
      <c r="B2" t="s">
        <v>423</v>
      </c>
      <c r="D2" s="679"/>
      <c r="E2" s="680"/>
    </row>
    <row r="3" spans="1:7" ht="16.5" customHeight="1" thickBot="1">
      <c r="B3" s="89" t="s">
        <v>108</v>
      </c>
      <c r="C3" s="168" t="s">
        <v>109</v>
      </c>
      <c r="D3" s="129" t="s">
        <v>148</v>
      </c>
    </row>
    <row r="4" spans="1:7" ht="17.25" customHeight="1" thickBot="1">
      <c r="B4" s="90" t="s">
        <v>110</v>
      </c>
      <c r="C4" s="111" t="s">
        <v>424</v>
      </c>
      <c r="D4" s="91"/>
    </row>
    <row r="5" spans="1:7" ht="17.25" customHeight="1">
      <c r="B5" s="681" t="s">
        <v>142</v>
      </c>
      <c r="C5" s="684" t="s">
        <v>145</v>
      </c>
      <c r="D5" s="685"/>
    </row>
    <row r="6" spans="1:7" ht="19.2" customHeight="1">
      <c r="B6" s="682"/>
      <c r="C6" s="686" t="s">
        <v>146</v>
      </c>
      <c r="D6" s="687"/>
      <c r="G6" s="143"/>
    </row>
    <row r="7" spans="1:7" ht="19.95" customHeight="1">
      <c r="B7" s="682"/>
      <c r="C7" s="169" t="s">
        <v>147</v>
      </c>
      <c r="D7" s="170"/>
      <c r="G7" s="143"/>
    </row>
    <row r="8" spans="1:7" ht="25.2" customHeight="1" thickBot="1">
      <c r="B8" s="683"/>
      <c r="C8" s="145" t="s">
        <v>149</v>
      </c>
      <c r="D8" s="144"/>
      <c r="G8" s="143"/>
    </row>
    <row r="9" spans="1:7" ht="40.200000000000003" customHeight="1" thickBot="1">
      <c r="B9" s="92" t="s">
        <v>178</v>
      </c>
      <c r="C9" s="688" t="s">
        <v>425</v>
      </c>
      <c r="D9" s="689"/>
    </row>
    <row r="10" spans="1:7" ht="65.400000000000006" customHeight="1" thickBot="1">
      <c r="B10" s="93" t="s">
        <v>111</v>
      </c>
      <c r="C10" s="690" t="s">
        <v>426</v>
      </c>
      <c r="D10" s="691"/>
    </row>
    <row r="11" spans="1:7" ht="56.4" customHeight="1" thickBot="1">
      <c r="B11" s="94"/>
      <c r="C11" s="95" t="s">
        <v>427</v>
      </c>
      <c r="D11" s="149" t="s">
        <v>428</v>
      </c>
      <c r="F11" s="1" t="s">
        <v>19</v>
      </c>
    </row>
    <row r="12" spans="1:7" ht="37.799999999999997" hidden="1" customHeight="1" thickBot="1">
      <c r="B12" s="92" t="s">
        <v>240</v>
      </c>
      <c r="C12" s="690" t="s">
        <v>239</v>
      </c>
      <c r="D12" s="691"/>
    </row>
    <row r="13" spans="1:7" ht="102" customHeight="1" thickBot="1">
      <c r="B13" s="96" t="s">
        <v>205</v>
      </c>
      <c r="C13" s="97" t="s">
        <v>429</v>
      </c>
      <c r="D13" s="390" t="s">
        <v>430</v>
      </c>
      <c r="F13" t="s">
        <v>26</v>
      </c>
    </row>
    <row r="14" spans="1:7" ht="66.599999999999994" customHeight="1" thickBot="1">
      <c r="A14" t="s">
        <v>144</v>
      </c>
      <c r="B14" s="98" t="s">
        <v>112</v>
      </c>
      <c r="C14" s="677" t="s">
        <v>431</v>
      </c>
      <c r="D14" s="678"/>
    </row>
    <row r="15" spans="1:7" ht="17.25" customHeight="1"/>
    <row r="16" spans="1:7" ht="17.25" customHeight="1">
      <c r="B16" s="674" t="s">
        <v>175</v>
      </c>
      <c r="C16" s="281"/>
      <c r="D16" s="1" t="s">
        <v>144</v>
      </c>
    </row>
    <row r="17" spans="2:5">
      <c r="B17" s="674"/>
      <c r="C17"/>
    </row>
    <row r="18" spans="2:5">
      <c r="B18" s="674"/>
      <c r="E18" s="1" t="s">
        <v>19</v>
      </c>
    </row>
    <row r="19" spans="2:5">
      <c r="B19" s="674"/>
    </row>
    <row r="20" spans="2:5">
      <c r="B20" s="674"/>
    </row>
    <row r="21" spans="2:5" ht="16.2">
      <c r="B21" s="674"/>
      <c r="D21" s="395" t="s">
        <v>179</v>
      </c>
    </row>
    <row r="22" spans="2:5">
      <c r="B22" s="674"/>
    </row>
    <row r="23" spans="2:5">
      <c r="B23" s="674"/>
      <c r="D23" s="675" t="s">
        <v>434</v>
      </c>
    </row>
    <row r="24" spans="2:5">
      <c r="B24" s="674"/>
      <c r="D24" s="676"/>
    </row>
    <row r="25" spans="2:5">
      <c r="B25" s="674"/>
      <c r="D25" s="676"/>
    </row>
    <row r="26" spans="2:5">
      <c r="B26" s="674"/>
      <c r="D26" s="676"/>
    </row>
    <row r="27" spans="2:5">
      <c r="B27" s="674"/>
      <c r="D27" s="676"/>
    </row>
    <row r="28" spans="2:5">
      <c r="B28" s="674"/>
    </row>
    <row r="29" spans="2:5">
      <c r="B29" s="674"/>
      <c r="D29" s="1" t="s">
        <v>144</v>
      </c>
    </row>
    <row r="30" spans="2:5">
      <c r="B30" s="674"/>
      <c r="D30" s="1" t="s">
        <v>144</v>
      </c>
    </row>
    <row r="31" spans="2:5">
      <c r="B31" s="674"/>
    </row>
    <row r="32" spans="2:5">
      <c r="B32" s="674"/>
    </row>
    <row r="33" spans="2:2">
      <c r="B33" s="674"/>
    </row>
  </sheetData>
  <mergeCells count="10">
    <mergeCell ref="B16:B33"/>
    <mergeCell ref="D23:D27"/>
    <mergeCell ref="C14:D14"/>
    <mergeCell ref="D2:E2"/>
    <mergeCell ref="B5:B8"/>
    <mergeCell ref="C5:D5"/>
    <mergeCell ref="C6:D6"/>
    <mergeCell ref="C9:D9"/>
    <mergeCell ref="C10:D10"/>
    <mergeCell ref="C12:D12"/>
  </mergeCells>
  <phoneticPr fontId="85"/>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14" zoomScale="80" zoomScaleNormal="80" zoomScaleSheetLayoutView="100" workbookViewId="0">
      <selection activeCell="AF49" sqref="AF49"/>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695" t="s">
        <v>181</v>
      </c>
      <c r="B1" s="696"/>
      <c r="C1" s="696"/>
      <c r="D1" s="696"/>
      <c r="E1" s="696"/>
      <c r="F1" s="696"/>
      <c r="G1" s="696"/>
      <c r="H1" s="696"/>
      <c r="I1" s="696"/>
      <c r="J1" s="696"/>
      <c r="K1" s="696"/>
      <c r="L1" s="696"/>
      <c r="M1" s="696"/>
      <c r="N1" s="697"/>
      <c r="P1" s="698" t="s">
        <v>3</v>
      </c>
      <c r="Q1" s="699"/>
      <c r="R1" s="699"/>
      <c r="S1" s="699"/>
      <c r="T1" s="699"/>
      <c r="U1" s="699"/>
      <c r="V1" s="699"/>
      <c r="W1" s="699"/>
      <c r="X1" s="699"/>
      <c r="Y1" s="699"/>
      <c r="Z1" s="699"/>
      <c r="AA1" s="699"/>
      <c r="AB1" s="699"/>
      <c r="AC1" s="700"/>
    </row>
    <row r="2" spans="1:29" ht="18" customHeight="1" thickBot="1">
      <c r="A2" s="701" t="s">
        <v>182</v>
      </c>
      <c r="B2" s="702"/>
      <c r="C2" s="702"/>
      <c r="D2" s="702"/>
      <c r="E2" s="702"/>
      <c r="F2" s="702"/>
      <c r="G2" s="702"/>
      <c r="H2" s="702"/>
      <c r="I2" s="702"/>
      <c r="J2" s="702"/>
      <c r="K2" s="702"/>
      <c r="L2" s="702"/>
      <c r="M2" s="702"/>
      <c r="N2" s="703"/>
      <c r="P2" s="704" t="s">
        <v>4</v>
      </c>
      <c r="Q2" s="702"/>
      <c r="R2" s="702"/>
      <c r="S2" s="702"/>
      <c r="T2" s="702"/>
      <c r="U2" s="702"/>
      <c r="V2" s="702"/>
      <c r="W2" s="702"/>
      <c r="X2" s="702"/>
      <c r="Y2" s="702"/>
      <c r="Z2" s="702"/>
      <c r="AA2" s="702"/>
      <c r="AB2" s="702"/>
      <c r="AC2" s="705"/>
    </row>
    <row r="3" spans="1:29" ht="13.8" thickBot="1">
      <c r="A3" s="6" t="s">
        <v>182</v>
      </c>
      <c r="B3" s="8" t="s">
        <v>209</v>
      </c>
      <c r="C3" s="8" t="s">
        <v>5</v>
      </c>
      <c r="D3" s="127" t="s">
        <v>6</v>
      </c>
      <c r="E3" s="130" t="s">
        <v>7</v>
      </c>
      <c r="F3" s="130" t="s">
        <v>8</v>
      </c>
      <c r="G3" s="130" t="s">
        <v>9</v>
      </c>
      <c r="H3" s="130" t="s">
        <v>10</v>
      </c>
      <c r="I3" s="130" t="s">
        <v>11</v>
      </c>
      <c r="J3" s="130" t="s">
        <v>12</v>
      </c>
      <c r="K3" s="130" t="s">
        <v>13</v>
      </c>
      <c r="L3" s="130" t="s">
        <v>14</v>
      </c>
      <c r="M3" s="130" t="s">
        <v>15</v>
      </c>
      <c r="N3" s="7" t="s">
        <v>16</v>
      </c>
      <c r="P3" s="8"/>
      <c r="Q3" s="8" t="s">
        <v>209</v>
      </c>
      <c r="R3" s="8" t="s">
        <v>5</v>
      </c>
      <c r="S3" s="127" t="s">
        <v>6</v>
      </c>
      <c r="T3" s="130" t="s">
        <v>7</v>
      </c>
      <c r="U3" s="130" t="s">
        <v>8</v>
      </c>
      <c r="V3" s="130" t="s">
        <v>9</v>
      </c>
      <c r="W3" s="130" t="s">
        <v>10</v>
      </c>
      <c r="X3" s="130" t="s">
        <v>11</v>
      </c>
      <c r="Y3" s="130" t="s">
        <v>12</v>
      </c>
      <c r="Z3" s="130" t="s">
        <v>13</v>
      </c>
      <c r="AA3" s="130" t="s">
        <v>14</v>
      </c>
      <c r="AB3" s="130" t="s">
        <v>15</v>
      </c>
      <c r="AC3" s="9" t="s">
        <v>17</v>
      </c>
    </row>
    <row r="4" spans="1:29" ht="13.8" thickBot="1">
      <c r="A4" s="307" t="s">
        <v>182</v>
      </c>
      <c r="B4" s="308">
        <f t="shared" ref="B4:M4" si="0">AVERAGE(B8:B19)</f>
        <v>68.083333333333329</v>
      </c>
      <c r="C4" s="308">
        <f t="shared" si="0"/>
        <v>56.083333333333336</v>
      </c>
      <c r="D4" s="308">
        <f t="shared" si="0"/>
        <v>67.333333333333329</v>
      </c>
      <c r="E4" s="308">
        <f t="shared" si="0"/>
        <v>103.25</v>
      </c>
      <c r="F4" s="308">
        <f t="shared" si="0"/>
        <v>188.08333333333334</v>
      </c>
      <c r="G4" s="308">
        <f t="shared" si="0"/>
        <v>415.33333333333331</v>
      </c>
      <c r="H4" s="308">
        <f t="shared" si="0"/>
        <v>607.08333333333337</v>
      </c>
      <c r="I4" s="308">
        <f t="shared" si="0"/>
        <v>866.25</v>
      </c>
      <c r="J4" s="308">
        <f t="shared" si="0"/>
        <v>555.5</v>
      </c>
      <c r="K4" s="308">
        <f t="shared" ref="K4" si="1">AVERAGE(K8:K19)</f>
        <v>365.91666666666669</v>
      </c>
      <c r="L4" s="308">
        <f t="shared" si="0"/>
        <v>224.41666666666666</v>
      </c>
      <c r="M4" s="308">
        <f t="shared" si="0"/>
        <v>136.41666666666666</v>
      </c>
      <c r="N4" s="308">
        <f>AVERAGE(N8:N19)</f>
        <v>3653.75</v>
      </c>
      <c r="O4" s="10"/>
      <c r="P4" s="309" t="str">
        <f>+A4</f>
        <v xml:space="preserve"> </v>
      </c>
      <c r="Q4" s="308">
        <f t="shared" ref="Q4:AC4" si="2">AVERAGE(Q8:Q19)</f>
        <v>8.1666666666666661</v>
      </c>
      <c r="R4" s="308">
        <f t="shared" si="2"/>
        <v>8.75</v>
      </c>
      <c r="S4" s="308">
        <f t="shared" si="2"/>
        <v>13.25</v>
      </c>
      <c r="T4" s="308">
        <f t="shared" si="2"/>
        <v>6.5</v>
      </c>
      <c r="U4" s="308">
        <f t="shared" si="2"/>
        <v>9.1666666666666661</v>
      </c>
      <c r="V4" s="308">
        <f t="shared" si="2"/>
        <v>8.9166666666666661</v>
      </c>
      <c r="W4" s="308">
        <f t="shared" si="2"/>
        <v>8.0833333333333339</v>
      </c>
      <c r="X4" s="308">
        <f t="shared" si="2"/>
        <v>10.833333333333334</v>
      </c>
      <c r="Y4" s="308">
        <f t="shared" ref="Y4" si="3">AVERAGE(Y8:Y19)</f>
        <v>9.1666666666666661</v>
      </c>
      <c r="Z4" s="308">
        <f t="shared" ref="Z4" si="4">AVERAGE(Z8:Z19)</f>
        <v>18.75</v>
      </c>
      <c r="AA4" s="308">
        <f t="shared" si="2"/>
        <v>11.25</v>
      </c>
      <c r="AB4" s="308">
        <f t="shared" si="2"/>
        <v>11.583333333333334</v>
      </c>
      <c r="AC4" s="308">
        <f t="shared" si="2"/>
        <v>124.41666666666667</v>
      </c>
    </row>
    <row r="5" spans="1:29" ht="19.8" customHeight="1" thickBot="1">
      <c r="A5" s="238" t="s">
        <v>182</v>
      </c>
      <c r="B5" s="238" t="s">
        <v>182</v>
      </c>
      <c r="C5" s="238" t="s">
        <v>182</v>
      </c>
      <c r="D5" s="298" t="s">
        <v>203</v>
      </c>
      <c r="E5" s="238"/>
      <c r="F5" s="238"/>
      <c r="G5" s="238"/>
      <c r="H5" s="238"/>
      <c r="I5" s="238"/>
      <c r="J5" s="238"/>
      <c r="K5" s="238"/>
      <c r="L5" s="238"/>
      <c r="M5" s="238"/>
      <c r="N5" s="205"/>
      <c r="O5" s="103"/>
      <c r="P5" s="128"/>
      <c r="Q5" s="128"/>
      <c r="R5" s="128"/>
      <c r="S5" s="298" t="s">
        <v>203</v>
      </c>
      <c r="T5" s="238"/>
      <c r="U5" s="238"/>
      <c r="V5" s="238"/>
      <c r="W5" s="238"/>
      <c r="X5" s="238"/>
      <c r="Y5" s="238"/>
      <c r="Z5" s="238"/>
      <c r="AA5" s="238"/>
      <c r="AB5" s="238"/>
      <c r="AC5" s="205"/>
    </row>
    <row r="6" spans="1:29" ht="19.8" customHeight="1" thickBot="1">
      <c r="A6" s="238" t="s">
        <v>182</v>
      </c>
      <c r="B6" s="238" t="s">
        <v>182</v>
      </c>
      <c r="C6" s="238" t="s">
        <v>182</v>
      </c>
      <c r="D6" s="298">
        <v>26</v>
      </c>
      <c r="E6" s="238"/>
      <c r="F6" s="238"/>
      <c r="G6" s="238"/>
      <c r="H6" s="238"/>
      <c r="I6" s="238"/>
      <c r="J6" s="238"/>
      <c r="K6" s="238"/>
      <c r="L6" s="238"/>
      <c r="M6" s="238"/>
      <c r="N6" s="293"/>
      <c r="O6" s="103"/>
      <c r="P6" s="424"/>
      <c r="Q6" s="424"/>
      <c r="R6" s="424"/>
      <c r="S6" s="298">
        <v>2</v>
      </c>
      <c r="T6" s="238"/>
      <c r="U6" s="238"/>
      <c r="V6" s="238"/>
      <c r="W6" s="238"/>
      <c r="X6" s="238"/>
      <c r="Y6" s="238"/>
      <c r="Z6" s="238"/>
      <c r="AA6" s="238"/>
      <c r="AB6" s="238"/>
      <c r="AC6" s="293"/>
    </row>
    <row r="7" spans="1:29" ht="19.8" customHeight="1" thickBot="1">
      <c r="A7" s="423" t="s">
        <v>202</v>
      </c>
      <c r="B7" s="431">
        <v>102</v>
      </c>
      <c r="C7" s="431">
        <v>101</v>
      </c>
      <c r="D7" s="431">
        <v>47</v>
      </c>
      <c r="E7" s="427"/>
      <c r="F7" s="427"/>
      <c r="G7" s="427"/>
      <c r="H7" s="427"/>
      <c r="I7" s="427"/>
      <c r="J7" s="427"/>
      <c r="K7" s="427"/>
      <c r="L7" s="427"/>
      <c r="M7" s="422"/>
      <c r="N7" s="428"/>
      <c r="O7" s="103"/>
      <c r="P7" s="426" t="s">
        <v>202</v>
      </c>
      <c r="Q7" s="432">
        <v>4</v>
      </c>
      <c r="R7" s="426">
        <v>4</v>
      </c>
      <c r="S7" s="426">
        <v>2</v>
      </c>
      <c r="T7" s="238"/>
      <c r="U7" s="238"/>
      <c r="V7" s="238"/>
      <c r="W7" s="238"/>
      <c r="X7" s="238"/>
      <c r="Y7" s="238"/>
      <c r="Z7" s="238"/>
      <c r="AA7" s="238"/>
      <c r="AB7" s="238"/>
      <c r="AC7" s="428"/>
    </row>
    <row r="8" spans="1:29" ht="18" customHeight="1" thickBot="1">
      <c r="A8" s="297" t="s">
        <v>161</v>
      </c>
      <c r="B8" s="305">
        <v>82</v>
      </c>
      <c r="C8" s="303">
        <v>62</v>
      </c>
      <c r="D8" s="345">
        <v>99</v>
      </c>
      <c r="E8" s="303">
        <v>112</v>
      </c>
      <c r="F8" s="429">
        <v>224</v>
      </c>
      <c r="G8" s="429">
        <v>526</v>
      </c>
      <c r="H8" s="429">
        <v>521</v>
      </c>
      <c r="I8" s="303">
        <v>768</v>
      </c>
      <c r="J8" s="303">
        <v>454</v>
      </c>
      <c r="K8" s="303">
        <v>390</v>
      </c>
      <c r="L8" s="303">
        <v>416</v>
      </c>
      <c r="M8" s="405">
        <v>154</v>
      </c>
      <c r="N8" s="430">
        <f>SUM(B8:M8)</f>
        <v>3808</v>
      </c>
      <c r="O8" s="10"/>
      <c r="P8" s="425" t="s">
        <v>161</v>
      </c>
      <c r="Q8" s="363">
        <v>1</v>
      </c>
      <c r="R8" s="364">
        <v>1</v>
      </c>
      <c r="S8" s="364">
        <v>4</v>
      </c>
      <c r="T8" s="364">
        <v>2</v>
      </c>
      <c r="U8" s="364">
        <v>2</v>
      </c>
      <c r="V8" s="303">
        <v>7</v>
      </c>
      <c r="W8" s="303">
        <v>7</v>
      </c>
      <c r="X8" s="303">
        <v>3</v>
      </c>
      <c r="Y8" s="303">
        <v>1</v>
      </c>
      <c r="Z8" s="303">
        <v>7</v>
      </c>
      <c r="AA8" s="303">
        <v>7</v>
      </c>
      <c r="AB8" s="306">
        <v>5</v>
      </c>
      <c r="AC8" s="304">
        <f>SUM(Q8:AB8)</f>
        <v>47</v>
      </c>
    </row>
    <row r="9" spans="1:29" ht="18" customHeight="1" thickBot="1">
      <c r="A9" s="294" t="s">
        <v>157</v>
      </c>
      <c r="B9" s="299">
        <v>81</v>
      </c>
      <c r="C9" s="300">
        <v>39</v>
      </c>
      <c r="D9" s="300">
        <v>72</v>
      </c>
      <c r="E9" s="301">
        <v>89</v>
      </c>
      <c r="F9" s="301">
        <v>258</v>
      </c>
      <c r="G9" s="301">
        <v>416</v>
      </c>
      <c r="H9" s="301">
        <v>554</v>
      </c>
      <c r="I9" s="301">
        <v>568</v>
      </c>
      <c r="J9" s="301">
        <v>578</v>
      </c>
      <c r="K9" s="301">
        <v>337</v>
      </c>
      <c r="L9" s="301">
        <v>169</v>
      </c>
      <c r="M9" s="301">
        <v>168</v>
      </c>
      <c r="N9" s="302">
        <f t="shared" ref="N9:N20" si="5">SUM(B9:M9)</f>
        <v>3329</v>
      </c>
      <c r="O9" s="108" t="s">
        <v>19</v>
      </c>
      <c r="P9" s="361" t="s">
        <v>157</v>
      </c>
      <c r="Q9" s="379">
        <v>0</v>
      </c>
      <c r="R9" s="380">
        <v>5</v>
      </c>
      <c r="S9" s="380">
        <v>4</v>
      </c>
      <c r="T9" s="380">
        <v>1</v>
      </c>
      <c r="U9" s="380">
        <v>1</v>
      </c>
      <c r="V9" s="380">
        <v>1</v>
      </c>
      <c r="W9" s="380">
        <v>1</v>
      </c>
      <c r="X9" s="380">
        <v>1</v>
      </c>
      <c r="Y9" s="379">
        <v>0</v>
      </c>
      <c r="Z9" s="379">
        <v>0</v>
      </c>
      <c r="AA9" s="379">
        <v>0</v>
      </c>
      <c r="AB9" s="379">
        <v>2</v>
      </c>
      <c r="AC9" s="362">
        <f t="shared" ref="AC9:AC20" si="6">SUM(Q9:AB9)</f>
        <v>16</v>
      </c>
    </row>
    <row r="10" spans="1:29" ht="18" customHeight="1" thickBot="1">
      <c r="A10" s="294" t="s">
        <v>143</v>
      </c>
      <c r="B10" s="257">
        <v>81</v>
      </c>
      <c r="C10" s="257">
        <v>48</v>
      </c>
      <c r="D10" s="258">
        <v>71</v>
      </c>
      <c r="E10" s="257">
        <v>128</v>
      </c>
      <c r="F10" s="257">
        <v>171</v>
      </c>
      <c r="G10" s="257">
        <v>350</v>
      </c>
      <c r="H10" s="257">
        <v>569</v>
      </c>
      <c r="I10" s="257">
        <v>553</v>
      </c>
      <c r="J10" s="257">
        <v>458</v>
      </c>
      <c r="K10" s="257">
        <v>306</v>
      </c>
      <c r="L10" s="257">
        <v>220</v>
      </c>
      <c r="M10" s="258">
        <v>229</v>
      </c>
      <c r="N10" s="285">
        <f t="shared" si="5"/>
        <v>3184</v>
      </c>
      <c r="O10" s="237"/>
      <c r="P10" s="361" t="s">
        <v>143</v>
      </c>
      <c r="Q10" s="377">
        <v>1</v>
      </c>
      <c r="R10" s="377">
        <v>2</v>
      </c>
      <c r="S10" s="377">
        <v>1</v>
      </c>
      <c r="T10" s="377">
        <v>0</v>
      </c>
      <c r="U10" s="377">
        <v>0</v>
      </c>
      <c r="V10" s="377">
        <v>0</v>
      </c>
      <c r="W10" s="377">
        <v>1</v>
      </c>
      <c r="X10" s="377">
        <v>1</v>
      </c>
      <c r="Y10" s="377">
        <v>0</v>
      </c>
      <c r="Z10" s="377">
        <v>1</v>
      </c>
      <c r="AA10" s="377">
        <v>0</v>
      </c>
      <c r="AB10" s="377">
        <v>0</v>
      </c>
      <c r="AC10" s="378">
        <f t="shared" si="6"/>
        <v>7</v>
      </c>
    </row>
    <row r="11" spans="1:29" ht="18" customHeight="1" thickBot="1">
      <c r="A11" s="239" t="s">
        <v>125</v>
      </c>
      <c r="B11" s="155">
        <v>112</v>
      </c>
      <c r="C11" s="155">
        <v>85</v>
      </c>
      <c r="D11" s="155">
        <v>60</v>
      </c>
      <c r="E11" s="155">
        <v>97</v>
      </c>
      <c r="F11" s="155">
        <v>95</v>
      </c>
      <c r="G11" s="155">
        <v>305</v>
      </c>
      <c r="H11" s="155">
        <v>544</v>
      </c>
      <c r="I11" s="155">
        <v>449</v>
      </c>
      <c r="J11" s="155">
        <v>475</v>
      </c>
      <c r="K11" s="155">
        <v>505</v>
      </c>
      <c r="L11" s="155">
        <v>219</v>
      </c>
      <c r="M11" s="156">
        <v>98</v>
      </c>
      <c r="N11" s="252">
        <f t="shared" si="5"/>
        <v>3044</v>
      </c>
      <c r="O11" s="108"/>
      <c r="P11" s="294" t="s">
        <v>125</v>
      </c>
      <c r="Q11" s="204">
        <v>16</v>
      </c>
      <c r="R11" s="204">
        <v>1</v>
      </c>
      <c r="S11" s="204">
        <v>19</v>
      </c>
      <c r="T11" s="204">
        <v>3</v>
      </c>
      <c r="U11" s="204">
        <v>13</v>
      </c>
      <c r="V11" s="204">
        <v>1</v>
      </c>
      <c r="W11" s="204">
        <v>2</v>
      </c>
      <c r="X11" s="204">
        <v>2</v>
      </c>
      <c r="Y11" s="204">
        <v>0</v>
      </c>
      <c r="Z11" s="204">
        <v>24</v>
      </c>
      <c r="AA11" s="204">
        <v>4</v>
      </c>
      <c r="AB11" s="204">
        <v>2</v>
      </c>
      <c r="AC11" s="251">
        <f t="shared" si="6"/>
        <v>87</v>
      </c>
    </row>
    <row r="12" spans="1:29" ht="18" customHeight="1" thickBot="1">
      <c r="A12" s="240" t="s">
        <v>27</v>
      </c>
      <c r="B12" s="206">
        <v>84</v>
      </c>
      <c r="C12" s="206">
        <v>100</v>
      </c>
      <c r="D12" s="207">
        <v>77</v>
      </c>
      <c r="E12" s="207">
        <v>80</v>
      </c>
      <c r="F12" s="122">
        <v>236</v>
      </c>
      <c r="G12" s="122">
        <v>438</v>
      </c>
      <c r="H12" s="123">
        <v>631</v>
      </c>
      <c r="I12" s="122">
        <v>752</v>
      </c>
      <c r="J12" s="121">
        <v>523</v>
      </c>
      <c r="K12" s="122">
        <v>427</v>
      </c>
      <c r="L12" s="121">
        <v>253</v>
      </c>
      <c r="M12" s="208">
        <v>136</v>
      </c>
      <c r="N12" s="242">
        <f t="shared" si="5"/>
        <v>3737</v>
      </c>
      <c r="O12" s="108"/>
      <c r="P12" s="295" t="s">
        <v>20</v>
      </c>
      <c r="Q12" s="209">
        <v>7</v>
      </c>
      <c r="R12" s="209">
        <v>7</v>
      </c>
      <c r="S12" s="210">
        <v>13</v>
      </c>
      <c r="T12" s="210">
        <v>3</v>
      </c>
      <c r="U12" s="210">
        <v>8</v>
      </c>
      <c r="V12" s="210">
        <v>11</v>
      </c>
      <c r="W12" s="209">
        <v>5</v>
      </c>
      <c r="X12" s="210">
        <v>11</v>
      </c>
      <c r="Y12" s="210">
        <v>9</v>
      </c>
      <c r="Z12" s="210">
        <v>9</v>
      </c>
      <c r="AA12" s="211">
        <v>20</v>
      </c>
      <c r="AB12" s="211">
        <v>37</v>
      </c>
      <c r="AC12" s="249">
        <f t="shared" si="6"/>
        <v>140</v>
      </c>
    </row>
    <row r="13" spans="1:29" ht="18" customHeight="1" thickBot="1">
      <c r="A13" s="240" t="s">
        <v>28</v>
      </c>
      <c r="B13" s="210">
        <v>41</v>
      </c>
      <c r="C13" s="210">
        <v>44</v>
      </c>
      <c r="D13" s="210">
        <v>67</v>
      </c>
      <c r="E13" s="210">
        <v>103</v>
      </c>
      <c r="F13" s="212">
        <v>311</v>
      </c>
      <c r="G13" s="210">
        <v>415</v>
      </c>
      <c r="H13" s="210">
        <v>539</v>
      </c>
      <c r="I13" s="212">
        <v>1165</v>
      </c>
      <c r="J13" s="210">
        <v>534</v>
      </c>
      <c r="K13" s="210">
        <v>297</v>
      </c>
      <c r="L13" s="209">
        <v>205</v>
      </c>
      <c r="M13" s="213">
        <v>92</v>
      </c>
      <c r="N13" s="243">
        <f t="shared" si="5"/>
        <v>3813</v>
      </c>
      <c r="O13" s="108"/>
      <c r="P13" s="296" t="s">
        <v>28</v>
      </c>
      <c r="Q13" s="210">
        <v>9</v>
      </c>
      <c r="R13" s="210">
        <v>22</v>
      </c>
      <c r="S13" s="209">
        <v>18</v>
      </c>
      <c r="T13" s="210">
        <v>9</v>
      </c>
      <c r="U13" s="214">
        <v>21</v>
      </c>
      <c r="V13" s="210">
        <v>14</v>
      </c>
      <c r="W13" s="210">
        <v>6</v>
      </c>
      <c r="X13" s="210">
        <v>13</v>
      </c>
      <c r="Y13" s="210">
        <v>7</v>
      </c>
      <c r="Z13" s="215">
        <v>81</v>
      </c>
      <c r="AA13" s="214">
        <v>31</v>
      </c>
      <c r="AB13" s="215">
        <v>37</v>
      </c>
      <c r="AC13" s="250">
        <f t="shared" si="6"/>
        <v>268</v>
      </c>
    </row>
    <row r="14" spans="1:29" ht="18" customHeight="1" thickBot="1">
      <c r="A14" s="240" t="s">
        <v>29</v>
      </c>
      <c r="B14" s="210">
        <v>57</v>
      </c>
      <c r="C14" s="209">
        <v>35</v>
      </c>
      <c r="D14" s="210">
        <v>95</v>
      </c>
      <c r="E14" s="209">
        <v>112</v>
      </c>
      <c r="F14" s="210">
        <v>131</v>
      </c>
      <c r="G14" s="13">
        <v>340</v>
      </c>
      <c r="H14" s="13">
        <v>483</v>
      </c>
      <c r="I14" s="14">
        <v>1339</v>
      </c>
      <c r="J14" s="13">
        <v>614</v>
      </c>
      <c r="K14" s="13">
        <v>349</v>
      </c>
      <c r="L14" s="13">
        <v>236</v>
      </c>
      <c r="M14" s="216">
        <v>68</v>
      </c>
      <c r="N14" s="242">
        <f t="shared" si="5"/>
        <v>3859</v>
      </c>
      <c r="O14" s="108"/>
      <c r="P14" s="296" t="s">
        <v>29</v>
      </c>
      <c r="Q14" s="210">
        <v>19</v>
      </c>
      <c r="R14" s="210">
        <v>12</v>
      </c>
      <c r="S14" s="210">
        <v>8</v>
      </c>
      <c r="T14" s="209">
        <v>12</v>
      </c>
      <c r="U14" s="210">
        <v>7</v>
      </c>
      <c r="V14" s="210">
        <v>15</v>
      </c>
      <c r="W14" s="13">
        <v>16</v>
      </c>
      <c r="X14" s="216">
        <v>12</v>
      </c>
      <c r="Y14" s="209">
        <v>16</v>
      </c>
      <c r="Z14" s="210">
        <v>6</v>
      </c>
      <c r="AA14" s="209">
        <v>12</v>
      </c>
      <c r="AB14" s="209">
        <v>6</v>
      </c>
      <c r="AC14" s="249">
        <f t="shared" si="6"/>
        <v>141</v>
      </c>
    </row>
    <row r="15" spans="1:29" ht="18" hidden="1" customHeight="1" thickBot="1">
      <c r="A15" s="240" t="s">
        <v>30</v>
      </c>
      <c r="B15" s="217">
        <v>68</v>
      </c>
      <c r="C15" s="210">
        <v>42</v>
      </c>
      <c r="D15" s="210">
        <v>44</v>
      </c>
      <c r="E15" s="209">
        <v>75</v>
      </c>
      <c r="F15" s="209">
        <v>135</v>
      </c>
      <c r="G15" s="209">
        <v>448</v>
      </c>
      <c r="H15" s="210">
        <v>507</v>
      </c>
      <c r="I15" s="210">
        <v>808</v>
      </c>
      <c r="J15" s="214">
        <v>795</v>
      </c>
      <c r="K15" s="209">
        <v>313</v>
      </c>
      <c r="L15" s="209">
        <v>246</v>
      </c>
      <c r="M15" s="209">
        <v>143</v>
      </c>
      <c r="N15" s="242">
        <f t="shared" si="5"/>
        <v>3624</v>
      </c>
      <c r="O15" s="108"/>
      <c r="P15" s="296" t="s">
        <v>30</v>
      </c>
      <c r="Q15" s="219">
        <v>9</v>
      </c>
      <c r="R15" s="210">
        <v>16</v>
      </c>
      <c r="S15" s="210">
        <v>12</v>
      </c>
      <c r="T15" s="209">
        <v>6</v>
      </c>
      <c r="U15" s="220">
        <v>7</v>
      </c>
      <c r="V15" s="220">
        <v>14</v>
      </c>
      <c r="W15" s="210">
        <v>9</v>
      </c>
      <c r="X15" s="210">
        <v>14</v>
      </c>
      <c r="Y15" s="210">
        <v>9</v>
      </c>
      <c r="Z15" s="210">
        <v>9</v>
      </c>
      <c r="AA15" s="220">
        <v>8</v>
      </c>
      <c r="AB15" s="220">
        <v>7</v>
      </c>
      <c r="AC15" s="249">
        <f t="shared" si="6"/>
        <v>120</v>
      </c>
    </row>
    <row r="16" spans="1:29" ht="18" hidden="1" customHeight="1" thickBot="1">
      <c r="A16" s="12" t="s">
        <v>31</v>
      </c>
      <c r="B16" s="221">
        <v>71</v>
      </c>
      <c r="C16" s="221">
        <v>97</v>
      </c>
      <c r="D16" s="221">
        <v>61</v>
      </c>
      <c r="E16" s="222">
        <v>105</v>
      </c>
      <c r="F16" s="222">
        <v>198</v>
      </c>
      <c r="G16" s="222">
        <v>442</v>
      </c>
      <c r="H16" s="223">
        <v>790</v>
      </c>
      <c r="I16" s="15">
        <v>674</v>
      </c>
      <c r="J16" s="15">
        <v>594</v>
      </c>
      <c r="K16" s="222">
        <v>275</v>
      </c>
      <c r="L16" s="222">
        <v>133</v>
      </c>
      <c r="M16" s="222">
        <v>108</v>
      </c>
      <c r="N16" s="242">
        <f t="shared" si="5"/>
        <v>3548</v>
      </c>
      <c r="O16" s="10"/>
      <c r="P16" s="241" t="s">
        <v>31</v>
      </c>
      <c r="Q16" s="221">
        <v>7</v>
      </c>
      <c r="R16" s="221">
        <v>13</v>
      </c>
      <c r="S16" s="221">
        <v>12</v>
      </c>
      <c r="T16" s="222">
        <v>11</v>
      </c>
      <c r="U16" s="222">
        <v>12</v>
      </c>
      <c r="V16" s="222">
        <v>15</v>
      </c>
      <c r="W16" s="222">
        <v>20</v>
      </c>
      <c r="X16" s="222">
        <v>15</v>
      </c>
      <c r="Y16" s="222">
        <v>15</v>
      </c>
      <c r="Z16" s="222">
        <v>20</v>
      </c>
      <c r="AA16" s="222">
        <v>9</v>
      </c>
      <c r="AB16" s="222">
        <v>7</v>
      </c>
      <c r="AC16" s="248">
        <f t="shared" si="6"/>
        <v>156</v>
      </c>
    </row>
    <row r="17" spans="1:31" ht="13.8" hidden="1" thickBot="1">
      <c r="A17" s="17" t="s">
        <v>32</v>
      </c>
      <c r="B17" s="219">
        <v>38</v>
      </c>
      <c r="C17" s="222">
        <v>19</v>
      </c>
      <c r="D17" s="222">
        <v>38</v>
      </c>
      <c r="E17" s="222">
        <v>203</v>
      </c>
      <c r="F17" s="222">
        <v>146</v>
      </c>
      <c r="G17" s="222">
        <v>439</v>
      </c>
      <c r="H17" s="223">
        <v>964</v>
      </c>
      <c r="I17" s="223">
        <v>1154</v>
      </c>
      <c r="J17" s="222">
        <v>423</v>
      </c>
      <c r="K17" s="222">
        <v>388</v>
      </c>
      <c r="L17" s="222">
        <v>176</v>
      </c>
      <c r="M17" s="222">
        <v>143</v>
      </c>
      <c r="N17" s="224">
        <f t="shared" si="5"/>
        <v>4131</v>
      </c>
      <c r="O17" s="10"/>
      <c r="P17" s="16" t="s">
        <v>32</v>
      </c>
      <c r="Q17" s="222">
        <v>7</v>
      </c>
      <c r="R17" s="222">
        <v>7</v>
      </c>
      <c r="S17" s="222">
        <v>8</v>
      </c>
      <c r="T17" s="222">
        <v>12</v>
      </c>
      <c r="U17" s="222">
        <v>9</v>
      </c>
      <c r="V17" s="222">
        <v>6</v>
      </c>
      <c r="W17" s="222">
        <v>11</v>
      </c>
      <c r="X17" s="222">
        <v>8</v>
      </c>
      <c r="Y17" s="222">
        <v>16</v>
      </c>
      <c r="Z17" s="222">
        <v>40</v>
      </c>
      <c r="AA17" s="222">
        <v>17</v>
      </c>
      <c r="AB17" s="222">
        <v>16</v>
      </c>
      <c r="AC17" s="222">
        <f t="shared" si="6"/>
        <v>157</v>
      </c>
    </row>
    <row r="18" spans="1:31" ht="13.8" hidden="1" thickBot="1">
      <c r="A18" s="225" t="s">
        <v>33</v>
      </c>
      <c r="B18" s="15">
        <v>49</v>
      </c>
      <c r="C18" s="15">
        <v>63</v>
      </c>
      <c r="D18" s="15">
        <v>50</v>
      </c>
      <c r="E18" s="15">
        <v>71</v>
      </c>
      <c r="F18" s="15">
        <v>144</v>
      </c>
      <c r="G18" s="15">
        <v>374</v>
      </c>
      <c r="H18" s="105">
        <v>729</v>
      </c>
      <c r="I18" s="105">
        <v>1097</v>
      </c>
      <c r="J18" s="105">
        <v>650</v>
      </c>
      <c r="K18" s="15">
        <v>397</v>
      </c>
      <c r="L18" s="15">
        <v>192</v>
      </c>
      <c r="M18" s="15">
        <v>217</v>
      </c>
      <c r="N18" s="224">
        <f t="shared" si="5"/>
        <v>4033</v>
      </c>
      <c r="O18" s="10"/>
      <c r="P18" s="18" t="s">
        <v>33</v>
      </c>
      <c r="Q18" s="15">
        <v>10</v>
      </c>
      <c r="R18" s="15">
        <v>6</v>
      </c>
      <c r="S18" s="15">
        <v>14</v>
      </c>
      <c r="T18" s="15">
        <v>10</v>
      </c>
      <c r="U18" s="15">
        <v>10</v>
      </c>
      <c r="V18" s="15">
        <v>19</v>
      </c>
      <c r="W18" s="15">
        <v>11</v>
      </c>
      <c r="X18" s="15">
        <v>20</v>
      </c>
      <c r="Y18" s="15">
        <v>15</v>
      </c>
      <c r="Z18" s="15">
        <v>8</v>
      </c>
      <c r="AA18" s="15">
        <v>11</v>
      </c>
      <c r="AB18" s="15">
        <v>8</v>
      </c>
      <c r="AC18" s="222">
        <f t="shared" si="6"/>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18">
        <f t="shared" si="5"/>
        <v>3735</v>
      </c>
      <c r="O19" s="10"/>
      <c r="P19" s="16" t="s">
        <v>34</v>
      </c>
      <c r="Q19" s="15">
        <v>12</v>
      </c>
      <c r="R19" s="15">
        <v>13</v>
      </c>
      <c r="S19" s="15">
        <v>46</v>
      </c>
      <c r="T19" s="15">
        <v>9</v>
      </c>
      <c r="U19" s="15">
        <v>20</v>
      </c>
      <c r="V19" s="15">
        <v>4</v>
      </c>
      <c r="W19" s="15">
        <v>8</v>
      </c>
      <c r="X19" s="15">
        <v>30</v>
      </c>
      <c r="Y19" s="15">
        <v>22</v>
      </c>
      <c r="Z19" s="15">
        <v>20</v>
      </c>
      <c r="AA19" s="15">
        <v>16</v>
      </c>
      <c r="AB19" s="15">
        <v>12</v>
      </c>
      <c r="AC19" s="226">
        <f t="shared" si="6"/>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27">
        <f t="shared" si="5"/>
        <v>3908</v>
      </c>
      <c r="O20" s="10" t="s">
        <v>26</v>
      </c>
      <c r="P20" s="18" t="s">
        <v>21</v>
      </c>
      <c r="Q20" s="15">
        <v>6</v>
      </c>
      <c r="R20" s="15">
        <v>25</v>
      </c>
      <c r="S20" s="15">
        <v>29</v>
      </c>
      <c r="T20" s="15">
        <v>4</v>
      </c>
      <c r="U20" s="15">
        <v>17</v>
      </c>
      <c r="V20" s="15">
        <v>19</v>
      </c>
      <c r="W20" s="15">
        <v>14</v>
      </c>
      <c r="X20" s="15">
        <v>37</v>
      </c>
      <c r="Y20" s="19">
        <v>76</v>
      </c>
      <c r="Z20" s="15">
        <v>34</v>
      </c>
      <c r="AA20" s="15">
        <v>17</v>
      </c>
      <c r="AB20" s="15">
        <v>18</v>
      </c>
      <c r="AC20" s="226">
        <f t="shared" si="6"/>
        <v>296</v>
      </c>
    </row>
    <row r="21" spans="1:31">
      <c r="A21" s="20"/>
      <c r="B21" s="228"/>
      <c r="C21" s="228"/>
      <c r="D21" s="228"/>
      <c r="E21" s="228"/>
      <c r="F21" s="228"/>
      <c r="G21" s="228"/>
      <c r="H21" s="228"/>
      <c r="I21" s="228"/>
      <c r="J21" s="228"/>
      <c r="K21" s="228"/>
      <c r="L21" s="228"/>
      <c r="M21" s="228"/>
      <c r="N21" s="21"/>
      <c r="O21" s="10"/>
      <c r="P21" s="22"/>
      <c r="Q21" s="229"/>
      <c r="R21" s="229"/>
      <c r="S21" s="229"/>
      <c r="T21" s="229"/>
      <c r="U21" s="229"/>
      <c r="V21" s="229"/>
      <c r="W21" s="229"/>
      <c r="X21" s="229"/>
      <c r="Y21" s="229"/>
      <c r="Z21" s="229"/>
      <c r="AA21" s="229"/>
      <c r="AB21" s="229"/>
      <c r="AC21" s="228"/>
    </row>
    <row r="22" spans="1:31" ht="13.5" customHeight="1">
      <c r="A22" s="706" t="s">
        <v>416</v>
      </c>
      <c r="B22" s="707"/>
      <c r="C22" s="707"/>
      <c r="D22" s="707"/>
      <c r="E22" s="707"/>
      <c r="F22" s="707"/>
      <c r="G22" s="707"/>
      <c r="H22" s="707"/>
      <c r="I22" s="707"/>
      <c r="J22" s="707"/>
      <c r="K22" s="707"/>
      <c r="L22" s="707"/>
      <c r="M22" s="707"/>
      <c r="N22" s="708"/>
      <c r="O22" s="10"/>
      <c r="P22" s="706" t="str">
        <f>+A22</f>
        <v>※2024年 第11週（3/11～3/17） 現在</v>
      </c>
      <c r="Q22" s="707"/>
      <c r="R22" s="707"/>
      <c r="S22" s="707"/>
      <c r="T22" s="707"/>
      <c r="U22" s="707"/>
      <c r="V22" s="707"/>
      <c r="W22" s="707"/>
      <c r="X22" s="707"/>
      <c r="Y22" s="707"/>
      <c r="Z22" s="707"/>
      <c r="AA22" s="707"/>
      <c r="AB22" s="707"/>
      <c r="AC22" s="708"/>
    </row>
    <row r="23" spans="1:31" ht="13.8" thickBot="1">
      <c r="A23" s="282" t="s">
        <v>144</v>
      </c>
      <c r="B23" s="10"/>
      <c r="C23" s="10"/>
      <c r="D23" s="10"/>
      <c r="E23" s="10"/>
      <c r="F23" s="10"/>
      <c r="G23" s="10" t="s">
        <v>19</v>
      </c>
      <c r="H23" s="10"/>
      <c r="I23" s="10"/>
      <c r="J23" s="10"/>
      <c r="K23" s="10"/>
      <c r="L23" s="10"/>
      <c r="M23" s="10"/>
      <c r="N23" s="24"/>
      <c r="O23" s="10"/>
      <c r="P23" s="283"/>
      <c r="Q23" s="10"/>
      <c r="R23" s="10"/>
      <c r="S23" s="10"/>
      <c r="T23" s="10"/>
      <c r="U23" s="10"/>
      <c r="V23" s="10"/>
      <c r="W23" s="10"/>
      <c r="X23" s="10"/>
      <c r="Y23" s="10"/>
      <c r="Z23" s="10"/>
      <c r="AA23" s="10"/>
      <c r="AB23" s="10"/>
      <c r="AC23" s="26"/>
    </row>
    <row r="24" spans="1:31" ht="33" customHeight="1" thickBot="1">
      <c r="A24" s="23"/>
      <c r="B24" s="230" t="s">
        <v>151</v>
      </c>
      <c r="C24" s="10"/>
      <c r="D24" s="709" t="s">
        <v>214</v>
      </c>
      <c r="E24" s="710"/>
      <c r="F24" s="10"/>
      <c r="G24" s="10" t="s">
        <v>19</v>
      </c>
      <c r="H24" s="10"/>
      <c r="I24" s="10"/>
      <c r="J24" s="10"/>
      <c r="K24" s="10"/>
      <c r="L24" s="10"/>
      <c r="M24" s="10"/>
      <c r="N24" s="24"/>
      <c r="O24" s="108" t="s">
        <v>19</v>
      </c>
      <c r="P24" s="140"/>
      <c r="Q24" s="349" t="s">
        <v>152</v>
      </c>
      <c r="R24" s="692" t="s">
        <v>177</v>
      </c>
      <c r="S24" s="693"/>
      <c r="T24" s="694"/>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39"/>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144</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57"/>
    </row>
    <row r="30" spans="1:31">
      <c r="A30" s="23"/>
      <c r="B30" s="10"/>
      <c r="C30" s="10"/>
      <c r="D30" s="10"/>
      <c r="E30" s="10"/>
      <c r="F30" s="10"/>
      <c r="G30" s="10"/>
      <c r="H30" s="10"/>
      <c r="I30" s="10"/>
      <c r="J30" s="10"/>
      <c r="K30" s="10"/>
      <c r="L30" s="10"/>
      <c r="M30" s="10"/>
      <c r="N30" s="24"/>
      <c r="O30" s="10"/>
      <c r="P30" s="11"/>
      <c r="AC30" s="27"/>
    </row>
    <row r="31" spans="1:31" ht="21.6">
      <c r="A31" s="312" t="s">
        <v>167</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1"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153</v>
      </c>
      <c r="R39" s="118"/>
      <c r="S39" s="118"/>
      <c r="T39" s="118"/>
      <c r="U39" s="118"/>
      <c r="V39" s="118"/>
      <c r="W39" s="118"/>
      <c r="X39" s="118"/>
    </row>
    <row r="40" spans="1:29">
      <c r="Q40" s="118" t="s">
        <v>154</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5"/>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11　ノロウイルス関連情報 </vt:lpstr>
      <vt:lpstr>11  衛生訓話 </vt:lpstr>
      <vt:lpstr>11　食中毒記事等 </vt:lpstr>
      <vt:lpstr>Sheet1</vt:lpstr>
      <vt:lpstr>11　海外情報</vt:lpstr>
      <vt:lpstr>10　感染症情報</vt:lpstr>
      <vt:lpstr>11　感染症統計</vt:lpstr>
      <vt:lpstr>11　食品回収</vt:lpstr>
      <vt:lpstr>11　食品表示</vt:lpstr>
      <vt:lpstr>11　残留農薬　等 </vt:lpstr>
      <vt:lpstr>'10　感染症情報'!Print_Area</vt:lpstr>
      <vt:lpstr>'11  衛生訓話 '!Print_Area</vt:lpstr>
      <vt:lpstr>'11　ノロウイルス関連情報 '!Print_Area</vt:lpstr>
      <vt:lpstr>'11　海外情報'!Print_Area</vt:lpstr>
      <vt:lpstr>'11　感染症統計'!Print_Area</vt:lpstr>
      <vt:lpstr>'11　残留農薬　等 '!Print_Area</vt:lpstr>
      <vt:lpstr>'11　食中毒記事等 '!Print_Area</vt:lpstr>
      <vt:lpstr>'11　食品回収'!Print_Area</vt:lpstr>
      <vt:lpstr>'11　食品表示'!Print_Area</vt:lpstr>
      <vt:lpstr>スポンサー公告!Print_Area</vt:lpstr>
      <vt:lpstr>'11　残留農薬　等 '!Print_Titles</vt:lpstr>
      <vt:lpstr>'11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2024-03-25T14:40:28Z</dcterms:modified>
</cp:coreProperties>
</file>