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hidePivotFieldList="1"/>
  <xr:revisionPtr revIDLastSave="0" documentId="13_ncr:1_{9221A4B8-2EEB-4A39-9848-47203A073A23}"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0(9)　ノロウイルス関連情報 " sheetId="101" r:id="rId3"/>
    <sheet name="Sheet1" sheetId="160" state="hidden" r:id="rId4"/>
    <sheet name="10(9)　衛生訓話" sheetId="166" r:id="rId5"/>
    <sheet name="10(9)　食中毒記事等 " sheetId="29" r:id="rId6"/>
    <sheet name="10(9)　海外情報" sheetId="123" r:id="rId7"/>
    <sheet name="9　感染症情報" sheetId="124" r:id="rId8"/>
    <sheet name="10(9)　感染症統計" sheetId="125" r:id="rId9"/>
    <sheet name="10(9)　食品回収" sheetId="60" r:id="rId10"/>
    <sheet name="10(9)　食品表示" sheetId="34" r:id="rId11"/>
    <sheet name="10(9)　残留農薬　等 " sheetId="156" r:id="rId12"/>
  </sheets>
  <definedNames>
    <definedName name="_xlnm._FilterDatabase" localSheetId="2" hidden="1">'10(9)　ノロウイルス関連情報 '!$A$22:$G$75</definedName>
    <definedName name="_xlnm._FilterDatabase" localSheetId="11" hidden="1">'10(9)　残留農薬　等 '!$A$1:$C$1</definedName>
    <definedName name="_xlnm._FilterDatabase" localSheetId="5" hidden="1">'10(9)　食中毒記事等 '!$A$1:$D$1</definedName>
    <definedName name="_xlnm.Print_Area" localSheetId="2">'10(9)　ノロウイルス関連情報 '!$A$1:$N$84</definedName>
    <definedName name="_xlnm.Print_Area" localSheetId="4">'10(9)　衛生訓話'!$A$1:$N$21</definedName>
    <definedName name="_xlnm.Print_Area" localSheetId="6">'10(9)　海外情報'!$A$1:$C$40</definedName>
    <definedName name="_xlnm.Print_Area" localSheetId="8">'10(9)　感染症統計'!$A$1:$AC$38</definedName>
    <definedName name="_xlnm.Print_Area" localSheetId="11">'10(9)　残留農薬　等 '!$A$1:$C$31</definedName>
    <definedName name="_xlnm.Print_Area" localSheetId="5">'10(9)　食中毒記事等 '!$A$1:$D$28</definedName>
    <definedName name="_xlnm.Print_Area" localSheetId="9">'10(9)　食品回収'!$A$1:$E$55</definedName>
    <definedName name="_xlnm.Print_Area" localSheetId="10">'10(9)　食品表示'!$A$1:$N$15</definedName>
    <definedName name="_xlnm.Print_Area" localSheetId="7">'9　感染症情報'!$A$1:$D$33</definedName>
    <definedName name="_xlnm.Print_Area" localSheetId="1">スポンサー公告!$B$1:$Y$66</definedName>
    <definedName name="_xlnm.Print_Titles" localSheetId="11">'10(9)　残留農薬　等 '!$1:$1</definedName>
    <definedName name="_xlnm.Print_Titles" localSheetId="5">'10(9)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C22" i="160" l="1"/>
  <c r="D22" i="160"/>
  <c r="E22" i="160"/>
  <c r="F22" i="160"/>
  <c r="G22" i="160"/>
  <c r="B22" i="160"/>
  <c r="D4" i="125"/>
  <c r="B32" i="101"/>
  <c r="B33" i="101"/>
  <c r="B34" i="101"/>
  <c r="B35" i="101"/>
  <c r="B36" i="101"/>
  <c r="B37" i="101"/>
  <c r="B38" i="101"/>
  <c r="B39" i="101"/>
  <c r="B40" i="101"/>
  <c r="B41" i="101"/>
  <c r="B43" i="101"/>
  <c r="B44" i="101"/>
  <c r="B45" i="101"/>
  <c r="B46" i="101"/>
  <c r="B47" i="101"/>
  <c r="B48" i="101"/>
  <c r="B49" i="101"/>
  <c r="B50" i="101"/>
  <c r="B51" i="101"/>
  <c r="B52" i="101"/>
  <c r="B53" i="101"/>
  <c r="B55" i="101"/>
  <c r="B56" i="101"/>
  <c r="B57" i="101"/>
  <c r="B58" i="101"/>
  <c r="B59" i="101"/>
  <c r="B60" i="101"/>
  <c r="B61" i="101"/>
  <c r="B62" i="101"/>
  <c r="B63" i="101"/>
  <c r="B64" i="101"/>
  <c r="B65" i="101"/>
  <c r="B66" i="101"/>
  <c r="B67" i="101"/>
  <c r="B68" i="101"/>
  <c r="B69" i="101"/>
  <c r="B15" i="78" l="1"/>
  <c r="B14" i="78"/>
  <c r="G44" i="101" l="1"/>
  <c r="G73" i="101"/>
  <c r="G25" i="101"/>
  <c r="B25" i="101" s="1"/>
  <c r="G26" i="101"/>
  <c r="B26" i="101" s="1"/>
  <c r="G27" i="101"/>
  <c r="B27" i="101" s="1"/>
  <c r="G28" i="101"/>
  <c r="B28" i="101" s="1"/>
  <c r="G29" i="101"/>
  <c r="B29" i="101" s="1"/>
  <c r="G30" i="101"/>
  <c r="B30" i="101" s="1"/>
  <c r="G31" i="101"/>
  <c r="B31" i="101" s="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Q4" i="125" l="1"/>
  <c r="B4" i="125"/>
  <c r="B17" i="78"/>
  <c r="N8" i="125" l="1"/>
  <c r="AC8" i="125"/>
  <c r="B11" i="78" l="1"/>
  <c r="B12" i="78" l="1"/>
  <c r="G23" i="101" l="1"/>
  <c r="G24" i="101"/>
  <c r="N9" i="125" l="1"/>
  <c r="N10" i="125"/>
  <c r="Y4" i="125" l="1"/>
  <c r="Z4" i="125"/>
  <c r="K4" i="125"/>
  <c r="B10" i="78" l="1"/>
  <c r="B13" i="78" l="1"/>
  <c r="G11" i="78" l="1"/>
  <c r="F4" i="125" l="1"/>
  <c r="E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<sst xmlns="http://schemas.openxmlformats.org/spreadsheetml/2006/main" count="733" uniqueCount="528">
  <si>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</si>
  <si>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</si>
  <si>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</si>
  <si>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</si>
  <si>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</si>
  <si>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</si>
  <si>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</si>
  <si>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</si>
  <si>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</si>
  <si>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</si>
  <si>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</si>
  <si>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</si>
  <si>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</si>
  <si>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</si>
  <si>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</si>
  <si>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</si>
  <si>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</si>
  <si>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</si>
  <si>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</si>
  <si>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</si>
  <si>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</si>
  <si>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</si>
  <si>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</si>
  <si>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</si>
  <si>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</si>
  <si>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</si>
  <si>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</si>
  <si>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</si>
  <si>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</si>
  <si>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</si>
  <si>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</si>
  <si>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</si>
  <si>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</si>
  <si>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</si>
  <si>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</si>
  <si>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</si>
  <si>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</si>
  <si>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</si>
  <si>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</si>
  <si>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</si>
  <si>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</si>
  <si>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</si>
  <si>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</si>
  <si>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</si>
  <si>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</si>
  <si>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</si>
  <si>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</si>
  <si>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</si>
  <si>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</si>
  <si>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</si>
  <si>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</si>
  <si>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</si>
  <si>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</si>
  <si>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</si>
  <si>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</si>
  <si>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</si>
  <si>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</si>
  <si>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</si>
  <si>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</si>
  <si>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</si>
  <si>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</si>
  <si>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</si>
  <si>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</si>
  <si>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</si>
  <si>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</si>
  <si>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</si>
  <si>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</si>
  <si>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</si>
  <si>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</si>
  <si>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</si>
  <si>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</si>
  <si>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</si>
  <si>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</si>
  <si>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</si>
  <si>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</si>
  <si>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</si>
  <si>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</si>
  <si>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</si>
  <si>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</si>
  <si>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</si>
  <si>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</si>
  <si>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</si>
  <si>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</si>
  <si>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</si>
  <si>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</si>
  <si>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</si>
  <si>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</si>
  <si>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</si>
  <si>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</si>
  <si>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</si>
  <si>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</si>
  <si>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</si>
  <si>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</si>
  <si>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</si>
  <si>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</si>
  <si>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</si>
  <si>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</si>
  <si>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</si>
  <si>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</si>
  <si>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</si>
  <si>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</si>
  <si>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</si>
  <si>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</si>
  <si>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</si>
  <si>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</si>
  <si>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</si>
  <si>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</si>
  <si>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</si>
  <si>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</si>
  <si>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</si>
  <si>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</si>
  <si>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</si>
  <si>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</si>
  <si>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</si>
  <si>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</si>
  <si>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</si>
  <si>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</si>
  <si>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</si>
  <si>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</si>
  <si>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</si>
  <si>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</si>
  <si>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</si>
  <si>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</si>
  <si>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</si>
  <si>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</si>
  <si>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</si>
  <si>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</si>
  <si>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</si>
  <si>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</si>
  <si>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</si>
  <si>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</si>
  <si>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</si>
  <si>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</si>
  <si>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</si>
  <si>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</si>
  <si>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</si>
  <si>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</si>
  <si>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</si>
  <si>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</si>
  <si>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</si>
  <si>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</si>
  <si>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</si>
  <si>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</si>
  <si>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</si>
  <si>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</si>
  <si>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</si>
  <si>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</si>
  <si>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</si>
  <si>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</si>
  <si>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</si>
  <si>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</si>
  <si>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</si>
  <si>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</si>
  <si>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</si>
  <si>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</si>
  <si>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</si>
  <si>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</si>
  <si>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</si>
  <si>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</si>
  <si>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</si>
  <si>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</si>
  <si>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</si>
  <si>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</si>
  <si>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</si>
  <si>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</si>
  <si>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</si>
  <si>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</si>
  <si>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</si>
  <si>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</si>
  <si>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</si>
  <si>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</si>
  <si>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 xml:space="preserve">et </t>
    <phoneticPr fontId="1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</si>
  <si>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</si>
  <si>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</si>
  <si>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</si>
  <si>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</si>
  <si>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</si>
  <si>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</si>
  <si>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</si>
  <si>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</si>
  <si>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</si>
  <si>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</si>
  <si>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</si>
  <si>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</si>
  <si>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</si>
  <si>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5"/>
  </si>
  <si>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5"/>
  </si>
  <si>
    <t>管理レベル「3」　</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</si>
  <si>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</si>
  <si>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</si>
  <si>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</si>
  <si>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</si>
  <si>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</si>
  <si>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</si>
  <si>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</si>
  <si>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</si>
  <si>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</si>
  <si>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</si>
  <si>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</si>
  <si>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</si>
  <si>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</si>
  <si>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</si>
  <si>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</si>
  <si>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</si>
  <si>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</si>
  <si>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</si>
  <si>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TBS</t>
    <phoneticPr fontId="85"/>
  </si>
  <si>
    <t xml:space="preserve">台湾カゴメが米から輸入のピザソース、水際検査で不合格 残留農薬の規定違反で - エキサイト </t>
    <phoneticPr fontId="85"/>
  </si>
  <si>
    <t>毎週　　ひとつ　　覚えていきましょう</t>
    <phoneticPr fontId="5"/>
  </si>
  <si>
    <t>1月</t>
    <rPh sb="1" eb="2">
      <t>ガツ</t>
    </rPh>
    <phoneticPr fontId="85"/>
  </si>
  <si>
    <t>　↓　職場の先輩は以下のことを理解して　わかり易く　指導しましょう　↓</t>
    <phoneticPr fontId="5"/>
  </si>
  <si>
    <t>茨城新聞</t>
    <rPh sb="0" eb="2">
      <t>イバラキ</t>
    </rPh>
    <rPh sb="2" eb="4">
      <t>シンブン</t>
    </rPh>
    <phoneticPr fontId="85"/>
  </si>
  <si>
    <t>NHK</t>
    <phoneticPr fontId="85"/>
  </si>
  <si>
    <t>上毛新聞</t>
    <rPh sb="0" eb="2">
      <t>ジョウモウ</t>
    </rPh>
    <rPh sb="2" eb="4">
      <t>シンブン</t>
    </rPh>
    <phoneticPr fontId="85"/>
  </si>
  <si>
    <t>回収＆返金</t>
  </si>
  <si>
    <t>回収＆返金/交換</t>
  </si>
  <si>
    <t>マックスバリュ関...</t>
  </si>
  <si>
    <t>西友</t>
  </si>
  <si>
    <t>回収</t>
  </si>
  <si>
    <t>やや多い</t>
    <rPh sb="2" eb="3">
      <t>オオ</t>
    </rPh>
    <phoneticPr fontId="85"/>
  </si>
  <si>
    <t>富士シティオ</t>
  </si>
  <si>
    <t>山口油屋福太郎</t>
  </si>
  <si>
    <t>ジョイマート</t>
  </si>
  <si>
    <t>いなげや</t>
  </si>
  <si>
    <t>柏市は２９日、柏市明原のサービス付き高齢者住宅「ココファン柏明原弐番館」で、食事をした８０代～９０代の入居者の男女１３人が嘔吐（おうと）や下痢の症状を訴え、複数の患者や調理事業者の便からノロウイルスが検出されたと発表した。市保健所は施設で営業する飲食業者「グリーンフード」（さいたま市）が調理した食事が原因の食中毒と断定</t>
    <phoneticPr fontId="85"/>
  </si>
  <si>
    <t>千葉日邦</t>
    <rPh sb="0" eb="2">
      <t>チバ</t>
    </rPh>
    <rPh sb="2" eb="4">
      <t>ニッポウ</t>
    </rPh>
    <phoneticPr fontId="85"/>
  </si>
  <si>
    <t>石川県金沢市のイタリア料理店で食事をした女性3人が食中毒の症状を訴えたところ、ノロウイルスへの感染がわかりました。
市はこの店を今月29日から2日間の営業停止処分としました。ノロウイルスによる食中毒が発生したのは金沢市堀川町のイタリア料理店「CuCina NUMMA」です。</t>
    <phoneticPr fontId="85"/>
  </si>
  <si>
    <t>石川テレビ</t>
    <rPh sb="0" eb="2">
      <t>イシカワ</t>
    </rPh>
    <phoneticPr fontId="85"/>
  </si>
  <si>
    <t>島根県</t>
    <rPh sb="0" eb="3">
      <t>シマネケン</t>
    </rPh>
    <phoneticPr fontId="15"/>
  </si>
  <si>
    <t>熊本県によりますと、2月25日から26日までに、このイベントに参加した11グループあわせて15人が下痢や嘔吐などを訴え、このうち12人が医療機関で受診しました。
検査の結果、6人の便からノロウイルスが検出されたため県はイベントで提供された「焼牡蠣」が食中毒の原因と断定しました。いずれの患者も回復に向かっているということです。</t>
    <phoneticPr fontId="85"/>
  </si>
  <si>
    <t>熊本放送</t>
    <rPh sb="0" eb="2">
      <t>クマモト</t>
    </rPh>
    <rPh sb="2" eb="4">
      <t>ホウソウ</t>
    </rPh>
    <phoneticPr fontId="85"/>
  </si>
  <si>
    <t>福岡市の早良保健所によりますと、今月20日、「ほっともっと室見店」で提供された弁当を食べた20代から30代の男性6人が下痢や嘔吐などの症状を訴えました。症状を訴えた6人のうち3人のほか、従業員2人の便からノロウイルスが検出されたことなどから、保健所はノロウイルスが原因の食中毒と断定。この店舗を27日から2日間の営業停止処分としました。</t>
    <phoneticPr fontId="85"/>
  </si>
  <si>
    <t>RKB</t>
    <phoneticPr fontId="85"/>
  </si>
  <si>
    <t>京都府</t>
    <rPh sb="0" eb="3">
      <t>キョウトフ</t>
    </rPh>
    <phoneticPr fontId="85"/>
  </si>
  <si>
    <t>愛知県犬山市の高齢者向けの介護施設でノロウイルスによる食中毒が発生し、県は給食を提供する施設を営業禁止処分にしました。
処分を受けたのは、春日井市の給食業者「名西フーズ」が犬山市の介護施設で運営する「板津介護ステーション」です。</t>
    <phoneticPr fontId="85"/>
  </si>
  <si>
    <t>CBC</t>
    <phoneticPr fontId="85"/>
  </si>
  <si>
    <t>東京都</t>
    <rPh sb="0" eb="3">
      <t>トウキョウト</t>
    </rPh>
    <phoneticPr fontId="15"/>
  </si>
  <si>
    <t>福島県</t>
    <rPh sb="0" eb="3">
      <t>フクシマケン</t>
    </rPh>
    <phoneticPr fontId="15"/>
  </si>
  <si>
    <t>※2024年 第8週（2/19～2/25） 現在</t>
    <phoneticPr fontId="5"/>
  </si>
  <si>
    <t>今週のニュース（Noroｖｉｒｕｓ） (3/4-3/17)</t>
    <rPh sb="0" eb="2">
      <t>コンシュウ</t>
    </rPh>
    <phoneticPr fontId="5"/>
  </si>
  <si>
    <t>2024/9週</t>
    <phoneticPr fontId="85"/>
  </si>
  <si>
    <t>2024/10週</t>
    <phoneticPr fontId="85"/>
  </si>
  <si>
    <t>-</t>
    <phoneticPr fontId="85"/>
  </si>
  <si>
    <t xml:space="preserve"> GⅡ9週6例</t>
    <rPh sb="4" eb="5">
      <t>シュウ</t>
    </rPh>
    <phoneticPr fontId="5"/>
  </si>
  <si>
    <t xml:space="preserve"> GⅡ　10週　4例</t>
    <rPh sb="9" eb="10">
      <t>レイ</t>
    </rPh>
    <phoneticPr fontId="5"/>
  </si>
  <si>
    <t>北海道・旭川市保健所は15日、旭川市の弁当製造業者が調理し、配達した弁当を食べた園児など68人が食中毒を発症したと発表しました。弁当を製造したのは、旭川市の弁当製造業者「ランドネットワークス」です。患者や調理従事者の便からノロウイルスが検出されたことなどから、保健所は15日、ノロウイルスによる食中毒と断定しました。</t>
    <phoneticPr fontId="85"/>
  </si>
  <si>
    <t xml:space="preserve">STVニュース北海道 </t>
    <rPh sb="7" eb="10">
      <t>ホッカイドウ</t>
    </rPh>
    <phoneticPr fontId="85"/>
  </si>
  <si>
    <t>患者は、3月9日に当該施設で調理し、提供された食事を喫食した4グループ16名中の2グループ10名で、環境保全研究所が行った検査により、患者便及び調理従事者便からノロウイルスが検出されました。
なお、患者は全員快方に向かっています。</t>
    <phoneticPr fontId="85"/>
  </si>
  <si>
    <t>長野県公表</t>
    <rPh sb="0" eb="3">
      <t>ナガノケン</t>
    </rPh>
    <rPh sb="3" eb="5">
      <t>コウヒョウ</t>
    </rPh>
    <phoneticPr fontId="85"/>
  </si>
  <si>
    <t>香川県は、善通寺市の事業所でノロウイルスが原因の食中毒が発生したと発表しました。
今月（3月）11日の昼食に食楽遊房吉風が作った弁当を食べた従業員32人のうち19人に下痢や嘔吐などの食中毒症状があったということです。</t>
    <phoneticPr fontId="85"/>
  </si>
  <si>
    <t>RSK山陽放送</t>
    <phoneticPr fontId="85"/>
  </si>
  <si>
    <t>今月8日、東京・足立区の中学校で約50人の生徒が嘔吐（おうと）や下痢の症状を訴え、学年閉鎖になりました。ノロウイルスの集団感染とみられます。
　足立区によりますと、区立西新井中学校で8日、同じ学年の生徒47人が嘔吐や下痢の症状を訴えて欠席しました。</t>
    <phoneticPr fontId="85"/>
  </si>
  <si>
    <t>テレビ朝日</t>
    <rPh sb="3" eb="5">
      <t>アサヒ</t>
    </rPh>
    <phoneticPr fontId="85"/>
  </si>
  <si>
    <t>横須賀市公表</t>
    <rPh sb="0" eb="4">
      <t>ヨコスカシ</t>
    </rPh>
    <rPh sb="4" eb="6">
      <t>コウヒョウ</t>
    </rPh>
    <phoneticPr fontId="85"/>
  </si>
  <si>
    <t>令和6年3月8日(金曜日)午前11時頃、横須賀市内の事業所から保健所生活衛生課に、3月6日(水曜日)昼に仕出し弁当を喫食した方が下痢・吐き気等の症状を呈していると通報がありました。当保健所の調査の結果、発症者及び調理従事者の便からノロウイルスが検出されたこと、症状がノロウイルスの主症状と一致すること、共通の食事が当該飲食店（仕出し屋）に限られること、医師から食中毒患者等届出票が提出されたことから、本日、この飲食店（仕出し屋）の提供した弁当を原因とする食中毒と断定しました。</t>
    <phoneticPr fontId="85"/>
  </si>
  <si>
    <t>宮城県は１３日、登米市豊里町の「鈴木屋旅館」で９日に食事をした４０～７０代の男女６人がノロウイルスによる食中毒を発症したと発表した。県によると、６人は同旅館の食堂で海鮮丼やすし、ヒレカツ定食などを食べ、１０日に下痢や嘔吐（おうと）、腹痛の症状が出た。１人が入院中で、他の５人を含めて現在は回復に向かっている。</t>
    <phoneticPr fontId="85"/>
  </si>
  <si>
    <t>河北新聞</t>
    <rPh sb="0" eb="4">
      <t>カホクシンブン</t>
    </rPh>
    <phoneticPr fontId="85"/>
  </si>
  <si>
    <t>今月（3月）８日、小山市にある栃木県南健康福祉センター管内の小学校から複数の児童が下痢や嘔吐の症状を訴えていると連絡がありました。
今月４日から１１日までに合わせて３７人の児童に症状が出て、センターで検体を検査した結果、３人からノロウイルスが検出されました。</t>
    <phoneticPr fontId="85"/>
  </si>
  <si>
    <t>とちテレ</t>
    <phoneticPr fontId="85"/>
  </si>
  <si>
    <t>和歌山県・健康推進課によりますと、ノロウイルス集団感染が発生したのは、海南市重根の市立巽（たつみ）小学校で、今月（３月）６日に「複数の職員と児童がおう吐や下痢の症状を呈している」と海南保健所に連絡があり、調査した結果、今月４日から６日までに、児童２３人と職員２人のあわせて２５人が症状を訴えていることがわかりました。</t>
    <phoneticPr fontId="85"/>
  </si>
  <si>
    <t>和歌山放送</t>
    <rPh sb="0" eb="5">
      <t>ワカヤマホウソウ</t>
    </rPh>
    <phoneticPr fontId="85"/>
  </si>
  <si>
    <t>群馬県は9日、太田市藤阿久町の飲食店「海鮮ダイニング美喜仁館太田店」で食事した群馬、栃木、埼玉の3県に住む10～80代以上の男女30人が嘔吐（おうと）や下痢などの症状を訴え、一部の客と従業員からノロウイルスが検出されたと発表した。県は同店が原因の食中毒と断定し、9日から3日間の営業停止処分とした。</t>
    <phoneticPr fontId="85"/>
  </si>
  <si>
    <t>新潟県は9日、ノロウイルスによる食中毒が発生したと発表しました。患者は20代から70代までの男女13人で全員快方に向かっているということです。村上保健所に5日、3月1日に葬儀に参列した複数人が、おう吐や下痢などの症状があると連絡がありました。保健所が調査した結果、1日に村上市内の葬儀場で、市内の飲食店が仕出しした寿司が提供され、これを食べた17人のうち11人が下痢や発熱などの症状を呈していました。</t>
    <phoneticPr fontId="85"/>
  </si>
  <si>
    <t>テレビ新潟</t>
    <rPh sb="3" eb="5">
      <t>ニイガタ</t>
    </rPh>
    <phoneticPr fontId="85"/>
  </si>
  <si>
    <t>中村区の病院で食中毒　１２人が嘔吐や下痢、発熱など</t>
    <phoneticPr fontId="15"/>
  </si>
  <si>
    <t>名古屋市は9日、中村区の病院で黄色ブドウ球菌による食中毒が発生し、院内で給食を調理、提供している栄屋食品（あま市）を同日から当面、院内で営業禁止処分とした。名古屋市によると、5日に院内で給食として提供された昼食を食べた入院・外来患者100人のうち60～90代の12人が嘔吐（おうと）や下痢、発熱などの体調不良を訴えた。患者の嘔吐物や便から、黄色ブドウ球菌が検出されたため、市は給食が原因の食中毒と判断した。重症者はいないという。</t>
    <phoneticPr fontId="15"/>
  </si>
  <si>
    <t>https://www.chunichi.co.jp/article/865886</t>
    <phoneticPr fontId="15"/>
  </si>
  <si>
    <t>愛知県</t>
    <rPh sb="0" eb="3">
      <t>アイチケン</t>
    </rPh>
    <phoneticPr fontId="15"/>
  </si>
  <si>
    <t>中日新聞</t>
    <rPh sb="0" eb="4">
      <t>チュウニチシンブン</t>
    </rPh>
    <phoneticPr fontId="15"/>
  </si>
  <si>
    <t>食中毒情報  (3/4-3/17)</t>
    <rPh sb="0" eb="3">
      <t>ショクチュウドク</t>
    </rPh>
    <rPh sb="3" eb="5">
      <t>ジョウホウ</t>
    </rPh>
    <phoneticPr fontId="5"/>
  </si>
  <si>
    <t>海外情報  (3/4-3/17)</t>
    <rPh sb="0" eb="4">
      <t>カイガイジョウホウ</t>
    </rPh>
    <phoneticPr fontId="5"/>
  </si>
  <si>
    <t>食品表示
 (3/4-3/17)</t>
    <rPh sb="0" eb="2">
      <t>ショクヒン</t>
    </rPh>
    <rPh sb="2" eb="4">
      <t>ヒョウジ</t>
    </rPh>
    <phoneticPr fontId="5"/>
  </si>
  <si>
    <t>食品表示 (3/4-3/17)</t>
    <rPh sb="0" eb="2">
      <t>ショクヒン</t>
    </rPh>
    <rPh sb="2" eb="4">
      <t>ヒョウジ</t>
    </rPh>
    <phoneticPr fontId="5"/>
  </si>
  <si>
    <t>残留農薬  (3/4-3/17)</t>
    <phoneticPr fontId="5"/>
  </si>
  <si>
    <t>症状を訴えているのは、この店が2月29日から3月3日までに提供した食事を食べた島根県と岐阜県、神奈川県在住の人からなる7グループ計27人です。27人は、なべ物や刺身、天ぷらなどからなるコース料理を食べたということです。入院した人はなく、全員快方に向かっています。
島根県保健環境科学研究所で検査を行ったところ、患者の便からノロウイルスが検出されたため、出雲保健所は、食中毒の原因をノロウイルスと特定しました。</t>
    <phoneticPr fontId="85"/>
  </si>
  <si>
    <t>鹿児島県は6日、和泊町の「しらゆりの園通所介護・訪問給食事業所」が2月26日に調理した食事を取った65～92歳の16人が、下痢や嘔吐（おうと）などの食中毒症状を訴えたと発表した。うち10人と調理従事者1人の便からノロウイルスを検出した。県は同施設の食事が原因の食中毒と断定、3月7日の1日間の業務停止処分とした。</t>
    <phoneticPr fontId="85"/>
  </si>
  <si>
    <t>南日本新聞</t>
    <rPh sb="0" eb="1">
      <t>ミナミ</t>
    </rPh>
    <rPh sb="1" eb="5">
      <t>ニホンシンブン</t>
    </rPh>
    <phoneticPr fontId="85"/>
  </si>
  <si>
    <t>富山市によりますと、４日、富山市古鍛冶町の介護老人保健施設、「西町セントラル・ヴィレー」から、「入所者と職員におう吐や下痢の症状がある」と連絡がありました。保健所が調査したところ、入所者２０人と職員２人に、おう吐や下痢の症状がありましたが、いずれも入院はせず、全員快方に向かっているということです。複数の人からノロウイルスが検出されたことから、市はこの施設で提供されている食事が原因の集団食中毒</t>
    <phoneticPr fontId="85"/>
  </si>
  <si>
    <t>茨城県水戸市は7日、同市千波町の飲食店「海咲丼丸　結」で、海鮮丼などを2月28日に持ち帰って食べた客計4人が下痢や腹痛などの症状を訴え、市保健所がノロウイルスが原因の食中毒と断定したと発表した。いずれも快方に向かっている。市保健所は同店に対し、7日からの営業禁止命令を出した。</t>
    <phoneticPr fontId="85"/>
  </si>
  <si>
    <t>岐阜市によりますと今月1日、岐阜市神田町の居酒屋「もてなしや岐阜本店」で飲食をした男女合わせて11人が、翌日以降に下痢や吐き気などの症状を訴えました。　検査の結果、このうち8人からノロウイルスが検出されたことから、市は食中毒と断定し、6日付けで店を営業禁止処分にしました。　この店は1日に営業を開始しましたが、保健所による営業の許可を得ていなかったということです。</t>
    <phoneticPr fontId="85"/>
  </si>
  <si>
    <t>youtube</t>
    <phoneticPr fontId="85"/>
  </si>
  <si>
    <t>三重・南伊勢町の海からとれた色鮮やかな貝殻が特徴の「ヒオウギガイ」規制値の約3倍の「まひ性貝毒」検出</t>
    <phoneticPr fontId="15"/>
  </si>
  <si>
    <t>三重県南伊勢町の海でとれた「ヒオウギガイ」から国の規制値を超える貝毒が検出されました。県によりますと、7日、南伊勢町の旧南勢町海域でとれたヒオウギガイから国の規制値の約3倍の「まひ性貝毒」が検出されました。ヒオウギガイは色鮮やかな貝殻が特徴の貝です。まひ性の貝毒は、人が食べると顔のしびれなどの症状を引き起こすほか、重症の場合は呼吸困難で死亡する可能性もあります。このため県は、この海域でヒオウギガイを養殖している生産者に対して、出荷の自主規制をするよう依頼しました。県は今後、貝毒の量が規制値を下回るまで週に１回の頻度で検査を行い、3回連続で規制値を下回れば、自主規制の依頼を解除するということです。今のところ、食中毒などは確認されていません。</t>
    <phoneticPr fontId="15"/>
  </si>
  <si>
    <t>https://newsdig.tbs.co.jp/articles/cbc/1042042?display=1</t>
    <phoneticPr fontId="15"/>
  </si>
  <si>
    <t>三重県</t>
    <rPh sb="0" eb="3">
      <t>ミエケン</t>
    </rPh>
    <phoneticPr fontId="15"/>
  </si>
  <si>
    <t>CBCnews</t>
    <phoneticPr fontId="15"/>
  </si>
  <si>
    <t>　高知市保健所は６日、高知市横浜の飲食店を利用した２０代の男女４人が食中毒の症状を訴え、うち３人からノロウイルスを検出したと発表した。市は…</t>
    <phoneticPr fontId="85"/>
  </si>
  <si>
    <t>高知新聞</t>
    <rPh sb="0" eb="4">
      <t>コウチシンブン</t>
    </rPh>
    <phoneticPr fontId="85"/>
  </si>
  <si>
    <t>兵庫県佐用町の事業所で、飲食店が作った弁当を食べた職員２０人が下痢や悪寒を訴え、１人が入院しました。ノロウイルスが検出されていて、県は食中毒と断定しました。
　兵庫県の龍野健康福祉事務所によりますと、佐用町内の事業所から４日「昼食用の弁当を職場で食べたところ、複数の職員が下痢、嘔吐を訴えている」と連絡がありました。</t>
    <phoneticPr fontId="85"/>
  </si>
  <si>
    <t>ABCテレビ</t>
    <phoneticPr fontId="85"/>
  </si>
  <si>
    <t>愛媛県の松山市保健所は5日、松山市南久米町の居酒屋「居酒処さむらい」でノロウイルスによる食中毒が発生したため、5日から6日まで2日間の営業停止処分にしたと発表しました。松山市保健所によりますと、2月2…</t>
    <phoneticPr fontId="85"/>
  </si>
  <si>
    <t>京都市は8日、京都市中京区蛸薬師通堀川西入ルの飲食店「コック長食品」の配送弁当を食べた医療機関と事業所の職員計21人が下痢や嘔吐などの症状を訴え、うち6人からノロウイルスを検出したと発表した。</t>
    <phoneticPr fontId="85"/>
  </si>
  <si>
    <t>食中毒の発生について(ノロウイルス)</t>
    <phoneticPr fontId="15"/>
  </si>
  <si>
    <t>川崎市中原区内の飲食店を原因施設とする食中毒が発生したのでお知らせします。
１ 探知及び概要
令和６年３月１１日（月）、市民から「中原区の飲食店をグループで利用したところ下痢、腹痛等の症状を呈した者が複数人いる」旨の連絡が川崎市保健所にありました。これまでの調査から、当該施設を利用し、症状を呈した患者と調理従事者の便から、ノロウイルスが検出されたこと、患者の症状等がノロウイルスによる食中毒と一致していること、患者全員に共通する食事が当該施設で調理・提供された食事のみであること及び医師から食中毒の届出があったことから、本日、川崎市保健所長が当該施設を原因とする食中毒事件と断定しました。本市では施設に対し再発防止を指導するとともに、引き続き調査を実施しています。
２ 患者数　　９人（４０代から５０代の女性）患者は概ね快方に向かっています。
３ 発症日時　（初発）令和６年３月１０日（日）午前６時　　４ 症状　　　下痢、腹痛、おう吐等　　５ 病因物質　ノロウイルス
６ 原因施設名称　　 浜の玄太丸　　　所在地 川崎市中原区　小杉町</t>
    <phoneticPr fontId="15"/>
  </si>
  <si>
    <t>https://www.city.kawasaki.jp/templates/press/cmsfiles/contents/0000159/159558/HP_20240315noro.pdf</t>
    <phoneticPr fontId="15"/>
  </si>
  <si>
    <t>神奈川県</t>
    <rPh sb="0" eb="4">
      <t>カナガワケン</t>
    </rPh>
    <phoneticPr fontId="15"/>
  </si>
  <si>
    <t>川崎市公公表</t>
    <rPh sb="0" eb="3">
      <t>カワサキシ</t>
    </rPh>
    <rPh sb="3" eb="6">
      <t>コウコウヒョウ</t>
    </rPh>
    <phoneticPr fontId="15"/>
  </si>
  <si>
    <t>集団感染か食中毒か　福島市の小学校で児童教職員21人が下痢・おう吐の症状で欠席</t>
    <phoneticPr fontId="15"/>
  </si>
  <si>
    <t>福島市教育委員会によりますと15日、福島市内にある北沢又小学校で児童18人と教職員3人の計21人が下痢やおう吐の症状で欠席していたことがわかりました。症状はいずれも比較的軽く、入院している児童や教職員はいないということです。これまでの調査では、いずれも14日に学校内で調理された給食を食べていたということです。福島市教育員会と保健所では集団感染または給食などによる食中毒の疑いを視野に入れ、ほかの児童や教職員の健康状態を含め調べています。</t>
    <phoneticPr fontId="15"/>
  </si>
  <si>
    <t>https://newsdig.tbs.co.jp/articles/tuf/1057548?display=1</t>
    <phoneticPr fontId="15"/>
  </si>
  <si>
    <t>テレビユー福島</t>
    <rPh sb="5" eb="7">
      <t>フクシマ</t>
    </rPh>
    <phoneticPr fontId="15"/>
  </si>
  <si>
    <t>児童の水筒の水が“異常な味”　杉並区内では先月も被害</t>
    <phoneticPr fontId="15"/>
  </si>
  <si>
    <t xml:space="preserve">14日午前、東京・杉並区立の小学校で児童が、持ってきた水筒の水に異常な味を感じ、吐き出しました。区内では先月にも児童の水筒に塩素系のにおいがする液体を入れられる被害が起きています。杉並区によりますと、14日午前、区立小学校の教室で児童が家から持ってきた水筒の水を口に含んだところ、異常な味を感じて吐き出しました。児童に健康被害はないということですが、学校は異物の混入があったとみて警視庁に相談し、液体を提供しました。校門の防犯カメラには不審人物は映っていなかったということですが、学校は児童に注意と情報提供を呼びかけていて、16日、保護者説明会を行う予定です。区内では、先月19日に別の小学校でも児童の水筒に漂白剤を薄めたような塩素系の臭いのする液体が入れられる被害が起きています。
</t>
    <phoneticPr fontId="15"/>
  </si>
  <si>
    <t>日本テレビ</t>
    <rPh sb="0" eb="2">
      <t>ニホン</t>
    </rPh>
    <phoneticPr fontId="15"/>
  </si>
  <si>
    <t>https://nordot.app/1141315568032432682?c=768367547562557440</t>
    <phoneticPr fontId="15"/>
  </si>
  <si>
    <t>アニサキスによる食中毒が発生しました</t>
    <phoneticPr fontId="15"/>
  </si>
  <si>
    <t>本日、水俣保健所から食中毒の発生について報告がありましたので、次のとおりお知らせします。
１ 概 要
 ３月１３日（水）午後２時頃、水俣市内の医療機関から水俣保健所に、アニサキスによる食中毒の疑いがある旨の連絡があった。
水俣保健所の調査の結果、患者は３月１３日（水）午前０時頃から腹痛を感じ、同日午前に水俣市内の医療機関を受診したところ、胃内からアニサキスが摘出されたことが判明した。水俣保健所は、患者の症状がアニサキスによる食中毒と一致すること、患者の胃内からアニサキスが摘出されたこと、患者が発症前にイワシの刺身を喫食していたこと、医師から食中毒の届出があったこと等から、自宅で調理したイワシの刺身を原因食品とするアニサキスによる食中毒と断定した。なお、患者の症状は快復している。
２ 発生年月日 令和６年（２０２４年）３月１３日（水）　３ 喫 食 者 数 ２人　４ 有症者 数 １人 ７０代 女性　
５ 主な症 状 上腹部痛　６ 原因施 設 家庭　７ 原因食 品 イワシの刺身　　８ 病因物 質 寄生虫（アニサキス）
９ 今年（令和６年１月以降）の食中毒発生状況（今回を含まない）件数 患者数 昨年同期熊本県（熊本市を除く） １件 １５人 １件 ９人　　熊本市 １件 ５人 ０件 ０人　　合 計 ２件 ２０人 １件 ９人</t>
    <phoneticPr fontId="15"/>
  </si>
  <si>
    <t>https://www.pref.kumamoto.jp/uploaded/life/200039_518851_misc.pdf</t>
    <phoneticPr fontId="15"/>
  </si>
  <si>
    <t>ニャチャンでチキンライスを食べて60人が食中毒の疑いで入院</t>
    <phoneticPr fontId="85"/>
  </si>
  <si>
    <t>3月10日夜、カインホア保健局副局長のレ・ヴァン・コア医師は、ニャチャン市医療センターからの速報によると、今夜までに食中毒の疑いのある患者の総数は60人になったと発表した。ニャチャン市バトリウXNUMX番地にあるTram Anhチキンライスレストランでチキンライスを食べた人々が病院で治療を受けた。このうち20人は症状が軽度で、応急処置を受けて同日に退院した。 40人は現在も経過観察中であり、健康状態は安定しているという。これに先立ち、20月30日午後12.3時XNUMX分、ニャチャン市医療センターは、チキンライスを食べたことによる食中毒の疑いの症状で入院した多数の患者の報告を受けた。その直後、ニャチャン保健局、ニャチャン市医療センターは、入院患者のいる病院（カインホア省総合病院、サイゴン・ニャチャン総合病院、タムトリ・ニャチャン総合病院、イェルシン・ニャ病院）の調査に人員を総動員した。トラン総合病院）。
その結果、患者全員が腹痛、吐き気、嘔吐、軟便、発熱、倦怠感などの初期症状を訴えて入院した。中毒の原因はまだ不明です。
現在、ニャチャン市の機能部隊は食中毒の原因を特定するために医療サンプルと食品サンプルを採取している。併せて、市内の医療機関における患者の状況についても引き続き注視してまいります。
息子が毒物を盛られ、サイゴン・ニャチャン総合病院で治療を受けているマン・クオンさん（カインホア州ニャチャン市）は、11.3月XNUMX日にバー・トゥリュー通りにあるチキンライスレストランに立ち寄り、チキンライスを購入したと語った。彼の息子、男性。夜になると赤ちゃんは嘔吐、発熱、目の充血の症状を示したため、翌朝治療を受けるために赤ちゃんをサイゴン・ニャチャン総合病院に連れて行った。彼が病院に到着すると、多くの人が同様の症状で治療を受けているのを見ました。</t>
    <phoneticPr fontId="85"/>
  </si>
  <si>
    <t>https://www.vietnam.vn/ja/60-nguoi-nhap-vien-nghi-ngo-doc-thuc-pham-sau-khi-an-com-ga-o-nha-trang/</t>
    <phoneticPr fontId="85"/>
  </si>
  <si>
    <t>ベトナム</t>
    <phoneticPr fontId="85"/>
  </si>
  <si>
    <t>ウミガメを食べた子ども8人、大人1人が死亡　78人が病院に運ばれる（タンザニア）</t>
    <phoneticPr fontId="85"/>
  </si>
  <si>
    <t>今月5日、タンザニアの島でウミガメの肉を食べた子ども8人、大人1人が死亡した。ウミガメの肉はタンザニアにおいて珍味とされているが、“ケロニトキシズム”という致死性の食中毒を引き起こすことがあるという。ウミガメを食べた子ども8人、大人1人が死亡　78人が病院に運ばれる（タンザニア）TechinsightJapan
2024年03月15日(金)13:20
ウミガメを食べた子ども8人、大人1人が死亡　78人が病院に運ばれる（タンザニア）
ウミガメは絶滅危惧種として国際的に保護されているものの、一部の地域では珍味として扱われており、イベント時などに食用する人が後を絶たない（『Sky News　「Eight children and one woman die after eating sea turtle meat on Zanzibar island」（File pic: AP）』より） 画像（1枚）
今月5日、タンザニアの島でウミガメの肉を食べた子ども8人、大人1人が死亡した。ウミガメの肉はタンザニアにおいて珍味とされているが、“ケロニトキシズム”という致死性の食中毒を引き起こすことがあるという。米ニュースメディア『ABC News』などが報じている。
食中毒事故が発生したのは今月5日、タンザニアに属するアフリカ東海岸ザンジバル諸島のペンバ島だ。この日、同島で80人以上がウミガメの肉を食べ、体調不良を訴えて病院へ運ばれた。一部の報道によると、彼らは観光でこの島を訪れていたという。病院で処置が行われたものの、子ども8人と大人1人の死亡が確認され、他78人が病院で治療を受けたと今月9日に公表された。同島ムコアニ地区で医師として働くハジ・バカリさん（Haji Bakari）は、病院に運ばれてきた人々の全員が5日にウミガメの肉を食べていたと話している。</t>
    <phoneticPr fontId="85"/>
  </si>
  <si>
    <t>https://www.excite.co.jp/news/article/Techinsight_20240315_1031987/</t>
    <phoneticPr fontId="85"/>
  </si>
  <si>
    <t>タンザニア</t>
    <phoneticPr fontId="85"/>
  </si>
  <si>
    <t>盛岡市保健所は14日、管内の2つの教育・保育施設で感染性胃腸炎が集団発生したと発表しました。盛岡市保健所によりますと、園児と職員150人以上が在籍する教育・保育施設では、3月5日から11日にかけて、園児33人に下痢、嘔吐などの症状が確認されました。もう一つの教育・保育施設は園児と職員50人以上が在籍し、3月4日から11日までに園児13人、職員4人が下痢、嘔吐などの症状を訴えました。</t>
    <phoneticPr fontId="85"/>
  </si>
  <si>
    <t>岩手放送</t>
    <rPh sb="0" eb="2">
      <t>イワテ</t>
    </rPh>
    <rPh sb="2" eb="4">
      <t>ホウソウ</t>
    </rPh>
    <phoneticPr fontId="85"/>
  </si>
  <si>
    <t>153人が食中毒、バインミー屋に4億ドン超の支払い命令</t>
    <phoneticPr fontId="85"/>
  </si>
  <si>
    <t>ソクチャン省ソクチャン市で153人が食中毒になり、原因となったバインミー屋が9000万ドン（約53万7810円）の罰金と、3億8400万ドン（約229万4650円）の治療費を支払うように命じられた。12日午後、同市人民委員会は今年初めに集団食中毒事件が発生したバインミー屋T.Hに対する行政罰金の決定が、同省人民委員会から下されたことを明らかにした。同店は食中毒を引き起こした食品の輸入、生産、加工、供給、販売を行ったとされている。検査の結果、食品中毒の原因は同店の肉から発見されたサルモネラ菌によるものであることが明らかになった。また、同店は4ヶ月間にわたってパテや加工肉の販売を停止し、食中毒になった153人の診察および治療費全額、および食中毒の処理費用を支払わなければならない。1月末に同店で購入したパテや冷肉、チャールア、チャーボン、キュウリ、バターなどを含むバインミーを食べた後、数百人が腹痛、下痢、嘔吐、発熱などの食中毒症状を示し、153人が入院治療が必要な状態となっていた。</t>
    <phoneticPr fontId="85"/>
  </si>
  <si>
    <t>https://poste-vn.com/news/2024-03-13-16903</t>
    <phoneticPr fontId="85"/>
  </si>
  <si>
    <t>食中毒発生、２年連続増２３年、コロナ禍前の水準に</t>
    <phoneticPr fontId="85"/>
  </si>
  <si>
    <t>２０２３年の食中毒発生件数は前年比５９件増の１０２１件となり、２年連続で増えたことが分かった。厚生労働省が１１日までに明らかにした。飲食店での増加が目立ち、新型コロナウイルス感染対策が緩和されたことなどが要因とみられる。患者数は４９４７人増の１万１８０３人で、死者は４人だった。
　厚労省担当者は「コロナ禍前の水準に戻りつつある。小まめな手洗いなどを徹底してほしい」と呼びかけている。原因食品は魚介類・加工品が３２０件で最多。野菜類・加工品が４４件、肉類・加工品が３４件、コロッケやギョーザなど複数原料で作った複合調理食品が２７件と続いた。原因物質では、寄生虫のアニサキスが約４割の４３２件。春と秋には山菜やキノコなどによる植物性自然毒が増加し、高齢者の患者が多かった。厚労省は、食用と判断できない植物は口にせず、安全なキノコに似た毒キノコには気を付けるよう求めている。</t>
    <phoneticPr fontId="85"/>
  </si>
  <si>
    <t>埼玉県</t>
    <rPh sb="0" eb="3">
      <t>サイタマケン</t>
    </rPh>
    <phoneticPr fontId="15"/>
  </si>
  <si>
    <t>埼玉新聞</t>
    <rPh sb="0" eb="4">
      <t>サイタマシンブン</t>
    </rPh>
    <phoneticPr fontId="15"/>
  </si>
  <si>
    <t>https://www.saitama-np.co.jp/articles/70720/postDetail</t>
    <phoneticPr fontId="15"/>
  </si>
  <si>
    <t>山梨県によりますと「2月24日にこの店を9人で利用したうちの8人が、嘔吐や下痢の症状を訴えている」と3月1日に連絡がありました。富士・東部保健所が調べたところノロウイルスが検出されため、この店が提供した食事が原因の食中毒と断定されました。県は、大黒天を3月10日から3日間の営業停止としました。</t>
    <phoneticPr fontId="85"/>
  </si>
  <si>
    <t>テレビ山梨</t>
    <rPh sb="3" eb="5">
      <t>ヤマナシ</t>
    </rPh>
    <phoneticPr fontId="85"/>
  </si>
  <si>
    <t>イワシの刺し身を食べ…　アニサキスで食中毒、船橋の居酒屋</t>
    <phoneticPr fontId="15"/>
  </si>
  <si>
    <t>船橋市は7日、市内の居酒屋「本鮪・旬菜・酒　一九」でイワシの刺し身を食べた市内の50代女性が腹痛を起こし、胃から寄生虫のアニサキスが検出されたと発表した。同市保健所は、この食事が原因のアニサキス食中毒と断定し、冷凍品を除く生食用鮮魚介類の提供を7日の1日間、停止処分した。　同市保健所によると、女性は5日夜に2人で店を訪れて1人でイワシを食べ、翌6日朝に発症した。既に回復している。</t>
    <phoneticPr fontId="15"/>
  </si>
  <si>
    <t>https://news.yahoo.co.jp/articles/78cca83e47ebad23d83c62c7ee1cbeaf6de44b2a</t>
    <phoneticPr fontId="15"/>
  </si>
  <si>
    <t>千葉県</t>
    <rPh sb="0" eb="3">
      <t>チバケン</t>
    </rPh>
    <phoneticPr fontId="15"/>
  </si>
  <si>
    <t>千葉日報オンライン</t>
    <phoneticPr fontId="15"/>
  </si>
  <si>
    <t>食中毒原因「ノロウイルス」と特定、患者は7人増え27人に　1年以内の再発で店は無期限営業禁止処分に　島根県出雲市</t>
    <phoneticPr fontId="15"/>
  </si>
  <si>
    <r>
      <t>JR出雲市駅前にある居酒屋を利用した20人以上が、下痢や吐き気、発熱などの症状を訴えている食中毒、島根県は3月8日、原因をノロウイルスと特定しました。食中毒原因「ノロウイルス」と特定、患者は7人増え27人に　1年以内の再発で店は無期限営業禁止処分に　島根県出雲市　　食中毒が発生したのは、出雲市駅南町にある和食居酒屋です。
　症状を訴えているのは、この店が2月29日から3月3日までに提供した食事を食べた島根県と岐阜県、神奈川県在住の人からなる7グループ計27人です。27人は、なべ物や刺身、天ぷらなどからなるコース料理を食べたということです。入院した人はなく、全員快方に向かっています。島根県保健環境科学研究所で検査を行ったところ、患者の便からノロウイルスが検出されたため、出雲保健所は、食中毒の原因をノロウイルスと特定しました。この店は2023年7月にも食中毒で4日間の営業停止の処分を受けていて、1年以内に再度食中毒が発生したことから、</t>
    </r>
    <r>
      <rPr>
        <b/>
        <sz val="14"/>
        <color rgb="FFFF0000"/>
        <rFont val="游ゴシック"/>
        <family val="3"/>
        <charset val="128"/>
      </rPr>
      <t>再発防止策が講じられたと保健所が確認するまで無期限の営業禁止の処分となっています。</t>
    </r>
    <phoneticPr fontId="15"/>
  </si>
  <si>
    <t>https://news.yahoo.co.jp/articles/871a46953c4db25c071d4fbc58f25426cb7afc0b</t>
    <phoneticPr fontId="15"/>
  </si>
  <si>
    <t>山陰放送</t>
    <phoneticPr fontId="15"/>
  </si>
  <si>
    <t>30代男性がアニサキスの食中毒発症　「いしのまき元気市場」の刺し身、すしから　宮城県発表</t>
    <phoneticPr fontId="15"/>
  </si>
  <si>
    <t>宮城県は８日、石巻市中央２丁目の観光交流施設「いしのまき元気市場」内にある鮮魚卸売業「三政商店」（石巻市）の直売所で買った刺し身とすしを食べた３０代の男性が、寄生虫アニサキスによる食中毒を発症したと発表した。
　男性は６日夜にマグロやアジなどの刺し身やヤリイカのすしを食べた後、７日未明に腹痛やじんましんの症状を訴え、富谷市内の医療機関を受診した。現在は快方に向かっている。県は三政商店を８日の１日間、生鮮魚介類の生食用提供の停止処分とした。</t>
    <phoneticPr fontId="15"/>
  </si>
  <si>
    <t>宮城県</t>
    <rPh sb="0" eb="3">
      <t>ミヤギケン</t>
    </rPh>
    <phoneticPr fontId="15"/>
  </si>
  <si>
    <t>河北新聞</t>
    <rPh sb="0" eb="4">
      <t>カホクシンブン</t>
    </rPh>
    <phoneticPr fontId="15"/>
  </si>
  <si>
    <t>https://news.goo.ne.jp/article/kahoku/nation/kahoku-20240308khn000032.html</t>
    <phoneticPr fontId="15"/>
  </si>
  <si>
    <t>厚労省・食中毒部会、食中毒患者数は21年並み　ノロ・カンピロ大幅増</t>
    <phoneticPr fontId="15"/>
  </si>
  <si>
    <t>厚生労働省の発表によると、昨年（2023年1～12月）に発生した食中毒は事件数1021件（前年比6％増）、患者数1万1803人（同72％増）で、事件数・患者数ともに大幅に増加し、患者数は21年に近い状況であった＝表。
　患者数が500人以上の事例は、飲食店で提供された湧き水を使用した食事によるカンピロバクター食中毒（患者892人）と、弁当製造施設で原因物質不明の食中毒（患者554人）の2件が報告されている。後者の事例では、当該施設から黄色ブドウ球菌や・・・・</t>
    <phoneticPr fontId="15"/>
  </si>
  <si>
    <t>https://news.nissyoku.co.jp/news/tateishiw20240227100320574</t>
    <phoneticPr fontId="15"/>
  </si>
  <si>
    <t>全国</t>
    <rPh sb="0" eb="2">
      <t>ゼンコク</t>
    </rPh>
    <phoneticPr fontId="15"/>
  </si>
  <si>
    <t>日本食糧新聞</t>
    <rPh sb="0" eb="6">
      <t>ニホンショクリョウシンブン</t>
    </rPh>
    <phoneticPr fontId="15"/>
  </si>
  <si>
    <t>イーティーズ</t>
  </si>
  <si>
    <t>森光商店</t>
  </si>
  <si>
    <t>トモエサヴール</t>
  </si>
  <si>
    <t>一般社団法人石巻...</t>
  </si>
  <si>
    <t>マックスバリュ東...</t>
  </si>
  <si>
    <t>イオンリテール</t>
  </si>
  <si>
    <t>松村乳業</t>
  </si>
  <si>
    <t>平和堂</t>
  </si>
  <si>
    <t>回収＆交換</t>
  </si>
  <si>
    <t>籠清</t>
  </si>
  <si>
    <t>藤本食品</t>
  </si>
  <si>
    <t>栄喜堂</t>
  </si>
  <si>
    <t>熊谷製麵本社工場...</t>
  </si>
  <si>
    <t>信州ざるそば 添付ほぐし水の賞味期限切れコメントあり</t>
  </si>
  <si>
    <t>ｂｅ．</t>
  </si>
  <si>
    <t>レモンクランブルケーキ他 計3品目 賞味期限誤表示</t>
  </si>
  <si>
    <t>モントワール</t>
  </si>
  <si>
    <t>おやつピーナッツミックス 一部異物混入(木片)の恐れコメントあり</t>
  </si>
  <si>
    <t>三色中巻(海老カツ,まぐろ,サラダ) 一部消費期限誤表示</t>
  </si>
  <si>
    <t>アクシアルリテイ...</t>
  </si>
  <si>
    <t>もみだれ 焼肉(牛シマチョウ) 一部ラベル誤貼付でアレルゲン表示欠落</t>
  </si>
  <si>
    <t>長谷食品</t>
  </si>
  <si>
    <t>チーこぶ,チーめん 一部カビ発生の恐れ</t>
  </si>
  <si>
    <t>ツルヤ</t>
  </si>
  <si>
    <t>松代店,穂高店 一夜漬けうに 一部消費期限誤表示コメントあり</t>
  </si>
  <si>
    <t>土遊野</t>
  </si>
  <si>
    <t>アデア牛乳 一部大腸菌群陽性コメントあり</t>
  </si>
  <si>
    <t>カスミ</t>
  </si>
  <si>
    <t>真いか唐揚げ 一部特定原材料(卵)表示欠落</t>
  </si>
  <si>
    <t>チーズキーマカレーナン 一部ラベル誤貼付で特定原材料表示欠落</t>
  </si>
  <si>
    <t>丸七食品</t>
  </si>
  <si>
    <t>かぐら南蛮味噌小胡瓜 一部ラベル誤貼付でアレルギー表示欠落</t>
  </si>
  <si>
    <t>蕨店 銀鮭(佐渡サーモン)甘塩味 保存温度誤表示</t>
  </si>
  <si>
    <t>サミット</t>
  </si>
  <si>
    <t>代官山鉢山町店 しらす干 一部消費期限誤表示</t>
  </si>
  <si>
    <t>天満屋</t>
  </si>
  <si>
    <t>北海道産しめさば 賞味期限ラベル誤貼付</t>
  </si>
  <si>
    <t>岩手屋</t>
  </si>
  <si>
    <t>ちびっこ南部まめ 一部異物混入(合成樹脂)の恐れコメントあり</t>
  </si>
  <si>
    <t>神戸物産</t>
  </si>
  <si>
    <t>金の鶏だし 一部アレルゲン(卵・小麦)表示欠落</t>
  </si>
  <si>
    <t>Wakiya</t>
  </si>
  <si>
    <t>蟹肉入り雲吞 一部アレルゲン(エビ)表示欠落</t>
  </si>
  <si>
    <t>たかはし</t>
  </si>
  <si>
    <t>そうざい 食肉加工品 一部原料表示欠落等コメントあり</t>
  </si>
  <si>
    <t>コルドンヴェール...</t>
  </si>
  <si>
    <t>ザッカリアハリス (バーボンウイスキー) 一部瓶口部が破損の恐れコメントあり</t>
  </si>
  <si>
    <t>ベルク</t>
  </si>
  <si>
    <t>ベルク 洋菓子各種(11品目) 一部消費期限誤印字コメントあり</t>
  </si>
  <si>
    <t>上野屋</t>
  </si>
  <si>
    <t>冬期限定国産生芋100％糸こんにゃく 一部変質の恐れ</t>
  </si>
  <si>
    <t>ニチレイフーズ</t>
  </si>
  <si>
    <t>極太ナポリタン 一部ラベル誤貼付でアレルゲン(乳成分)表示欠落コメントあり</t>
  </si>
  <si>
    <t>月桂冠</t>
  </si>
  <si>
    <t>月桂冠 にごり酒720mLびん詰 一部商品表示漏れコメントあり</t>
  </si>
  <si>
    <t>カノー</t>
  </si>
  <si>
    <t>おつまみ野菜春巻 一部ラベル誤貼付でアレルギー表示欠落</t>
  </si>
  <si>
    <t>丸千千代田水産</t>
  </si>
  <si>
    <t>三陸産干しあみ 一部温度管理ミス</t>
  </si>
  <si>
    <t>シェフワールド</t>
  </si>
  <si>
    <t>黒糖ロール他 4品目 一部アレルギー(乳成分)表示欠落</t>
  </si>
  <si>
    <t>高知県農業協同組...</t>
  </si>
  <si>
    <t>土佐甘とう 一部残留農薬基準超過コメントあり</t>
  </si>
  <si>
    <t>プリマハム</t>
  </si>
  <si>
    <t>セブンプレミアム 鶏もつの炭火焼 一部ラベル誤貼付でアレルゲン表示欠落コメントあり</t>
  </si>
  <si>
    <t>ニュー・クイック...</t>
  </si>
  <si>
    <t>国産若鶏モモ肉 一部消費期限誤表示</t>
  </si>
  <si>
    <t>ルーシーケイ</t>
  </si>
  <si>
    <t>Place where you meet catsクッキーBOXサンプル 一部ラベル欠落</t>
  </si>
  <si>
    <t>瑞穂錦酒造</t>
  </si>
  <si>
    <t>みずほ吟醸水 一部製造基準違反</t>
  </si>
  <si>
    <t>ロジスティクス・...</t>
  </si>
  <si>
    <t>若どりもも肉味付けステーキ用 一部保存温度表示欠落</t>
  </si>
  <si>
    <t>(株)シナジーリ...</t>
  </si>
  <si>
    <t>エヴァンゲリオン 碇シンジ ケーキ缶 一部賞味期限誤表示</t>
  </si>
  <si>
    <t>お肉ゴロゴロ酢豚 一部ラベル誤貼付でアレルゲン表示欠落</t>
  </si>
  <si>
    <t>おいしく食べる十六穀ごはん 一部中身入れ間違え</t>
  </si>
  <si>
    <t>ERITHAJ キャラメルパッションテヴェール 一部カビ発生の恐れ</t>
  </si>
  <si>
    <t>ロールケーキ 他 計3商品 一部賞味期限表記欠落</t>
  </si>
  <si>
    <t>子持ちからふとししゃも 一部消費期限誤表示</t>
  </si>
  <si>
    <t>THE MENTAI あまえび 一部賞味期限誤表示</t>
  </si>
  <si>
    <t>チーズ入りチキンフライ 一部アレルゲン表示欠落</t>
  </si>
  <si>
    <t>ネギトロ・かんぴょう細巻 一部中身違いで特定原材料表示欠落</t>
  </si>
  <si>
    <t>わたしの塩ぱん(メロン) 一部ラベル誤貼付で特定原材料表示欠落コメントあり</t>
  </si>
  <si>
    <t>オールバターワッフル 一部原材料(乳成分)表示欠落</t>
  </si>
  <si>
    <t>にぎわい天重 一部アレルギー(えび,いか)表示欠落</t>
  </si>
  <si>
    <t>小田原駅構内 ふんわり揚桜えび 一部賞味期限誤表示</t>
  </si>
  <si>
    <t>温玉ぶっかけ冷やし石臼蕎麦他 一部賞味期限切れわさび使用</t>
  </si>
  <si>
    <t>クリーム in マフィン 一部賞味期限誤表示</t>
  </si>
  <si>
    <t>みなさまのお墨付きツナフレークまぐろ油漬</t>
  </si>
  <si>
    <t>山陰放送</t>
    <rPh sb="0" eb="2">
      <t>サンイン</t>
    </rPh>
    <rPh sb="2" eb="4">
      <t>ホウソウ</t>
    </rPh>
    <phoneticPr fontId="85"/>
  </si>
  <si>
    <t>3月15日、鳥取県伯耆町の高齢者施設から米子保健所に、「多数の利用者・職員に発熱、下痢、嘔吐などの症状が発生しており、一部からノロウイルスが検出されている。」との報告がありました。米子保健所によりますと、15日午後6時の時点で、この施設の在籍者40人のうち半数の20人。職員23人のうち7人の合わせて27人がこれまでに発症。</t>
    <phoneticPr fontId="85"/>
  </si>
  <si>
    <t>21人が体調不良　福島市・北沢又小、食中毒や感染症の疑い調査</t>
    <phoneticPr fontId="15"/>
  </si>
  <si>
    <t>福島市教委は15日、北沢又小の児童18人と教職員3人の計21人が下痢や嘔吐（おうと）の症状を訴えて欠席したと発表した。重症者はいなかった。いずれも14日に校内で調理した給食を食べており、市保健所は集団食中毒や感染症の疑いを視野に原因を調査している。
　市によると、児童は1～6年生で、全校生が集まる行事などは数日中に行われていない。15日は外部委託しているご飯と牛乳、学校に備蓄していたレトルト食品などを提供した。全校生は約410人。週明けの18日以降の給食の提供を取りやめ、原因が判明するまで児童に弁当を持参させるという。</t>
    <phoneticPr fontId="15"/>
  </si>
  <si>
    <t>https://news.yahoo.co.jp/articles/65b2da9947ba0cd079559bea3a590dab669f10eb</t>
    <phoneticPr fontId="15"/>
  </si>
  <si>
    <t>福島民友</t>
    <rPh sb="0" eb="2">
      <t>フクシマ</t>
    </rPh>
    <rPh sb="2" eb="4">
      <t>ミンユウ</t>
    </rPh>
    <phoneticPr fontId="15"/>
  </si>
  <si>
    <t xml:space="preserve">デリカアドバイザー養成研修 114人を修了認定 日本惣菜協会 - 農業協同組合新聞 </t>
    <phoneticPr fontId="15"/>
  </si>
  <si>
    <t>（一社）日本惣菜協会は3月15日、「2023年度第2回デリカアドバイザー養成研修」の修了認定者を発表。同6日の修了認定審査会で114人を認定した。これにより、デリカアドバイザー修了認定者は、約344社、3363人となった。
デリカアドバイザー養成研修は、惣菜売場のスタッフが惣菜を調理・販売する際の注意点、原料原産地やアレルゲン、栄養成分など食品表示に関わる法令関係、食品衛生や労働安全等を通信教育で学ぶ研修。2013年11月にスタートし、今年度で開講10周年となった。
　惣菜・中食産業は、市場規模10兆円を超える大きな産業へと成長し、惣菜は食生活に欠かせないものとなっている。消費者の関心も高まり、売場では美味しさだけでなく、原材料や栄養素についての質問、健康や安全・安心に関わるさまざまな問い合わせがある。デリカアドバイザー養成研修のカリキュラムは、惣菜を調理・販売する際の注意点、原料原産地、アレルゲン、栄養成分など食品表示に関わる法令関係や、食品衛生や労働安全等を通信教育で学ぶ。基本的知識を習得することで、惣菜売り場で働く人々が表示制度および衛生管理の一翼を担う重要な役割を果たし、消費者への信頼につながる。同研修を採用している企業では、売場のリーダーだけでなく、パートタイマーにも活用され、店舗全体の知識レベル向上に努めている。合格者からは「知識を身につけることで、自信を持って対応できるようになった」などの声が寄せられている。現在、全国611店舗で1167人のデリカアドバイザーが店舗に認定証を掲げ、消費者からの信頼に応えている。次回のデリカアドバイザー養成研修受講の申込みは4月1日から5月末まで受け付ける。</t>
    <phoneticPr fontId="15"/>
  </si>
  <si>
    <t xml:space="preserve">英政府、原産地や動物福祉に関する食品表示規制案の意見公募(英国) | ビジネス短信 - ジェトロ </t>
    <phoneticPr fontId="85"/>
  </si>
  <si>
    <t>英国環境・食料・農村地域省（DEFRA）は3月12日、食品の原産地と生産方法の表示に関する規則案の意見公募外部サイトへ、新しいウィンドウで開きますを開始した（5月7日締め切り）。スティーブ・バークレイ環境・食料・農村地域相は「食品がどこで、どのように生産されたかを示す表示を公平で理解しやすいものにすることで、消費者が情報に基づいた選択をできるようにし、高品質で高水準の動物福祉（アニマルウェルフェア）の食品を生産している英国の農家に報いたい」と述べた。表示規制強化については、バークレイ氏が1月のオックスフォード農業カンファレンスの演説外部サイトへ、新しいウィンドウで開きますで表明していた（2024年1月9日記事参照）。
意見公募では、原産地表示の改善に関して、次のような案が示されている。
・ベーコンなど最小限の加工をした肉製品に対する原産地表示の義務化
・原産地表示の視認性の向上
・レストランなど家庭部門以外の特定の食品に対する原産地表示の義務化
・表示での国旗使用の管理強化
また、生産方法の表示に関して、英国の動物福祉基準を下回る製品、満たす製品、上回る製品を区別する5段階表示の義務化について、豚肉、鶏肉、卵を対象とし、英国産品と輸入品の両方に適用する案が示されている。乳製品、牛肉、羊肉の表示については引き続き検討し、意見公募を行う予定としている。さらに、魚介類の表示方法についても、より一般的な内容で意見を求めている。
　動物福祉に積極的に取り組む大手スーパーマーケット、ウェイトローズのジェームス・ベイリー代表は意見公募の開始に対して、「農家の動物福祉に対する姿勢を認定し、透明性の向上と消費者の誤認防止に向けた政府の取り組みを支持する」と述べた。一方、英国の農業団体NFU（全国農業者組合）のデービッド・エクスウッド副会長は「表示自体は、英国では違法となる条件下で生産された輸入品から、わが国の高い基準を守る解決策ではない」とし、「選挙マニフェストでのわれわれの要求の1つとして、次期政府に対し、全ての輸入農産物について一連の核となる環境基準と動物福祉基準を法律で制定することを求めている」とコメントした。</t>
    <phoneticPr fontId="85"/>
  </si>
  <si>
    <t>https://www.jetro.go.jp/biznews/2024/03/8515409cd0ef6d97.html</t>
    <phoneticPr fontId="85"/>
  </si>
  <si>
    <t>英国</t>
    <rPh sb="0" eb="2">
      <t>エイコク</t>
    </rPh>
    <phoneticPr fontId="85"/>
  </si>
  <si>
    <t xml:space="preserve">包装前面栄養表示の対象範囲など整理 実態把握調査を実施へ…消費者庁 | 通販通信ECMO </t>
    <phoneticPr fontId="15"/>
  </si>
  <si>
    <t>栄養摂取をめぐる課題の解決を目的に、食品の日本版・包装前面栄養表示（FOPNL）を導入するため、消費者庁は来年度に実態把握調査を実施する。新井ゆたか長官が3月14日の定例記者会見で明らかにした。
▽関連記事
日本版・包装前面栄養表示 推奨量などに占める割合を表示…消費者庁
食品表示にデジタルツール活用 来年度から具体策を検討…消費者庁</t>
    <phoneticPr fontId="15"/>
  </si>
  <si>
    <t xml:space="preserve">機能性表示食品9商品で不適切な広告表現…業界団体が自主審査 | 通販通信ECMO </t>
    <phoneticPr fontId="15"/>
  </si>
  <si>
    <t>日本健康・栄養食品協会は3月12日、機能性表示食品広告審査会の結果を公表した。国の指針に抵触する恐れがあるなど、機能性表示食品9商品で不適切な広告表現が見つかった
▽関連記事
機能性表示食品2商品で成分含有量が不足…消費者庁が買い上げ調査
疑義が生じた88商品はどうなる？…機能性表示食品の「届出制」を考察（前）</t>
    <phoneticPr fontId="15"/>
  </si>
  <si>
    <t>加工食品パッケージの前面に栄養表示　任意制度で消費者庁が導入へ</t>
    <phoneticPr fontId="15"/>
  </si>
  <si>
    <t>　加工食品の包装前面に栄養の情報を示す「包装前面栄養表示」（FOPNL）を検討していた消費者庁の検討会は12日、義務づけられている栄養成分表示とは別に、任意の表示制度として導入するとの方向性をまとめた。表示する栄養成分は熱量（カロリー）、たんぱく質、脂質、炭水化物、食塩相当量の五つとし、含有量と共に1日に必要な量に占める割合を併記する方針を示した。この方針に基づき、消費者庁は開始時期など2024年度以降に制度の詳細を検討する。検討会は、適正体重の維持や食塩摂取量の減少などの取り組みを継続しやすく、自然に健康になれる食環境づくりを進めるため、FOPNLが望まれると指摘。国内では自主的に取り組む事業者がまだ少数であることから、任意表示と位置づけ、一定のルールが必要とした。ルール化にあたっては様式を統一し、表示の単位は1食分の量を原則にすべきだとしている。現在、加工食品には熱量、たんぱく質、脂質、炭水化物、ナトリウム（食塩相当量で表示）の五つの栄養成分値の表示が義務づけられ、主に包装の裏面に書かれている。国際的には、栄養成分表示に加え、パッケージの前面に栄養に関して分かりやすく消費者に説明するFOPNLを導入する国が増加。消費者の健康的な食品選択を助ける重要なツールだとして、世界保健機関（WHO）が19年にガイドラインを公表した。</t>
    <phoneticPr fontId="15"/>
  </si>
  <si>
    <t xml:space="preserve">健康食品などネット上の虚偽・誇大表示に対して改善指導を実施 244事業者・248商品が対象 </t>
    <phoneticPr fontId="15"/>
  </si>
  <si>
    <t>消費者庁では、2023年10月から12月までの期間、インターネットにおける健康食品などの虚偽・誇大表示の監視を実施し、その結果を発表した。同期間に、インターネットにおいて健康食品などを販売している244事業者による248商品の表示について、健康増進法第65条第1項の規定に違反するおそれのある文言などがあったことから、これらの事業者に対し、表示の改善指導を実施。また、当該事業者がショッピングモールに出店している場合には、出店するショッピングモール運営事業者に対しても、表示の適正化について協力を依頼した。</t>
    <phoneticPr fontId="15"/>
  </si>
  <si>
    <t xml:space="preserve">食品経営者フォーラム、「無添加表示の規制強化その背景と業界への影響」19日開催 </t>
    <phoneticPr fontId="15"/>
  </si>
  <si>
    <t>日本食糧新聞社主催の食品経営者フォーラムは東京大学・唐木英明名誉教授（食の信頼向上をめざす会代表）を迎え、3月19日にホテルニューオータニ東京で開催する。テーマは「無添加表示の規制強化その背景と業界への影響」。消費者庁が「食品添加物の不使用表示に関するガイドライン」を策定し、「無添加」「不使用」記載する際の規制が厳しくなる。明確なルールない中、食品メーカーはどう判断するか。消費者に分かりやすい表示を目指すとは。規制強化その背景と業界への影響を探る。
　▼会合名＝食品経営者フォーラム▼日時＝2024年3月19日（火）午後4時～5時30分▼交流会＝午後5時30分～7時▼会場＝ホテルニューオータニ東京（東京都千代田区紀尾井町4-1）講演会：シリウス／交流会：クレセント▼参加費用＝正会員無料（代理出席可）、特別会員無料（代理出席不可）、一般参加1人2万2000円（交流会費、税込み）▼講師＝東京大学・名誉教授（食の信頼向上をめざす会代表）唐木英明氏▼テーマ＝「無添加表示の規制強化その背景と業界への影響」▼問い合わせ＝日本食糧新聞社事業本部：電話03・3537・1310、FAX03・3537・1071、https://bit.ly/3PBGKpn</t>
    <phoneticPr fontId="15"/>
  </si>
  <si>
    <t>すかいらーく、品質管理に不可欠な食品検査の基盤にSmartDB（R）を導入〜 品質管理部門が検査業務プロセスをデジタル化 〜</t>
    <phoneticPr fontId="85"/>
  </si>
  <si>
    <t>https://prtimes.jp/main/html/rd/p/000000176.000025071.html</t>
    <phoneticPr fontId="85"/>
  </si>
  <si>
    <t>株式会社すかいらーくホールディングス（本社：東京都武蔵野市、代表取締役会長：谷 真、以下 すかいらーくグループ）と大企業向けクラウドサービスの株式会社ドリーム・アーツ（東京本社：東京都渋谷区、広島本社：広島県広島市、代表取締役社長：山本 孝昭、以下 ドリーム・アーツ）は、このたびすかいらーくグループが食品検査業務において大企業向け業務デジタル化クラウド「SmartDB（R）（スマートデービー）」を導入したことを発表します。 2024年1月より利用開始しており、今後は台湾すかいらーくへの展開を予定しています。
　また、ドリーム・アーツは2024年4月4日に「デジタルの民主化」の普及と大企業のデジタル活用を目的にしたセミナーを開催予定。 すかいらーくグループをはじめユーザー企業による先進事例をご紹介します。
■フルスクラッチシステムを刷新、食品検査の新しい基盤にSmartDB（R）を採用
　すかいらーくグループは、「ガスト」「バーミヤン」「ジョナサン」「夢庵」など20以上のブランドを全国展開する世界最大規模の直営レストランチェーンです。
　同社では、すべての商品を安全・安心にお客さまに提供するために厳しい衛生管理をおこなっています。 取引先の検査から、原材料、加工途中、完成したメニューまで、それぞれに細菌・残留農薬・アレルギーなど検査項目を設け衛生面での品質を管理。 約170種類の検査基準で、外食業界トップクラスの検体数である年間約10万件の検査を徹底的に実施しています。 品質管理において重要な細菌検査の業務プロセスを一元管理する基盤としてSmartDB（R）の採用を決定。 2024年1月より利用開始しました。
　導入背景として10年以上利用したフルスクラッチシステム（※1）の課題がありました。 細菌検査の手法変更や検査依頼など前後に発生する業務への対応など、改修する際に素早く対応できず莫大なコストが必要になってしまう状況でした。  ※1 テンプレートやフレームワークなどの開発ツールを一切使用せず、オリジナルのシステムをゼロから作り上げる開発の手法
■品質管理部門自らが食品検査システムを構築、4ヵ月でリリース
　環境変化に素早く柔軟に対応するために、業務をよく理解している品質管理部門が自ら業務システムを構築・改善できる基盤が求められていました。 加えて従来のスクラッチシステムで実現している複雑な業務プロセスを漏れなく再現する豊富な機能があるかを重視し検討を開始。
　SmartDB（R）は高度なワークフローとWebデータベース機能を兼ね備えたノーコード開発基盤であり、プログラミングの知識がない非IT人材でも簡単にアプリを作成できます。 複数のシステムと比較し検討を重ねた結果、以下の点が評価ポイントになりSmartDB（R）の導入に至りました。</t>
    <phoneticPr fontId="85"/>
  </si>
  <si>
    <t>残留農薬検査について（残留農薬検査法の紹介）</t>
    <phoneticPr fontId="85"/>
  </si>
  <si>
    <t>https://www.iph.osaka.jp/s018/content/pesticide-nosan/20240301100749.html</t>
    <phoneticPr fontId="85"/>
  </si>
  <si>
    <t>残留農薬ってこわいもの？
『残留農薬』という言葉を聞いて、「なんとなく不安・・・」と思われる方は少なからずおられるでしょう。私たちが薬を用いるように、農産物には『農薬』を使用すると考えていただければと思います。  害虫・病気等による被害を防ぐ、除草にかかる労力を軽減する、収穫量を確保するなど、農産物を生産する上で農薬は大きな役割を果たしています。一方で、食品安全委員会が2018年に行った食品安全に関するアンケートでは、約5割の回答者が、『残留農薬』に対して「とても不安に感じる」「ある程度不安を感じる」を選んでおり、消費者の残留農薬への関心の高さが伺えます。
  当研究所では、大阪府や大阪市が定めた食品衛生監視指導計画に基づく収去検査（行政機関が実施する抜き取り検査）を実施し、基準を超える食品がないか、監視しています。今回は、当所で実施している残留農薬検査の方法について、農産物を例に解説します。
◆残留農薬検査の流れ  当所に持ち込まれた検体は以下の4つの工程で処理され、結果を判定します。・・・・続きは記事へ</t>
    <rPh sb="454" eb="455">
      <t>ツヅ</t>
    </rPh>
    <rPh sb="457" eb="459">
      <t>キジ</t>
    </rPh>
    <phoneticPr fontId="85"/>
  </si>
  <si>
    <t xml:space="preserve">静岡から輸入のメロンに残留農薬 水際検査で不合格／台湾 - Yahoo!ニュース </t>
    <phoneticPr fontId="85"/>
  </si>
  <si>
    <t>（台北中央社）衛生福利部（保健省）食品薬物管理署は5日、静岡から2月に輸入されたメロンが水際検査で不合格になったと発表した。検出されてはならないとするニテンピラムが0.04ppm検出されたとしている。同署によると、同一ロット計18キログラムを廃棄しまたは積み戻したという。
同署の林金富副署長は電話取材に対し、昨年12月25日から6月24日まで、日本から輸入されるメロンの抜き取り検査を強化していると説明。今回不合格になったメロンを輸入した業者の商品に対しては、今後は全ロット検査を行う方針を示した。</t>
    <phoneticPr fontId="85"/>
  </si>
  <si>
    <t>https://news.yahoo.co.jp/articles/a18832081770d5c9ca5486f84eb12aa453090ab2</t>
    <phoneticPr fontId="85"/>
  </si>
  <si>
    <t>土佐甘とう 一部残留農薬基準超過</t>
    <phoneticPr fontId="85"/>
  </si>
  <si>
    <t>2024年2月15日～2024年2月28日に、青果卸売会社ならびに食品卸売会社に販売した「土佐甘とう」において、残留農薬自主検査で、農薬成分の「アセフェート」が0.46ppm(食品衛生法上「甘長とうがらし」の残留農薬基準値は0.01ppm)検出されたため、回収する。これまで健康被害の報告はない。
【発　表　日】2024/03/02
【企　業　名】高知県農業協同組合
【 販売期間 】2024/02/15～2024/03/28
【キーワード】土佐甘とう、農薬、アセフェート、甘長とうがらし、残留農薬、基準値超過
【 ジャンル 】食品
【 関連情報 】https://ifas.mhlw.go.jp/faspub/_link.do?i=IO_S020502&amp;p=RCL20...---</t>
    <phoneticPr fontId="85"/>
  </si>
  <si>
    <t>https://www.excite.co.jp/news/article/Recall_48783/</t>
    <phoneticPr fontId="85"/>
  </si>
  <si>
    <t>残留農薬基準値超過についてのお詫びと回収のお知らせ</t>
    <phoneticPr fontId="85"/>
  </si>
  <si>
    <t>平素よりセレサモス宮前店をご利用いただき誠にありがとうございます。
このたび、セレサモス宮前店で自主的に実施した残留農薬検査において、市内生産者１名が出荷したシュンギク(サラダ)から食品衛生法で規定する残留農薬基準を超える農薬が検出されました。つきましては、当該商品の出荷を停止し、自主回収をさせていただいております。
なお、検出濃度から健康被害のおそれはございません。お客様には多大なるご迷惑とご心配をおかけいたしますことを心よりお詫び申しあげますとともに、今後このようなことのないよう管理体制の強化に努めてまいります。
記　　自主回収商品 シュンギク(サラダ)　　販 売 店 セレサモス宮前店　　販売期間 令和６年２月１９日(月)〜２月２２日(木)　　販売数量 ２２２袋
検出農薬成分 イソキサチオン 基準値0.05ppmに対し0.06ppm　　 イミシアホス 基準値0.01ppmに対し0.06ppm
対 応 購入されたお客様に対しましては、代金を返金させていただきますので、お申し付けください。</t>
    <phoneticPr fontId="85"/>
  </si>
  <si>
    <t>https://www.jaceresa.or.jp/app/wp-content/uploads/2024/02/%E3%82%BB%E3%83%AC%E3%82%B5%E3%83%A2%E3%82%B9.pdf</t>
    <phoneticPr fontId="85"/>
  </si>
  <si>
    <t>2024年 第9週（2月26日〜 3月3日）</t>
    <phoneticPr fontId="85"/>
  </si>
  <si>
    <t>結核例　1258例</t>
    <rPh sb="8" eb="9">
      <t>レイ</t>
    </rPh>
    <phoneticPr fontId="5"/>
  </si>
  <si>
    <t>細菌性赤痢1例 菌種：S. flexneri（B群）＿感染地域：国内・国外不明</t>
    <phoneticPr fontId="85"/>
  </si>
  <si>
    <t xml:space="preserve">腸管出血性大腸菌感染症26例（有症者19例、うちHUS なし）
感染地域：国内20例、韓国2例、国内・国外不明4例
国内の感染地域：‌愛知県4例、宮城県2例、滋賀県2例、福岡県2例、福島県1例、埼玉県1例、東京都1例、大阪府1例、徳島県1例、大分県1例、沖縄県1例、国内（都道府県不明）3例
</t>
    <phoneticPr fontId="85"/>
  </si>
  <si>
    <t xml:space="preserve">年齢群：‌3歳（1例）、5歳（1例）、10代（4例）、20代（7例）、30代（2例）、
40代（5例）、50代（1例）、60代（2例）、70代（2例）、80代（1例）
</t>
    <phoneticPr fontId="85"/>
  </si>
  <si>
    <t>血清群・毒素型：‌O157 VT1・VT2（10例）、O157 VT2（5例）、O26 VT1（2例）、O26 VT1・VT2（1例）、O26 VT2（1例）、O91 VT1（1例）、その他・不明（6例）
累積報告数：197例（有症者124例、うちHUS 1例．死亡なし）</t>
    <phoneticPr fontId="85"/>
  </si>
  <si>
    <t>感染地域：神奈川県1例、バングラデシュ1例</t>
    <phoneticPr fontId="85"/>
  </si>
  <si>
    <t xml:space="preserve">腸チフス　２例
</t>
    <rPh sb="0" eb="1">
      <t>チョウ</t>
    </rPh>
    <rPh sb="6" eb="7">
      <t>レイ</t>
    </rPh>
    <phoneticPr fontId="5"/>
  </si>
  <si>
    <t>E型肝炎12例 感染地域（感染源）：‌北海道3例（豚焼肉1例、レバー1例、
不明1例）、山形県1例（不明）、埼玉県1例（不明）、神奈川県1例（不明）、
三重県1例（半生レバー/サイコロステーキ）、国内（都道府県不明）2例（不明2例）、国内・国外不明3例（不明3例）
A型肝炎2例 感染地域：佐賀県1例、国内・国外不明1例</t>
    <phoneticPr fontId="85"/>
  </si>
  <si>
    <t>レジオネラ症25例（肺炎型25例）
感染地域：栃木県4例、宮城県2例、山形県2例、福島県2例、東京都2例、神奈川県2例、奈良県2例、愛媛県2例、埼玉県1例、
石川県1例、京都府1例、大阪府1例、鹿児島県1例、国内・国外不明2例
年齢群：60代（9例）、70代（6例）、80代（5例）、90代以上（5例）累積報告数：284例</t>
    <phoneticPr fontId="85"/>
  </si>
  <si>
    <t>アメーバ赤痢7例（腸管アメーバ症7例）
感染地域：‌千葉県1例、兵庫県1例、国内（都道府県不明）1例、エジプト1例、タイ1例、国内・国外不明2例
感染経路：性的接触1例（異性間）、経口感染2例、その他・不明4例</t>
    <phoneticPr fontId="85"/>
  </si>
  <si>
    <t>老人ホームで集団食中毒が発生　群馬・高崎市</t>
    <phoneticPr fontId="15"/>
  </si>
  <si>
    <t>高崎市保健所は、市内の老人ホームで集団食中毒が発生したと発表しました。
集団食中毒が発生したのは高崎市井野町にある特別養護老人ホーム長寿荘です。
高崎市によりますと今月１１日、施設の管理者から「入所者２９人が下痢などの症状を訴えている」と保健所に連絡がありました。保健所で調べたところ入所者の男女３０人に下痢や軟便の症状があり、１人は入院しました。
そして、発症者７人の便から食中毒の原因菌のひとつウエルシュ菌が確認されたことから、保健所はこの施設で調理された食事が原因の食中毒と断定し、給食施設を１６日から３日間調理業務停止としました。</t>
    <phoneticPr fontId="15"/>
  </si>
  <si>
    <t>群馬県</t>
    <rPh sb="0" eb="3">
      <t>グンマケン</t>
    </rPh>
    <phoneticPr fontId="15"/>
  </si>
  <si>
    <t>群馬テレビ</t>
    <rPh sb="0" eb="2">
      <t>グンマ</t>
    </rPh>
    <phoneticPr fontId="15"/>
  </si>
  <si>
    <t>https://news.yahoo.co.jp/articles/04f973c26a9de785242fef4668721590222e8296</t>
    <phoneticPr fontId="15"/>
  </si>
  <si>
    <t>https://www.jetro.go.jp/biznews/2024/03/7e8cf922f75659cb.html</t>
    <phoneticPr fontId="85"/>
  </si>
  <si>
    <t>WTO紛争処理小委員会（パネル）は3月5日、パーム油由来のバイオ燃料をめぐりマレーシアがEUなどを相手取り申し立てた案件につき、パネル報告書を公表した。これを受け、マレーシアのジョハリ・アブドル・ガニ・プランテーション・商品相は3月6日、「マレーシアが勝訴した」と題する声明外部サイトへ、新しいウィンドウで開きますを発表。声明は、「パーム油由来のバイオ燃料を制限するEUの規則は差別的」「間接的土地利用の変化（ILUC）（注1）を理由に同バイオ燃料を廃止する運用や、新たな貿易関連措置を導入する際の諸外国への通知や協議の手順においても公正さを欠いていた」と、今回のパネルが判じたと強調した。本件は2021年1月、パーム油由来のバイオ燃料が不当に扱われているとし、マレーシアがEU、フランスおよびリトアニアに対し、WTO紛争解決手続きを申し立てたもの（DS600、WTOウェブサイト外部サイトへ、新しいウィンドウで開きます）。EUの再生可能エネルギー指令（RED II、注2）は、輸送用燃料の中に10％以上の持続可能燃料を混合するよう加盟国に求める一方、パーム栽培が森林伐採につながるとの認識に基づき、パーム油由来のバイオ燃料使用を原則、2030年までに段階的に廃止すると定めている。マレーシアは世界2位のパーム油生産国として、同指令が内外差別的だと批判を強めていた。
上記のマレーシア政府声明では、EUはパネルの判断を尊重し、パーム油由来のバイオ燃料への対応を進めることに同意した、と記載している。ジョハリ・プランテーション・商品相は声明で、「マレーシア政府として、EU側の規制変更に向けた動きを注意深く見守り、必要に応じて順守手続きを追求する」と述べた。
　他方で、欧州委員会も本パネル報告を受け、「WTOパネルは、EUがRED IIの下で、環境および気候に基づく対策を講じる能力を維持することを支持」したとの声明外部サイトへ、新しいウィンドウで開きますを発表。RED IIのWTO協定整合性をパネルが確認した一方、指令に基づくEU委任法の実施と運用の側面に問題があったとし、パネル判断に準拠するよう今後必要な措置を講じる意向を表明した。　マレーシアとEUの間では、2010年に自由貿易協定（FTA）交渉が開始されたが、パーム油を巡る紛争が交渉を停滞させている、と報じられる。パーム油の対欧州輸出をめぐっては、マレーシアはインドネシアとともに2023年に欧州に代表団を送り、EU側の理解を求めていた（2023年6月2日記事参照）。両者間にFTAが存在しないことによる、マレーシアの輸出競争力低下を懸念する産業界の声も大きい。
（注1）バイオ燃料用作物の生産により、食用として栽培されていた作物が別の土地で栽培されること（欧州委員会ウェブサイト外部サイトへ、）。
（注2）現行の再エネ指令は2023年11月に改正されたRED III。</t>
    <phoneticPr fontId="85"/>
  </si>
  <si>
    <t>https://www3.nhk.or.jp/news/html/20240314/k10014390181000.html</t>
    <phoneticPr fontId="85"/>
  </si>
  <si>
    <t>https://www.jetro.go.jp/biz/areareports/2024/9e352a73c89a83ae.html</t>
    <phoneticPr fontId="85"/>
  </si>
  <si>
    <t>オーストラリア政府は中国がオーストラリア産のワインに課していた高い関税について、今月中にも撤廃すると中国側から連絡があったことを明らかにし、両国は経済面での関係改善の動きを進めています。オーストラリアのファレル貿易・観光相は13日、地元メディアの取材に対し、「中国政府はオーストラリアのワインにかけていた関税についてすべて撤廃するとしている。2週間以内に最終的な決定が出る」と述べ、オーストラリア産のワインに課していた関税を今月中にも撤廃すると中国側から連絡があったことを明らかにしました。オーストラリア産のワインをめぐっては、2020年に両国の関係が悪化して以降、中国が最大で218％の関税をかけていましたが、去年10月、撤廃に向けて合意していました。中国外務省の汪文斌報道官は13日の会見で、記者から「いつ撤廃の発表を行うのか」と問われたのに対し、「主管部門に確認してほしい」と述べるにとどめました。その一方で、汪報道官は「中国側はオーストラリア側と対話や協力を強化し続けることを望む」と述べ、両国関係の改善に前向きな姿勢を示しました。
　両国は経済面での関係改善の動きを進めていて、香港のメディアは、中国の王毅外相がオーストラリア政府の招きで今月後半にもオーストラリアを訪問する予定だと伝えています。</t>
    <phoneticPr fontId="85"/>
  </si>
  <si>
    <t>オ―ストラリア</t>
    <phoneticPr fontId="85"/>
  </si>
  <si>
    <t>マレーシア</t>
    <phoneticPr fontId="85"/>
  </si>
  <si>
    <t>https://www.jetro.go.jp/biz/areareports/2024/f55eef64b8f07721.html</t>
    <phoneticPr fontId="85"/>
  </si>
  <si>
    <t>韓国の酒類輸入は2023年、金額・量ともに減少した。しかし、ビールやハイボールなどのリキュールは、輸入額・輸入量ともにプラス成長。また、ウイスキーは額が減少したものの、量では2桁成長した。このように、酒類別にみると、動きは一様でない。日本からの輸入に限ると、ビール、日本酒がプラス成長。ハイボールなどのリキュールは、急成長した。本稿では、関連統計や有識者へのヒアリングに基づき、2023年の韓国の輸入酒類市場を分析。さらに、2024年を展望する。
◆リキュールは輸入額19.0％増、量で63.2％増
韓国酒類輸入協会（Korea Wines &amp; Spirits Importers Association：KWSIA）によると、韓国の酒類輸入額は2023年、11億2,856万ドル（前年比4.8％減）。輸入量は、3億8,028万リットル（1.3％減）だった。額と量、ともに小幅に減少したかたちだ（図1参照）。
2023年の品目別輸入額・輸入量は、
表1で確認できる。上位3酒類は輸入額・輸入量ともワイン、
ウイスキー、ビールが占めた額ではワインが全体の44.8％、
量ではビールが62.8％を占めた。　　　　　
　　　　　　　　　　　　　　　　　　　　　　　　　　　　　　　　図1：韓国の輸入酒類市場の推移　　　　　　　　　　　</t>
    <phoneticPr fontId="85"/>
  </si>
  <si>
    <t>韓国</t>
    <rPh sb="0" eb="2">
      <t>カンコク</t>
    </rPh>
    <phoneticPr fontId="85"/>
  </si>
  <si>
    <t>2023年の日本の中国向け日本酒輸出は減速しながらも、輸出先別では1位を維持し、日本酒の輸出市場に占める中国のプレゼンスは依然として高い。中国では日本酒の認知度向上に伴い、日本酒版のソムリエである国際唎酒師（きき酒師）の活躍の場が増えている。本稿では、中国向け日本酒輸出統計、国際唎酒師の活躍状況、日本酒の消費市場動向などについて概観する。中国向け日本酒輸出は減速しながらも、輸出先別ではトップ日本の財務省が発表した貿易統計によると、2023年の日本の中国向け日本酒輸出は、数量で前年比21.6％減の5,794キロリットル、金額で同12.0％減の124億7,000万円となった。2022年までは、新型コロナウイルス禍の影響が出た2020年を除いて増加を続けてきたが、2023年の減速は東京電力福島第一原子力発電所のALPS処理水問題や中国の景気減速による消費低迷などの要因が大きいとみられる（図参照）。
中国向けの日本酒輸出は減速しながらも、2023年の国・地域別では依然として1位
（金額ベース）を保っており、2位の米国（90億9,000万円）、3位の香港
（60億2,000万円）を大きく引き離している（表参照）。
中国向け輸出額が全体に占める割合は30.4％と、前年比0.6ポイント増えており、
日本酒の輸出市場に占める中国のプレゼンスは高い状況が続いている。
中国語による国際唎酒師の資格取得者、言語別で1位中国では、日本酒の認知度
向上に伴い、日本酒版のソムリエである唎酒師が増えている。唎酒師の資格制度
は日本酒サービス研究会・酒匠研究会連合会（以下SSI）が1991年に制定してい
る。また、2009年には外国語で唎酒師の認定試験を実施する資格制度も制定して
おり、外国語で受験した者には「国際唎酒師」の資格を付与している。
SSIのウェブサイトでは、唎酒師の資格を「飲み手に日本酒を美味（おい）しく
飲んでいただくための資格」と規定している。資格取得に際しては、日本酒の
基礎知識や周辺知識、味わいや香りの特徴、料理との相性、飲み手の好みに合わせた商品提案力などのスキルが必要とされている。</t>
    <phoneticPr fontId="85"/>
  </si>
  <si>
    <t>https://www.youtube.com/watch?v=da8kQDtHgcc</t>
    <phoneticPr fontId="85"/>
  </si>
  <si>
    <t>https://www.kenko-media.com/food_devlp/archives/7239</t>
    <phoneticPr fontId="85"/>
  </si>
  <si>
    <t>https://www.ys-consulting.com.tw/news/114142.html</t>
    <phoneticPr fontId="85"/>
  </si>
  <si>
    <t>dsm-firmenichは8日、DSM江山製薬（DSM Jiangshan Pharmaceutical Co., Ltd.）の株式100％を靖江富克斯健康科技有限公司（Jingjiang Cosfocus Health Technology Co., Ltd.）に売却し譲渡することに成功したと発表した。dsm-firmenich は昨年6月28日にビタミンC事業を英国スコットランド・ダルライ工場で製造する「Quali®-C」ブランドに焦点をしぼる見通しを明らかにし、中国江蘇省にあるDSM江山製薬でのビタミンC生産について、他社との提携やビタミンCの再利用など、さまざまな選択肢を模索していく、としていた。DSM江山製薬でのビタミンC生産は昨年5月中旬から完全に停止している。
DSM江山製薬は当時のDSM社が2015年3月31日にAland (Jiangsu) Nutraceutical（江蘇江山製薬）から買収した会社で、今回の売却によりどのような体制となるかが焦点となる。なお、dsm-firmenichは2月15日、栄養、健康、美容の世界リーダーとしての地位を強化するため、2025年をめどにAnimal Nutrition &amp; Health事業（ANH事業）を分離することを発表している。</t>
    <phoneticPr fontId="85"/>
  </si>
  <si>
    <t>発がん性の疑いがあり、台湾を含む世界各国で食品への使用が禁止されている工業用染料、スダンIII（中国語・蘇丹紅3号）が中国から輸入された粉末唐辛子（チリパウダー）などから検出され、有名メーカーの食品や有名レストランなどの飲食店で使用されていたことが2月下旬以降、次々と判明しています。　出荷先は50社以上、使用製品は唐辛子、胡椒（コショウ）、カレー粉、キムチパウダーや、液体唐辛子、キムチなど幅広く、学校給食や病院、高齢者施設などは香辛料の使用を停止しました。
　その後の調査で、ある男が友人名義で中国に1社、台湾に10社の会社を設立し、2018年以降、スダン入りの粉末唐辛子を出荷していたことも明らかになりました。数カ月にとどまらず、数年単位の問題と分かり、消費者の不安が広がっています。
スダン染料の発がん性
　スダンレッド（スーダンレッド）は、赤色の着色に使用する工業用染料で、スダンI、スダンⅡ、スダンⅢ、スダンⅣなど多くの種類あります。しっかり染まり、発色がよいので、レインコートや玩具、アクリル板など、プラスチックや合成材料の着色に使われています。国際がん研究機関（IARC）は、人に対する発がん性があるかどうかの「証拠の強さ」を示す4段階の分類で、グループ3（ヒトに対する発がん性について分類できない）に分類しています。専門家は、動物実験しか行えないためグループ3なので、実際はグループ2Aかグループ2B（おそらく発がん性がある／可能性がある）以上と考えられ、人体内に入るとリスクが上がると警告しています。</t>
    <phoneticPr fontId="85"/>
  </si>
  <si>
    <t>https://news.yahoo.co.jp/articles/f93a9e10bed41e4891784da39fc9bf5784fdf8e6</t>
    <phoneticPr fontId="85"/>
  </si>
  <si>
    <t>オーストラリアではワインの生産過剰と価格下落が問題になっており、数百万本のブドウの木がすでに抜根された。同国は世界5位のワイン輸出国であり、2年分の生産量に相当する20億リットル以上のワインがだぶついて倉庫に眠っている。あるブドウ農家は「ワイナリーの数は減っているし、今後どうすべきか真剣に考えて決めなければ。赤字経営は続けられないのだから」と語った。世界的なワイン消費量の減少で、特に影響が深刻なオーストラリア。ブドウの木が数百万本も抜根されている。
ブドウ農家の4代目ジェームズ・クレマスコさん
「現在の価格と市場では生計を立てていけないので、ブドウの木を引き抜いている。1ヘクタールあたりの価格が採算に合わないし、それではブドウを栽培する意味はない」
農家の2代目でワイン製造者ビル・カラブリアさん
「ワイナリーの数は減っているし、赤字のままどこまで続けられるか。農家もワイナリーも、どうすべきか真剣に考えて決めなければ。赤字経営は続けられないのだから」
豪州は世界5位のワイン輸出国。2年分の生産量に相当する、20億リットル以上のワインが倉庫に眠っている。
ブドウ農家組合のジェレミー・キャスCEO
「世界で飲酒のペースが落ちており、ビールやスピリッツのほか、若者が飲んでいる様々な飲み物などワイン以外との競争で多くの圧力がかかっている。そのため今年は、一部の黒ブドウで最低で1トン150豪ドル（1万5000円）という安値になっている」豪政府は今年も、ワイン用ブドウの価格が下がると予測している。</t>
    <phoneticPr fontId="85"/>
  </si>
  <si>
    <r>
      <t>中国経済の停滞を受けて、中国販売が落ち込み、今後どうすべきか悩んでいませんか。皆様の悩みをいち早く緩和・解消できるように、日本貿易振興機構（ジェトロ）では、国税庁、日本酒造組合中央会とともに、緊急オンラインセミナーを開催しました。
　中国で実務を行う又はそれを手助けする6名をパネラーに迎え、日本産酒類の中国販売の リアルな現状と今後のヒントをご紹介します。また、ジェトロが上記関係先と連携しながら提供するBtoB及びBtoCの各種サービスについてもご紹介しています。
パネラーご紹介
①高山博 ：ジェトロ上海 副所長
②田畑茂樹：娜咖嗒商貿（上海）分公司 副総経理 / 本社 中田食品株式会社
③趙剛 ：和之絆（上海）信息咨</t>
    </r>
    <r>
      <rPr>
        <b/>
        <sz val="14"/>
        <rFont val="Microsoft JhengHei"/>
        <family val="2"/>
        <charset val="136"/>
      </rPr>
      <t>询</t>
    </r>
    <r>
      <rPr>
        <b/>
        <sz val="14"/>
        <rFont val="游ゴシック"/>
        <family val="3"/>
        <charset val="128"/>
      </rPr>
      <t>有限公司 創設者
④宮本宗周：在上海日本国総領事館 領事
⑤ 吉本哲平：上海頌福実業有限公司 総経理
⑥渡辺禄郎：樽冠（上海）貿易有限公司 総経理 / 本社 株式会社SakeRD
＜動画時間＞
■はじめに
　00:00:30ー00:02:25　開催挨拶（日本酒造組合中央会 理事 / 宇都宮仁）
　00:02:40ー00:22:22　ジェトロのサービス紹介（ジェトロ上海 副所長 / 高山博）
　00:22:50ー00:26:07　パネラーご紹介</t>
    </r>
    <phoneticPr fontId="85"/>
  </si>
  <si>
    <t>中国</t>
    <rPh sb="0" eb="2">
      <t>チュウゴク</t>
    </rPh>
    <phoneticPr fontId="85"/>
  </si>
  <si>
    <t>台湾</t>
    <rPh sb="0" eb="2">
      <t>タイワン</t>
    </rPh>
    <phoneticPr fontId="85"/>
  </si>
  <si>
    <t>パーム油バイオ燃料めぐるWTO判断を受け、マレーシアはEUの措置是正に期待(マレーシア、EU) ｜  ―ジェトロ</t>
    <phoneticPr fontId="85"/>
  </si>
  <si>
    <t>日本産ウイスキーやハイボールが人気、焼酎への期待も（韓国） ｜ 地域・分析レポート - 海外 - ジェトロ</t>
    <phoneticPr fontId="85"/>
  </si>
  <si>
    <t>オーストラリア産ワイン関税撤廃と中国から連絡 関係改善進む ｜ NHK ｜ オーストラリア</t>
    <phoneticPr fontId="85"/>
  </si>
  <si>
    <t xml:space="preserve">中国の日本酒消費市場動向、国際唎酒師に聞く | 地域・分析レポート -  ジェトロ </t>
    <phoneticPr fontId="85"/>
  </si>
  <si>
    <t>第36回　また食品安全の危機、工業用染料スダンの食品混入／台湾 - ワイズコンサルティング＠台湾</t>
    <phoneticPr fontId="85"/>
  </si>
  <si>
    <t>豪州ブドウ農家が悲鳴、ワインの深刻な生産過剰で数百万本の木抜く（ロイター） - Yahoo!ニュース</t>
    <phoneticPr fontId="85"/>
  </si>
  <si>
    <t xml:space="preserve">dsm-firmenich、中国の江山ビタミンC工場の売却を完了 | 食品と開発 - 健康メディア.com </t>
    <phoneticPr fontId="85"/>
  </si>
  <si>
    <t xml:space="preserve">【どうなる、日本産酒類の中国販売】 - YouTube </t>
    <phoneticPr fontId="85"/>
  </si>
  <si>
    <t>2024年第8週</t>
    <phoneticPr fontId="85"/>
  </si>
  <si>
    <t>2024年第9週</t>
    <phoneticPr fontId="85"/>
  </si>
  <si>
    <r>
      <t xml:space="preserve">対前週
</t>
    </r>
    <r>
      <rPr>
        <b/>
        <sz val="14"/>
        <color rgb="FF0070C0"/>
        <rFont val="ＭＳ Ｐゴシック"/>
        <family val="3"/>
        <charset val="128"/>
      </rPr>
      <t>インフルエンザ 　     　16.8%   減少</t>
    </r>
    <r>
      <rPr>
        <b/>
        <sz val="11"/>
        <color rgb="FFFF0000"/>
        <rFont val="ＭＳ Ｐゴシック"/>
        <family val="3"/>
        <charset val="128"/>
      </rPr>
      <t xml:space="preserve">
</t>
    </r>
    <r>
      <rPr>
        <b/>
        <sz val="14"/>
        <color rgb="FF0070C0"/>
        <rFont val="ＭＳ Ｐゴシック"/>
        <family val="3"/>
        <charset val="128"/>
      </rPr>
      <t>新型コロナウイルス  　11.8% 　減少</t>
    </r>
    <rPh sb="0" eb="3">
      <t>タイゼンシュウゾウカ</t>
    </rPh>
    <rPh sb="27" eb="29">
      <t>ゲンショウ</t>
    </rPh>
    <rPh sb="49" eb="51">
      <t>ゲンショウ</t>
    </rPh>
    <phoneticPr fontId="85"/>
  </si>
  <si>
    <t>　　　　　今週のお題(異物混入対策①　　建物の外周をきれいにする)</t>
    <rPh sb="11" eb="13">
      <t>イブツ</t>
    </rPh>
    <rPh sb="13" eb="15">
      <t>コンニュウ</t>
    </rPh>
    <rPh sb="15" eb="17">
      <t>タイサク</t>
    </rPh>
    <rPh sb="20" eb="22">
      <t>タテモノ</t>
    </rPh>
    <rPh sb="23" eb="25">
      <t>ガイシュウ</t>
    </rPh>
    <phoneticPr fontId="5"/>
  </si>
  <si>
    <t>　　　 何故　建物外周の清掃や不要物撤去が異物対策になるのか</t>
    <rPh sb="7" eb="9">
      <t>タテモノ</t>
    </rPh>
    <rPh sb="9" eb="11">
      <t>ガイシュウ</t>
    </rPh>
    <rPh sb="12" eb="14">
      <t>セイソウ</t>
    </rPh>
    <rPh sb="15" eb="17">
      <t>フヨウ</t>
    </rPh>
    <rPh sb="17" eb="18">
      <t>ブツ</t>
    </rPh>
    <rPh sb="18" eb="20">
      <t>テッキョ</t>
    </rPh>
    <rPh sb="21" eb="23">
      <t>イブツ</t>
    </rPh>
    <rPh sb="23" eb="25">
      <t>タイサク</t>
    </rPh>
    <phoneticPr fontId="5"/>
  </si>
  <si>
    <r>
      <t xml:space="preserve">★ 食品工場における異物混入対策
</t>
    </r>
    <r>
      <rPr>
        <b/>
        <sz val="12"/>
        <color indexed="9"/>
        <rFont val="ＭＳ Ｐゴシック"/>
        <family val="3"/>
        <charset val="128"/>
      </rPr>
      <t xml:space="preserve"> ゼロにすることは大変難しいが、極力少なくすることは確実に出来る。
</t>
    </r>
    <r>
      <rPr>
        <b/>
        <sz val="12"/>
        <color indexed="13"/>
        <rFont val="ＭＳ Ｐゴシック"/>
        <family val="3"/>
        <charset val="128"/>
      </rPr>
      <t>★工場周囲を徹底的にきれいにする。(害虫、飛来物抑制)</t>
    </r>
    <r>
      <rPr>
        <b/>
        <sz val="12"/>
        <color indexed="9"/>
        <rFont val="ＭＳ Ｐゴシック"/>
        <family val="3"/>
        <charset val="128"/>
      </rPr>
      <t xml:space="preserve">
・異物混入問題に悩む工場は、ゴミ置き場が汚かったり、
 不用物が　放置されている。
・植栽の手入れも出来ていない。
・排水溝にゴミがたまっている。
・フェンスや塀が壊れたままになっている。
</t>
    </r>
    <r>
      <rPr>
        <b/>
        <sz val="12"/>
        <color indexed="13"/>
        <rFont val="ＭＳ Ｐゴシック"/>
        <family val="3"/>
        <charset val="128"/>
      </rPr>
      <t>★要するに工場の周りが整理・整頓・清掃されているかが決め手。
工場監査や視察では必ず工場の外周の様子を見ています。　　</t>
    </r>
    <rPh sb="26" eb="28">
      <t>タイヘン</t>
    </rPh>
    <rPh sb="28" eb="29">
      <t>ムズカ</t>
    </rPh>
    <rPh sb="43" eb="45">
      <t>カクジツ</t>
    </rPh>
    <rPh sb="46" eb="48">
      <t>デキ</t>
    </rPh>
    <rPh sb="57" eb="60">
      <t>テッテイテキ</t>
    </rPh>
    <rPh sb="69" eb="71">
      <t>ガイチュウ</t>
    </rPh>
    <rPh sb="72" eb="74">
      <t>ヒライ</t>
    </rPh>
    <rPh sb="74" eb="75">
      <t>ブツ</t>
    </rPh>
    <rPh sb="75" eb="77">
      <t>ヨクセイ</t>
    </rPh>
    <rPh sb="87" eb="88">
      <t>ナヤ</t>
    </rPh>
    <rPh sb="109" eb="110">
      <t>ブツ</t>
    </rPh>
    <rPh sb="129" eb="131">
      <t>デキ</t>
    </rPh>
    <rPh sb="138" eb="140">
      <t>ハイスイ</t>
    </rPh>
    <rPh sb="140" eb="141">
      <t>ミゾ</t>
    </rPh>
    <rPh sb="159" eb="160">
      <t>ヘイ</t>
    </rPh>
    <rPh sb="161" eb="162">
      <t>コワ</t>
    </rPh>
    <rPh sb="200" eb="201">
      <t>キ</t>
    </rPh>
    <rPh sb="202" eb="203">
      <t>テ</t>
    </rPh>
    <rPh sb="205" eb="207">
      <t>コウジョウ</t>
    </rPh>
    <rPh sb="207" eb="209">
      <t>カンサ</t>
    </rPh>
    <rPh sb="210" eb="212">
      <t>シサツ</t>
    </rPh>
    <rPh sb="214" eb="215">
      <t>カナラ</t>
    </rPh>
    <rPh sb="216" eb="218">
      <t>コウジョウ</t>
    </rPh>
    <rPh sb="219" eb="221">
      <t>ガイシュウ</t>
    </rPh>
    <rPh sb="222" eb="224">
      <t>ヨウス</t>
    </rPh>
    <rPh sb="225" eb="226">
      <t>ミ</t>
    </rPh>
    <phoneticPr fontId="5"/>
  </si>
  <si>
    <r>
      <t>解　説　　
●</t>
    </r>
    <r>
      <rPr>
        <b/>
        <sz val="12"/>
        <color indexed="41"/>
        <rFont val="ＭＳ Ｐゴシック"/>
        <family val="3"/>
        <charset val="128"/>
      </rPr>
      <t>　</t>
    </r>
    <r>
      <rPr>
        <b/>
        <sz val="12"/>
        <color indexed="13"/>
        <rFont val="ＭＳ Ｐゴシック"/>
        <family val="3"/>
        <charset val="128"/>
      </rPr>
      <t>問題解決の基本は「異物混入の現状を数値化する」こと!</t>
    </r>
    <r>
      <rPr>
        <b/>
        <sz val="12"/>
        <color indexed="43"/>
        <rFont val="ＭＳ Ｐゴシック"/>
        <family val="3"/>
        <charset val="128"/>
      </rPr>
      <t xml:space="preserve">
・異物混入の種類と数量を曜日、時間とともに記録する。
・原因に対して効果が予測される対策を立て実行する。（外部業者に委託した場合でも、内容をよく理解して積極的に参加する）
・効果がすぐに出なくても、あきらめず問題改善に取り組む。
 (異物混入の要因には季節、曜日、時間などが深くかかわる場合もある。対策の立案には、多くのメンバーで多角的に話合いを行う。)</t>
    </r>
    <rPh sb="8" eb="10">
      <t>モンダイ</t>
    </rPh>
    <rPh sb="10" eb="12">
      <t>カイケツ</t>
    </rPh>
    <rPh sb="13" eb="15">
      <t>キホン</t>
    </rPh>
    <rPh sb="17" eb="19">
      <t>イブツ</t>
    </rPh>
    <rPh sb="19" eb="21">
      <t>コンニュウ</t>
    </rPh>
    <rPh sb="22" eb="24">
      <t>ゲンジョウ</t>
    </rPh>
    <rPh sb="25" eb="28">
      <t>スウチカ</t>
    </rPh>
    <rPh sb="36" eb="38">
      <t>イブツ</t>
    </rPh>
    <rPh sb="38" eb="40">
      <t>コンニュウ</t>
    </rPh>
    <rPh sb="41" eb="43">
      <t>シュルイ</t>
    </rPh>
    <rPh sb="44" eb="46">
      <t>スウリョウ</t>
    </rPh>
    <rPh sb="47" eb="49">
      <t>ヨウビ</t>
    </rPh>
    <rPh sb="50" eb="52">
      <t>ジカン</t>
    </rPh>
    <rPh sb="56" eb="58">
      <t>キロク</t>
    </rPh>
    <rPh sb="63" eb="65">
      <t>ゲンイン</t>
    </rPh>
    <rPh sb="66" eb="67">
      <t>タイ</t>
    </rPh>
    <rPh sb="69" eb="71">
      <t>コウカ</t>
    </rPh>
    <rPh sb="72" eb="74">
      <t>ヨソク</t>
    </rPh>
    <rPh sb="77" eb="79">
      <t>タイサク</t>
    </rPh>
    <rPh sb="80" eb="81">
      <t>タ</t>
    </rPh>
    <rPh sb="82" eb="84">
      <t>ジッコウ</t>
    </rPh>
    <rPh sb="111" eb="114">
      <t>セッキョクテキ</t>
    </rPh>
    <rPh sb="115" eb="117">
      <t>サンカ</t>
    </rPh>
    <rPh sb="122" eb="124">
      <t>コウカ</t>
    </rPh>
    <rPh sb="128" eb="129">
      <t>デ</t>
    </rPh>
    <rPh sb="139" eb="141">
      <t>モンダイ</t>
    </rPh>
    <rPh sb="141" eb="143">
      <t>カイゼン</t>
    </rPh>
    <rPh sb="144" eb="145">
      <t>ト</t>
    </rPh>
    <rPh sb="146" eb="147">
      <t>ク</t>
    </rPh>
    <rPh sb="161" eb="163">
      <t>キセツ</t>
    </rPh>
    <rPh sb="164" eb="166">
      <t>ヨウビ</t>
    </rPh>
    <rPh sb="167" eb="169">
      <t>ジカン</t>
    </rPh>
    <rPh sb="172" eb="173">
      <t>フカ</t>
    </rPh>
    <rPh sb="178" eb="180">
      <t>バアイ</t>
    </rPh>
    <rPh sb="184" eb="186">
      <t>タイサク</t>
    </rPh>
    <rPh sb="187" eb="189">
      <t>リツアン</t>
    </rPh>
    <rPh sb="192" eb="193">
      <t>オオ</t>
    </rPh>
    <rPh sb="200" eb="203">
      <t>タカクテキ</t>
    </rPh>
    <rPh sb="204" eb="205">
      <t>ハナ</t>
    </rPh>
    <rPh sb="205" eb="206">
      <t>ア</t>
    </rPh>
    <rPh sb="208" eb="209">
      <t>オコナ</t>
    </rPh>
    <phoneticPr fontId="5"/>
  </si>
  <si>
    <t>皆様  週刊情報2024-10(9)を配信いたします</t>
    <phoneticPr fontId="5"/>
  </si>
  <si>
    <t>バーテク　ドアドアスリム</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</si>
</sst>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sz val="20"/>
      <color indexed="9"/>
      <name val="ＭＳ Ｐゴシック"/>
      <family val="3"/>
      <charset val="128"/>
    </font>
    <font>
      <b/>
      <sz val="11"/>
      <color rgb="FF222324"/>
      <name val="ＭＳ Ｐゴシック"/>
      <family val="2"/>
      <charset val="128"/>
    </font>
    <font>
      <b/>
      <sz val="14"/>
      <color rgb="FF0070C0"/>
      <name val="ＭＳ Ｐゴシック"/>
      <family val="3"/>
      <charset val="128"/>
    </font>
    <font>
      <b/>
      <sz val="14"/>
      <color rgb="FFFF0000"/>
      <name val="游ゴシック"/>
      <family val="3"/>
      <charset val="128"/>
    </font>
    <font>
      <b/>
      <sz val="12"/>
      <color indexed="13"/>
      <name val="ＭＳ Ｐゴシック"/>
      <family val="3"/>
      <charset val="128"/>
    </font>
    <font>
      <b/>
      <sz val="14"/>
      <color indexed="8"/>
      <name val="ＭＳ Ｐゴシック"/>
      <family val="3"/>
      <charset val="128"/>
    </font>
    <font>
      <b/>
      <sz val="20"/>
      <name val="游ゴシック"/>
      <family val="3"/>
      <charset val="128"/>
    </font>
    <font>
      <b/>
      <sz val="14"/>
      <name val="Microsoft JhengHei"/>
      <family val="2"/>
      <charset val="136"/>
    </font>
    <font>
      <sz val="16"/>
      <name val="ＭＳ Ｐゴシック"/>
      <family val="3"/>
      <charset val="128"/>
      <scheme val="minor"/>
    </font>
    <font>
      <b/>
      <sz val="16"/>
      <color indexed="9"/>
      <name val="ＭＳ Ｐゴシック"/>
      <family val="3"/>
      <charset val="128"/>
    </font>
    <font>
      <sz val="16"/>
      <color indexed="9"/>
      <name val="ＭＳ Ｐゴシック"/>
      <family val="3"/>
      <charset val="128"/>
    </font>
    <font>
      <sz val="16"/>
      <color theme="1"/>
      <name val="ＭＳ Ｐゴシック"/>
      <family val="3"/>
      <charset val="128"/>
      <scheme val="minor"/>
    </font>
    <font>
      <b/>
      <sz val="14"/>
      <color indexed="12"/>
      <name val="ＭＳ Ｐゴシック"/>
      <family val="3"/>
      <charset val="128"/>
    </font>
    <font>
      <sz val="11"/>
      <color indexed="12"/>
      <name val="ＭＳ Ｐゴシック"/>
      <family val="3"/>
      <charset val="128"/>
    </font>
    <font>
      <sz val="14"/>
      <color indexed="63"/>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8"/>
      <color indexed="10"/>
      <name val="ＭＳ Ｐゴシック"/>
      <family val="3"/>
      <charset val="128"/>
    </font>
    <font>
      <b/>
      <sz val="12"/>
      <color indexed="43"/>
      <name val="ＭＳ Ｐゴシック"/>
      <family val="3"/>
      <charset val="128"/>
    </font>
    <font>
      <b/>
      <sz val="12"/>
      <color indexed="41"/>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52"/>
        <bgColor indexed="64"/>
      </patternFill>
    </fill>
    <fill>
      <patternFill patternType="solid">
        <fgColor rgb="FF002060"/>
        <bgColor indexed="64"/>
      </patternFill>
    </fill>
    <fill>
      <patternFill patternType="solid">
        <fgColor rgb="FFFF9900"/>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5" tint="-0.499984740745262"/>
        <bgColor indexed="64"/>
      </patternFill>
    </fill>
  </fills>
  <borders count="254">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auto="1"/>
      </right>
      <top style="dashed">
        <color indexed="64"/>
      </top>
      <bottom/>
      <diagonal/>
    </border>
    <border>
      <left/>
      <right style="medium">
        <color theme="3"/>
      </right>
      <top style="medium">
        <color theme="3"/>
      </top>
      <bottom style="medium">
        <color theme="3"/>
      </bottom>
      <diagonal/>
    </border>
    <border>
      <left/>
      <right style="medium">
        <color theme="3"/>
      </right>
      <top style="thin">
        <color theme="3"/>
      </top>
      <bottom style="medium">
        <color theme="3"/>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right/>
      <top style="thin">
        <color indexed="16"/>
      </top>
      <bottom style="thin">
        <color indexed="16"/>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9" fillId="0" borderId="0"/>
    <xf numFmtId="0" fontId="110" fillId="0" borderId="0" applyNumberFormat="0" applyFill="0" applyBorder="0" applyAlignment="0" applyProtection="0"/>
    <xf numFmtId="0" fontId="109" fillId="0" borderId="0"/>
  </cellStyleXfs>
  <cellXfs count="768">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22" fillId="4" borderId="6" xfId="2" applyFont="1" applyFill="1" applyBorder="1" applyAlignment="1">
      <alignment horizontal="center" vertical="center" wrapText="1"/>
    </xf>
    <xf numFmtId="0" fontId="6" fillId="5" borderId="0" xfId="2" applyFill="1">
      <alignment vertical="center"/>
    </xf>
    <xf numFmtId="0" fontId="6" fillId="0" borderId="9" xfId="2" applyBorder="1">
      <alignment vertical="center"/>
    </xf>
    <xf numFmtId="0" fontId="22"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2" fillId="5" borderId="12" xfId="2" applyFont="1" applyFill="1" applyBorder="1" applyAlignment="1">
      <alignment horizontal="center" vertical="center"/>
    </xf>
    <xf numFmtId="0" fontId="22" fillId="5" borderId="7" xfId="2" applyFont="1" applyFill="1" applyBorder="1" applyAlignment="1">
      <alignment horizontal="center" vertical="center"/>
    </xf>
    <xf numFmtId="0" fontId="22" fillId="0" borderId="12" xfId="2" applyFont="1" applyBorder="1" applyAlignment="1">
      <alignment horizontal="center" vertical="center"/>
    </xf>
    <xf numFmtId="0" fontId="6" fillId="2" borderId="8" xfId="2" applyFill="1" applyBorder="1" applyAlignment="1">
      <alignment horizontal="center" vertical="center" wrapText="1"/>
    </xf>
    <xf numFmtId="0" fontId="22" fillId="5" borderId="14" xfId="2" applyFont="1" applyFill="1" applyBorder="1" applyAlignment="1">
      <alignment horizontal="center" vertical="center"/>
    </xf>
    <xf numFmtId="177" fontId="16" fillId="5" borderId="15" xfId="2" applyNumberFormat="1" applyFont="1" applyFill="1" applyBorder="1" applyAlignment="1">
      <alignment horizontal="center" vertical="center" wrapText="1"/>
    </xf>
    <xf numFmtId="0" fontId="22"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7" fillId="3" borderId="25"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42" xfId="17" applyFont="1" applyFill="1" applyBorder="1" applyAlignment="1">
      <alignment horizontal="left" vertical="center"/>
    </xf>
    <xf numFmtId="0" fontId="33" fillId="9" borderId="43" xfId="17" applyFont="1" applyFill="1" applyBorder="1" applyAlignment="1">
      <alignment horizontal="center" vertical="center"/>
    </xf>
    <xf numFmtId="0" fontId="33" fillId="9" borderId="43" xfId="2" applyFont="1" applyFill="1" applyBorder="1" applyAlignment="1">
      <alignment horizontal="center" vertical="center"/>
    </xf>
    <xf numFmtId="0" fontId="34" fillId="9" borderId="43" xfId="2" applyFont="1" applyFill="1" applyBorder="1" applyAlignment="1">
      <alignment horizontal="center" vertical="center"/>
    </xf>
    <xf numFmtId="0" fontId="34" fillId="9" borderId="4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5" xfId="2" applyFont="1" applyFill="1" applyBorder="1" applyAlignment="1">
      <alignment horizontal="center" vertical="center"/>
    </xf>
    <xf numFmtId="0" fontId="34" fillId="9" borderId="46" xfId="2" applyFont="1" applyFill="1" applyBorder="1" applyAlignment="1">
      <alignment horizontal="center" vertical="center"/>
    </xf>
    <xf numFmtId="0" fontId="1" fillId="10" borderId="46" xfId="17" applyFill="1" applyBorder="1">
      <alignment vertical="center"/>
    </xf>
    <xf numFmtId="0" fontId="37"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52" xfId="17" applyFont="1" applyFill="1" applyBorder="1" applyAlignment="1">
      <alignment horizontal="center" vertical="center"/>
    </xf>
    <xf numFmtId="0" fontId="56"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3" fillId="3" borderId="55" xfId="17" applyFont="1" applyFill="1" applyBorder="1" applyAlignment="1">
      <alignment horizontal="center" vertical="center" wrapText="1"/>
    </xf>
    <xf numFmtId="0" fontId="58"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59" fillId="3" borderId="39" xfId="17" applyNumberFormat="1" applyFont="1" applyFill="1" applyBorder="1" applyAlignment="1">
      <alignment horizontal="center" vertical="center" wrapText="1"/>
    </xf>
    <xf numFmtId="0" fontId="59"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59" fillId="12" borderId="57" xfId="17" applyNumberFormat="1" applyFont="1" applyFill="1" applyBorder="1" applyAlignment="1">
      <alignment horizontal="center" vertical="center" wrapText="1"/>
    </xf>
    <xf numFmtId="0" fontId="59" fillId="12" borderId="57" xfId="17" applyFont="1" applyFill="1" applyBorder="1" applyAlignment="1">
      <alignment horizontal="left" vertical="center" wrapText="1"/>
    </xf>
    <xf numFmtId="0" fontId="63" fillId="13" borderId="58" xfId="17" applyFont="1" applyFill="1" applyBorder="1" applyAlignment="1">
      <alignment horizontal="center" vertical="center" wrapText="1"/>
    </xf>
    <xf numFmtId="176" fontId="61" fillId="13" borderId="58" xfId="17" applyNumberFormat="1" applyFont="1" applyFill="1" applyBorder="1" applyAlignment="1">
      <alignment horizontal="center" vertical="center" wrapText="1"/>
    </xf>
    <xf numFmtId="181" fontId="63" fillId="10" borderId="58" xfId="0" applyNumberFormat="1" applyFont="1" applyFill="1" applyBorder="1" applyAlignment="1">
      <alignment horizontal="center" vertical="center"/>
    </xf>
    <xf numFmtId="0" fontId="63" fillId="13" borderId="59" xfId="17" applyFont="1" applyFill="1" applyBorder="1" applyAlignment="1">
      <alignment horizontal="center" vertical="center" wrapText="1"/>
    </xf>
    <xf numFmtId="182" fontId="65"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3" fillId="3" borderId="35" xfId="17" applyFont="1" applyFill="1" applyBorder="1" applyAlignment="1">
      <alignment horizontal="center" vertical="center" wrapText="1"/>
    </xf>
    <xf numFmtId="0" fontId="58"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2"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4"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8" xfId="0" applyFont="1" applyFill="1" applyBorder="1" applyAlignment="1">
      <alignment horizontal="center" vertical="center" wrapText="1"/>
    </xf>
    <xf numFmtId="14" fontId="6" fillId="0" borderId="0" xfId="2" applyNumberFormat="1">
      <alignment vertical="center"/>
    </xf>
    <xf numFmtId="0" fontId="17"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0" fillId="0" borderId="10" xfId="0" applyFont="1" applyBorder="1" applyAlignment="1">
      <alignment horizontal="center" vertical="center" wrapText="1"/>
    </xf>
    <xf numFmtId="0" fontId="88" fillId="21" borderId="30" xfId="2" applyFont="1" applyFill="1" applyBorder="1" applyAlignment="1">
      <alignment horizontal="center" vertical="center" wrapText="1"/>
    </xf>
    <xf numFmtId="0" fontId="90" fillId="3" borderId="40" xfId="2" applyFont="1" applyFill="1" applyBorder="1" applyAlignment="1">
      <alignment horizontal="center" vertical="center"/>
    </xf>
    <xf numFmtId="14" fontId="90" fillId="3" borderId="39" xfId="2" applyNumberFormat="1" applyFont="1" applyFill="1" applyBorder="1" applyAlignment="1">
      <alignment horizontal="center" vertical="center"/>
    </xf>
    <xf numFmtId="14" fontId="90" fillId="3" borderId="1" xfId="2" applyNumberFormat="1" applyFont="1" applyFill="1" applyBorder="1" applyAlignment="1">
      <alignment horizontal="center" vertical="center"/>
    </xf>
    <xf numFmtId="0" fontId="90" fillId="3" borderId="38" xfId="2" applyFont="1" applyFill="1" applyBorder="1" applyAlignment="1">
      <alignment horizontal="center" vertical="center"/>
    </xf>
    <xf numFmtId="14" fontId="90" fillId="3" borderId="2" xfId="2" applyNumberFormat="1" applyFont="1" applyFill="1" applyBorder="1" applyAlignment="1">
      <alignment horizontal="center" vertical="center"/>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3" xfId="2" applyFont="1" applyFill="1" applyBorder="1" applyAlignment="1">
      <alignment horizontal="center" vertical="center" wrapText="1"/>
    </xf>
    <xf numFmtId="0" fontId="23" fillId="19" borderId="8" xfId="2" applyFont="1" applyFill="1" applyBorder="1" applyAlignment="1">
      <alignment horizontal="center" vertical="center" wrapText="1"/>
    </xf>
    <xf numFmtId="0" fontId="8" fillId="0" borderId="0" xfId="1" applyAlignment="1" applyProtection="1">
      <alignment vertical="center" wrapText="1"/>
    </xf>
    <xf numFmtId="0" fontId="22"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89" fillId="0" borderId="67" xfId="0" applyFont="1" applyBorder="1">
      <alignment vertical="center"/>
    </xf>
    <xf numFmtId="0" fontId="89" fillId="0" borderId="0" xfId="0" applyFont="1">
      <alignment vertical="center"/>
    </xf>
    <xf numFmtId="0" fontId="89" fillId="5" borderId="67" xfId="0" applyFont="1" applyFill="1" applyBorder="1">
      <alignment vertical="center"/>
    </xf>
    <xf numFmtId="0" fontId="89"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2" fillId="19" borderId="130" xfId="17" applyFont="1" applyFill="1" applyBorder="1" applyAlignment="1">
      <alignment horizontal="center" vertical="center" wrapText="1"/>
    </xf>
    <xf numFmtId="14" fontId="92"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37" xfId="2" applyFill="1" applyBorder="1" applyAlignment="1">
      <alignment horizontal="left" vertical="top"/>
    </xf>
    <xf numFmtId="0" fontId="8" fillId="28" borderId="136" xfId="1" applyFill="1" applyBorder="1" applyAlignment="1" applyProtection="1">
      <alignment horizontal="left" vertical="top"/>
    </xf>
    <xf numFmtId="14" fontId="18" fillId="3" borderId="100" xfId="2" applyNumberFormat="1" applyFont="1" applyFill="1" applyBorder="1" applyAlignment="1">
      <alignment horizontal="center" vertical="center" shrinkToFit="1"/>
    </xf>
    <xf numFmtId="14" fontId="26" fillId="3" borderId="100"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62" xfId="2" applyFont="1" applyFill="1" applyBorder="1" applyAlignment="1">
      <alignment vertical="top" wrapText="1"/>
    </xf>
    <xf numFmtId="0" fontId="90" fillId="21" borderId="38" xfId="2" applyFont="1" applyFill="1" applyBorder="1" applyAlignment="1">
      <alignment horizontal="center" vertical="center"/>
    </xf>
    <xf numFmtId="0" fontId="8" fillId="0" borderId="148" xfId="1" applyFill="1" applyBorder="1" applyAlignment="1" applyProtection="1">
      <alignment vertical="center" wrapText="1"/>
    </xf>
    <xf numFmtId="0" fontId="17" fillId="23" borderId="142" xfId="2" applyFont="1" applyFill="1" applyBorder="1" applyAlignment="1">
      <alignment horizontal="center" vertical="center" wrapText="1"/>
    </xf>
    <xf numFmtId="0" fontId="86" fillId="23" borderId="143" xfId="2" applyFont="1" applyFill="1" applyBorder="1" applyAlignment="1">
      <alignment horizontal="center" vertical="center"/>
    </xf>
    <xf numFmtId="0" fontId="86" fillId="23" borderId="144" xfId="2" applyFont="1" applyFill="1" applyBorder="1" applyAlignment="1">
      <alignment horizontal="center" vertical="center"/>
    </xf>
    <xf numFmtId="0" fontId="101" fillId="19" borderId="8" xfId="0" applyFont="1" applyFill="1" applyBorder="1" applyAlignment="1">
      <alignment horizontal="center" vertical="center" wrapText="1"/>
    </xf>
    <xf numFmtId="177" fontId="102" fillId="19" borderId="8" xfId="2" applyNumberFormat="1" applyFont="1" applyFill="1" applyBorder="1" applyAlignment="1">
      <alignment horizontal="center" vertical="center" shrinkToFit="1"/>
    </xf>
    <xf numFmtId="0" fontId="6" fillId="0" borderId="0" xfId="2" applyAlignment="1">
      <alignment horizontal="left" vertical="center"/>
    </xf>
    <xf numFmtId="0" fontId="103" fillId="5" borderId="67"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7"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5" xfId="2" applyFill="1" applyBorder="1" applyAlignment="1">
      <alignment horizontal="left" vertical="top"/>
    </xf>
    <xf numFmtId="0" fontId="34"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8" xfId="17" applyFont="1" applyBorder="1">
      <alignment vertical="center"/>
    </xf>
    <xf numFmtId="0" fontId="49" fillId="0" borderId="48" xfId="17" applyFont="1" applyBorder="1" applyAlignment="1">
      <alignment horizontal="right" vertical="center"/>
    </xf>
    <xf numFmtId="0" fontId="37" fillId="0" borderId="50" xfId="17" applyFont="1" applyBorder="1" applyAlignment="1">
      <alignment horizontal="center" vertical="center"/>
    </xf>
    <xf numFmtId="0" fontId="37" fillId="0" borderId="155"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6" xfId="17" applyFont="1" applyBorder="1" applyAlignment="1">
      <alignment horizontal="center" vertical="center" shrinkToFit="1"/>
    </xf>
    <xf numFmtId="0" fontId="49" fillId="0" borderId="51" xfId="17" applyFont="1" applyBorder="1" applyAlignment="1">
      <alignment vertical="center" shrinkToFit="1"/>
    </xf>
    <xf numFmtId="0" fontId="49" fillId="0" borderId="51" xfId="17" applyFont="1" applyBorder="1" applyAlignment="1">
      <alignment horizontal="center" vertical="center"/>
    </xf>
    <xf numFmtId="0" fontId="12" fillId="0" borderId="128" xfId="2" applyFont="1" applyBorder="1" applyAlignment="1">
      <alignment horizontal="center" vertical="center" wrapText="1"/>
    </xf>
    <xf numFmtId="0" fontId="12"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5" fillId="5" borderId="0" xfId="17" applyFont="1" applyFill="1">
      <alignment vertical="center"/>
    </xf>
    <xf numFmtId="0" fontId="49"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2"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6" xfId="16" applyFont="1" applyFill="1" applyBorder="1">
      <alignment vertical="center"/>
    </xf>
    <xf numFmtId="0" fontId="49" fillId="19" borderId="157" xfId="16" applyFont="1" applyFill="1" applyBorder="1">
      <alignment vertical="center"/>
    </xf>
    <xf numFmtId="0" fontId="10" fillId="19" borderId="157"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7" xfId="2" applyFont="1" applyFill="1" applyBorder="1" applyAlignment="1">
      <alignment horizontal="center" vertical="top" wrapText="1"/>
    </xf>
    <xf numFmtId="0" fontId="22" fillId="19" borderId="11" xfId="2" applyFont="1" applyFill="1" applyBorder="1" applyAlignment="1">
      <alignment horizontal="left" vertical="center"/>
    </xf>
    <xf numFmtId="0" fontId="22" fillId="5" borderId="11" xfId="2" applyFont="1" applyFill="1" applyBorder="1" applyAlignment="1">
      <alignment horizontal="left" vertical="center"/>
    </xf>
    <xf numFmtId="0" fontId="22" fillId="5" borderId="12" xfId="2" applyFont="1" applyFill="1" applyBorder="1" applyAlignment="1">
      <alignment horizontal="left" vertical="center"/>
    </xf>
    <xf numFmtId="177" fontId="12" fillId="30" borderId="101" xfId="2" applyNumberFormat="1" applyFont="1" applyFill="1" applyBorder="1" applyAlignment="1">
      <alignment horizontal="center" vertical="center" wrapText="1"/>
    </xf>
    <xf numFmtId="177" fontId="12" fillId="30" borderId="8"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8" xfId="2" applyNumberFormat="1" applyFont="1" applyBorder="1" applyAlignment="1">
      <alignment horizontal="center" vertical="center" wrapText="1"/>
    </xf>
    <xf numFmtId="177" fontId="12" fillId="0" borderId="8" xfId="2" applyNumberFormat="1" applyFont="1" applyBorder="1" applyAlignment="1">
      <alignment horizontal="center" vertical="center" shrinkToFit="1"/>
    </xf>
    <xf numFmtId="177" fontId="12" fillId="7" borderId="8" xfId="2" applyNumberFormat="1" applyFont="1" applyFill="1" applyBorder="1" applyAlignment="1">
      <alignment horizontal="center" vertical="center" shrinkToFit="1"/>
    </xf>
    <xf numFmtId="177" fontId="12" fillId="19" borderId="8" xfId="2" applyNumberFormat="1" applyFont="1" applyFill="1" applyBorder="1" applyAlignment="1">
      <alignment horizontal="center" vertical="center" shrinkToFit="1"/>
    </xf>
    <xf numFmtId="177" fontId="12" fillId="19" borderId="100" xfId="2" applyNumberFormat="1" applyFont="1" applyFill="1" applyBorder="1" applyAlignment="1">
      <alignment horizontal="center" vertical="center" wrapText="1"/>
    </xf>
    <xf numFmtId="0" fontId="12" fillId="0" borderId="158" xfId="2" applyFont="1" applyBorder="1" applyAlignment="1">
      <alignment horizontal="center" vertical="center" wrapText="1"/>
    </xf>
    <xf numFmtId="0" fontId="12" fillId="0" borderId="159" xfId="2" applyFont="1" applyBorder="1" applyAlignment="1">
      <alignment horizontal="center" vertical="center" wrapText="1"/>
    </xf>
    <xf numFmtId="0" fontId="12" fillId="0" borderId="160" xfId="2" applyFont="1" applyBorder="1" applyAlignment="1">
      <alignment horizontal="center" vertical="center" wrapText="1"/>
    </xf>
    <xf numFmtId="0" fontId="12" fillId="0" borderId="158" xfId="2" applyFont="1" applyBorder="1" applyAlignment="1">
      <alignment horizontal="center" vertical="center"/>
    </xf>
    <xf numFmtId="0" fontId="101" fillId="19" borderId="133" xfId="0" applyFont="1" applyFill="1" applyBorder="1" applyAlignment="1">
      <alignment horizontal="center" vertical="center" wrapText="1"/>
    </xf>
    <xf numFmtId="0" fontId="101" fillId="19" borderId="151" xfId="0" applyFont="1" applyFill="1" applyBorder="1" applyAlignment="1">
      <alignment horizontal="center" vertical="center" wrapText="1"/>
    </xf>
    <xf numFmtId="0" fontId="96" fillId="26" borderId="161" xfId="2" applyFont="1" applyFill="1" applyBorder="1" applyAlignment="1">
      <alignment horizontal="center" vertical="center" wrapText="1"/>
    </xf>
    <xf numFmtId="0" fontId="97" fillId="26" borderId="162" xfId="2" applyFont="1" applyFill="1" applyBorder="1" applyAlignment="1">
      <alignment horizontal="center" vertical="center" wrapText="1"/>
    </xf>
    <xf numFmtId="0" fontId="95" fillId="26" borderId="162" xfId="2" applyFont="1" applyFill="1" applyBorder="1" applyAlignment="1">
      <alignment horizontal="center" vertical="center"/>
    </xf>
    <xf numFmtId="0" fontId="95" fillId="26" borderId="163" xfId="2" applyFont="1" applyFill="1" applyBorder="1" applyAlignment="1">
      <alignment horizontal="center" vertical="center"/>
    </xf>
    <xf numFmtId="0" fontId="90" fillId="21" borderId="26" xfId="2" applyFont="1" applyFill="1" applyBorder="1" applyAlignment="1">
      <alignment horizontal="center" vertical="center"/>
    </xf>
    <xf numFmtId="14" fontId="90" fillId="21" borderId="27" xfId="2" applyNumberFormat="1" applyFont="1" applyFill="1" applyBorder="1" applyAlignment="1">
      <alignment horizontal="center" vertical="center"/>
    </xf>
    <xf numFmtId="14" fontId="86" fillId="23" borderId="145"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1" fillId="19" borderId="0" xfId="17" applyFont="1" applyFill="1" applyAlignment="1">
      <alignment horizontal="left" vertical="center"/>
    </xf>
    <xf numFmtId="0" fontId="86" fillId="0" borderId="0" xfId="2" applyFont="1" applyAlignment="1">
      <alignment vertical="top" wrapText="1"/>
    </xf>
    <xf numFmtId="0" fontId="8" fillId="0" borderId="167" xfId="1" applyBorder="1" applyAlignment="1" applyProtection="1">
      <alignment vertical="center" wrapText="1"/>
    </xf>
    <xf numFmtId="0" fontId="8" fillId="0" borderId="164" xfId="1" applyFill="1" applyBorder="1" applyAlignment="1" applyProtection="1">
      <alignment vertical="center" wrapText="1"/>
    </xf>
    <xf numFmtId="180" fontId="49" fillId="11" borderId="168" xfId="17" applyNumberFormat="1" applyFont="1" applyFill="1" applyBorder="1" applyAlignment="1">
      <alignment horizontal="center" vertical="center"/>
    </xf>
    <xf numFmtId="14" fontId="90" fillId="21" borderId="134" xfId="2" applyNumberFormat="1" applyFont="1" applyFill="1" applyBorder="1" applyAlignment="1">
      <alignment vertical="center" shrinkToFit="1"/>
    </xf>
    <xf numFmtId="14" fontId="28" fillId="21" borderId="169" xfId="2" applyNumberFormat="1" applyFont="1" applyFill="1" applyBorder="1" applyAlignment="1">
      <alignment horizontal="center" vertical="center" shrinkToFit="1"/>
    </xf>
    <xf numFmtId="14" fontId="86" fillId="21" borderId="171" xfId="1" applyNumberFormat="1" applyFont="1" applyFill="1" applyBorder="1" applyAlignment="1" applyProtection="1">
      <alignment vertical="center" wrapText="1"/>
    </xf>
    <xf numFmtId="14" fontId="86" fillId="21" borderId="172" xfId="1" applyNumberFormat="1" applyFont="1" applyFill="1" applyBorder="1" applyAlignment="1" applyProtection="1">
      <alignment vertical="center" wrapText="1"/>
    </xf>
    <xf numFmtId="56" fontId="86" fillId="21" borderId="170" xfId="2" applyNumberFormat="1" applyFont="1" applyFill="1" applyBorder="1">
      <alignment vertical="center"/>
    </xf>
    <xf numFmtId="0" fontId="8" fillId="0" borderId="0" xfId="1" applyAlignment="1" applyProtection="1">
      <alignment vertical="center"/>
    </xf>
    <xf numFmtId="14" fontId="90" fillId="21" borderId="1" xfId="2" applyNumberFormat="1" applyFont="1" applyFill="1" applyBorder="1" applyAlignment="1">
      <alignment vertical="center" wrapText="1" shrinkToFit="1"/>
    </xf>
    <xf numFmtId="0" fontId="70" fillId="0" borderId="0" xfId="0" applyFont="1">
      <alignment vertical="center"/>
    </xf>
    <xf numFmtId="0" fontId="118" fillId="5" borderId="14" xfId="2" applyFont="1" applyFill="1" applyBorder="1">
      <alignment vertical="center"/>
    </xf>
    <xf numFmtId="0" fontId="117" fillId="0" borderId="132" xfId="0" applyFont="1" applyBorder="1">
      <alignment vertical="center"/>
    </xf>
    <xf numFmtId="0" fontId="116" fillId="31" borderId="0" xfId="0" applyFont="1" applyFill="1" applyAlignment="1">
      <alignment horizontal="center" vertical="center" wrapText="1"/>
    </xf>
    <xf numFmtId="177" fontId="12" fillId="19" borderId="174"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4" fillId="5" borderId="0" xfId="0" applyFont="1" applyFill="1">
      <alignment vertical="center"/>
    </xf>
    <xf numFmtId="0" fontId="105" fillId="0" borderId="0" xfId="17" applyFont="1" applyAlignment="1">
      <alignment horizontal="left" vertical="center"/>
    </xf>
    <xf numFmtId="177" fontId="1" fillId="19" borderId="175" xfId="2" applyNumberFormat="1" applyFont="1" applyFill="1" applyBorder="1" applyAlignment="1">
      <alignment horizontal="center" vertical="center" wrapText="1"/>
    </xf>
    <xf numFmtId="0" fontId="22" fillId="19" borderId="8" xfId="2" applyFont="1" applyFill="1" applyBorder="1" applyAlignment="1">
      <alignment horizontal="left" vertical="center"/>
    </xf>
    <xf numFmtId="0" fontId="22" fillId="0" borderId="8" xfId="2" applyFont="1" applyBorder="1" applyAlignment="1">
      <alignment horizontal="left" vertical="center"/>
    </xf>
    <xf numFmtId="0" fontId="22" fillId="5" borderId="8" xfId="2" applyFont="1" applyFill="1" applyBorder="1" applyAlignment="1">
      <alignment horizontal="left" vertical="center"/>
    </xf>
    <xf numFmtId="0" fontId="22" fillId="19" borderId="17" xfId="2" applyFont="1" applyFill="1" applyBorder="1" applyAlignment="1">
      <alignment horizontal="left" vertical="center"/>
    </xf>
    <xf numFmtId="177" fontId="22" fillId="21" borderId="52" xfId="2" applyNumberFormat="1" applyFont="1" applyFill="1" applyBorder="1" applyAlignment="1">
      <alignment horizontal="center" vertical="center" shrinkToFit="1"/>
    </xf>
    <xf numFmtId="0" fontId="127" fillId="19" borderId="177" xfId="2" applyFont="1" applyFill="1" applyBorder="1" applyAlignment="1">
      <alignment horizontal="center" vertical="center"/>
    </xf>
    <xf numFmtId="177" fontId="127" fillId="19" borderId="177" xfId="2" applyNumberFormat="1" applyFont="1" applyFill="1" applyBorder="1" applyAlignment="1">
      <alignment horizontal="center" vertical="center" shrinkToFit="1"/>
    </xf>
    <xf numFmtId="0" fontId="128" fillId="0" borderId="177" xfId="0" applyFont="1" applyBorder="1" applyAlignment="1">
      <alignment horizontal="center" vertical="center" wrapText="1"/>
    </xf>
    <xf numFmtId="177" fontId="12" fillId="19" borderId="177" xfId="2" applyNumberFormat="1" applyFont="1" applyFill="1" applyBorder="1" applyAlignment="1">
      <alignment horizontal="center" vertical="center" wrapText="1"/>
    </xf>
    <xf numFmtId="177" fontId="22" fillId="19" borderId="176" xfId="2" applyNumberFormat="1" applyFont="1" applyFill="1" applyBorder="1" applyAlignment="1">
      <alignment horizontal="center" vertical="center" shrinkToFit="1"/>
    </xf>
    <xf numFmtId="177" fontId="1" fillId="19" borderId="176" xfId="2" applyNumberFormat="1" applyFont="1" applyFill="1" applyBorder="1" applyAlignment="1">
      <alignment horizontal="center" vertical="center" wrapText="1"/>
    </xf>
    <xf numFmtId="0" fontId="22" fillId="19" borderId="176" xfId="2" applyFont="1" applyFill="1" applyBorder="1" applyAlignment="1">
      <alignment horizontal="center" vertical="center" wrapText="1"/>
    </xf>
    <xf numFmtId="0" fontId="6" fillId="0" borderId="176" xfId="2" applyBorder="1" applyAlignment="1">
      <alignment horizontal="center" vertical="center"/>
    </xf>
    <xf numFmtId="0" fontId="23"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3" fillId="23" borderId="7" xfId="2" applyFont="1" applyFill="1" applyBorder="1" applyAlignment="1">
      <alignment horizontal="center" vertical="center" wrapText="1"/>
    </xf>
    <xf numFmtId="0" fontId="113" fillId="3" borderId="9" xfId="2" applyFont="1" applyFill="1" applyBorder="1" applyAlignment="1">
      <alignment horizontal="center" vertical="center" wrapText="1"/>
    </xf>
    <xf numFmtId="0" fontId="106" fillId="26" borderId="162" xfId="2" applyFont="1" applyFill="1" applyBorder="1" applyAlignment="1">
      <alignment horizontal="left" vertical="center" shrinkToFit="1"/>
    </xf>
    <xf numFmtId="0" fontId="129" fillId="0" borderId="173" xfId="1" applyFont="1" applyFill="1" applyBorder="1" applyAlignment="1" applyProtection="1">
      <alignment vertical="top" wrapText="1"/>
    </xf>
    <xf numFmtId="0" fontId="84" fillId="0" borderId="118" xfId="0" applyFont="1" applyBorder="1" applyAlignment="1">
      <alignment horizontal="center" vertical="center" wrapText="1"/>
    </xf>
    <xf numFmtId="0" fontId="132" fillId="0" borderId="0" xfId="0" applyFont="1">
      <alignment vertical="center"/>
    </xf>
    <xf numFmtId="0" fontId="8" fillId="0" borderId="180" xfId="1" applyFill="1" applyBorder="1" applyAlignment="1" applyProtection="1">
      <alignment vertical="center" wrapText="1"/>
    </xf>
    <xf numFmtId="0" fontId="6" fillId="0" borderId="104" xfId="2" applyBorder="1">
      <alignment vertical="center"/>
    </xf>
    <xf numFmtId="0" fontId="26" fillId="0" borderId="150" xfId="2" applyFont="1" applyBorder="1" applyAlignment="1">
      <alignment vertical="top" wrapText="1"/>
    </xf>
    <xf numFmtId="0" fontId="8" fillId="0" borderId="182" xfId="1" applyFill="1" applyBorder="1" applyAlignment="1" applyProtection="1">
      <alignment vertical="center" wrapText="1"/>
    </xf>
    <xf numFmtId="0" fontId="6" fillId="0" borderId="105" xfId="2" applyBorder="1">
      <alignment vertical="center"/>
    </xf>
    <xf numFmtId="0" fontId="103" fillId="5" borderId="67"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2" fillId="32" borderId="176" xfId="2" applyNumberFormat="1" applyFont="1" applyFill="1" applyBorder="1" applyAlignment="1">
      <alignment horizontal="center" vertical="center" shrinkToFit="1"/>
    </xf>
    <xf numFmtId="0" fontId="138" fillId="0" borderId="0" xfId="0" applyFont="1" applyAlignment="1">
      <alignment vertical="top" wrapText="1"/>
    </xf>
    <xf numFmtId="0" fontId="129" fillId="0" borderId="181" xfId="1" applyFont="1" applyBorder="1" applyAlignment="1" applyProtection="1">
      <alignment vertical="top" wrapText="1"/>
    </xf>
    <xf numFmtId="0" fontId="8" fillId="0" borderId="0" xfId="1" applyFill="1" applyBorder="1" applyAlignment="1" applyProtection="1">
      <alignment vertical="center" wrapText="1"/>
    </xf>
    <xf numFmtId="0" fontId="71" fillId="5" borderId="183" xfId="2" applyFont="1" applyFill="1" applyBorder="1" applyAlignment="1">
      <alignment horizontal="left" vertical="center"/>
    </xf>
    <xf numFmtId="183" fontId="103" fillId="5" borderId="0" xfId="0" applyNumberFormat="1" applyFont="1" applyFill="1" applyAlignment="1">
      <alignment horizontal="left" vertical="center"/>
    </xf>
    <xf numFmtId="0" fontId="129" fillId="0" borderId="147" xfId="1" applyFont="1" applyFill="1" applyBorder="1" applyAlignment="1" applyProtection="1">
      <alignment vertical="top" wrapText="1"/>
    </xf>
    <xf numFmtId="14" fontId="90" fillId="21" borderId="187" xfId="2" applyNumberFormat="1" applyFont="1" applyFill="1" applyBorder="1" applyAlignment="1">
      <alignment horizontal="center" vertical="center"/>
    </xf>
    <xf numFmtId="14" fontId="90" fillId="21" borderId="188" xfId="2" applyNumberFormat="1" applyFont="1" applyFill="1" applyBorder="1" applyAlignment="1">
      <alignment horizontal="center" vertical="center"/>
    </xf>
    <xf numFmtId="14" fontId="90" fillId="21" borderId="189" xfId="2" applyNumberFormat="1" applyFont="1" applyFill="1" applyBorder="1" applyAlignment="1">
      <alignment horizontal="center" vertical="center"/>
    </xf>
    <xf numFmtId="0" fontId="8" fillId="0" borderId="191" xfId="1" applyBorder="1" applyAlignment="1" applyProtection="1">
      <alignment vertical="top" wrapText="1"/>
    </xf>
    <xf numFmtId="0" fontId="31" fillId="23" borderId="190" xfId="2" applyFont="1" applyFill="1" applyBorder="1" applyAlignment="1">
      <alignment horizontal="center" vertical="center" wrapText="1"/>
    </xf>
    <xf numFmtId="0" fontId="31" fillId="21" borderId="146" xfId="2" applyFont="1" applyFill="1" applyBorder="1" applyAlignment="1">
      <alignment horizontal="center" vertical="center" wrapText="1"/>
    </xf>
    <xf numFmtId="0" fontId="112" fillId="19" borderId="192" xfId="0" applyFont="1" applyFill="1" applyBorder="1" applyAlignment="1">
      <alignment horizontal="left" vertical="center"/>
    </xf>
    <xf numFmtId="14" fontId="112" fillId="19" borderId="193" xfId="0" applyNumberFormat="1" applyFont="1" applyFill="1" applyBorder="1" applyAlignment="1">
      <alignment horizontal="center" vertical="center"/>
    </xf>
    <xf numFmtId="14" fontId="112" fillId="19" borderId="194" xfId="0" applyNumberFormat="1" applyFont="1" applyFill="1" applyBorder="1" applyAlignment="1">
      <alignment horizontal="center" vertical="center"/>
    </xf>
    <xf numFmtId="0" fontId="22"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2" fillId="34" borderId="176" xfId="2" applyFont="1" applyFill="1" applyBorder="1" applyAlignment="1">
      <alignment horizontal="center" vertical="center" wrapText="1"/>
    </xf>
    <xf numFmtId="177" fontId="22" fillId="34" borderId="176" xfId="2" applyNumberFormat="1" applyFont="1" applyFill="1" applyBorder="1" applyAlignment="1">
      <alignment horizontal="center" vertical="center" shrinkToFit="1"/>
    </xf>
    <xf numFmtId="0" fontId="129" fillId="0" borderId="166" xfId="2" applyFont="1" applyBorder="1" applyAlignment="1">
      <alignment horizontal="left" vertical="top" wrapText="1"/>
    </xf>
    <xf numFmtId="0" fontId="142" fillId="35" borderId="0" xfId="0" applyFont="1" applyFill="1" applyAlignment="1">
      <alignment horizontal="center" vertical="center" wrapText="1"/>
    </xf>
    <xf numFmtId="0" fontId="84" fillId="36" borderId="118" xfId="0" applyFont="1" applyFill="1" applyBorder="1" applyAlignment="1">
      <alignment horizontal="center" vertical="center" wrapText="1"/>
    </xf>
    <xf numFmtId="0" fontId="136" fillId="21" borderId="141" xfId="1" applyFont="1" applyFill="1" applyBorder="1" applyAlignment="1" applyProtection="1">
      <alignment horizontal="center" vertical="center" wrapText="1"/>
    </xf>
    <xf numFmtId="0" fontId="0" fillId="37" borderId="0" xfId="0" applyFill="1">
      <alignment vertical="center"/>
    </xf>
    <xf numFmtId="0" fontId="134" fillId="37" borderId="0" xfId="0" applyFont="1" applyFill="1">
      <alignment vertical="center"/>
    </xf>
    <xf numFmtId="0" fontId="133" fillId="37" borderId="0" xfId="0" applyFont="1" applyFill="1">
      <alignment vertical="center"/>
    </xf>
    <xf numFmtId="0" fontId="125" fillId="37" borderId="0" xfId="0" applyFont="1" applyFill="1" applyAlignment="1">
      <alignment vertical="center" wrapText="1"/>
    </xf>
    <xf numFmtId="0" fontId="135" fillId="37" borderId="0" xfId="0" applyFont="1" applyFill="1">
      <alignment vertical="center"/>
    </xf>
    <xf numFmtId="0" fontId="143" fillId="0" borderId="197" xfId="2" applyFont="1" applyBorder="1" applyAlignment="1">
      <alignment horizontal="left" vertical="top" wrapText="1"/>
    </xf>
    <xf numFmtId="180" fontId="49" fillId="11" borderId="198" xfId="17" applyNumberFormat="1" applyFont="1" applyFill="1" applyBorder="1" applyAlignment="1">
      <alignment horizontal="center" vertical="center"/>
    </xf>
    <xf numFmtId="0" fontId="12" fillId="0" borderId="200" xfId="2" applyFont="1" applyBorder="1" applyAlignment="1">
      <alignment horizontal="center" vertical="center" wrapText="1"/>
    </xf>
    <xf numFmtId="177" fontId="89" fillId="34" borderId="8" xfId="2" applyNumberFormat="1" applyFont="1" applyFill="1" applyBorder="1" applyAlignment="1">
      <alignment horizontal="center" vertical="center" shrinkToFit="1"/>
    </xf>
    <xf numFmtId="177" fontId="144" fillId="34" borderId="8" xfId="2" applyNumberFormat="1" applyFont="1" applyFill="1" applyBorder="1" applyAlignment="1">
      <alignment horizontal="center" vertical="center" wrapText="1"/>
    </xf>
    <xf numFmtId="0" fontId="89" fillId="34" borderId="10" xfId="2" applyFont="1" applyFill="1" applyBorder="1" applyAlignment="1">
      <alignment horizontal="center" vertical="center"/>
    </xf>
    <xf numFmtId="177" fontId="89" fillId="34" borderId="10"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2" fillId="19" borderId="203" xfId="0" applyFont="1" applyFill="1" applyBorder="1" applyAlignment="1">
      <alignment horizontal="left" vertical="center"/>
    </xf>
    <xf numFmtId="14" fontId="112" fillId="19" borderId="204" xfId="0" applyNumberFormat="1" applyFont="1" applyFill="1" applyBorder="1" applyAlignment="1">
      <alignment horizontal="center" vertical="center"/>
    </xf>
    <xf numFmtId="14" fontId="112" fillId="19" borderId="205" xfId="0" applyNumberFormat="1" applyFont="1" applyFill="1" applyBorder="1" applyAlignment="1">
      <alignment horizontal="center" vertical="center"/>
    </xf>
    <xf numFmtId="0" fontId="143" fillId="0" borderId="206" xfId="1" applyFont="1" applyFill="1" applyBorder="1" applyAlignment="1" applyProtection="1">
      <alignment vertical="top" wrapText="1"/>
    </xf>
    <xf numFmtId="0" fontId="146" fillId="21" borderId="146"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3" xfId="0" applyFont="1" applyBorder="1" applyAlignment="1">
      <alignment horizontal="center" vertical="center" wrapText="1"/>
    </xf>
    <xf numFmtId="14" fontId="90" fillId="21" borderId="9" xfId="2" applyNumberFormat="1" applyFont="1" applyFill="1" applyBorder="1" applyAlignment="1">
      <alignment vertical="center" shrinkToFit="1"/>
    </xf>
    <xf numFmtId="0" fontId="0" fillId="21" borderId="13" xfId="0" applyFill="1" applyBorder="1" applyAlignment="1">
      <alignment vertical="top" wrapText="1"/>
    </xf>
    <xf numFmtId="0" fontId="113" fillId="21" borderId="188" xfId="2" applyFont="1" applyFill="1" applyBorder="1" applyAlignment="1">
      <alignment horizontal="center" vertical="center" wrapText="1"/>
    </xf>
    <xf numFmtId="0" fontId="113" fillId="21" borderId="188" xfId="2" applyFont="1" applyFill="1" applyBorder="1" applyAlignment="1">
      <alignment horizontal="center" vertical="center"/>
    </xf>
    <xf numFmtId="0" fontId="113" fillId="21" borderId="187" xfId="2" applyFont="1" applyFill="1" applyBorder="1" applyAlignment="1">
      <alignment horizontal="center" vertical="center"/>
    </xf>
    <xf numFmtId="0" fontId="90" fillId="21" borderId="189" xfId="2" applyFont="1" applyFill="1" applyBorder="1" applyAlignment="1">
      <alignment horizontal="center" vertical="center"/>
    </xf>
    <xf numFmtId="0" fontId="141" fillId="0" borderId="0" xfId="2" applyFont="1">
      <alignment vertical="center"/>
    </xf>
    <xf numFmtId="0" fontId="130" fillId="0" borderId="208" xfId="1" applyFont="1" applyFill="1" applyBorder="1" applyAlignment="1" applyProtection="1">
      <alignment horizontal="left" vertical="top" wrapText="1"/>
    </xf>
    <xf numFmtId="0" fontId="6" fillId="0" borderId="0" xfId="2" applyAlignment="1">
      <alignment horizontal="center" vertical="top"/>
    </xf>
    <xf numFmtId="0" fontId="129" fillId="0" borderId="209" xfId="1" applyFont="1" applyBorder="1" applyAlignment="1" applyProtection="1">
      <alignment horizontal="left" vertical="top" wrapText="1"/>
    </xf>
    <xf numFmtId="0" fontId="8" fillId="0" borderId="210" xfId="1" applyFill="1" applyBorder="1" applyAlignment="1" applyProtection="1">
      <alignment vertical="center" wrapText="1"/>
    </xf>
    <xf numFmtId="0" fontId="131" fillId="0" borderId="210" xfId="1" applyFont="1" applyFill="1" applyBorder="1" applyAlignment="1" applyProtection="1">
      <alignment horizontal="left" vertical="top" wrapText="1"/>
    </xf>
    <xf numFmtId="0" fontId="31" fillId="31" borderId="211" xfId="1" applyFont="1" applyFill="1" applyBorder="1" applyAlignment="1" applyProtection="1">
      <alignment horizontal="center" vertical="center" wrapText="1" shrinkToFit="1"/>
    </xf>
    <xf numFmtId="0" fontId="87" fillId="0" borderId="212" xfId="2" applyFont="1" applyBorder="1" applyAlignment="1">
      <alignment vertical="center" shrinkToFit="1"/>
    </xf>
    <xf numFmtId="0" fontId="31" fillId="31" borderId="213"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22" fillId="0" borderId="176" xfId="2" applyFont="1" applyBorder="1" applyAlignment="1">
      <alignment horizontal="center" vertical="center"/>
    </xf>
    <xf numFmtId="14" fontId="86" fillId="21" borderId="171" xfId="1" applyNumberFormat="1" applyFont="1" applyFill="1" applyBorder="1" applyAlignment="1" applyProtection="1">
      <alignment horizontal="center" vertical="center" wrapText="1"/>
    </xf>
    <xf numFmtId="0" fontId="20" fillId="0" borderId="207" xfId="1" applyFont="1" applyFill="1" applyBorder="1" applyAlignment="1" applyProtection="1">
      <alignment vertical="top" wrapText="1"/>
    </xf>
    <xf numFmtId="0" fontId="17" fillId="35" borderId="182" xfId="1" applyFont="1" applyFill="1" applyBorder="1" applyAlignment="1" applyProtection="1">
      <alignment horizontal="center" vertical="center" wrapText="1"/>
    </xf>
    <xf numFmtId="0" fontId="137" fillId="35" borderId="0" xfId="0" applyFont="1" applyFill="1" applyAlignment="1">
      <alignment horizontal="center" vertical="center" wrapText="1"/>
    </xf>
    <xf numFmtId="0" fontId="0" fillId="39" borderId="213" xfId="0" applyFill="1" applyBorder="1">
      <alignment vertical="center"/>
    </xf>
    <xf numFmtId="0" fontId="0" fillId="39" borderId="218" xfId="0" applyFill="1" applyBorder="1">
      <alignment vertical="center"/>
    </xf>
    <xf numFmtId="0" fontId="6" fillId="19" borderId="221" xfId="2" applyFill="1" applyBorder="1" applyAlignment="1">
      <alignment horizontal="center" vertical="center" wrapText="1"/>
    </xf>
    <xf numFmtId="0" fontId="6" fillId="19" borderId="222" xfId="2" applyFill="1" applyBorder="1" applyAlignment="1">
      <alignment horizontal="center" vertical="center"/>
    </xf>
    <xf numFmtId="0" fontId="6" fillId="19" borderId="222" xfId="2" applyFill="1" applyBorder="1" applyAlignment="1">
      <alignment horizontal="center" vertical="center" wrapText="1"/>
    </xf>
    <xf numFmtId="0" fontId="6" fillId="19" borderId="223" xfId="2" applyFill="1" applyBorder="1" applyAlignment="1">
      <alignment horizontal="center" vertical="center"/>
    </xf>
    <xf numFmtId="0" fontId="0" fillId="23" borderId="224" xfId="0" applyFill="1" applyBorder="1" applyAlignment="1">
      <alignment horizontal="left" vertical="center"/>
    </xf>
    <xf numFmtId="0" fontId="0" fillId="23" borderId="225" xfId="0" applyFill="1" applyBorder="1" applyAlignment="1">
      <alignment horizontal="left" vertical="center"/>
    </xf>
    <xf numFmtId="0" fontId="70" fillId="29" borderId="225" xfId="0" applyFont="1" applyFill="1" applyBorder="1" applyAlignment="1">
      <alignment horizontal="left" vertical="center"/>
    </xf>
    <xf numFmtId="0" fontId="70" fillId="29" borderId="226" xfId="0" applyFont="1" applyFill="1" applyBorder="1" applyAlignment="1">
      <alignment horizontal="center" vertical="center"/>
    </xf>
    <xf numFmtId="0" fontId="90" fillId="21" borderId="39" xfId="2" applyFont="1" applyFill="1" applyBorder="1" applyAlignment="1">
      <alignment horizontal="center" vertical="center"/>
    </xf>
    <xf numFmtId="0" fontId="12" fillId="0" borderId="227" xfId="2" applyFont="1" applyBorder="1" applyAlignment="1">
      <alignment horizontal="center" vertical="center" wrapText="1"/>
    </xf>
    <xf numFmtId="0" fontId="23" fillId="19" borderId="0" xfId="2" applyFont="1" applyFill="1" applyAlignment="1">
      <alignment horizontal="center" vertical="top" wrapText="1"/>
    </xf>
    <xf numFmtId="0" fontId="22" fillId="19" borderId="37" xfId="2" applyFont="1" applyFill="1" applyBorder="1" applyAlignment="1">
      <alignment horizontal="center" vertical="center" wrapText="1"/>
    </xf>
    <xf numFmtId="0" fontId="23" fillId="19" borderId="52" xfId="2" applyFont="1" applyFill="1" applyBorder="1" applyAlignment="1">
      <alignment horizontal="center" vertical="center" wrapText="1"/>
    </xf>
    <xf numFmtId="0" fontId="22" fillId="19" borderId="228" xfId="2" applyFont="1" applyFill="1" applyBorder="1" applyAlignment="1">
      <alignment horizontal="left" vertical="center"/>
    </xf>
    <xf numFmtId="0" fontId="22" fillId="19" borderId="8" xfId="2" applyFont="1" applyFill="1" applyBorder="1" applyAlignment="1">
      <alignment horizontal="center" vertical="center" wrapText="1"/>
    </xf>
    <xf numFmtId="0" fontId="23" fillId="19" borderId="175" xfId="2" applyFont="1" applyFill="1" applyBorder="1" applyAlignment="1">
      <alignment horizontal="center" vertical="top" wrapText="1"/>
    </xf>
    <xf numFmtId="177" fontId="1" fillId="19" borderId="52" xfId="2" applyNumberFormat="1" applyFont="1" applyFill="1" applyBorder="1" applyAlignment="1">
      <alignment horizontal="center" vertical="center" wrapText="1"/>
    </xf>
    <xf numFmtId="0" fontId="84" fillId="0" borderId="176" xfId="0" applyFont="1" applyBorder="1" applyAlignment="1">
      <alignment horizontal="center" vertical="center" wrapText="1"/>
    </xf>
    <xf numFmtId="177" fontId="36" fillId="19" borderId="176" xfId="2" applyNumberFormat="1" applyFont="1" applyFill="1" applyBorder="1" applyAlignment="1">
      <alignment horizontal="center" vertical="center" wrapText="1"/>
    </xf>
    <xf numFmtId="0" fontId="22" fillId="19" borderId="175" xfId="2" applyFont="1" applyFill="1" applyBorder="1" applyAlignment="1">
      <alignment horizontal="center" vertical="center" wrapText="1"/>
    </xf>
    <xf numFmtId="177" fontId="22" fillId="19" borderId="52"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30" xfId="1" applyBorder="1" applyAlignment="1" applyProtection="1">
      <alignment vertical="center" wrapText="1"/>
    </xf>
    <xf numFmtId="0" fontId="112" fillId="19" borderId="231" xfId="0" applyFont="1" applyFill="1" applyBorder="1" applyAlignment="1">
      <alignment horizontal="left" vertical="center"/>
    </xf>
    <xf numFmtId="0" fontId="112" fillId="19" borderId="232" xfId="0" applyFont="1" applyFill="1" applyBorder="1" applyAlignment="1">
      <alignment horizontal="left" vertical="center"/>
    </xf>
    <xf numFmtId="14" fontId="112" fillId="19" borderId="232" xfId="0" applyNumberFormat="1" applyFont="1" applyFill="1" applyBorder="1" applyAlignment="1">
      <alignment horizontal="center" vertical="center"/>
    </xf>
    <xf numFmtId="14" fontId="112" fillId="19" borderId="233" xfId="0" applyNumberFormat="1" applyFont="1" applyFill="1" applyBorder="1" applyAlignment="1">
      <alignment horizontal="center" vertical="center"/>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0" fontId="70" fillId="19" borderId="0" xfId="0" applyFont="1" applyFill="1" applyAlignment="1">
      <alignment horizontal="center" vertical="center"/>
    </xf>
    <xf numFmtId="0" fontId="12" fillId="5" borderId="227" xfId="2" applyFont="1" applyFill="1" applyBorder="1" applyAlignment="1">
      <alignment horizontal="center" vertical="center" wrapText="1"/>
    </xf>
    <xf numFmtId="0" fontId="129" fillId="0" borderId="229" xfId="1" applyFont="1" applyFill="1" applyBorder="1" applyAlignment="1" applyProtection="1">
      <alignment horizontal="left" vertical="top" wrapText="1"/>
    </xf>
    <xf numFmtId="0" fontId="8" fillId="0" borderId="234" xfId="1" applyBorder="1" applyAlignment="1" applyProtection="1">
      <alignment vertical="center"/>
    </xf>
    <xf numFmtId="0" fontId="0" fillId="0" borderId="0" xfId="0" applyAlignment="1">
      <alignment horizontal="center" vertical="center"/>
    </xf>
    <xf numFmtId="0" fontId="6" fillId="19" borderId="235" xfId="2" applyFill="1" applyBorder="1" applyAlignment="1">
      <alignment horizontal="center" vertical="center" wrapText="1"/>
    </xf>
    <xf numFmtId="0" fontId="6" fillId="19" borderId="236" xfId="2" applyFill="1" applyBorder="1" applyAlignment="1">
      <alignment horizontal="center"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0" fillId="0" borderId="238" xfId="0" applyBorder="1" applyAlignment="1">
      <alignment horizontal="center" vertical="center"/>
    </xf>
    <xf numFmtId="0" fontId="0" fillId="0" borderId="239" xfId="0" applyBorder="1" applyAlignment="1">
      <alignment horizontal="center" vertical="center"/>
    </xf>
    <xf numFmtId="0" fontId="0" fillId="0" borderId="240" xfId="0"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184" fontId="0" fillId="40" borderId="238" xfId="0" applyNumberFormat="1" applyFill="1" applyBorder="1" applyAlignment="1">
      <alignment horizontal="center" vertical="center"/>
    </xf>
    <xf numFmtId="184" fontId="0" fillId="40" borderId="239" xfId="0" applyNumberFormat="1" applyFill="1" applyBorder="1" applyAlignment="1">
      <alignment horizontal="center" vertical="center"/>
    </xf>
    <xf numFmtId="184" fontId="0" fillId="40" borderId="240" xfId="0" applyNumberFormat="1" applyFill="1" applyBorder="1" applyAlignment="1">
      <alignment horizontal="center" vertical="center"/>
    </xf>
    <xf numFmtId="0" fontId="136" fillId="21" borderId="146" xfId="2" applyFont="1" applyFill="1" applyBorder="1" applyAlignment="1">
      <alignment horizontal="center" vertical="center" wrapText="1"/>
    </xf>
    <xf numFmtId="0" fontId="8" fillId="0" borderId="245" xfId="1" applyBorder="1" applyAlignment="1" applyProtection="1">
      <alignment vertical="center" wrapText="1"/>
    </xf>
    <xf numFmtId="0" fontId="17" fillId="23" borderId="190" xfId="2" applyFont="1" applyFill="1" applyBorder="1" applyAlignment="1">
      <alignment horizontal="center" vertical="center" wrapText="1"/>
    </xf>
    <xf numFmtId="0" fontId="31" fillId="23" borderId="244" xfId="2" applyFont="1" applyFill="1" applyBorder="1" applyAlignment="1">
      <alignment horizontal="center" vertical="center" wrapText="1"/>
    </xf>
    <xf numFmtId="0" fontId="8" fillId="0" borderId="246" xfId="1" applyBorder="1" applyAlignment="1" applyProtection="1">
      <alignment horizontal="left" vertical="top" wrapText="1"/>
    </xf>
    <xf numFmtId="0" fontId="20" fillId="0" borderId="104" xfId="1" applyFont="1" applyFill="1" applyBorder="1" applyAlignment="1" applyProtection="1">
      <alignment vertical="top" wrapText="1"/>
    </xf>
    <xf numFmtId="0" fontId="6" fillId="0" borderId="247" xfId="2" applyBorder="1">
      <alignment vertical="center"/>
    </xf>
    <xf numFmtId="0" fontId="8" fillId="0" borderId="93" xfId="1" applyFill="1" applyBorder="1" applyAlignment="1" applyProtection="1">
      <alignment vertical="top" wrapText="1"/>
    </xf>
    <xf numFmtId="0" fontId="112" fillId="19" borderId="193" xfId="0" applyFont="1" applyFill="1" applyBorder="1" applyAlignment="1">
      <alignment horizontal="left" vertical="center"/>
    </xf>
    <xf numFmtId="0" fontId="112" fillId="19" borderId="204" xfId="0" applyFont="1" applyFill="1" applyBorder="1" applyAlignment="1">
      <alignment horizontal="left" vertical="center"/>
    </xf>
    <xf numFmtId="14" fontId="147" fillId="19" borderId="131" xfId="0" applyNumberFormat="1" applyFont="1" applyFill="1" applyBorder="1" applyAlignment="1">
      <alignment horizontal="center" vertical="center"/>
    </xf>
    <xf numFmtId="0" fontId="8" fillId="0" borderId="230" xfId="1" applyFill="1" applyBorder="1" applyAlignment="1" applyProtection="1">
      <alignment horizontal="left" vertical="center" wrapText="1"/>
    </xf>
    <xf numFmtId="0" fontId="112" fillId="21" borderId="232" xfId="0" applyFont="1" applyFill="1" applyBorder="1" applyAlignment="1">
      <alignment horizontal="left" vertical="center"/>
    </xf>
    <xf numFmtId="0" fontId="112" fillId="29" borderId="232" xfId="0" applyFont="1" applyFill="1" applyBorder="1" applyAlignment="1">
      <alignment horizontal="left" vertical="center"/>
    </xf>
    <xf numFmtId="0" fontId="112" fillId="28" borderId="232" xfId="0" applyFont="1" applyFill="1" applyBorder="1" applyAlignment="1">
      <alignment horizontal="left" vertical="center"/>
    </xf>
    <xf numFmtId="0" fontId="112" fillId="41" borderId="232" xfId="0" applyFont="1" applyFill="1" applyBorder="1" applyAlignment="1">
      <alignment horizontal="left" vertical="center"/>
    </xf>
    <xf numFmtId="0" fontId="0" fillId="38" borderId="0" xfId="0" applyFill="1">
      <alignment vertical="center"/>
    </xf>
    <xf numFmtId="0" fontId="112" fillId="29" borderId="193" xfId="0" applyFont="1" applyFill="1" applyBorder="1" applyAlignment="1">
      <alignment horizontal="left" vertical="center"/>
    </xf>
    <xf numFmtId="0" fontId="92" fillId="21" borderId="130" xfId="17" applyFont="1" applyFill="1" applyBorder="1" applyAlignment="1">
      <alignment horizontal="center" vertical="center" wrapText="1"/>
    </xf>
    <xf numFmtId="14" fontId="92" fillId="21" borderId="131" xfId="17" applyNumberFormat="1" applyFont="1" applyFill="1" applyBorder="1" applyAlignment="1">
      <alignment horizontal="center" vertical="center" wrapText="1"/>
    </xf>
    <xf numFmtId="14" fontId="92" fillId="21" borderId="131" xfId="17" applyNumberFormat="1" applyFont="1" applyFill="1" applyBorder="1" applyAlignment="1">
      <alignment horizontal="center" vertical="center"/>
    </xf>
    <xf numFmtId="0" fontId="36" fillId="21" borderId="130" xfId="17" applyFont="1" applyFill="1" applyBorder="1" applyAlignment="1">
      <alignment horizontal="center" vertical="center" wrapText="1"/>
    </xf>
    <xf numFmtId="14" fontId="36" fillId="21" borderId="131" xfId="17" applyNumberFormat="1" applyFont="1" applyFill="1" applyBorder="1" applyAlignment="1">
      <alignment horizontal="center" vertical="center"/>
    </xf>
    <xf numFmtId="0" fontId="99" fillId="21" borderId="130" xfId="17" applyFont="1" applyFill="1" applyBorder="1" applyAlignment="1">
      <alignment horizontal="center" vertical="center" wrapText="1"/>
    </xf>
    <xf numFmtId="14" fontId="99" fillId="21" borderId="131" xfId="17" applyNumberFormat="1" applyFont="1" applyFill="1" applyBorder="1" applyAlignment="1">
      <alignment horizontal="center" vertical="center" wrapText="1"/>
    </xf>
    <xf numFmtId="14" fontId="12" fillId="21" borderId="131" xfId="17" applyNumberFormat="1" applyFont="1" applyFill="1" applyBorder="1" applyAlignment="1">
      <alignment horizontal="center" vertical="center"/>
    </xf>
    <xf numFmtId="14" fontId="91" fillId="21" borderId="1" xfId="2" applyNumberFormat="1" applyFont="1" applyFill="1" applyBorder="1" applyAlignment="1">
      <alignment vertical="center" wrapText="1" shrinkToFit="1"/>
    </xf>
    <xf numFmtId="14" fontId="86" fillId="21" borderId="1" xfId="1" applyNumberFormat="1" applyFont="1" applyFill="1" applyBorder="1" applyAlignment="1" applyProtection="1">
      <alignment horizontal="center" vertical="center" wrapText="1" shrinkToFit="1"/>
    </xf>
    <xf numFmtId="0" fontId="129" fillId="0" borderId="0" xfId="2" applyFont="1" applyAlignment="1">
      <alignment vertical="top" wrapText="1"/>
    </xf>
    <xf numFmtId="0" fontId="129" fillId="0" borderId="197" xfId="2" applyFont="1" applyBorder="1" applyAlignment="1">
      <alignment horizontal="left" vertical="top" wrapText="1"/>
    </xf>
    <xf numFmtId="14" fontId="92" fillId="19" borderId="131" xfId="17" applyNumberFormat="1" applyFont="1" applyFill="1" applyBorder="1" applyAlignment="1">
      <alignment horizontal="center" vertical="center" wrapText="1"/>
    </xf>
    <xf numFmtId="0" fontId="98" fillId="19" borderId="0" xfId="0" applyFont="1" applyFill="1" applyAlignment="1">
      <alignment horizontal="center" vertical="center" wrapText="1"/>
    </xf>
    <xf numFmtId="14" fontId="12" fillId="19" borderId="131" xfId="17" applyNumberFormat="1" applyFont="1" applyFill="1" applyBorder="1" applyAlignment="1">
      <alignment horizontal="center" vertical="center" wrapText="1"/>
    </xf>
    <xf numFmtId="0" fontId="36" fillId="19" borderId="130" xfId="17" applyFont="1" applyFill="1" applyBorder="1" applyAlignment="1">
      <alignment horizontal="center" vertical="center" wrapText="1"/>
    </xf>
    <xf numFmtId="14" fontId="36" fillId="19" borderId="131" xfId="17" applyNumberFormat="1" applyFont="1" applyFill="1" applyBorder="1" applyAlignment="1">
      <alignment horizontal="center" vertical="center"/>
    </xf>
    <xf numFmtId="56" fontId="92" fillId="19" borderId="130" xfId="17" applyNumberFormat="1" applyFont="1" applyFill="1" applyBorder="1" applyAlignment="1">
      <alignment horizontal="center" vertical="center" wrapText="1"/>
    </xf>
    <xf numFmtId="0" fontId="93" fillId="19" borderId="0" xfId="0" applyFont="1" applyFill="1" applyAlignment="1">
      <alignment horizontal="center" vertical="center" wrapText="1"/>
    </xf>
    <xf numFmtId="0" fontId="84" fillId="44" borderId="118" xfId="0" applyFont="1" applyFill="1" applyBorder="1" applyAlignment="1">
      <alignment horizontal="center" vertical="center" wrapText="1"/>
    </xf>
    <xf numFmtId="0" fontId="92" fillId="23" borderId="130" xfId="17" applyFont="1" applyFill="1" applyBorder="1" applyAlignment="1">
      <alignment horizontal="center" vertical="center" wrapText="1"/>
    </xf>
    <xf numFmtId="14" fontId="92" fillId="23" borderId="131" xfId="17" applyNumberFormat="1" applyFont="1" applyFill="1" applyBorder="1" applyAlignment="1">
      <alignment horizontal="center" vertical="center"/>
    </xf>
    <xf numFmtId="0" fontId="149" fillId="23" borderId="0" xfId="0" applyFont="1" applyFill="1" applyAlignment="1">
      <alignment horizontal="center" vertical="center"/>
    </xf>
    <xf numFmtId="0" fontId="1" fillId="23" borderId="130" xfId="17" applyFill="1" applyBorder="1" applyAlignment="1">
      <alignment horizontal="center" vertical="center" wrapText="1"/>
    </xf>
    <xf numFmtId="14" fontId="22" fillId="23" borderId="131" xfId="17" applyNumberFormat="1" applyFont="1" applyFill="1" applyBorder="1" applyAlignment="1">
      <alignment horizontal="center" vertical="center"/>
    </xf>
    <xf numFmtId="0" fontId="8" fillId="0" borderId="191" xfId="1" applyBorder="1" applyAlignment="1" applyProtection="1">
      <alignment vertical="center" wrapText="1"/>
    </xf>
    <xf numFmtId="0" fontId="17" fillId="21" borderId="190" xfId="2" applyFont="1" applyFill="1" applyBorder="1" applyAlignment="1">
      <alignment horizontal="center" vertical="center" wrapText="1"/>
    </xf>
    <xf numFmtId="0" fontId="86" fillId="21" borderId="149" xfId="1" applyFont="1" applyFill="1" applyBorder="1" applyAlignment="1" applyProtection="1">
      <alignment horizontal="center" vertical="center" wrapText="1"/>
    </xf>
    <xf numFmtId="0" fontId="112" fillId="28" borderId="204" xfId="0" applyFont="1" applyFill="1" applyBorder="1" applyAlignment="1">
      <alignment horizontal="left" vertical="center"/>
    </xf>
    <xf numFmtId="0" fontId="112" fillId="40" borderId="232" xfId="0" applyFont="1" applyFill="1" applyBorder="1" applyAlignment="1">
      <alignment horizontal="left" vertical="center"/>
    </xf>
    <xf numFmtId="0" fontId="112" fillId="45" borderId="232" xfId="0" applyFont="1" applyFill="1" applyBorder="1" applyAlignment="1">
      <alignment horizontal="left" vertical="center"/>
    </xf>
    <xf numFmtId="0" fontId="8" fillId="0" borderId="0" xfId="1" applyFill="1" applyAlignment="1" applyProtection="1">
      <alignment vertical="center"/>
    </xf>
    <xf numFmtId="0" fontId="73"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74" fillId="0" borderId="0" xfId="0" applyFont="1" applyAlignment="1">
      <alignment horizontal="left" vertical="center" wrapText="1"/>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3" fillId="5" borderId="0" xfId="0" applyFont="1" applyFill="1" applyAlignment="1">
      <alignment horizontal="left" vertical="center" wrapText="1"/>
    </xf>
    <xf numFmtId="0" fontId="103" fillId="5" borderId="69"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49" fillId="19" borderId="47" xfId="17" applyFont="1" applyFill="1" applyBorder="1" applyAlignment="1">
      <alignment horizontal="center" vertical="center"/>
    </xf>
    <xf numFmtId="0" fontId="49" fillId="19" borderId="48" xfId="17" applyFont="1" applyFill="1" applyBorder="1" applyAlignment="1">
      <alignment horizontal="center" vertical="center"/>
    </xf>
    <xf numFmtId="0" fontId="49" fillId="0" borderId="48" xfId="17" applyFont="1" applyBorder="1" applyAlignment="1">
      <alignment horizontal="center" vertical="center"/>
    </xf>
    <xf numFmtId="0" fontId="49"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7" fillId="0" borderId="77" xfId="17" applyFont="1" applyBorder="1" applyAlignment="1">
      <alignment horizontal="center" vertical="center" wrapText="1"/>
    </xf>
    <xf numFmtId="0" fontId="37" fillId="0" borderId="43" xfId="17" applyFont="1" applyBorder="1" applyAlignment="1">
      <alignment horizontal="center" vertical="center" wrapText="1"/>
    </xf>
    <xf numFmtId="0" fontId="33" fillId="17" borderId="0" xfId="17" applyFont="1" applyFill="1" applyAlignment="1">
      <alignment horizontal="center" vertical="center"/>
    </xf>
    <xf numFmtId="179" fontId="153" fillId="0" borderId="78" xfId="17" applyNumberFormat="1" applyFont="1" applyBorder="1" applyAlignment="1">
      <alignment horizontal="center" vertical="center" shrinkToFit="1"/>
    </xf>
    <xf numFmtId="179" fontId="153" fillId="0" borderId="79" xfId="17" applyNumberFormat="1" applyFont="1" applyBorder="1" applyAlignment="1">
      <alignment horizontal="center" vertical="center" shrinkToFit="1"/>
    </xf>
    <xf numFmtId="0" fontId="47" fillId="0" borderId="80" xfId="17" applyFont="1" applyBorder="1" applyAlignment="1">
      <alignment horizontal="center" vertical="center"/>
    </xf>
    <xf numFmtId="0" fontId="47" fillId="0" borderId="81" xfId="17" applyFont="1" applyBorder="1" applyAlignment="1">
      <alignment horizontal="center" vertical="center"/>
    </xf>
    <xf numFmtId="0" fontId="10" fillId="6" borderId="201" xfId="17" applyFont="1" applyFill="1" applyBorder="1" applyAlignment="1">
      <alignment horizontal="center" vertical="center" wrapText="1"/>
    </xf>
    <xf numFmtId="0" fontId="10" fillId="6" borderId="199" xfId="17" applyFont="1" applyFill="1" applyBorder="1" applyAlignment="1">
      <alignment horizontal="center" vertical="center" wrapText="1"/>
    </xf>
    <xf numFmtId="0" fontId="10" fillId="6" borderId="202" xfId="17" applyFont="1" applyFill="1" applyBorder="1" applyAlignment="1">
      <alignment horizontal="center" vertical="center" wrapText="1"/>
    </xf>
    <xf numFmtId="0" fontId="36" fillId="19" borderId="152" xfId="17" applyFont="1" applyFill="1" applyBorder="1" applyAlignment="1">
      <alignment horizontal="left" vertical="top" wrapText="1"/>
    </xf>
    <xf numFmtId="0" fontId="36" fillId="19" borderId="153" xfId="17" applyFont="1" applyFill="1" applyBorder="1" applyAlignment="1">
      <alignment horizontal="left" vertical="top" wrapText="1"/>
    </xf>
    <xf numFmtId="0" fontId="36" fillId="19" borderId="154" xfId="17" applyFont="1" applyFill="1" applyBorder="1" applyAlignment="1">
      <alignment horizontal="left" vertical="top" wrapText="1"/>
    </xf>
    <xf numFmtId="0" fontId="36" fillId="21" borderId="152" xfId="17" applyFont="1" applyFill="1" applyBorder="1" applyAlignment="1">
      <alignment horizontal="left" vertical="top" wrapText="1"/>
    </xf>
    <xf numFmtId="0" fontId="36" fillId="21" borderId="153" xfId="17" applyFont="1" applyFill="1" applyBorder="1" applyAlignment="1">
      <alignment horizontal="left" vertical="top" wrapText="1"/>
    </xf>
    <xf numFmtId="0" fontId="36" fillId="21" borderId="154" xfId="17" applyFont="1" applyFill="1" applyBorder="1" applyAlignment="1">
      <alignment horizontal="left" vertical="top" wrapText="1"/>
    </xf>
    <xf numFmtId="0" fontId="36" fillId="19" borderId="82" xfId="18" applyFont="1" applyFill="1" applyBorder="1" applyAlignment="1">
      <alignment horizontal="center" vertical="center"/>
    </xf>
    <xf numFmtId="0" fontId="36" fillId="19" borderId="83" xfId="18" applyFont="1" applyFill="1" applyBorder="1" applyAlignment="1">
      <alignment horizontal="center" vertical="center"/>
    </xf>
    <xf numFmtId="0" fontId="11" fillId="0" borderId="119" xfId="17" applyFont="1" applyBorder="1" applyAlignment="1">
      <alignment horizontal="center" vertical="center" wrapText="1"/>
    </xf>
    <xf numFmtId="0" fontId="11" fillId="0" borderId="120" xfId="17" applyFont="1" applyBorder="1" applyAlignment="1">
      <alignment horizontal="center" vertical="center" wrapText="1"/>
    </xf>
    <xf numFmtId="0" fontId="11" fillId="0" borderId="121" xfId="17" applyFont="1" applyBorder="1" applyAlignment="1">
      <alignment horizontal="center" vertical="center" wrapText="1"/>
    </xf>
    <xf numFmtId="0" fontId="54" fillId="19" borderId="123" xfId="17" applyFont="1" applyFill="1" applyBorder="1" applyAlignment="1">
      <alignment horizontal="center" vertical="center"/>
    </xf>
    <xf numFmtId="0" fontId="54" fillId="19" borderId="124" xfId="17" applyFont="1" applyFill="1" applyBorder="1" applyAlignment="1">
      <alignment horizontal="center" vertical="center"/>
    </xf>
    <xf numFmtId="0" fontId="54" fillId="19" borderId="125" xfId="17" applyFont="1" applyFill="1" applyBorder="1" applyAlignment="1">
      <alignment horizontal="center" vertical="center"/>
    </xf>
    <xf numFmtId="0" fontId="36" fillId="21" borderId="217" xfId="17" applyFont="1" applyFill="1" applyBorder="1" applyAlignment="1">
      <alignment horizontal="left" vertical="top" wrapText="1"/>
    </xf>
    <xf numFmtId="0" fontId="36" fillId="21" borderId="215" xfId="17" applyFont="1" applyFill="1" applyBorder="1" applyAlignment="1">
      <alignment horizontal="left" vertical="top" wrapText="1"/>
    </xf>
    <xf numFmtId="0" fontId="36" fillId="21" borderId="216" xfId="17" applyFont="1" applyFill="1" applyBorder="1" applyAlignment="1">
      <alignment horizontal="left" vertical="top" wrapText="1"/>
    </xf>
    <xf numFmtId="0" fontId="108" fillId="19" borderId="214" xfId="17" applyFont="1" applyFill="1" applyBorder="1" applyAlignment="1">
      <alignment horizontal="left" vertical="top" wrapText="1"/>
    </xf>
    <xf numFmtId="0" fontId="108" fillId="19" borderId="215" xfId="17" applyFont="1" applyFill="1" applyBorder="1" applyAlignment="1">
      <alignment horizontal="left" vertical="top" wrapText="1"/>
    </xf>
    <xf numFmtId="0" fontId="108" fillId="19" borderId="216" xfId="17" applyFont="1" applyFill="1" applyBorder="1" applyAlignment="1">
      <alignment horizontal="left" vertical="top" wrapText="1"/>
    </xf>
    <xf numFmtId="0" fontId="36" fillId="23" borderId="152" xfId="17" applyFont="1" applyFill="1" applyBorder="1" applyAlignment="1">
      <alignment horizontal="left" vertical="top" wrapText="1"/>
    </xf>
    <xf numFmtId="0" fontId="36" fillId="23" borderId="153" xfId="17" applyFont="1" applyFill="1" applyBorder="1" applyAlignment="1">
      <alignment horizontal="left" vertical="top" wrapText="1"/>
    </xf>
    <xf numFmtId="0" fontId="36" fillId="23" borderId="154" xfId="17" applyFont="1" applyFill="1" applyBorder="1" applyAlignment="1">
      <alignment horizontal="left" vertical="top" wrapText="1"/>
    </xf>
    <xf numFmtId="0" fontId="12" fillId="19" borderId="152" xfId="17" applyFont="1" applyFill="1" applyBorder="1" applyAlignment="1">
      <alignment horizontal="left" vertical="top" wrapText="1"/>
    </xf>
    <xf numFmtId="0" fontId="12" fillId="19" borderId="153" xfId="17" applyFont="1" applyFill="1" applyBorder="1" applyAlignment="1">
      <alignment horizontal="left" vertical="top" wrapText="1"/>
    </xf>
    <xf numFmtId="0" fontId="12" fillId="19" borderId="154" xfId="17" applyFont="1" applyFill="1" applyBorder="1" applyAlignment="1">
      <alignment horizontal="left" vertical="top" wrapText="1"/>
    </xf>
    <xf numFmtId="0" fontId="12" fillId="21" borderId="152" xfId="17" applyFont="1" applyFill="1" applyBorder="1" applyAlignment="1">
      <alignment horizontal="left" vertical="top" wrapText="1"/>
    </xf>
    <xf numFmtId="0" fontId="12" fillId="21" borderId="153" xfId="17" applyFont="1" applyFill="1" applyBorder="1" applyAlignment="1">
      <alignment horizontal="left" vertical="top" wrapText="1"/>
    </xf>
    <xf numFmtId="0" fontId="12" fillId="21" borderId="154" xfId="17" applyFont="1" applyFill="1" applyBorder="1" applyAlignment="1">
      <alignment horizontal="left" vertical="top" wrapText="1"/>
    </xf>
    <xf numFmtId="0" fontId="36" fillId="19" borderId="178" xfId="17" applyFont="1" applyFill="1" applyBorder="1" applyAlignment="1">
      <alignment horizontal="left" vertical="top" wrapText="1"/>
    </xf>
    <xf numFmtId="0" fontId="36" fillId="19" borderId="130" xfId="17" applyFont="1" applyFill="1" applyBorder="1" applyAlignment="1">
      <alignment horizontal="left" vertical="top" wrapText="1"/>
    </xf>
    <xf numFmtId="0" fontId="92" fillId="19" borderId="152" xfId="17" applyFont="1" applyFill="1" applyBorder="1" applyAlignment="1">
      <alignment horizontal="left" vertical="top" wrapText="1"/>
    </xf>
    <xf numFmtId="0" fontId="92" fillId="19" borderId="153" xfId="17" applyFont="1" applyFill="1" applyBorder="1" applyAlignment="1">
      <alignment horizontal="left" vertical="top" wrapText="1"/>
    </xf>
    <xf numFmtId="0" fontId="92" fillId="19" borderId="154" xfId="17" applyFont="1" applyFill="1" applyBorder="1" applyAlignment="1">
      <alignment horizontal="left" vertical="top" wrapText="1"/>
    </xf>
    <xf numFmtId="0" fontId="12" fillId="23" borderId="152" xfId="2" applyFont="1" applyFill="1" applyBorder="1" applyAlignment="1">
      <alignment horizontal="left" vertical="top" wrapText="1"/>
    </xf>
    <xf numFmtId="0" fontId="12" fillId="23" borderId="153" xfId="2" applyFont="1" applyFill="1" applyBorder="1" applyAlignment="1">
      <alignment horizontal="left" vertical="top" wrapText="1"/>
    </xf>
    <xf numFmtId="0" fontId="12" fillId="23" borderId="154" xfId="2" applyFont="1" applyFill="1" applyBorder="1" applyAlignment="1">
      <alignment horizontal="left" vertical="top" wrapText="1"/>
    </xf>
    <xf numFmtId="0" fontId="12" fillId="19" borderId="152" xfId="2" applyFont="1" applyFill="1" applyBorder="1" applyAlignment="1">
      <alignment horizontal="left" vertical="top" wrapText="1"/>
    </xf>
    <xf numFmtId="0" fontId="12" fillId="19" borderId="153" xfId="2" applyFont="1" applyFill="1" applyBorder="1" applyAlignment="1">
      <alignment horizontal="left" vertical="top" wrapText="1"/>
    </xf>
    <xf numFmtId="0" fontId="12" fillId="19" borderId="154" xfId="2" applyFont="1" applyFill="1" applyBorder="1" applyAlignment="1">
      <alignment horizontal="left" vertical="top" wrapText="1"/>
    </xf>
    <xf numFmtId="0" fontId="59" fillId="12" borderId="57" xfId="17" applyFont="1" applyFill="1" applyBorder="1" applyAlignment="1">
      <alignment horizontal="right" vertical="center" wrapText="1"/>
    </xf>
    <xf numFmtId="0" fontId="60" fillId="12" borderId="57" xfId="0" applyFont="1" applyFill="1" applyBorder="1" applyAlignment="1">
      <alignment horizontal="right" vertical="center"/>
    </xf>
    <xf numFmtId="0" fontId="0" fillId="12" borderId="57" xfId="0" applyFill="1" applyBorder="1" applyAlignment="1">
      <alignment horizontal="right" vertical="center"/>
    </xf>
    <xf numFmtId="180" fontId="59"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1" fillId="13" borderId="58" xfId="17" applyFont="1" applyFill="1" applyBorder="1" applyAlignment="1">
      <alignment horizontal="center" vertical="center" wrapText="1"/>
    </xf>
    <xf numFmtId="0" fontId="62" fillId="13" borderId="58" xfId="0" applyFont="1" applyFill="1" applyBorder="1" applyAlignment="1">
      <alignment horizontal="center" vertical="center"/>
    </xf>
    <xf numFmtId="0" fontId="61" fillId="10" borderId="58" xfId="0" applyFont="1" applyFill="1" applyBorder="1" applyAlignment="1">
      <alignment horizontal="center" vertical="center"/>
    </xf>
    <xf numFmtId="0" fontId="64" fillId="10" borderId="58" xfId="0" applyFont="1" applyFill="1" applyBorder="1" applyAlignment="1">
      <alignment horizontal="center" vertical="center"/>
    </xf>
    <xf numFmtId="0" fontId="66" fillId="18" borderId="106" xfId="16" applyFont="1" applyFill="1" applyBorder="1" applyAlignment="1">
      <alignment horizontal="center" vertical="center"/>
    </xf>
    <xf numFmtId="0" fontId="66" fillId="18" borderId="111" xfId="16" applyFont="1" applyFill="1" applyBorder="1" applyAlignment="1">
      <alignment horizontal="center" vertical="center"/>
    </xf>
    <xf numFmtId="0" fontId="66" fillId="18" borderId="113" xfId="16" applyFont="1" applyFill="1" applyBorder="1" applyAlignment="1">
      <alignment horizontal="center" vertical="center"/>
    </xf>
    <xf numFmtId="0" fontId="67" fillId="2" borderId="107" xfId="16" applyFont="1" applyFill="1" applyBorder="1" applyAlignment="1">
      <alignment vertical="center" wrapText="1"/>
    </xf>
    <xf numFmtId="0" fontId="67" fillId="2" borderId="108" xfId="16" applyFont="1" applyFill="1" applyBorder="1" applyAlignment="1">
      <alignment vertical="center" wrapText="1"/>
    </xf>
    <xf numFmtId="0" fontId="67" fillId="2" borderId="109" xfId="16" applyFont="1" applyFill="1" applyBorder="1" applyAlignment="1">
      <alignment vertical="center" wrapText="1"/>
    </xf>
    <xf numFmtId="0" fontId="67" fillId="2" borderId="98" xfId="16" applyFont="1" applyFill="1" applyBorder="1" applyAlignment="1">
      <alignment vertical="center" wrapText="1"/>
    </xf>
    <xf numFmtId="0" fontId="67" fillId="2" borderId="0" xfId="16" applyFont="1" applyFill="1" applyAlignment="1">
      <alignment vertical="center" wrapText="1"/>
    </xf>
    <xf numFmtId="0" fontId="67" fillId="2" borderId="99" xfId="16" applyFont="1" applyFill="1" applyBorder="1" applyAlignment="1">
      <alignment vertical="center" wrapText="1"/>
    </xf>
    <xf numFmtId="0" fontId="67" fillId="2" borderId="114" xfId="16" applyFont="1" applyFill="1" applyBorder="1" applyAlignment="1">
      <alignment vertical="center" wrapText="1"/>
    </xf>
    <xf numFmtId="0" fontId="67" fillId="2" borderId="115" xfId="16" applyFont="1" applyFill="1" applyBorder="1" applyAlignment="1">
      <alignment vertical="center" wrapText="1"/>
    </xf>
    <xf numFmtId="0" fontId="67" fillId="2" borderId="116" xfId="16" applyFont="1" applyFill="1" applyBorder="1" applyAlignment="1">
      <alignment vertical="center" wrapText="1"/>
    </xf>
    <xf numFmtId="0" fontId="67" fillId="2" borderId="107" xfId="16" applyFont="1" applyFill="1" applyBorder="1" applyAlignment="1">
      <alignment horizontal="left" vertical="center" wrapText="1"/>
    </xf>
    <xf numFmtId="0" fontId="67" fillId="2" borderId="108" xfId="16" applyFont="1" applyFill="1" applyBorder="1" applyAlignment="1">
      <alignment horizontal="left" vertical="center" wrapText="1"/>
    </xf>
    <xf numFmtId="0" fontId="67" fillId="2" borderId="110" xfId="16" applyFont="1" applyFill="1" applyBorder="1" applyAlignment="1">
      <alignment horizontal="left" vertical="center" wrapText="1"/>
    </xf>
    <xf numFmtId="0" fontId="67" fillId="2" borderId="9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67" fillId="2" borderId="115" xfId="16" applyFont="1" applyFill="1" applyBorder="1" applyAlignment="1">
      <alignment horizontal="left" vertical="center" wrapText="1"/>
    </xf>
    <xf numFmtId="0" fontId="67"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59" fillId="25" borderId="71" xfId="17" applyFont="1" applyFill="1" applyBorder="1" applyAlignment="1">
      <alignment horizontal="center" vertical="center" wrapText="1"/>
    </xf>
    <xf numFmtId="0" fontId="57"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59" fillId="3" borderId="72" xfId="17" applyNumberFormat="1" applyFont="1" applyFill="1" applyBorder="1" applyAlignment="1">
      <alignment horizontal="center" vertical="center" wrapText="1"/>
    </xf>
    <xf numFmtId="180" fontId="59" fillId="3" borderId="73" xfId="17" applyNumberFormat="1" applyFont="1" applyFill="1" applyBorder="1" applyAlignment="1">
      <alignment horizontal="center" vertical="center" wrapText="1"/>
    </xf>
    <xf numFmtId="0" fontId="67" fillId="3" borderId="72" xfId="17" applyFont="1" applyFill="1" applyBorder="1" applyAlignment="1">
      <alignment horizontal="center" vertical="center" wrapText="1"/>
    </xf>
    <xf numFmtId="0" fontId="67" fillId="3" borderId="179" xfId="17" applyFont="1" applyFill="1" applyBorder="1" applyAlignment="1">
      <alignment horizontal="center" vertical="center" wrapText="1"/>
    </xf>
    <xf numFmtId="0" fontId="67" fillId="3" borderId="73" xfId="17" applyFont="1" applyFill="1" applyBorder="1" applyAlignment="1">
      <alignment horizontal="center" vertical="center" wrapText="1"/>
    </xf>
    <xf numFmtId="0" fontId="42" fillId="19" borderId="0" xfId="17" applyFont="1" applyFill="1" applyAlignment="1">
      <alignment horizontal="left" vertical="center"/>
    </xf>
    <xf numFmtId="0" fontId="94" fillId="19" borderId="152" xfId="2" applyFont="1" applyFill="1" applyBorder="1" applyAlignment="1">
      <alignment horizontal="left" vertical="top" wrapText="1"/>
    </xf>
    <xf numFmtId="0" fontId="94" fillId="19" borderId="153" xfId="2" applyFont="1" applyFill="1" applyBorder="1" applyAlignment="1">
      <alignment horizontal="left" vertical="top" wrapText="1"/>
    </xf>
    <xf numFmtId="0" fontId="94" fillId="19" borderId="154" xfId="2" applyFont="1" applyFill="1" applyBorder="1" applyAlignment="1">
      <alignment horizontal="left" vertical="top" wrapText="1"/>
    </xf>
    <xf numFmtId="0" fontId="0" fillId="23" borderId="219" xfId="0" applyFill="1" applyBorder="1" applyAlignment="1">
      <alignment horizontal="center" vertical="center"/>
    </xf>
    <xf numFmtId="0" fontId="0" fillId="23" borderId="104" xfId="0" applyFill="1" applyBorder="1" applyAlignment="1">
      <alignment horizontal="center" vertical="center"/>
    </xf>
    <xf numFmtId="0" fontId="70" fillId="29" borderId="104" xfId="0" applyFont="1" applyFill="1" applyBorder="1" applyAlignment="1">
      <alignment horizontal="center" vertical="center"/>
    </xf>
    <xf numFmtId="0" fontId="70" fillId="29" borderId="220" xfId="0" applyFont="1" applyFill="1" applyBorder="1" applyAlignment="1">
      <alignment horizontal="center" vertical="center"/>
    </xf>
    <xf numFmtId="14" fontId="86" fillId="21" borderId="169"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wrapText="1" shrinkToFit="1"/>
    </xf>
    <xf numFmtId="14" fontId="86" fillId="21" borderId="134" xfId="2" applyNumberFormat="1" applyFont="1" applyFill="1" applyBorder="1" applyAlignment="1">
      <alignment horizontal="center" vertical="center" wrapText="1" shrinkToFit="1"/>
    </xf>
    <xf numFmtId="14" fontId="86" fillId="21" borderId="250" xfId="2" applyNumberFormat="1" applyFont="1" applyFill="1" applyBorder="1" applyAlignment="1">
      <alignment horizontal="center" vertical="center" shrinkToFit="1"/>
    </xf>
    <xf numFmtId="14" fontId="86" fillId="21" borderId="251" xfId="2" applyNumberFormat="1" applyFont="1" applyFill="1" applyBorder="1" applyAlignment="1">
      <alignment horizontal="center" vertical="center" shrinkToFit="1"/>
    </xf>
    <xf numFmtId="14" fontId="86" fillId="21" borderId="252" xfId="2" applyNumberFormat="1" applyFont="1" applyFill="1" applyBorder="1" applyAlignment="1">
      <alignment horizontal="center" vertical="center" shrinkToFit="1"/>
    </xf>
    <xf numFmtId="14" fontId="86" fillId="21" borderId="250" xfId="2" applyNumberFormat="1" applyFont="1" applyFill="1" applyBorder="1" applyAlignment="1">
      <alignment horizontal="center" vertical="center" wrapText="1" shrinkToFit="1"/>
    </xf>
    <xf numFmtId="14" fontId="86" fillId="21" borderId="251" xfId="2" applyNumberFormat="1" applyFont="1" applyFill="1" applyBorder="1" applyAlignment="1">
      <alignment horizontal="center" vertical="center" wrapText="1" shrinkToFit="1"/>
    </xf>
    <xf numFmtId="14" fontId="86" fillId="21" borderId="252" xfId="2" applyNumberFormat="1" applyFont="1" applyFill="1" applyBorder="1" applyAlignment="1">
      <alignment horizontal="center" vertical="center" wrapText="1" shrinkToFit="1"/>
    </xf>
    <xf numFmtId="56" fontId="86" fillId="21" borderId="169"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4" xfId="2" applyNumberFormat="1" applyFont="1" applyFill="1" applyBorder="1" applyAlignment="1">
      <alignment horizontal="center" vertical="center" wrapText="1"/>
    </xf>
    <xf numFmtId="14" fontId="86" fillId="21" borderId="1" xfId="2" applyNumberFormat="1" applyFont="1" applyFill="1" applyBorder="1" applyAlignment="1">
      <alignment horizontal="center" vertical="center" shrinkToFit="1"/>
    </xf>
    <xf numFmtId="14" fontId="86" fillId="21" borderId="134" xfId="2" applyNumberFormat="1" applyFont="1" applyFill="1" applyBorder="1" applyAlignment="1">
      <alignment horizontal="center" vertical="center" shrinkToFit="1"/>
    </xf>
    <xf numFmtId="14" fontId="86" fillId="21" borderId="169" xfId="2" applyNumberFormat="1" applyFont="1" applyFill="1" applyBorder="1" applyAlignment="1">
      <alignment horizontal="center" vertical="center" shrinkToFit="1"/>
    </xf>
    <xf numFmtId="14" fontId="86" fillId="21" borderId="248" xfId="1" applyNumberFormat="1" applyFont="1" applyFill="1" applyBorder="1" applyAlignment="1" applyProtection="1">
      <alignment horizontal="center" vertical="center" wrapText="1"/>
    </xf>
    <xf numFmtId="14" fontId="86" fillId="21" borderId="165" xfId="1" applyNumberFormat="1" applyFont="1" applyFill="1" applyBorder="1" applyAlignment="1" applyProtection="1">
      <alignment horizontal="center" vertical="center" wrapText="1"/>
    </xf>
    <xf numFmtId="14" fontId="86" fillId="21" borderId="249" xfId="1" applyNumberFormat="1" applyFont="1" applyFill="1" applyBorder="1" applyAlignment="1" applyProtection="1">
      <alignment horizontal="center" vertical="center" wrapText="1"/>
    </xf>
    <xf numFmtId="14" fontId="34" fillId="21" borderId="169" xfId="1" applyNumberFormat="1" applyFont="1" applyFill="1" applyBorder="1" applyAlignment="1" applyProtection="1">
      <alignment horizontal="center" vertical="center" shrinkToFit="1"/>
    </xf>
    <xf numFmtId="14" fontId="34" fillId="21" borderId="1" xfId="1" applyNumberFormat="1" applyFont="1" applyFill="1" applyBorder="1" applyAlignment="1" applyProtection="1">
      <alignment horizontal="center" vertical="center" shrinkToFit="1"/>
    </xf>
    <xf numFmtId="14" fontId="34" fillId="21" borderId="134" xfId="1" applyNumberFormat="1" applyFont="1" applyFill="1" applyBorder="1" applyAlignment="1" applyProtection="1">
      <alignment horizontal="center" vertical="center" shrinkToFit="1"/>
    </xf>
    <xf numFmtId="56" fontId="86" fillId="21" borderId="169" xfId="2" applyNumberFormat="1" applyFont="1" applyFill="1" applyBorder="1" applyAlignment="1">
      <alignment horizontal="center" vertical="center" shrinkToFit="1"/>
    </xf>
    <xf numFmtId="56" fontId="86" fillId="21" borderId="1" xfId="2" applyNumberFormat="1" applyFont="1" applyFill="1" applyBorder="1" applyAlignment="1">
      <alignment horizontal="center" vertical="center" shrinkToFit="1"/>
    </xf>
    <xf numFmtId="56" fontId="86" fillId="21" borderId="134" xfId="2" applyNumberFormat="1" applyFont="1" applyFill="1" applyBorder="1" applyAlignment="1">
      <alignment horizontal="center" vertical="center" shrinkToFit="1"/>
    </xf>
    <xf numFmtId="0" fontId="113" fillId="21" borderId="188" xfId="2" applyFont="1" applyFill="1" applyBorder="1" applyAlignment="1">
      <alignment horizontal="center" vertical="center" shrinkToFit="1"/>
    </xf>
    <xf numFmtId="0" fontId="113" fillId="21" borderId="189" xfId="2" applyFont="1" applyFill="1" applyBorder="1" applyAlignment="1">
      <alignment horizontal="center" vertical="center" shrinkToFit="1"/>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8" fillId="0" borderId="0" xfId="1" applyFont="1" applyAlignment="1" applyProtection="1">
      <alignment vertical="center"/>
    </xf>
    <xf numFmtId="0" fontId="6" fillId="0" borderId="0" xfId="2">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6"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5" xfId="2" applyFill="1" applyBorder="1" applyAlignment="1">
      <alignment horizontal="left" vertical="top"/>
    </xf>
    <xf numFmtId="0" fontId="6" fillId="2" borderId="70" xfId="2" applyFill="1" applyBorder="1" applyAlignment="1">
      <alignment vertical="top" wrapText="1"/>
    </xf>
    <xf numFmtId="0" fontId="14"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3" fillId="5" borderId="184" xfId="2" applyFont="1" applyFill="1" applyBorder="1" applyAlignment="1">
      <alignment horizontal="center" vertical="center" wrapText="1"/>
    </xf>
    <xf numFmtId="0" fontId="13" fillId="5" borderId="185" xfId="2" applyFont="1" applyFill="1" applyBorder="1" applyAlignment="1">
      <alignment horizontal="center" vertical="center" wrapText="1"/>
    </xf>
    <xf numFmtId="0" fontId="13" fillId="5" borderId="186"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1" fillId="5" borderId="89" xfId="2" applyFont="1" applyFill="1" applyBorder="1" applyAlignment="1">
      <alignment horizontal="center" vertical="top" wrapText="1"/>
    </xf>
    <xf numFmtId="0" fontId="21" fillId="5" borderId="81" xfId="2" applyFont="1" applyFill="1" applyBorder="1" applyAlignment="1">
      <alignment horizontal="center" vertical="top" wrapText="1"/>
    </xf>
    <xf numFmtId="0" fontId="21" fillId="5" borderId="90" xfId="2" applyFont="1" applyFill="1" applyBorder="1" applyAlignment="1">
      <alignment horizontal="center" vertical="top" wrapText="1"/>
    </xf>
    <xf numFmtId="0" fontId="21" fillId="5" borderId="91" xfId="2" applyFont="1" applyFill="1" applyBorder="1" applyAlignment="1">
      <alignment horizontal="center" vertical="top" wrapText="1"/>
    </xf>
    <xf numFmtId="0" fontId="21"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5" fillId="5" borderId="17" xfId="2" applyFont="1" applyFill="1" applyBorder="1" applyAlignment="1">
      <alignment horizontal="center" vertical="center" shrinkToFit="1"/>
    </xf>
    <xf numFmtId="0" fontId="115" fillId="5" borderId="4" xfId="2" applyFont="1" applyFill="1" applyBorder="1" applyAlignment="1">
      <alignment horizontal="center" vertical="center" shrinkToFit="1"/>
    </xf>
    <xf numFmtId="0" fontId="25" fillId="19" borderId="0" xfId="19" applyFont="1" applyFill="1" applyAlignment="1">
      <alignment vertical="center" wrapText="1"/>
    </xf>
    <xf numFmtId="0" fontId="27" fillId="21" borderId="96" xfId="2" applyFont="1" applyFill="1" applyBorder="1" applyAlignment="1">
      <alignment horizontal="center" vertical="center" shrinkToFit="1"/>
    </xf>
    <xf numFmtId="0" fontId="17" fillId="21" borderId="28" xfId="2" applyFont="1" applyFill="1" applyBorder="1" applyAlignment="1">
      <alignment horizontal="center" vertical="center" shrinkToFit="1"/>
    </xf>
    <xf numFmtId="0" fontId="17" fillId="21" borderId="97" xfId="2" applyFont="1" applyFill="1" applyBorder="1" applyAlignment="1">
      <alignment horizontal="center" vertical="center" shrinkToFit="1"/>
    </xf>
    <xf numFmtId="0" fontId="114" fillId="19" borderId="96" xfId="2" applyFont="1" applyFill="1" applyBorder="1" applyAlignment="1">
      <alignment horizontal="center" vertical="center" wrapText="1" shrinkToFit="1"/>
    </xf>
    <xf numFmtId="0" fontId="31" fillId="19" borderId="28" xfId="2" applyFont="1" applyFill="1" applyBorder="1" applyAlignment="1">
      <alignment horizontal="center" vertical="center" shrinkToFit="1"/>
    </xf>
    <xf numFmtId="0" fontId="31" fillId="19" borderId="97" xfId="2" applyFont="1" applyFill="1" applyBorder="1" applyAlignment="1">
      <alignment horizontal="center" vertical="center" shrinkToFit="1"/>
    </xf>
    <xf numFmtId="0" fontId="129" fillId="19" borderId="93" xfId="1" applyFont="1" applyFill="1" applyBorder="1" applyAlignment="1" applyProtection="1">
      <alignment vertical="top" wrapText="1"/>
    </xf>
    <xf numFmtId="0" fontId="20" fillId="19" borderId="94" xfId="2" applyFont="1" applyFill="1" applyBorder="1" applyAlignment="1">
      <alignment vertical="top" wrapText="1"/>
    </xf>
    <xf numFmtId="0" fontId="20" fillId="19" borderId="95" xfId="2" applyFont="1" applyFill="1" applyBorder="1" applyAlignment="1">
      <alignment vertical="top" wrapText="1"/>
    </xf>
    <xf numFmtId="0" fontId="114" fillId="29" borderId="96" xfId="2" applyFont="1" applyFill="1" applyBorder="1" applyAlignment="1">
      <alignment horizontal="center" vertical="center" wrapText="1" shrinkToFit="1"/>
    </xf>
    <xf numFmtId="0" fontId="17" fillId="29" borderId="28" xfId="2" applyFont="1" applyFill="1" applyBorder="1" applyAlignment="1">
      <alignment horizontal="center" vertical="center" shrinkToFit="1"/>
    </xf>
    <xf numFmtId="0" fontId="17" fillId="29" borderId="97" xfId="2" applyFont="1" applyFill="1" applyBorder="1" applyAlignment="1">
      <alignment horizontal="center" vertical="center" shrinkToFit="1"/>
    </xf>
    <xf numFmtId="0" fontId="131" fillId="29" borderId="195" xfId="1" applyFont="1" applyFill="1" applyBorder="1" applyAlignment="1" applyProtection="1">
      <alignment horizontal="left" vertical="top" wrapText="1"/>
    </xf>
    <xf numFmtId="0" fontId="131" fillId="29" borderId="104" xfId="1" applyFont="1" applyFill="1" applyBorder="1" applyAlignment="1" applyProtection="1">
      <alignment horizontal="left" vertical="top" wrapText="1"/>
    </xf>
    <xf numFmtId="0" fontId="131" fillId="29" borderId="196" xfId="1" applyFont="1" applyFill="1" applyBorder="1" applyAlignment="1" applyProtection="1">
      <alignment horizontal="left" vertical="top" wrapText="1"/>
    </xf>
    <xf numFmtId="0" fontId="87" fillId="19" borderId="138" xfId="1" applyFont="1" applyFill="1" applyBorder="1" applyAlignment="1" applyProtection="1">
      <alignment horizontal="center" vertical="center" wrapText="1" shrinkToFit="1"/>
    </xf>
    <xf numFmtId="0" fontId="27" fillId="19" borderId="139" xfId="2" applyFont="1" applyFill="1" applyBorder="1" applyAlignment="1">
      <alignment horizontal="center" vertical="center" wrapText="1" shrinkToFit="1"/>
    </xf>
    <xf numFmtId="0" fontId="27" fillId="19" borderId="140" xfId="2" applyFont="1" applyFill="1" applyBorder="1" applyAlignment="1">
      <alignment horizontal="center" vertical="center" wrapText="1" shrinkToFit="1"/>
    </xf>
    <xf numFmtId="0" fontId="131" fillId="19" borderId="54" xfId="2" applyFont="1" applyFill="1" applyBorder="1" applyAlignment="1">
      <alignment horizontal="left" vertical="top" wrapText="1" shrinkToFit="1"/>
    </xf>
    <xf numFmtId="0" fontId="19" fillId="19" borderId="55" xfId="2" applyFont="1" applyFill="1" applyBorder="1" applyAlignment="1">
      <alignment horizontal="left" vertical="top" wrapText="1" shrinkToFit="1"/>
    </xf>
    <xf numFmtId="0" fontId="19"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5" xfId="2" applyFont="1" applyBorder="1">
      <alignment vertical="center"/>
    </xf>
    <xf numFmtId="0" fontId="10" fillId="0" borderId="55" xfId="2" applyFont="1" applyBorder="1">
      <alignment vertical="center"/>
    </xf>
    <xf numFmtId="0" fontId="27" fillId="29" borderId="138" xfId="2" applyFont="1" applyFill="1" applyBorder="1" applyAlignment="1">
      <alignment horizontal="center" vertical="center" wrapText="1" shrinkToFit="1"/>
    </xf>
    <xf numFmtId="0" fontId="27" fillId="29" borderId="139" xfId="2" applyFont="1" applyFill="1" applyBorder="1" applyAlignment="1">
      <alignment horizontal="center" vertical="center" wrapText="1" shrinkToFit="1"/>
    </xf>
    <xf numFmtId="0" fontId="27" fillId="29" borderId="140" xfId="2" applyFont="1" applyFill="1" applyBorder="1" applyAlignment="1">
      <alignment horizontal="center" vertical="center" wrapText="1" shrinkToFit="1"/>
    </xf>
    <xf numFmtId="0" fontId="145" fillId="29" borderId="54" xfId="2" applyFont="1" applyFill="1" applyBorder="1" applyAlignment="1">
      <alignment horizontal="left" vertical="top" wrapText="1" shrinkToFit="1"/>
    </xf>
    <xf numFmtId="0" fontId="145" fillId="29" borderId="55" xfId="2" applyFont="1" applyFill="1" applyBorder="1" applyAlignment="1">
      <alignment horizontal="left" vertical="top" wrapText="1" shrinkToFit="1"/>
    </xf>
    <xf numFmtId="0" fontId="145" fillId="29" borderId="56" xfId="2" applyFont="1" applyFill="1" applyBorder="1" applyAlignment="1">
      <alignment horizontal="left" vertical="top" wrapText="1" shrinkToFit="1"/>
    </xf>
    <xf numFmtId="0" fontId="154" fillId="29" borderId="28" xfId="1" applyFont="1" applyFill="1" applyBorder="1" applyAlignment="1" applyProtection="1">
      <alignment horizontal="center" vertical="center" wrapText="1"/>
    </xf>
    <xf numFmtId="0" fontId="129" fillId="29" borderId="35"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xf numFmtId="0" fontId="148" fillId="46" borderId="0" xfId="2" applyFont="1" applyFill="1" applyAlignment="1">
      <alignment horizontal="center" vertical="center"/>
    </xf>
    <xf numFmtId="0" fontId="6" fillId="46" borderId="0" xfId="2" applyFill="1">
      <alignment vertical="center"/>
    </xf>
    <xf numFmtId="0" fontId="0" fillId="46" borderId="0" xfId="0" applyFill="1">
      <alignment vertical="center"/>
    </xf>
    <xf numFmtId="0" fontId="86" fillId="47" borderId="0" xfId="2" applyFont="1" applyFill="1" applyAlignment="1">
      <alignment horizontal="center" vertical="center"/>
    </xf>
    <xf numFmtId="0" fontId="20" fillId="47" borderId="0" xfId="2" applyFont="1" applyFill="1" applyAlignment="1">
      <alignment horizontal="center" vertical="center"/>
    </xf>
    <xf numFmtId="0" fontId="156" fillId="47" borderId="0" xfId="0" applyFont="1" applyFill="1">
      <alignment vertical="center"/>
    </xf>
    <xf numFmtId="0" fontId="157" fillId="26" borderId="253" xfId="2" applyFont="1" applyFill="1" applyBorder="1" applyAlignment="1">
      <alignment horizontal="center" vertical="center"/>
    </xf>
    <xf numFmtId="0" fontId="158" fillId="26" borderId="253" xfId="2" applyFont="1" applyFill="1" applyBorder="1" applyAlignment="1">
      <alignment horizontal="center" vertical="center"/>
    </xf>
    <xf numFmtId="0" fontId="159" fillId="26" borderId="253" xfId="0" applyFont="1" applyFill="1" applyBorder="1">
      <alignment vertical="center"/>
    </xf>
    <xf numFmtId="0" fontId="160" fillId="42" borderId="0" xfId="2" applyFont="1" applyFill="1" applyAlignment="1">
      <alignment horizontal="center" vertical="center"/>
    </xf>
    <xf numFmtId="0" fontId="161" fillId="42" borderId="0" xfId="2" applyFont="1" applyFill="1" applyAlignment="1">
      <alignment horizontal="center" vertical="center"/>
    </xf>
    <xf numFmtId="0" fontId="161" fillId="42" borderId="0" xfId="0" applyFont="1" applyFill="1">
      <alignment vertical="center"/>
    </xf>
    <xf numFmtId="0" fontId="162" fillId="0" borderId="0" xfId="2" applyFont="1">
      <alignment vertical="center"/>
    </xf>
    <xf numFmtId="0" fontId="163" fillId="0" borderId="0" xfId="2" applyFont="1">
      <alignment vertical="center"/>
    </xf>
    <xf numFmtId="0" fontId="6" fillId="0" borderId="0" xfId="2" applyAlignment="1">
      <alignment vertical="top"/>
    </xf>
    <xf numFmtId="0" fontId="168" fillId="48" borderId="0" xfId="4" applyFont="1" applyFill="1" applyAlignment="1">
      <alignment horizontal="left" vertical="top" wrapText="1" indent="1"/>
    </xf>
    <xf numFmtId="0" fontId="6" fillId="48" borderId="0" xfId="2" applyFill="1" applyAlignment="1">
      <alignment horizontal="left" vertical="center" indent="1"/>
    </xf>
    <xf numFmtId="0" fontId="0" fillId="48" borderId="0" xfId="0" applyFill="1" applyAlignment="1">
      <alignment horizontal="left" vertical="center" indent="1"/>
    </xf>
    <xf numFmtId="0" fontId="152" fillId="43" borderId="0" xfId="2" applyFont="1" applyFill="1" applyAlignment="1">
      <alignment horizontal="left" vertical="center" wrapText="1" indent="1"/>
    </xf>
    <xf numFmtId="0" fontId="166" fillId="43" borderId="0" xfId="2" applyFont="1" applyFill="1" applyAlignment="1">
      <alignment horizontal="left" vertical="center" wrapText="1" indent="1"/>
    </xf>
    <xf numFmtId="0" fontId="6" fillId="43" borderId="0" xfId="2" applyFill="1" applyAlignment="1">
      <alignment horizontal="left" vertical="center" indent="1"/>
    </xf>
    <xf numFmtId="0" fontId="7" fillId="29" borderId="0" xfId="4" applyFont="1" applyFill="1" applyAlignment="1">
      <alignment vertical="top"/>
    </xf>
    <xf numFmtId="0" fontId="124" fillId="29" borderId="0" xfId="2" applyFont="1" applyFill="1" applyAlignment="1">
      <alignment vertical="top"/>
    </xf>
    <xf numFmtId="0" fontId="7" fillId="29" borderId="0" xfId="2" applyFont="1" applyFill="1" applyAlignment="1">
      <alignment vertical="top"/>
    </xf>
    <xf numFmtId="0" fontId="6" fillId="29" borderId="0" xfId="2" applyFill="1">
      <alignment vertical="center"/>
    </xf>
    <xf numFmtId="0" fontId="164" fillId="29" borderId="0" xfId="2" applyFont="1" applyFill="1" applyAlignment="1">
      <alignment vertical="top" wrapText="1"/>
    </xf>
    <xf numFmtId="0" fontId="165" fillId="29" borderId="0" xfId="2" applyFont="1" applyFill="1" applyAlignment="1">
      <alignment vertical="top" wrapText="1"/>
    </xf>
    <xf numFmtId="0" fontId="160" fillId="29" borderId="0" xfId="2" applyFont="1" applyFill="1" applyAlignment="1">
      <alignment vertical="top"/>
    </xf>
    <xf numFmtId="0" fontId="33" fillId="29" borderId="0" xfId="2" applyFont="1" applyFill="1" applyAlignment="1">
      <alignment vertical="top"/>
    </xf>
    <xf numFmtId="0" fontId="6" fillId="29" borderId="0" xfId="2" applyFill="1" applyAlignment="1">
      <alignment vertical="top" wrapText="1"/>
    </xf>
    <xf numFmtId="0" fontId="167" fillId="29" borderId="0" xfId="2" applyFont="1" applyFill="1" applyAlignment="1">
      <alignment vertical="top"/>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3399FF"/>
      <color rgb="FF6EF729"/>
      <color rgb="FF00CC00"/>
      <color rgb="FF6DDDF7"/>
      <color rgb="FFCC00FF"/>
      <color rgb="FFFF99FF"/>
      <color rgb="FFD4FDC3"/>
      <color rgb="FFFAFEC2"/>
      <color rgb="FFFFCC0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'10(9)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'10(9)　感染症統計'!$B$7:$M$7</c:f>
              <c:numCache>
                <c:formatCode>General</c:formatCode>
                <c:ptCount val="12"/>
                <c:pt idx="0">
                  <c:v>99</c:v>
                </c:pt>
                <c:pt idx="1">
                  <c:v>98</c:v>
                </c:pt>
                <c:pt idx="2">
                  <c:v>21</c:v>
                </c:pt>
              </c:numCache>
            </c:numRef>
          </c:val>
          <c:smooth val="0"/>
          <c:extLst>
            <c:ext xmlns:c16="http://schemas.microsoft.com/office/drawing/2014/chart" uri="{C3380CC4-5D6E-409C-BE32-E72D297353CC}">
              <c16:uniqueId val="{00000008-9549-4A62-BF04-398DC0EE804A}"/>
            </c:ext>
          </c:extLst>
        </c:ser>
        <c:ser>
          <c:idx val="6"/>
          <c:order val="1"/>
          <c:tx>
            <c:strRef>
              <c:f>'10(9)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'10(9)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'10(9)　感染症統計'!$A$9</c:f>
              <c:strCache>
                <c:ptCount val="1"/>
                <c:pt idx="0">
                  <c:v>2022年</c:v>
                </c:pt>
              </c:strCache>
            </c:strRef>
          </c:tx>
          <c:spPr>
            <a:ln w="28575" cap="rnd">
              <a:solidFill>
                <a:schemeClr val="accent1"/>
              </a:solidFill>
              <a:round/>
            </a:ln>
            <a:effectLst/>
          </c:spPr>
          <c:marker>
            <c:symbol val="none"/>
          </c:marker>
          <c:val>
            <c:numRef>
              <c:f>'10(9)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'10(9)　感染症統計'!$A$10</c:f>
              <c:strCache>
                <c:ptCount val="1"/>
                <c:pt idx="0">
                  <c:v>2021年</c:v>
                </c:pt>
              </c:strCache>
            </c:strRef>
          </c:tx>
          <c:spPr>
            <a:ln w="28575" cap="rnd">
              <a:solidFill>
                <a:schemeClr val="accent2"/>
              </a:solidFill>
              <a:round/>
            </a:ln>
            <a:effectLst/>
          </c:spPr>
          <c:marker>
            <c:symbol val="none"/>
          </c:marker>
          <c:val>
            <c:numRef>
              <c:f>'10(9)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'10(9)　感染症統計'!$A$11</c:f>
              <c:strCache>
                <c:ptCount val="1"/>
                <c:pt idx="0">
                  <c:v>2020年</c:v>
                </c:pt>
              </c:strCache>
            </c:strRef>
          </c:tx>
          <c:spPr>
            <a:ln w="28575" cap="rnd">
              <a:solidFill>
                <a:schemeClr val="accent3"/>
              </a:solidFill>
              <a:round/>
            </a:ln>
            <a:effectLst/>
          </c:spPr>
          <c:marker>
            <c:symbol val="none"/>
          </c:marker>
          <c:val>
            <c:numRef>
              <c:f>'10(9)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'10(9)　感染症統計'!$A$12</c:f>
              <c:strCache>
                <c:ptCount val="1"/>
                <c:pt idx="0">
                  <c:v>2019年</c:v>
                </c:pt>
              </c:strCache>
            </c:strRef>
          </c:tx>
          <c:spPr>
            <a:ln w="28575" cap="rnd">
              <a:solidFill>
                <a:schemeClr val="accent4"/>
              </a:solidFill>
              <a:round/>
            </a:ln>
            <a:effectLst/>
          </c:spPr>
          <c:marker>
            <c:symbol val="none"/>
          </c:marker>
          <c:val>
            <c:numRef>
              <c:f>'10(9)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'10(9)　感染症統計'!$A$13</c:f>
              <c:strCache>
                <c:ptCount val="1"/>
                <c:pt idx="0">
                  <c:v>2018年</c:v>
                </c:pt>
              </c:strCache>
            </c:strRef>
          </c:tx>
          <c:spPr>
            <a:ln w="28575" cap="rnd">
              <a:solidFill>
                <a:schemeClr val="accent5"/>
              </a:solidFill>
              <a:round/>
            </a:ln>
            <a:effectLst/>
          </c:spPr>
          <c:marker>
            <c:symbol val="none"/>
          </c:marker>
          <c:val>
            <c:numRef>
              <c:f>'10(9)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'10(9)　感染症統計'!$P$7</c:f>
              <c:strCache>
                <c:ptCount val="1"/>
                <c:pt idx="0">
                  <c:v>2024年</c:v>
                </c:pt>
              </c:strCache>
            </c:strRef>
          </c:tx>
          <c:spPr>
            <a:ln w="63500" cap="rnd">
              <a:solidFill>
                <a:srgbClr val="FF0000"/>
              </a:solidFill>
              <a:round/>
            </a:ln>
            <a:effectLst/>
          </c:spPr>
          <c:marker>
            <c:symbol val="none"/>
          </c:marker>
          <c:val>
            <c:numRef>
              <c:f>'10(9)　感染症統計'!$Q$7:$AB$7</c:f>
              <c:numCache>
                <c:formatCode>General</c:formatCode>
                <c:ptCount val="12"/>
                <c:pt idx="0" formatCode="#,##0_ ">
                  <c:v>4</c:v>
                </c:pt>
                <c:pt idx="1">
                  <c:v>4</c:v>
                </c:pt>
                <c:pt idx="2">
                  <c:v>0</c:v>
                </c:pt>
              </c:numCache>
            </c:numRef>
          </c:val>
          <c:smooth val="0"/>
          <c:extLst>
            <c:ext xmlns:c16="http://schemas.microsoft.com/office/drawing/2014/chart" uri="{C3380CC4-5D6E-409C-BE32-E72D297353CC}">
              <c16:uniqueId val="{00000000-691A-4A61-BF12-3A5977548A2F}"/>
            </c:ext>
          </c:extLst>
        </c:ser>
        <c:ser>
          <c:idx val="0"/>
          <c:order val="1"/>
          <c:tx>
            <c:strRef>
              <c:f>'10(9)　感染症統計'!$P$8</c:f>
              <c:strCache>
                <c:ptCount val="1"/>
                <c:pt idx="0">
                  <c:v>2023年</c:v>
                </c:pt>
              </c:strCache>
            </c:strRef>
          </c:tx>
          <c:spPr>
            <a:ln w="28575" cap="rnd">
              <a:solidFill>
                <a:schemeClr val="accent1"/>
              </a:solidFill>
              <a:round/>
            </a:ln>
            <a:effectLst/>
          </c:spPr>
          <c:marker>
            <c:symbol val="none"/>
          </c:marker>
          <c:val>
            <c:numRef>
              <c:f>'10(9)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'10(9)　感染症統計'!$P$9</c:f>
              <c:strCache>
                <c:ptCount val="1"/>
                <c:pt idx="0">
                  <c:v>2022年</c:v>
                </c:pt>
              </c:strCache>
            </c:strRef>
          </c:tx>
          <c:spPr>
            <a:ln w="28575" cap="rnd">
              <a:solidFill>
                <a:schemeClr val="accent2"/>
              </a:solidFill>
              <a:round/>
            </a:ln>
            <a:effectLst/>
          </c:spPr>
          <c:marker>
            <c:symbol val="none"/>
          </c:marker>
          <c:val>
            <c:numRef>
              <c:f>'10(9)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'10(9)　感染症統計'!$P$10</c:f>
              <c:strCache>
                <c:ptCount val="1"/>
                <c:pt idx="0">
                  <c:v>2021年</c:v>
                </c:pt>
              </c:strCache>
            </c:strRef>
          </c:tx>
          <c:spPr>
            <a:ln w="28575" cap="rnd">
              <a:solidFill>
                <a:schemeClr val="accent3"/>
              </a:solidFill>
              <a:round/>
            </a:ln>
            <a:effectLst/>
          </c:spPr>
          <c:marker>
            <c:symbol val="none"/>
          </c:marker>
          <c:val>
            <c:numRef>
              <c:f>'10(9)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'10(9)　感染症統計'!$P$11</c:f>
              <c:strCache>
                <c:ptCount val="1"/>
                <c:pt idx="0">
                  <c:v>2020年</c:v>
                </c:pt>
              </c:strCache>
            </c:strRef>
          </c:tx>
          <c:spPr>
            <a:ln w="28575" cap="rnd">
              <a:solidFill>
                <a:schemeClr val="accent4"/>
              </a:solidFill>
              <a:round/>
            </a:ln>
            <a:effectLst/>
          </c:spPr>
          <c:marker>
            <c:symbol val="none"/>
          </c:marker>
          <c:val>
            <c:numRef>
              <c:f>'10(9)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'10(9)　感染症統計'!$P$12</c:f>
              <c:strCache>
                <c:ptCount val="1"/>
                <c:pt idx="0">
                  <c:v>2019年</c:v>
                </c:pt>
              </c:strCache>
            </c:strRef>
          </c:tx>
          <c:spPr>
            <a:ln w="28575" cap="rnd">
              <a:solidFill>
                <a:schemeClr val="accent5"/>
              </a:solidFill>
              <a:round/>
            </a:ln>
            <a:effectLst/>
          </c:spPr>
          <c:marker>
            <c:symbol val="none"/>
          </c:marker>
          <c:val>
            <c:numRef>
              <c:f>'10(9)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'10(9)　感染症統計'!$P$13</c:f>
              <c:strCache>
                <c:ptCount val="1"/>
                <c:pt idx="0">
                  <c:v>2018年</c:v>
                </c:pt>
              </c:strCache>
            </c:strRef>
          </c:tx>
          <c:spPr>
            <a:ln w="28575" cap="rnd">
              <a:solidFill>
                <a:schemeClr val="accent6"/>
              </a:solidFill>
              <a:round/>
            </a:ln>
            <a:effectLst/>
          </c:spPr>
          <c:marker>
            <c:symbol val="none"/>
          </c:marker>
          <c:val>
            <c:numRef>
              <c:f>'10(9)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7.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07/relationships/hdphoto" Target="../media/hdphoto3.wdp"/><Relationship Id="rId1" Type="http://schemas.openxmlformats.org/officeDocument/2006/relationships/image" Target="../media/image10.png"/><Relationship Id="rId4" Type="http://schemas.microsoft.com/office/2007/relationships/hdphoto" Target="../media/hdphoto4.wdp"/></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452782</xdr:colOff>
      <xdr:row>0</xdr:row>
      <xdr:rowOff>154608</xdr:rowOff>
    </xdr:from>
    <xdr:to>
      <xdr:col>24</xdr:col>
      <xdr:colOff>63105</xdr:colOff>
      <xdr:row>48</xdr:row>
      <xdr:rowOff>44173</xdr:rowOff>
    </xdr:to>
    <xdr:pic>
      <xdr:nvPicPr>
        <xdr:cNvPr id="7" name="図 6">
          <a:extLst>
            <a:ext uri="{FF2B5EF4-FFF2-40B4-BE49-F238E27FC236}">
              <a16:creationId xmlns:a16="http://schemas.microsoft.com/office/drawing/2014/main" id="{DE63A3DA-0174-E7AC-CE71-AEC47FAD6A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782" y="154608"/>
          <a:ext cx="12210932" cy="8845826"/>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14941</xdr:colOff>
      <xdr:row>4</xdr:row>
      <xdr:rowOff>1</xdr:rowOff>
    </xdr:from>
    <xdr:to>
      <xdr:col>13</xdr:col>
      <xdr:colOff>134470</xdr:colOff>
      <xdr:row>17</xdr:row>
      <xdr:rowOff>485589</xdr:rowOff>
    </xdr:to>
    <xdr:pic>
      <xdr:nvPicPr>
        <xdr:cNvPr id="31" name="図 30" descr="感染性胃腸炎患者報告数　直近5シーズン">
          <a:extLst>
            <a:ext uri="{FF2B5EF4-FFF2-40B4-BE49-F238E27FC236}">
              <a16:creationId xmlns:a16="http://schemas.microsoft.com/office/drawing/2014/main" id="{B91C2AE9-29D5-21CD-A24D-FD551BF81C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2117" y="1001060"/>
          <a:ext cx="7321177" cy="2771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5.61</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295013"/>
            <a:gd name="adj6" fmla="val -5124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3</a:t>
          </a:r>
          <a:r>
            <a:rPr lang="ja-JP" altLang="en-US" sz="1400" b="1" i="0" u="none" strike="noStrike" baseline="0">
              <a:solidFill>
                <a:srgbClr val="FF0000"/>
              </a:solidFill>
              <a:latin typeface="ＭＳ Ｐゴシック"/>
              <a:ea typeface="ＭＳ Ｐゴシック"/>
            </a:rPr>
            <a:t>月でが猛威警戒中。</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1067254</xdr:colOff>
      <xdr:row>14</xdr:row>
      <xdr:rowOff>7916</xdr:rowOff>
    </xdr:from>
    <xdr:to>
      <xdr:col>10</xdr:col>
      <xdr:colOff>284425</xdr:colOff>
      <xdr:row>15</xdr:row>
      <xdr:rowOff>145076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313725" y="2712269"/>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xdr:rowOff>
    </xdr:from>
    <xdr:to>
      <xdr:col>3</xdr:col>
      <xdr:colOff>82177</xdr:colOff>
      <xdr:row>15</xdr:row>
      <xdr:rowOff>161209</xdr:rowOff>
    </xdr:to>
    <xdr:pic>
      <xdr:nvPicPr>
        <xdr:cNvPr id="34" name="図 33">
          <a:extLst>
            <a:ext uri="{FF2B5EF4-FFF2-40B4-BE49-F238E27FC236}">
              <a16:creationId xmlns:a16="http://schemas.microsoft.com/office/drawing/2014/main" id="{C6421658-9B8E-EF53-4109-D1941736AEE4}"/>
            </a:ext>
          </a:extLst>
        </xdr:cNvPr>
        <xdr:cNvPicPr>
          <a:picLocks noChangeAspect="1"/>
        </xdr:cNvPicPr>
      </xdr:nvPicPr>
      <xdr:blipFill>
        <a:blip xmlns:r="http://schemas.openxmlformats.org/officeDocument/2006/relationships" r:embed="rId3"/>
        <a:stretch>
          <a:fillRect/>
        </a:stretch>
      </xdr:blipFill>
      <xdr:spPr>
        <a:xfrm>
          <a:off x="0" y="552825"/>
          <a:ext cx="1568824" cy="2477090"/>
        </a:xfrm>
        <a:prstGeom prst="rect">
          <a:avLst/>
        </a:prstGeom>
      </xdr:spPr>
    </xdr:pic>
    <xdr:clientData/>
  </xdr:twoCellAnchor>
  <xdr:twoCellAnchor editAs="oneCell">
    <xdr:from>
      <xdr:col>5</xdr:col>
      <xdr:colOff>7472</xdr:colOff>
      <xdr:row>2</xdr:row>
      <xdr:rowOff>1</xdr:rowOff>
    </xdr:from>
    <xdr:to>
      <xdr:col>6</xdr:col>
      <xdr:colOff>763075</xdr:colOff>
      <xdr:row>16</xdr:row>
      <xdr:rowOff>22412</xdr:rowOff>
    </xdr:to>
    <xdr:pic>
      <xdr:nvPicPr>
        <xdr:cNvPr id="35" name="図 34">
          <a:extLst>
            <a:ext uri="{FF2B5EF4-FFF2-40B4-BE49-F238E27FC236}">
              <a16:creationId xmlns:a16="http://schemas.microsoft.com/office/drawing/2014/main" id="{455E5CEE-087E-6332-7743-CD3E8FF40E92}"/>
            </a:ext>
          </a:extLst>
        </xdr:cNvPr>
        <xdr:cNvPicPr>
          <a:picLocks noChangeAspect="1"/>
        </xdr:cNvPicPr>
      </xdr:nvPicPr>
      <xdr:blipFill>
        <a:blip xmlns:r="http://schemas.openxmlformats.org/officeDocument/2006/relationships" r:embed="rId4"/>
        <a:stretch>
          <a:fillRect/>
        </a:stretch>
      </xdr:blipFill>
      <xdr:spPr>
        <a:xfrm>
          <a:off x="2861237" y="552825"/>
          <a:ext cx="1652073" cy="2502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409575</xdr:rowOff>
    </xdr:from>
    <xdr:to>
      <xdr:col>0</xdr:col>
      <xdr:colOff>0</xdr:colOff>
      <xdr:row>4</xdr:row>
      <xdr:rowOff>666750</xdr:rowOff>
    </xdr:to>
    <xdr:sp macro="" textlink="">
      <xdr:nvSpPr>
        <xdr:cNvPr id="2" name="Rectangle 1">
          <a:extLst>
            <a:ext uri="{FF2B5EF4-FFF2-40B4-BE49-F238E27FC236}">
              <a16:creationId xmlns:a16="http://schemas.microsoft.com/office/drawing/2014/main" id="{078A7BDC-A6FA-4DEB-976D-BCF167770FFF}"/>
            </a:ext>
          </a:extLst>
        </xdr:cNvPr>
        <xdr:cNvSpPr>
          <a:spLocks noChangeArrowheads="1"/>
        </xdr:cNvSpPr>
      </xdr:nvSpPr>
      <xdr:spPr bwMode="auto">
        <a:xfrm>
          <a:off x="0" y="1537335"/>
          <a:ext cx="0" cy="0"/>
        </a:xfrm>
        <a:prstGeom prst="rect">
          <a:avLst/>
        </a:prstGeom>
        <a:solidFill>
          <a:srgbClr val="FFFF00">
            <a:alpha val="20000"/>
          </a:srgbClr>
        </a:solidFill>
        <a:ln w="9525">
          <a:noFill/>
          <a:miter lim="800000"/>
          <a:headEnd/>
          <a:tailEnd/>
        </a:ln>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Box 6">
          <a:extLst>
            <a:ext uri="{FF2B5EF4-FFF2-40B4-BE49-F238E27FC236}">
              <a16:creationId xmlns:a16="http://schemas.microsoft.com/office/drawing/2014/main" id="{4B465959-E675-499C-9101-98B6571D04A3}"/>
            </a:ext>
          </a:extLst>
        </xdr:cNvPr>
        <xdr:cNvSpPr txBox="1">
          <a:spLocks noChangeArrowheads="1"/>
        </xdr:cNvSpPr>
      </xdr:nvSpPr>
      <xdr:spPr bwMode="auto">
        <a:xfrm>
          <a:off x="0" y="1828800"/>
          <a:ext cx="0" cy="0"/>
        </a:xfrm>
        <a:prstGeom prst="rect">
          <a:avLst/>
        </a:prstGeom>
        <a:noFill/>
        <a:ln>
          <a:noFill/>
        </a:ln>
        <a:effectLst>
          <a:outerShdw dist="35921" dir="2700000" algn="ctr" rotWithShape="0">
            <a:srgbClr val="808080"/>
          </a:outerShdw>
        </a:effec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上</a:t>
          </a:r>
        </a:p>
      </xdr:txBody>
    </xdr:sp>
    <xdr:clientData/>
  </xdr:twoCellAnchor>
  <xdr:twoCellAnchor>
    <xdr:from>
      <xdr:col>0</xdr:col>
      <xdr:colOff>0</xdr:colOff>
      <xdr:row>8</xdr:row>
      <xdr:rowOff>0</xdr:rowOff>
    </xdr:from>
    <xdr:to>
      <xdr:col>0</xdr:col>
      <xdr:colOff>0</xdr:colOff>
      <xdr:row>8</xdr:row>
      <xdr:rowOff>47625</xdr:rowOff>
    </xdr:to>
    <xdr:sp macro="" textlink="">
      <xdr:nvSpPr>
        <xdr:cNvPr id="4" name="Text Box 7">
          <a:extLst>
            <a:ext uri="{FF2B5EF4-FFF2-40B4-BE49-F238E27FC236}">
              <a16:creationId xmlns:a16="http://schemas.microsoft.com/office/drawing/2014/main" id="{01580F8A-5469-4135-82B3-8E071A499838}"/>
            </a:ext>
          </a:extLst>
        </xdr:cNvPr>
        <xdr:cNvSpPr txBox="1">
          <a:spLocks noChangeArrowheads="1"/>
        </xdr:cNvSpPr>
      </xdr:nvSpPr>
      <xdr:spPr bwMode="auto">
        <a:xfrm>
          <a:off x="0" y="2407920"/>
          <a:ext cx="0" cy="47625"/>
        </a:xfrm>
        <a:prstGeom prst="rect">
          <a:avLst/>
        </a:prstGeom>
        <a:noFill/>
        <a:ln>
          <a:noFill/>
        </a:ln>
        <a:effectLst>
          <a:outerShdw dist="35921" dir="2700000" algn="ctr" rotWithShape="0">
            <a:srgbClr val="808080"/>
          </a:outerShdw>
        </a:effec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下</a:t>
          </a:r>
        </a:p>
      </xdr:txBody>
    </xdr:sp>
    <xdr:clientData/>
  </xdr:twoCellAnchor>
  <xdr:twoCellAnchor>
    <xdr:from>
      <xdr:col>0</xdr:col>
      <xdr:colOff>0</xdr:colOff>
      <xdr:row>5</xdr:row>
      <xdr:rowOff>19050</xdr:rowOff>
    </xdr:from>
    <xdr:to>
      <xdr:col>0</xdr:col>
      <xdr:colOff>0</xdr:colOff>
      <xdr:row>5</xdr:row>
      <xdr:rowOff>285750</xdr:rowOff>
    </xdr:to>
    <xdr:sp macro="" textlink="">
      <xdr:nvSpPr>
        <xdr:cNvPr id="5" name="Rectangle 8">
          <a:extLst>
            <a:ext uri="{FF2B5EF4-FFF2-40B4-BE49-F238E27FC236}">
              <a16:creationId xmlns:a16="http://schemas.microsoft.com/office/drawing/2014/main" id="{9BEB686D-9113-4C83-945E-68E10F7F8FC8}"/>
            </a:ext>
          </a:extLst>
        </xdr:cNvPr>
        <xdr:cNvSpPr>
          <a:spLocks noChangeArrowheads="1"/>
        </xdr:cNvSpPr>
      </xdr:nvSpPr>
      <xdr:spPr bwMode="auto">
        <a:xfrm>
          <a:off x="0" y="1558290"/>
          <a:ext cx="0" cy="266700"/>
        </a:xfrm>
        <a:prstGeom prst="rect">
          <a:avLst/>
        </a:prstGeom>
        <a:solidFill>
          <a:srgbClr val="FFFF00">
            <a:alpha val="20000"/>
          </a:srgbClr>
        </a:solidFill>
        <a:ln w="9525">
          <a:noFill/>
          <a:miter lim="800000"/>
          <a:headEnd/>
          <a:tailEnd/>
        </a:ln>
      </xdr:spPr>
    </xdr:sp>
    <xdr:clientData/>
  </xdr:twoCellAnchor>
  <xdr:twoCellAnchor>
    <xdr:from>
      <xdr:col>0</xdr:col>
      <xdr:colOff>0</xdr:colOff>
      <xdr:row>4</xdr:row>
      <xdr:rowOff>409575</xdr:rowOff>
    </xdr:from>
    <xdr:to>
      <xdr:col>0</xdr:col>
      <xdr:colOff>0</xdr:colOff>
      <xdr:row>4</xdr:row>
      <xdr:rowOff>666750</xdr:rowOff>
    </xdr:to>
    <xdr:sp macro="" textlink="">
      <xdr:nvSpPr>
        <xdr:cNvPr id="6" name="Rectangle 9">
          <a:extLst>
            <a:ext uri="{FF2B5EF4-FFF2-40B4-BE49-F238E27FC236}">
              <a16:creationId xmlns:a16="http://schemas.microsoft.com/office/drawing/2014/main" id="{9316BE0C-F035-4E61-9169-DA27D173865E}"/>
            </a:ext>
          </a:extLst>
        </xdr:cNvPr>
        <xdr:cNvSpPr>
          <a:spLocks noChangeArrowheads="1"/>
        </xdr:cNvSpPr>
      </xdr:nvSpPr>
      <xdr:spPr bwMode="auto">
        <a:xfrm>
          <a:off x="0" y="1537335"/>
          <a:ext cx="0" cy="0"/>
        </a:xfrm>
        <a:prstGeom prst="rect">
          <a:avLst/>
        </a:prstGeom>
        <a:solidFill>
          <a:srgbClr val="FFFF00">
            <a:alpha val="20000"/>
          </a:srgbClr>
        </a:solidFill>
        <a:ln w="9525">
          <a:noFill/>
          <a:miter lim="800000"/>
          <a:headEnd/>
          <a:tailEnd/>
        </a:ln>
      </xdr:spPr>
    </xdr:sp>
    <xdr:clientData/>
  </xdr:twoCellAnchor>
  <xdr:twoCellAnchor>
    <xdr:from>
      <xdr:col>0</xdr:col>
      <xdr:colOff>0</xdr:colOff>
      <xdr:row>5</xdr:row>
      <xdr:rowOff>19050</xdr:rowOff>
    </xdr:from>
    <xdr:to>
      <xdr:col>0</xdr:col>
      <xdr:colOff>0</xdr:colOff>
      <xdr:row>5</xdr:row>
      <xdr:rowOff>285750</xdr:rowOff>
    </xdr:to>
    <xdr:sp macro="" textlink="">
      <xdr:nvSpPr>
        <xdr:cNvPr id="7" name="Rectangle 10">
          <a:extLst>
            <a:ext uri="{FF2B5EF4-FFF2-40B4-BE49-F238E27FC236}">
              <a16:creationId xmlns:a16="http://schemas.microsoft.com/office/drawing/2014/main" id="{D84A2B90-E56C-4E9F-8F49-8D7D179B265C}"/>
            </a:ext>
          </a:extLst>
        </xdr:cNvPr>
        <xdr:cNvSpPr>
          <a:spLocks noChangeArrowheads="1"/>
        </xdr:cNvSpPr>
      </xdr:nvSpPr>
      <xdr:spPr bwMode="auto">
        <a:xfrm>
          <a:off x="0" y="1558290"/>
          <a:ext cx="0" cy="266700"/>
        </a:xfrm>
        <a:prstGeom prst="rect">
          <a:avLst/>
        </a:prstGeom>
        <a:solidFill>
          <a:srgbClr val="FFFF00">
            <a:alpha val="20000"/>
          </a:srgbClr>
        </a:solidFill>
        <a:ln w="9525">
          <a:noFill/>
          <a:miter lim="800000"/>
          <a:headEnd/>
          <a:tailEnd/>
        </a:ln>
      </xdr:spPr>
    </xdr:sp>
    <xdr:clientData/>
  </xdr:twoCellAnchor>
  <xdr:twoCellAnchor>
    <xdr:from>
      <xdr:col>5</xdr:col>
      <xdr:colOff>114300</xdr:colOff>
      <xdr:row>7</xdr:row>
      <xdr:rowOff>106680</xdr:rowOff>
    </xdr:from>
    <xdr:to>
      <xdr:col>6</xdr:col>
      <xdr:colOff>312420</xdr:colOff>
      <xdr:row>10</xdr:row>
      <xdr:rowOff>182880</xdr:rowOff>
    </xdr:to>
    <xdr:sp macro="" textlink="">
      <xdr:nvSpPr>
        <xdr:cNvPr id="8" name="右矢印 7">
          <a:extLst>
            <a:ext uri="{FF2B5EF4-FFF2-40B4-BE49-F238E27FC236}">
              <a16:creationId xmlns:a16="http://schemas.microsoft.com/office/drawing/2014/main" id="{09D845C0-FF0C-47E1-BA91-BC9B826615F8}"/>
            </a:ext>
          </a:extLst>
        </xdr:cNvPr>
        <xdr:cNvSpPr/>
      </xdr:nvSpPr>
      <xdr:spPr>
        <a:xfrm>
          <a:off x="3017520" y="2225040"/>
          <a:ext cx="632460" cy="861060"/>
        </a:xfrm>
        <a:prstGeom prst="rightArrow">
          <a:avLst/>
        </a:prstGeom>
        <a:solidFill>
          <a:schemeClr val="bg1">
            <a:lumMod val="65000"/>
          </a:schemeClr>
        </a:solidFill>
        <a:ln>
          <a:solidFill>
            <a:schemeClr val="bg1"/>
          </a:solidFill>
        </a:ln>
        <a:effectLst>
          <a:outerShdw blurRad="50800" dist="50800" dir="3000000" algn="ctr" rotWithShape="0">
            <a:schemeClr val="bg1">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14</xdr:row>
      <xdr:rowOff>38100</xdr:rowOff>
    </xdr:to>
    <xdr:sp macro="" textlink="">
      <xdr:nvSpPr>
        <xdr:cNvPr id="9" name="正方形/長方形 2">
          <a:extLst>
            <a:ext uri="{FF2B5EF4-FFF2-40B4-BE49-F238E27FC236}">
              <a16:creationId xmlns:a16="http://schemas.microsoft.com/office/drawing/2014/main" id="{322D7AD1-2932-444D-A96B-EFBFBD9E1406}"/>
            </a:ext>
          </a:extLst>
        </xdr:cNvPr>
        <xdr:cNvSpPr>
          <a:spLocks noChangeArrowheads="1"/>
        </xdr:cNvSpPr>
      </xdr:nvSpPr>
      <xdr:spPr bwMode="auto">
        <a:xfrm>
          <a:off x="459105" y="1567815"/>
          <a:ext cx="2499360" cy="2196465"/>
        </a:xfrm>
        <a:prstGeom prst="rect">
          <a:avLst/>
        </a:prstGeom>
        <a:noFill/>
        <a:ln w="63500" algn="ctr">
          <a:solidFill>
            <a:srgbClr val="FFFFFF"/>
          </a:solidFill>
          <a:round/>
          <a:headEnd/>
          <a:tailEnd/>
        </a:ln>
      </xdr:spPr>
    </xdr:sp>
    <xdr:clientData/>
  </xdr:twoCellAnchor>
  <xdr:twoCellAnchor>
    <xdr:from>
      <xdr:col>0</xdr:col>
      <xdr:colOff>198120</xdr:colOff>
      <xdr:row>4</xdr:row>
      <xdr:rowOff>76200</xdr:rowOff>
    </xdr:from>
    <xdr:to>
      <xdr:col>5</xdr:col>
      <xdr:colOff>22860</xdr:colOff>
      <xdr:row>14</xdr:row>
      <xdr:rowOff>121920</xdr:rowOff>
    </xdr:to>
    <xdr:grpSp>
      <xdr:nvGrpSpPr>
        <xdr:cNvPr id="10" name="Group 146">
          <a:extLst>
            <a:ext uri="{FF2B5EF4-FFF2-40B4-BE49-F238E27FC236}">
              <a16:creationId xmlns:a16="http://schemas.microsoft.com/office/drawing/2014/main" id="{1DB9FAEF-965C-4186-BEBB-4B6F367F0AE4}"/>
            </a:ext>
          </a:extLst>
        </xdr:cNvPr>
        <xdr:cNvGrpSpPr>
          <a:grpSpLocks/>
        </xdr:cNvGrpSpPr>
      </xdr:nvGrpSpPr>
      <xdr:grpSpPr bwMode="auto">
        <a:xfrm>
          <a:off x="198120" y="1374913"/>
          <a:ext cx="2726966" cy="2470868"/>
          <a:chOff x="77" y="212"/>
          <a:chExt cx="278" cy="233"/>
        </a:xfrm>
      </xdr:grpSpPr>
      <xdr:pic>
        <xdr:nvPicPr>
          <xdr:cNvPr id="11" name="Picture 144" descr="「工場の外周の整理整頓」の画像検索結果">
            <a:extLst>
              <a:ext uri="{FF2B5EF4-FFF2-40B4-BE49-F238E27FC236}">
                <a16:creationId xmlns:a16="http://schemas.microsoft.com/office/drawing/2014/main" id="{6065320F-70ED-0137-1F0A-7387BFFBAAB5}"/>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6000" contrast="44000"/>
                    </a14:imgEffect>
                  </a14:imgLayer>
                </a14:imgProps>
              </a:ext>
            </a:extLst>
          </a:blip>
          <a:srcRect/>
          <a:stretch>
            <a:fillRect/>
          </a:stretch>
        </xdr:blipFill>
        <xdr:spPr bwMode="auto">
          <a:xfrm>
            <a:off x="77" y="212"/>
            <a:ext cx="278" cy="233"/>
          </a:xfrm>
          <a:prstGeom prst="rect">
            <a:avLst/>
          </a:prstGeom>
          <a:noFill/>
          <a:ln w="9525">
            <a:noFill/>
            <a:miter lim="800000"/>
            <a:headEnd/>
            <a:tailEnd/>
          </a:ln>
        </xdr:spPr>
      </xdr:pic>
      <xdr:pic>
        <xdr:nvPicPr>
          <xdr:cNvPr id="12" name="Picture 145" descr="「工場の外周の整理整頓」の画像検索結果">
            <a:extLst>
              <a:ext uri="{FF2B5EF4-FFF2-40B4-BE49-F238E27FC236}">
                <a16:creationId xmlns:a16="http://schemas.microsoft.com/office/drawing/2014/main" id="{849C051B-E443-9AA0-5325-4A31AFCE4B3D}"/>
              </a:ext>
            </a:extLst>
          </xdr:cNvPr>
          <xdr:cNvPicPr>
            <a:picLocks noChangeAspect="1" noChangeArrowheads="1"/>
          </xdr:cNvPicPr>
        </xdr:nvPicPr>
        <xdr:blipFill>
          <a:blip xmlns:r="http://schemas.openxmlformats.org/officeDocument/2006/relationships" r:embed="rId3" cstate="email">
            <a:extLst>
              <a:ext uri="{BEBA8EAE-BF5A-486C-A8C5-ECC9F3942E4B}">
                <a14:imgProps xmlns:a14="http://schemas.microsoft.com/office/drawing/2010/main">
                  <a14:imgLayer r:embed="rId4">
                    <a14:imgEffect>
                      <a14:brightnessContrast bright="40000"/>
                    </a14:imgEffect>
                  </a14:imgLayer>
                </a14:imgProps>
              </a:ext>
              <a:ext uri="{28A0092B-C50C-407E-A947-70E740481C1C}">
                <a14:useLocalDpi xmlns:a14="http://schemas.microsoft.com/office/drawing/2010/main"/>
              </a:ext>
            </a:extLst>
          </a:blip>
          <a:srcRect/>
          <a:stretch>
            <a:fillRect/>
          </a:stretch>
        </xdr:blipFill>
        <xdr:spPr bwMode="auto">
          <a:xfrm>
            <a:off x="241" y="251"/>
            <a:ext cx="108" cy="161"/>
          </a:xfrm>
          <a:prstGeom prst="rect">
            <a:avLst/>
          </a:prstGeom>
          <a:noFill/>
          <a:ln w="12700">
            <a:solidFill>
              <a:srgbClr val="FFFF00"/>
            </a:solidFill>
            <a:miter lim="800000"/>
            <a:headEnd/>
            <a:tailEnd/>
          </a:ln>
          <a:effectLst>
            <a:outerShdw dist="53882" dir="2700000" algn="ctr" rotWithShape="0">
              <a:srgbClr val="FFFF00"/>
            </a:outerShdw>
          </a:effec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xdr:row>
      <xdr:rowOff>1111899</xdr:rowOff>
    </xdr:from>
    <xdr:to>
      <xdr:col>0</xdr:col>
      <xdr:colOff>2558583</xdr:colOff>
      <xdr:row>32</xdr:row>
      <xdr:rowOff>2667001</xdr:rowOff>
    </xdr:to>
    <xdr:pic>
      <xdr:nvPicPr>
        <xdr:cNvPr id="2" name="図 1">
          <a:extLst>
            <a:ext uri="{FF2B5EF4-FFF2-40B4-BE49-F238E27FC236}">
              <a16:creationId xmlns:a16="http://schemas.microsoft.com/office/drawing/2014/main" id="{D70F7BAA-996E-F67A-7DEC-52D686B3CE8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29290348"/>
          <a:ext cx="2558583" cy="15551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8708571</xdr:colOff>
      <xdr:row>20</xdr:row>
      <xdr:rowOff>1728176</xdr:rowOff>
    </xdr:from>
    <xdr:to>
      <xdr:col>0</xdr:col>
      <xdr:colOff>12736286</xdr:colOff>
      <xdr:row>20</xdr:row>
      <xdr:rowOff>4841191</xdr:rowOff>
    </xdr:to>
    <xdr:pic>
      <xdr:nvPicPr>
        <xdr:cNvPr id="2" name="図 1">
          <a:extLst>
            <a:ext uri="{FF2B5EF4-FFF2-40B4-BE49-F238E27FC236}">
              <a16:creationId xmlns:a16="http://schemas.microsoft.com/office/drawing/2014/main" id="{7B6EF4BB-09EC-EE39-9155-D82DB39AC299}"/>
            </a:ext>
          </a:extLst>
        </xdr:cNvPr>
        <xdr:cNvPicPr>
          <a:picLocks noChangeAspect="1"/>
        </xdr:cNvPicPr>
      </xdr:nvPicPr>
      <xdr:blipFill>
        <a:blip xmlns:r="http://schemas.openxmlformats.org/officeDocument/2006/relationships" r:embed="rId1" cstate="email">
          <a:extLst>
            <a:ext uri="{BEBA8EAE-BF5A-486C-A8C5-ECC9F3942E4B}">
              <a14:imgProps xmlns:a14="http://schemas.microsoft.com/office/drawing/2010/main">
                <a14:imgLayer r:embed="rId2">
                  <a14:imgEffect>
                    <a14:brightnessContrast bright="1000"/>
                  </a14:imgEffect>
                </a14:imgLayer>
              </a14:imgProps>
            </a:ext>
            <a:ext uri="{28A0092B-C50C-407E-A947-70E740481C1C}">
              <a14:useLocalDpi xmlns:a14="http://schemas.microsoft.com/office/drawing/2010/main"/>
            </a:ext>
          </a:extLst>
        </a:blip>
        <a:stretch>
          <a:fillRect/>
        </a:stretch>
      </xdr:blipFill>
      <xdr:spPr>
        <a:xfrm>
          <a:off x="8708571" y="26995128"/>
          <a:ext cx="4027715" cy="3113015"/>
        </a:xfrm>
        <a:prstGeom prst="rect">
          <a:avLst/>
        </a:prstGeom>
      </xdr:spPr>
    </xdr:pic>
    <xdr:clientData/>
  </xdr:twoCellAnchor>
  <xdr:twoCellAnchor editAs="oneCell">
    <xdr:from>
      <xdr:col>0</xdr:col>
      <xdr:colOff>8554806</xdr:colOff>
      <xdr:row>26</xdr:row>
      <xdr:rowOff>1463524</xdr:rowOff>
    </xdr:from>
    <xdr:to>
      <xdr:col>0</xdr:col>
      <xdr:colOff>12736286</xdr:colOff>
      <xdr:row>26</xdr:row>
      <xdr:rowOff>4687734</xdr:rowOff>
    </xdr:to>
    <xdr:pic>
      <xdr:nvPicPr>
        <xdr:cNvPr id="3" name="図 2">
          <a:extLst>
            <a:ext uri="{FF2B5EF4-FFF2-40B4-BE49-F238E27FC236}">
              <a16:creationId xmlns:a16="http://schemas.microsoft.com/office/drawing/2014/main" id="{CB2D8229-5B12-A38A-EB2B-ABE1CC4BB77C}"/>
            </a:ext>
          </a:extLst>
        </xdr:cNvPr>
        <xdr:cNvPicPr>
          <a:picLocks noChangeAspect="1"/>
        </xdr:cNvPicPr>
      </xdr:nvPicPr>
      <xdr:blipFill>
        <a:blip xmlns:r="http://schemas.openxmlformats.org/officeDocument/2006/relationships" r:embed="rId3" cstate="email">
          <a:extLst>
            <a:ext uri="{BEBA8EAE-BF5A-486C-A8C5-ECC9F3942E4B}">
              <a14:imgProps xmlns:a14="http://schemas.microsoft.com/office/drawing/2010/main">
                <a14:imgLayer r:embed="rId4">
                  <a14:imgEffect>
                    <a14:brightnessContrast bright="-1000"/>
                  </a14:imgEffect>
                </a14:imgLayer>
              </a14:imgProps>
            </a:ext>
            <a:ext uri="{28A0092B-C50C-407E-A947-70E740481C1C}">
              <a14:useLocalDpi xmlns:a14="http://schemas.microsoft.com/office/drawing/2010/main"/>
            </a:ext>
          </a:extLst>
        </a:blip>
        <a:stretch>
          <a:fillRect/>
        </a:stretch>
      </xdr:blipFill>
      <xdr:spPr>
        <a:xfrm>
          <a:off x="8554806" y="36128476"/>
          <a:ext cx="4181480" cy="32242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83820</xdr:colOff>
      <xdr:row>14</xdr:row>
      <xdr:rowOff>68976</xdr:rowOff>
    </xdr:from>
    <xdr:to>
      <xdr:col>2</xdr:col>
      <xdr:colOff>4668475</xdr:colOff>
      <xdr:row>32</xdr:row>
      <xdr:rowOff>114299</xdr:rowOff>
    </xdr:to>
    <xdr:pic>
      <xdr:nvPicPr>
        <xdr:cNvPr id="4" name="図 3">
          <a:extLst>
            <a:ext uri="{FF2B5EF4-FFF2-40B4-BE49-F238E27FC236}">
              <a16:creationId xmlns:a16="http://schemas.microsoft.com/office/drawing/2014/main" id="{6894408E-EFA2-6B81-356A-770DEDE6580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94560" y="6645036"/>
          <a:ext cx="4584655" cy="31923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82475" y="2657475"/>
          <a:ext cx="3499485" cy="4476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27195" y="3006091"/>
          <a:ext cx="2392680" cy="80391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0800" y="3105150"/>
          <a:ext cx="1783080" cy="70485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17</xdr:col>
      <xdr:colOff>328706</xdr:colOff>
      <xdr:row>24</xdr:row>
      <xdr:rowOff>24319</xdr:rowOff>
    </xdr:from>
    <xdr:to>
      <xdr:col>18</xdr:col>
      <xdr:colOff>18887</xdr:colOff>
      <xdr:row>44</xdr:row>
      <xdr:rowOff>7471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523941" y="4095790"/>
          <a:ext cx="153358" cy="336732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24</xdr:row>
      <xdr:rowOff>54133</xdr:rowOff>
    </xdr:from>
    <xdr:to>
      <xdr:col>4</xdr:col>
      <xdr:colOff>82176</xdr:colOff>
      <xdr:row>43</xdr:row>
      <xdr:rowOff>89647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70844" y="4125604"/>
          <a:ext cx="76097" cy="325533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twoCellAnchor>
    <xdr:from>
      <xdr:col>16</xdr:col>
      <xdr:colOff>59270</xdr:colOff>
      <xdr:row>43</xdr:row>
      <xdr:rowOff>42331</xdr:rowOff>
    </xdr:from>
    <xdr:to>
      <xdr:col>16</xdr:col>
      <xdr:colOff>135470</xdr:colOff>
      <xdr:row>43</xdr:row>
      <xdr:rowOff>118531</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814737" y="7425264"/>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a18832081770d5c9ca5486f84eb12aa453090ab2" TargetMode="External"/><Relationship Id="rId2" Type="http://schemas.openxmlformats.org/officeDocument/2006/relationships/hyperlink" Target="https://www.iph.osaka.jp/s018/content/pesticide-nosan/20240301100749.html" TargetMode="External"/><Relationship Id="rId1" Type="http://schemas.openxmlformats.org/officeDocument/2006/relationships/hyperlink" Target="https://prtimes.jp/main/html/rd/p/000000176.000025071.html" TargetMode="External"/><Relationship Id="rId6" Type="http://schemas.openxmlformats.org/officeDocument/2006/relationships/printerSettings" Target="../printerSettings/printerSettings11.bin"/><Relationship Id="rId5" Type="http://schemas.openxmlformats.org/officeDocument/2006/relationships/hyperlink" Target="https://www.jaceresa.or.jp/app/wp-content/uploads/2024/02/%E3%82%BB%E3%83%AC%E3%82%B5%E3%83%A2%E3%82%B9.pdf" TargetMode="External"/><Relationship Id="rId4" Type="http://schemas.openxmlformats.org/officeDocument/2006/relationships/hyperlink" Target="https://www.excite.co.jp/news/article/Recall_487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78cca83e47ebad23d83c62c7ee1cbeaf6de44b2a" TargetMode="External"/><Relationship Id="rId13" Type="http://schemas.openxmlformats.org/officeDocument/2006/relationships/hyperlink" Target="https://news.yahoo.co.jp/articles/04f973c26a9de785242fef4668721590222e8296" TargetMode="External"/><Relationship Id="rId3" Type="http://schemas.openxmlformats.org/officeDocument/2006/relationships/hyperlink" Target="https://www.city.kawasaki.jp/templates/press/cmsfiles/contents/0000159/159558/HP_20240315noro.pdf" TargetMode="External"/><Relationship Id="rId7" Type="http://schemas.openxmlformats.org/officeDocument/2006/relationships/hyperlink" Target="https://www.saitama-np.co.jp/articles/70720/postDetail" TargetMode="External"/><Relationship Id="rId12" Type="http://schemas.openxmlformats.org/officeDocument/2006/relationships/hyperlink" Target="https://news.yahoo.co.jp/articles/65b2da9947ba0cd079559bea3a590dab669f10eb" TargetMode="External"/><Relationship Id="rId2" Type="http://schemas.openxmlformats.org/officeDocument/2006/relationships/hyperlink" Target="https://newsdig.tbs.co.jp/articles/cbc/1042042?display=1" TargetMode="External"/><Relationship Id="rId1" Type="http://schemas.openxmlformats.org/officeDocument/2006/relationships/hyperlink" Target="https://www.chunichi.co.jp/article/865886" TargetMode="External"/><Relationship Id="rId6" Type="http://schemas.openxmlformats.org/officeDocument/2006/relationships/hyperlink" Target="https://www.pref.kumamoto.jp/uploaded/life/200039_518851_misc.pdf" TargetMode="External"/><Relationship Id="rId11" Type="http://schemas.openxmlformats.org/officeDocument/2006/relationships/hyperlink" Target="https://news.nissyoku.co.jp/news/tateishiw20240227100320574" TargetMode="External"/><Relationship Id="rId5" Type="http://schemas.openxmlformats.org/officeDocument/2006/relationships/hyperlink" Target="https://nordot.app/1141315568032432682?c=768367547562557440" TargetMode="External"/><Relationship Id="rId15" Type="http://schemas.openxmlformats.org/officeDocument/2006/relationships/drawing" Target="../drawings/drawing5.xml"/><Relationship Id="rId10" Type="http://schemas.openxmlformats.org/officeDocument/2006/relationships/hyperlink" Target="https://news.goo.ne.jp/article/kahoku/nation/kahoku-20240308khn000032.html" TargetMode="External"/><Relationship Id="rId4" Type="http://schemas.openxmlformats.org/officeDocument/2006/relationships/hyperlink" Target="https://newsdig.tbs.co.jp/articles/tuf/1057548?display=1" TargetMode="External"/><Relationship Id="rId9" Type="http://schemas.openxmlformats.org/officeDocument/2006/relationships/hyperlink" Target="https://news.yahoo.co.jp/articles/871a46953c4db25c071d4fbc58f25426cb7afc0b"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areareports/2024/f55eef64b8f07721.html" TargetMode="External"/><Relationship Id="rId13" Type="http://schemas.openxmlformats.org/officeDocument/2006/relationships/printerSettings" Target="../printerSettings/printerSettings6.bin"/><Relationship Id="rId3" Type="http://schemas.openxmlformats.org/officeDocument/2006/relationships/hyperlink" Target="https://poste-vn.com/news/2024-03-13-16903" TargetMode="External"/><Relationship Id="rId7" Type="http://schemas.openxmlformats.org/officeDocument/2006/relationships/hyperlink" Target="https://www.jetro.go.jp/biz/areareports/2024/9e352a73c89a83ae.html" TargetMode="External"/><Relationship Id="rId12" Type="http://schemas.openxmlformats.org/officeDocument/2006/relationships/hyperlink" Target="https://news.yahoo.co.jp/articles/f93a9e10bed41e4891784da39fc9bf5784fdf8e6" TargetMode="External"/><Relationship Id="rId2" Type="http://schemas.openxmlformats.org/officeDocument/2006/relationships/hyperlink" Target="https://www.excite.co.jp/news/article/Techinsight_20240315_1031987/" TargetMode="External"/><Relationship Id="rId1" Type="http://schemas.openxmlformats.org/officeDocument/2006/relationships/hyperlink" Target="https://www.vietnam.vn/ja/60-nguoi-nhap-vien-nghi-ngo-doc-thuc-pham-sau-khi-an-com-ga-o-nha-trang/" TargetMode="External"/><Relationship Id="rId6" Type="http://schemas.openxmlformats.org/officeDocument/2006/relationships/hyperlink" Target="https://www3.nhk.or.jp/news/html/20240314/k10014390181000.html" TargetMode="External"/><Relationship Id="rId11" Type="http://schemas.openxmlformats.org/officeDocument/2006/relationships/hyperlink" Target="https://www.ys-consulting.com.tw/news/114142.html" TargetMode="External"/><Relationship Id="rId5" Type="http://schemas.openxmlformats.org/officeDocument/2006/relationships/hyperlink" Target="https://www.jetro.go.jp/biznews/2024/03/7e8cf922f75659cb.html" TargetMode="External"/><Relationship Id="rId10" Type="http://schemas.openxmlformats.org/officeDocument/2006/relationships/hyperlink" Target="https://www.kenko-media.com/food_devlp/archives/7239" TargetMode="External"/><Relationship Id="rId4" Type="http://schemas.openxmlformats.org/officeDocument/2006/relationships/hyperlink" Target="https://www.jetro.go.jp/biznews/2024/03/8515409cd0ef6d97.html" TargetMode="External"/><Relationship Id="rId9" Type="http://schemas.openxmlformats.org/officeDocument/2006/relationships/hyperlink" Target="https://www.youtube.com/watch?v=da8kQDtHgcc" TargetMode="External"/><Relationship Id="rId1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7" t="s">
        <v>526</v>
      </c>
      <c r="B1" s="138"/>
      <c r="C1" s="138" t="s">
        <v>158</v>
      </c>
      <c r="D1" s="138"/>
      <c r="E1" s="138"/>
      <c r="F1" s="138"/>
      <c r="G1" s="138"/>
      <c r="H1" s="138"/>
      <c r="I1" s="99"/>
    </row>
    <row r="2" spans="1:9">
      <c r="A2" s="139" t="s">
        <v>113</v>
      </c>
      <c r="B2" s="140"/>
      <c r="C2" s="140"/>
      <c r="D2" s="140"/>
      <c r="E2" s="140"/>
      <c r="F2" s="140"/>
      <c r="G2" s="140"/>
      <c r="H2" s="140"/>
      <c r="I2" s="99"/>
    </row>
    <row r="3" spans="1:9" ht="15.75" customHeight="1">
      <c r="A3" s="526" t="s">
        <v>26</v>
      </c>
      <c r="B3" s="527"/>
      <c r="C3" s="527"/>
      <c r="D3" s="527"/>
      <c r="E3" s="527"/>
      <c r="F3" s="527"/>
      <c r="G3" s="527"/>
      <c r="H3" s="528"/>
      <c r="I3" s="99"/>
    </row>
    <row r="4" spans="1:9">
      <c r="A4" s="139" t="s">
        <v>180</v>
      </c>
      <c r="B4" s="140"/>
      <c r="C4" s="140"/>
      <c r="D4" s="140"/>
      <c r="E4" s="140"/>
      <c r="F4" s="140"/>
      <c r="G4" s="140"/>
      <c r="H4" s="140"/>
      <c r="I4" s="99"/>
    </row>
    <row r="5" spans="1:9">
      <c r="A5" s="139" t="s">
        <v>114</v>
      </c>
      <c r="B5" s="140"/>
      <c r="C5" s="140"/>
      <c r="D5" s="140"/>
      <c r="E5" s="140"/>
      <c r="F5" s="140"/>
      <c r="G5" s="140"/>
      <c r="H5" s="140"/>
      <c r="I5" s="99"/>
    </row>
    <row r="6" spans="1:9">
      <c r="A6" s="141" t="s">
        <v>113</v>
      </c>
      <c r="B6" s="142"/>
      <c r="C6" s="142"/>
      <c r="D6" s="142"/>
      <c r="E6" s="142"/>
      <c r="F6" s="142"/>
      <c r="G6" s="142"/>
      <c r="H6" s="142"/>
      <c r="I6" s="99"/>
    </row>
    <row r="7" spans="1:9">
      <c r="A7" s="141"/>
      <c r="B7" s="142"/>
      <c r="C7" s="142"/>
      <c r="D7" s="142"/>
      <c r="E7" s="142"/>
      <c r="F7" s="142"/>
      <c r="G7" s="142"/>
      <c r="H7" s="142"/>
      <c r="I7" s="99"/>
    </row>
    <row r="8" spans="1:9">
      <c r="A8" s="141" t="s">
        <v>115</v>
      </c>
      <c r="B8" s="142"/>
      <c r="C8" s="142"/>
      <c r="D8" s="142"/>
      <c r="E8" s="142"/>
      <c r="F8" s="142"/>
      <c r="G8" s="142"/>
      <c r="H8" s="142"/>
      <c r="I8" s="99"/>
    </row>
    <row r="9" spans="1:9">
      <c r="A9" s="143" t="s">
        <v>116</v>
      </c>
      <c r="B9" s="144"/>
      <c r="C9" s="144"/>
      <c r="D9" s="144"/>
      <c r="E9" s="144"/>
      <c r="F9" s="144"/>
      <c r="G9" s="144"/>
      <c r="H9" s="144"/>
      <c r="I9" s="99"/>
    </row>
    <row r="10" spans="1:9" ht="15" customHeight="1">
      <c r="A10" s="328" t="s">
        <v>168</v>
      </c>
      <c r="B10" s="165" t="str">
        <f>+'10(9)　食中毒記事等 '!A2</f>
        <v>中村区の病院で食中毒　１２人が嘔吐や下痢、発熱など</v>
      </c>
      <c r="C10" s="165"/>
      <c r="D10" s="167"/>
      <c r="E10" s="165"/>
      <c r="F10" s="168"/>
      <c r="G10" s="166"/>
      <c r="H10" s="166"/>
      <c r="I10" s="99"/>
    </row>
    <row r="11" spans="1:9" ht="15" customHeight="1">
      <c r="A11" s="328" t="s">
        <v>169</v>
      </c>
      <c r="B11" s="165" t="str">
        <f>+'10(9)　ノロウイルス関連情報 '!H72</f>
        <v>管理レベル「3」　</v>
      </c>
      <c r="C11" s="165"/>
      <c r="D11" s="165" t="s">
        <v>170</v>
      </c>
      <c r="E11" s="165"/>
      <c r="F11" s="167">
        <f>+'10(9)　ノロウイルス関連情報 '!G73</f>
        <v>5.61</v>
      </c>
      <c r="G11" s="165" t="str">
        <f>+'10(9)　ノロウイルス関連情報 '!H73</f>
        <v>　：先週より</v>
      </c>
      <c r="H11" s="360">
        <f>+'10(9)　ノロウイルス関連情報 '!I73</f>
        <v>0.12999999999999989</v>
      </c>
      <c r="I11" s="99"/>
    </row>
    <row r="12" spans="1:9" s="110" customFormat="1" ht="15" customHeight="1">
      <c r="A12" s="169" t="s">
        <v>117</v>
      </c>
      <c r="B12" s="532" t="str">
        <f>+'10(9)　残留農薬　等 '!A5</f>
        <v>残留農薬検査について（残留農薬検査法の紹介）</v>
      </c>
      <c r="C12" s="532"/>
      <c r="D12" s="532"/>
      <c r="E12" s="532"/>
      <c r="F12" s="532"/>
      <c r="G12" s="532"/>
      <c r="H12" s="170"/>
      <c r="I12" s="109"/>
    </row>
    <row r="13" spans="1:9" ht="15" customHeight="1">
      <c r="A13" s="164" t="s">
        <v>118</v>
      </c>
      <c r="B13" s="532" t="str">
        <f>+'10(9)　食品表示'!A2</f>
        <v xml:space="preserve">デリカアドバイザー養成研修 114人を修了認定 日本惣菜協会 - 農業協同組合新聞 </v>
      </c>
      <c r="C13" s="532"/>
      <c r="D13" s="532"/>
      <c r="E13" s="532"/>
      <c r="F13" s="532"/>
      <c r="G13" s="532"/>
      <c r="H13" s="166"/>
      <c r="I13" s="99"/>
    </row>
    <row r="14" spans="1:9" ht="15" customHeight="1">
      <c r="A14" s="164" t="s">
        <v>119</v>
      </c>
      <c r="B14" s="166" t="str">
        <f>+'10(9)　海外情報'!A2</f>
        <v>ニャチャンでチキンライスを食べて60人が食中毒の疑いで入院</v>
      </c>
      <c r="D14" s="166"/>
      <c r="E14" s="166"/>
      <c r="F14" s="166"/>
      <c r="G14" s="166"/>
      <c r="H14" s="166"/>
      <c r="I14" s="99"/>
    </row>
    <row r="15" spans="1:9" ht="15" customHeight="1">
      <c r="A15" s="171" t="s">
        <v>120</v>
      </c>
      <c r="B15" s="172" t="str">
        <f>+'10(9)　海外情報'!A5</f>
        <v>ウミガメを食べた子ども8人、大人1人が死亡　78人が病院に運ばれる（タンザニア）</v>
      </c>
      <c r="C15" s="529" t="s">
        <v>174</v>
      </c>
      <c r="D15" s="529"/>
      <c r="E15" s="529"/>
      <c r="F15" s="529"/>
      <c r="G15" s="529"/>
      <c r="H15" s="530"/>
      <c r="I15" s="99"/>
    </row>
    <row r="16" spans="1:9" ht="15" customHeight="1">
      <c r="A16" s="164" t="s">
        <v>121</v>
      </c>
      <c r="B16" s="165" t="str">
        <f>+'10(9)　感染症統計'!A22</f>
        <v>※2024年 第8週（2/19～2/25） 現在</v>
      </c>
      <c r="C16" s="166"/>
      <c r="D16" s="165" t="s">
        <v>19</v>
      </c>
      <c r="E16" s="166"/>
      <c r="F16" s="166"/>
      <c r="G16" s="166"/>
      <c r="H16" s="166"/>
      <c r="I16" s="99"/>
    </row>
    <row r="17" spans="1:16" ht="15" customHeight="1">
      <c r="A17" s="164" t="s">
        <v>122</v>
      </c>
      <c r="B17" s="531" t="str">
        <f>+'10(9)　感染症統計'!A22</f>
        <v>※2024年 第8週（2/19～2/25） 現在</v>
      </c>
      <c r="C17" s="531"/>
      <c r="D17" s="531"/>
      <c r="E17" s="531"/>
      <c r="F17" s="531"/>
      <c r="G17" s="531"/>
      <c r="H17" s="166"/>
      <c r="I17" s="99"/>
    </row>
    <row r="18" spans="1:16" ht="15" customHeight="1">
      <c r="A18" s="164" t="s">
        <v>156</v>
      </c>
      <c r="B18" s="276" t="str">
        <f>+'10(9)　衛生訓話'!A2</f>
        <v>　　　　　今週のお題(異物混入対策①　　建物の外周をきれいにする)</v>
      </c>
      <c r="C18" s="166"/>
      <c r="D18" s="166"/>
      <c r="E18" s="166"/>
      <c r="F18" s="173"/>
      <c r="G18" s="166"/>
      <c r="H18" s="166"/>
      <c r="I18" s="99"/>
    </row>
    <row r="19" spans="1:16" ht="15" customHeight="1">
      <c r="A19" s="164" t="s">
        <v>176</v>
      </c>
      <c r="B19" s="299" t="s">
        <v>527</v>
      </c>
      <c r="C19" s="166"/>
      <c r="D19" s="166"/>
      <c r="E19" s="166"/>
      <c r="F19" s="166" t="s">
        <v>19</v>
      </c>
      <c r="G19" s="166"/>
      <c r="H19" s="166"/>
      <c r="I19" s="99"/>
      <c r="P19" t="s">
        <v>164</v>
      </c>
    </row>
    <row r="20" spans="1:16" ht="15" customHeight="1">
      <c r="A20" s="164" t="s">
        <v>19</v>
      </c>
      <c r="C20" s="166"/>
      <c r="D20" s="166"/>
      <c r="E20" s="166"/>
      <c r="F20" s="166"/>
      <c r="G20" s="166"/>
      <c r="H20" s="166"/>
      <c r="I20" s="99"/>
      <c r="L20" t="s">
        <v>174</v>
      </c>
    </row>
    <row r="21" spans="1:16">
      <c r="A21" s="143" t="s">
        <v>116</v>
      </c>
      <c r="B21" s="144"/>
      <c r="C21" s="144"/>
      <c r="D21" s="144"/>
      <c r="E21" s="144"/>
      <c r="F21" s="144"/>
      <c r="G21" s="144"/>
      <c r="H21" s="144"/>
      <c r="I21" s="99"/>
    </row>
    <row r="22" spans="1:16">
      <c r="A22" s="141" t="s">
        <v>19</v>
      </c>
      <c r="B22" s="142"/>
      <c r="C22" s="142"/>
      <c r="D22" s="142"/>
      <c r="E22" s="142"/>
      <c r="F22" s="142"/>
      <c r="G22" s="142"/>
      <c r="H22" s="142"/>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166</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33" t="s">
        <v>127</v>
      </c>
      <c r="B39" s="533"/>
      <c r="C39" s="533"/>
      <c r="D39" s="533"/>
      <c r="E39" s="533"/>
      <c r="F39" s="533"/>
      <c r="G39" s="533"/>
    </row>
    <row r="40" spans="1:9" ht="30.75" customHeight="1">
      <c r="A40" s="525" t="s">
        <v>128</v>
      </c>
      <c r="B40" s="525"/>
      <c r="C40" s="525"/>
      <c r="D40" s="525"/>
      <c r="E40" s="525"/>
      <c r="F40" s="525"/>
      <c r="G40" s="525"/>
    </row>
    <row r="41" spans="1:9" ht="15">
      <c r="A41" s="115"/>
    </row>
    <row r="42" spans="1:9" ht="69.75" customHeight="1">
      <c r="A42" s="520" t="s">
        <v>136</v>
      </c>
      <c r="B42" s="520"/>
      <c r="C42" s="520"/>
      <c r="D42" s="520"/>
      <c r="E42" s="520"/>
      <c r="F42" s="520"/>
      <c r="G42" s="520"/>
    </row>
    <row r="43" spans="1:9" ht="35.25" customHeight="1">
      <c r="A43" s="525" t="s">
        <v>129</v>
      </c>
      <c r="B43" s="525"/>
      <c r="C43" s="525"/>
      <c r="D43" s="525"/>
      <c r="E43" s="525"/>
      <c r="F43" s="525"/>
      <c r="G43" s="525"/>
    </row>
    <row r="44" spans="1:9" ht="59.25" customHeight="1">
      <c r="A44" s="520" t="s">
        <v>130</v>
      </c>
      <c r="B44" s="520"/>
      <c r="C44" s="520"/>
      <c r="D44" s="520"/>
      <c r="E44" s="520"/>
      <c r="F44" s="520"/>
      <c r="G44" s="520"/>
    </row>
    <row r="45" spans="1:9" ht="15">
      <c r="A45" s="116"/>
    </row>
    <row r="46" spans="1:9" ht="27.75" customHeight="1">
      <c r="A46" s="522" t="s">
        <v>131</v>
      </c>
      <c r="B46" s="522"/>
      <c r="C46" s="522"/>
      <c r="D46" s="522"/>
      <c r="E46" s="522"/>
      <c r="F46" s="522"/>
      <c r="G46" s="522"/>
    </row>
    <row r="47" spans="1:9" ht="53.25" customHeight="1">
      <c r="A47" s="521" t="s">
        <v>137</v>
      </c>
      <c r="B47" s="520"/>
      <c r="C47" s="520"/>
      <c r="D47" s="520"/>
      <c r="E47" s="520"/>
      <c r="F47" s="520"/>
      <c r="G47" s="520"/>
    </row>
    <row r="48" spans="1:9" ht="15">
      <c r="A48" s="116"/>
    </row>
    <row r="49" spans="1:7" ht="32.25" customHeight="1">
      <c r="A49" s="522" t="s">
        <v>132</v>
      </c>
      <c r="B49" s="522"/>
      <c r="C49" s="522"/>
      <c r="D49" s="522"/>
      <c r="E49" s="522"/>
      <c r="F49" s="522"/>
      <c r="G49" s="522"/>
    </row>
    <row r="50" spans="1:7" ht="15">
      <c r="A50" s="115"/>
    </row>
    <row r="51" spans="1:7" ht="87" customHeight="1">
      <c r="A51" s="521" t="s">
        <v>138</v>
      </c>
      <c r="B51" s="520"/>
      <c r="C51" s="520"/>
      <c r="D51" s="520"/>
      <c r="E51" s="520"/>
      <c r="F51" s="520"/>
      <c r="G51" s="520"/>
    </row>
    <row r="52" spans="1:7" ht="15">
      <c r="A52" s="116"/>
    </row>
    <row r="53" spans="1:7" ht="32.25" customHeight="1">
      <c r="A53" s="522" t="s">
        <v>133</v>
      </c>
      <c r="B53" s="522"/>
      <c r="C53" s="522"/>
      <c r="D53" s="522"/>
      <c r="E53" s="522"/>
      <c r="F53" s="522"/>
      <c r="G53" s="522"/>
    </row>
    <row r="54" spans="1:7" ht="29.25" customHeight="1">
      <c r="A54" s="520" t="s">
        <v>134</v>
      </c>
      <c r="B54" s="520"/>
      <c r="C54" s="520"/>
      <c r="D54" s="520"/>
      <c r="E54" s="520"/>
      <c r="F54" s="520"/>
      <c r="G54" s="520"/>
    </row>
    <row r="55" spans="1:7" ht="15">
      <c r="A55" s="116"/>
    </row>
    <row r="56" spans="1:7" s="110" customFormat="1" ht="110.25" customHeight="1">
      <c r="A56" s="523" t="s">
        <v>139</v>
      </c>
      <c r="B56" s="524"/>
      <c r="C56" s="524"/>
      <c r="D56" s="524"/>
      <c r="E56" s="524"/>
      <c r="F56" s="524"/>
      <c r="G56" s="524"/>
    </row>
    <row r="57" spans="1:7" ht="34.5" customHeight="1">
      <c r="A57" s="525" t="s">
        <v>135</v>
      </c>
      <c r="B57" s="525"/>
      <c r="C57" s="525"/>
      <c r="D57" s="525"/>
      <c r="E57" s="525"/>
      <c r="F57" s="525"/>
      <c r="G57" s="525"/>
    </row>
    <row r="58" spans="1:7" ht="114" customHeight="1">
      <c r="A58" s="521" t="s">
        <v>140</v>
      </c>
      <c r="B58" s="520"/>
      <c r="C58" s="520"/>
      <c r="D58" s="520"/>
      <c r="E58" s="520"/>
      <c r="F58" s="520"/>
      <c r="G58" s="520"/>
    </row>
    <row r="59" spans="1:7" ht="109.5" customHeight="1">
      <c r="A59" s="520"/>
      <c r="B59" s="520"/>
      <c r="C59" s="520"/>
      <c r="D59" s="520"/>
      <c r="E59" s="520"/>
      <c r="F59" s="520"/>
      <c r="G59" s="520"/>
    </row>
    <row r="60" spans="1:7" ht="15">
      <c r="A60" s="116"/>
    </row>
    <row r="61" spans="1:7" s="113" customFormat="1" ht="57.75" customHeight="1">
      <c r="A61" s="520"/>
      <c r="B61" s="520"/>
      <c r="C61" s="520"/>
      <c r="D61" s="520"/>
      <c r="E61" s="520"/>
      <c r="F61" s="520"/>
      <c r="G61" s="520"/>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5"/>
  <sheetViews>
    <sheetView view="pageBreakPreview" zoomScale="135" zoomScaleNormal="100" zoomScaleSheetLayoutView="135" workbookViewId="0">
      <selection activeCell="C47" sqref="C47"/>
    </sheetView>
  </sheetViews>
  <sheetFormatPr defaultColWidth="9" defaultRowHeight="13.2"/>
  <cols>
    <col min="1" max="1" width="21.33203125" style="40" customWidth="1"/>
    <col min="2" max="2" width="19.77734375" style="40" customWidth="1"/>
    <col min="3" max="3" width="80.21875" style="252"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5" t="s">
        <v>271</v>
      </c>
      <c r="B1" s="266" t="s">
        <v>150</v>
      </c>
      <c r="C1" s="319" t="s">
        <v>163</v>
      </c>
      <c r="D1" s="267" t="s">
        <v>23</v>
      </c>
      <c r="E1" s="268" t="s">
        <v>24</v>
      </c>
    </row>
    <row r="2" spans="1:5" s="103" customFormat="1" ht="24" customHeight="1">
      <c r="A2" s="368" t="s">
        <v>214</v>
      </c>
      <c r="B2" s="478" t="s">
        <v>347</v>
      </c>
      <c r="C2" s="487" t="s">
        <v>422</v>
      </c>
      <c r="D2" s="369">
        <v>45366</v>
      </c>
      <c r="E2" s="370">
        <v>45366</v>
      </c>
    </row>
    <row r="3" spans="1:5" s="103" customFormat="1" ht="24" customHeight="1">
      <c r="A3" s="392" t="s">
        <v>215</v>
      </c>
      <c r="B3" s="479" t="s">
        <v>348</v>
      </c>
      <c r="C3" s="479" t="s">
        <v>423</v>
      </c>
      <c r="D3" s="393">
        <v>45365</v>
      </c>
      <c r="E3" s="394">
        <v>45366</v>
      </c>
    </row>
    <row r="4" spans="1:5" s="103" customFormat="1" ht="24" customHeight="1">
      <c r="A4" s="392" t="s">
        <v>214</v>
      </c>
      <c r="B4" s="479" t="s">
        <v>349</v>
      </c>
      <c r="C4" s="516" t="s">
        <v>424</v>
      </c>
      <c r="D4" s="393">
        <v>45365</v>
      </c>
      <c r="E4" s="394">
        <v>45366</v>
      </c>
    </row>
    <row r="5" spans="1:5" s="103" customFormat="1" ht="24" customHeight="1">
      <c r="A5" s="445" t="s">
        <v>214</v>
      </c>
      <c r="B5" s="446" t="s">
        <v>350</v>
      </c>
      <c r="C5" s="482" t="s">
        <v>425</v>
      </c>
      <c r="D5" s="447">
        <v>45365</v>
      </c>
      <c r="E5" s="448">
        <v>45366</v>
      </c>
    </row>
    <row r="6" spans="1:5" s="103" customFormat="1" ht="24" customHeight="1">
      <c r="A6" s="445" t="s">
        <v>214</v>
      </c>
      <c r="B6" s="446" t="s">
        <v>222</v>
      </c>
      <c r="C6" s="482" t="s">
        <v>426</v>
      </c>
      <c r="D6" s="447">
        <v>45365</v>
      </c>
      <c r="E6" s="448">
        <v>45365</v>
      </c>
    </row>
    <row r="7" spans="1:5" s="103" customFormat="1" ht="24" customHeight="1">
      <c r="A7" s="445" t="s">
        <v>215</v>
      </c>
      <c r="B7" s="446" t="s">
        <v>221</v>
      </c>
      <c r="C7" s="482" t="s">
        <v>427</v>
      </c>
      <c r="D7" s="447">
        <v>45365</v>
      </c>
      <c r="E7" s="448">
        <v>45365</v>
      </c>
    </row>
    <row r="8" spans="1:5" s="103" customFormat="1" ht="24" customHeight="1">
      <c r="A8" s="445" t="s">
        <v>215</v>
      </c>
      <c r="B8" s="446" t="s">
        <v>351</v>
      </c>
      <c r="C8" s="483" t="s">
        <v>428</v>
      </c>
      <c r="D8" s="447">
        <v>45364</v>
      </c>
      <c r="E8" s="448">
        <v>45365</v>
      </c>
    </row>
    <row r="9" spans="1:5" s="103" customFormat="1" ht="24" customHeight="1">
      <c r="A9" s="445" t="s">
        <v>214</v>
      </c>
      <c r="B9" s="446" t="s">
        <v>223</v>
      </c>
      <c r="C9" s="483" t="s">
        <v>429</v>
      </c>
      <c r="D9" s="447">
        <v>45364</v>
      </c>
      <c r="E9" s="448">
        <v>45364</v>
      </c>
    </row>
    <row r="10" spans="1:5" s="103" customFormat="1" ht="24" customHeight="1">
      <c r="A10" s="445" t="s">
        <v>214</v>
      </c>
      <c r="B10" s="446" t="s">
        <v>352</v>
      </c>
      <c r="C10" s="483" t="s">
        <v>430</v>
      </c>
      <c r="D10" s="447">
        <v>45364</v>
      </c>
      <c r="E10" s="448">
        <v>45364</v>
      </c>
    </row>
    <row r="11" spans="1:5" s="103" customFormat="1" ht="24" customHeight="1">
      <c r="A11" s="445" t="s">
        <v>218</v>
      </c>
      <c r="B11" s="446" t="s">
        <v>353</v>
      </c>
      <c r="C11" s="483" t="s">
        <v>431</v>
      </c>
      <c r="D11" s="447">
        <v>45364</v>
      </c>
      <c r="E11" s="448">
        <v>45364</v>
      </c>
    </row>
    <row r="12" spans="1:5" s="103" customFormat="1" ht="24" customHeight="1">
      <c r="A12" s="445" t="s">
        <v>214</v>
      </c>
      <c r="B12" s="446" t="s">
        <v>354</v>
      </c>
      <c r="C12" s="483" t="s">
        <v>432</v>
      </c>
      <c r="D12" s="447">
        <v>45363</v>
      </c>
      <c r="E12" s="448">
        <v>45364</v>
      </c>
    </row>
    <row r="13" spans="1:5" s="103" customFormat="1" ht="24" customHeight="1">
      <c r="A13" s="445" t="s">
        <v>355</v>
      </c>
      <c r="B13" s="446" t="s">
        <v>356</v>
      </c>
      <c r="C13" s="482" t="s">
        <v>433</v>
      </c>
      <c r="D13" s="447">
        <v>45363</v>
      </c>
      <c r="E13" s="448">
        <v>45364</v>
      </c>
    </row>
    <row r="14" spans="1:5" s="103" customFormat="1" ht="24" customHeight="1">
      <c r="A14" s="445" t="s">
        <v>214</v>
      </c>
      <c r="B14" s="446" t="s">
        <v>357</v>
      </c>
      <c r="C14" s="482" t="s">
        <v>434</v>
      </c>
      <c r="D14" s="447">
        <v>45363</v>
      </c>
      <c r="E14" s="448">
        <v>45364</v>
      </c>
    </row>
    <row r="15" spans="1:5" s="103" customFormat="1" ht="24" customHeight="1">
      <c r="A15" s="445" t="s">
        <v>214</v>
      </c>
      <c r="B15" s="446" t="s">
        <v>358</v>
      </c>
      <c r="C15" s="482" t="s">
        <v>435</v>
      </c>
      <c r="D15" s="447">
        <v>45363</v>
      </c>
      <c r="E15" s="448">
        <v>45364</v>
      </c>
    </row>
    <row r="16" spans="1:5" s="103" customFormat="1" ht="24" customHeight="1">
      <c r="A16" s="445" t="s">
        <v>214</v>
      </c>
      <c r="B16" s="446" t="s">
        <v>217</v>
      </c>
      <c r="C16" s="446" t="s">
        <v>436</v>
      </c>
      <c r="D16" s="447">
        <v>45363</v>
      </c>
      <c r="E16" s="448">
        <v>45364</v>
      </c>
    </row>
    <row r="17" spans="1:5" s="103" customFormat="1" ht="24" customHeight="1">
      <c r="A17" s="445" t="s">
        <v>214</v>
      </c>
      <c r="B17" s="446" t="s">
        <v>359</v>
      </c>
      <c r="C17" s="482" t="s">
        <v>360</v>
      </c>
      <c r="D17" s="447">
        <v>45363</v>
      </c>
      <c r="E17" s="448">
        <v>45363</v>
      </c>
    </row>
    <row r="18" spans="1:5" s="103" customFormat="1" ht="24" customHeight="1">
      <c r="A18" s="445" t="s">
        <v>215</v>
      </c>
      <c r="B18" s="446" t="s">
        <v>361</v>
      </c>
      <c r="C18" s="482" t="s">
        <v>362</v>
      </c>
      <c r="D18" s="447">
        <v>45363</v>
      </c>
      <c r="E18" s="448">
        <v>45363</v>
      </c>
    </row>
    <row r="19" spans="1:5" s="103" customFormat="1" ht="24" customHeight="1">
      <c r="A19" s="445" t="s">
        <v>214</v>
      </c>
      <c r="B19" s="446" t="s">
        <v>363</v>
      </c>
      <c r="C19" s="484" t="s">
        <v>364</v>
      </c>
      <c r="D19" s="447">
        <v>45362</v>
      </c>
      <c r="E19" s="448">
        <v>45363</v>
      </c>
    </row>
    <row r="20" spans="1:5" s="103" customFormat="1" ht="24" customHeight="1">
      <c r="A20" s="445" t="s">
        <v>214</v>
      </c>
      <c r="B20" s="446" t="s">
        <v>220</v>
      </c>
      <c r="C20" s="482" t="s">
        <v>365</v>
      </c>
      <c r="D20" s="447">
        <v>45362</v>
      </c>
      <c r="E20" s="448">
        <v>45363</v>
      </c>
    </row>
    <row r="21" spans="1:5" s="103" customFormat="1" ht="24" customHeight="1">
      <c r="A21" s="445" t="s">
        <v>218</v>
      </c>
      <c r="B21" s="446" t="s">
        <v>366</v>
      </c>
      <c r="C21" s="483" t="s">
        <v>367</v>
      </c>
      <c r="D21" s="447">
        <v>45362</v>
      </c>
      <c r="E21" s="448">
        <v>45363</v>
      </c>
    </row>
    <row r="22" spans="1:5" s="103" customFormat="1" ht="24" customHeight="1">
      <c r="A22" s="445" t="s">
        <v>214</v>
      </c>
      <c r="B22" s="446" t="s">
        <v>368</v>
      </c>
      <c r="C22" s="484" t="s">
        <v>369</v>
      </c>
      <c r="D22" s="447">
        <v>45362</v>
      </c>
      <c r="E22" s="448">
        <v>45363</v>
      </c>
    </row>
    <row r="23" spans="1:5" s="103" customFormat="1" ht="24" customHeight="1">
      <c r="A23" s="445" t="s">
        <v>214</v>
      </c>
      <c r="B23" s="446" t="s">
        <v>370</v>
      </c>
      <c r="C23" s="482" t="s">
        <v>371</v>
      </c>
      <c r="D23" s="447">
        <v>45362</v>
      </c>
      <c r="E23" s="448">
        <v>45362</v>
      </c>
    </row>
    <row r="24" spans="1:5" s="103" customFormat="1" ht="24" customHeight="1">
      <c r="A24" s="445" t="s">
        <v>218</v>
      </c>
      <c r="B24" s="446" t="s">
        <v>372</v>
      </c>
      <c r="C24" s="518" t="s">
        <v>373</v>
      </c>
      <c r="D24" s="447">
        <v>45362</v>
      </c>
      <c r="E24" s="448">
        <v>45362</v>
      </c>
    </row>
    <row r="25" spans="1:5" s="103" customFormat="1" ht="24" customHeight="1">
      <c r="A25" s="445" t="s">
        <v>214</v>
      </c>
      <c r="B25" s="446" t="s">
        <v>374</v>
      </c>
      <c r="C25" s="483" t="s">
        <v>375</v>
      </c>
      <c r="D25" s="447">
        <v>45362</v>
      </c>
      <c r="E25" s="448">
        <v>45362</v>
      </c>
    </row>
    <row r="26" spans="1:5" s="103" customFormat="1" ht="24" customHeight="1">
      <c r="A26" s="445" t="s">
        <v>214</v>
      </c>
      <c r="B26" s="446" t="s">
        <v>223</v>
      </c>
      <c r="C26" s="483" t="s">
        <v>376</v>
      </c>
      <c r="D26" s="447">
        <v>45359</v>
      </c>
      <c r="E26" s="448">
        <v>45362</v>
      </c>
    </row>
    <row r="27" spans="1:5" s="103" customFormat="1" ht="24" customHeight="1">
      <c r="A27" s="445" t="s">
        <v>214</v>
      </c>
      <c r="B27" s="446" t="s">
        <v>377</v>
      </c>
      <c r="C27" s="483" t="s">
        <v>378</v>
      </c>
      <c r="D27" s="447">
        <v>45359</v>
      </c>
      <c r="E27" s="448">
        <v>45362</v>
      </c>
    </row>
    <row r="28" spans="1:5" s="103" customFormat="1" ht="24" customHeight="1">
      <c r="A28" s="445" t="s">
        <v>215</v>
      </c>
      <c r="B28" s="446" t="s">
        <v>216</v>
      </c>
      <c r="C28" s="485" t="s">
        <v>379</v>
      </c>
      <c r="D28" s="447">
        <v>45359</v>
      </c>
      <c r="E28" s="448">
        <v>45359</v>
      </c>
    </row>
    <row r="29" spans="1:5" s="103" customFormat="1" ht="24" customHeight="1">
      <c r="A29" s="445" t="s">
        <v>214</v>
      </c>
      <c r="B29" s="446" t="s">
        <v>380</v>
      </c>
      <c r="C29" s="482" t="s">
        <v>381</v>
      </c>
      <c r="D29" s="447">
        <v>45359</v>
      </c>
      <c r="E29" s="448">
        <v>45359</v>
      </c>
    </row>
    <row r="30" spans="1:5" s="103" customFormat="1" ht="24" customHeight="1">
      <c r="A30" s="445" t="s">
        <v>215</v>
      </c>
      <c r="B30" s="446" t="s">
        <v>382</v>
      </c>
      <c r="C30" s="482" t="s">
        <v>383</v>
      </c>
      <c r="D30" s="447">
        <v>45359</v>
      </c>
      <c r="E30" s="448">
        <v>45359</v>
      </c>
    </row>
    <row r="31" spans="1:5" s="103" customFormat="1" ht="24" customHeight="1">
      <c r="A31" s="445" t="s">
        <v>215</v>
      </c>
      <c r="B31" s="446" t="s">
        <v>384</v>
      </c>
      <c r="C31" s="484" t="s">
        <v>385</v>
      </c>
      <c r="D31" s="447">
        <v>45359</v>
      </c>
      <c r="E31" s="448">
        <v>45359</v>
      </c>
    </row>
    <row r="32" spans="1:5" s="103" customFormat="1" ht="24" customHeight="1">
      <c r="A32" s="445" t="s">
        <v>214</v>
      </c>
      <c r="B32" s="446" t="s">
        <v>386</v>
      </c>
      <c r="C32" s="483" t="s">
        <v>387</v>
      </c>
      <c r="D32" s="447">
        <v>45358</v>
      </c>
      <c r="E32" s="448">
        <v>45359</v>
      </c>
    </row>
    <row r="33" spans="1:5" s="103" customFormat="1" ht="24" customHeight="1">
      <c r="A33" s="445" t="s">
        <v>215</v>
      </c>
      <c r="B33" s="446" t="s">
        <v>388</v>
      </c>
      <c r="C33" s="483" t="s">
        <v>389</v>
      </c>
      <c r="D33" s="447">
        <v>45358</v>
      </c>
      <c r="E33" s="448">
        <v>45358</v>
      </c>
    </row>
    <row r="34" spans="1:5" s="103" customFormat="1" ht="24" customHeight="1">
      <c r="A34" s="445" t="s">
        <v>218</v>
      </c>
      <c r="B34" s="446" t="s">
        <v>390</v>
      </c>
      <c r="C34" s="485" t="s">
        <v>391</v>
      </c>
      <c r="D34" s="447">
        <v>45357</v>
      </c>
      <c r="E34" s="448">
        <v>45357</v>
      </c>
    </row>
    <row r="35" spans="1:5" s="103" customFormat="1" ht="24" customHeight="1">
      <c r="A35" s="445" t="s">
        <v>214</v>
      </c>
      <c r="B35" s="446" t="s">
        <v>392</v>
      </c>
      <c r="C35" s="446" t="s">
        <v>393</v>
      </c>
      <c r="D35" s="447">
        <v>45357</v>
      </c>
      <c r="E35" s="448">
        <v>45357</v>
      </c>
    </row>
    <row r="36" spans="1:5" s="103" customFormat="1" ht="24" customHeight="1">
      <c r="A36" s="445" t="s">
        <v>214</v>
      </c>
      <c r="B36" s="446" t="s">
        <v>394</v>
      </c>
      <c r="C36" s="482" t="s">
        <v>395</v>
      </c>
      <c r="D36" s="447">
        <v>45356</v>
      </c>
      <c r="E36" s="448">
        <v>45357</v>
      </c>
    </row>
    <row r="37" spans="1:5" s="103" customFormat="1" ht="24" customHeight="1">
      <c r="A37" s="445" t="s">
        <v>214</v>
      </c>
      <c r="B37" s="446" t="s">
        <v>396</v>
      </c>
      <c r="C37" s="446" t="s">
        <v>397</v>
      </c>
      <c r="D37" s="447">
        <v>45356</v>
      </c>
      <c r="E37" s="448">
        <v>45357</v>
      </c>
    </row>
    <row r="38" spans="1:5" s="103" customFormat="1" ht="24" customHeight="1">
      <c r="A38" s="445" t="s">
        <v>218</v>
      </c>
      <c r="B38" s="446" t="s">
        <v>398</v>
      </c>
      <c r="C38" s="483" t="s">
        <v>399</v>
      </c>
      <c r="D38" s="447">
        <v>45355</v>
      </c>
      <c r="E38" s="448">
        <v>45356</v>
      </c>
    </row>
    <row r="39" spans="1:5" s="103" customFormat="1" ht="24" customHeight="1">
      <c r="A39" s="445" t="s">
        <v>214</v>
      </c>
      <c r="B39" s="446" t="s">
        <v>400</v>
      </c>
      <c r="C39" s="485" t="s">
        <v>401</v>
      </c>
      <c r="D39" s="447">
        <v>45355</v>
      </c>
      <c r="E39" s="448">
        <v>45356</v>
      </c>
    </row>
    <row r="40" spans="1:5" s="103" customFormat="1" ht="24" customHeight="1">
      <c r="A40" s="445" t="s">
        <v>214</v>
      </c>
      <c r="B40" s="446" t="s">
        <v>402</v>
      </c>
      <c r="C40" s="483" t="s">
        <v>403</v>
      </c>
      <c r="D40" s="447">
        <v>45355</v>
      </c>
      <c r="E40" s="448">
        <v>45356</v>
      </c>
    </row>
    <row r="41" spans="1:5" s="103" customFormat="1" ht="24" customHeight="1">
      <c r="A41" s="445" t="s">
        <v>214</v>
      </c>
      <c r="B41" s="446" t="s">
        <v>404</v>
      </c>
      <c r="C41" s="446" t="s">
        <v>405</v>
      </c>
      <c r="D41" s="447">
        <v>45355</v>
      </c>
      <c r="E41" s="448">
        <v>45356</v>
      </c>
    </row>
    <row r="42" spans="1:5" s="103" customFormat="1" ht="24" customHeight="1">
      <c r="A42" s="445" t="s">
        <v>214</v>
      </c>
      <c r="B42" s="446" t="s">
        <v>406</v>
      </c>
      <c r="C42" s="483" t="s">
        <v>407</v>
      </c>
      <c r="D42" s="447">
        <v>45355</v>
      </c>
      <c r="E42" s="448">
        <v>45356</v>
      </c>
    </row>
    <row r="43" spans="1:5" s="103" customFormat="1" ht="24" customHeight="1">
      <c r="A43" s="445" t="s">
        <v>218</v>
      </c>
      <c r="B43" s="446" t="s">
        <v>408</v>
      </c>
      <c r="C43" s="517" t="s">
        <v>409</v>
      </c>
      <c r="D43" s="447">
        <v>45353</v>
      </c>
      <c r="E43" s="448">
        <v>45355</v>
      </c>
    </row>
    <row r="44" spans="1:5" s="103" customFormat="1" ht="24" customHeight="1">
      <c r="A44" s="445" t="s">
        <v>214</v>
      </c>
      <c r="B44" s="446" t="s">
        <v>410</v>
      </c>
      <c r="C44" s="483" t="s">
        <v>411</v>
      </c>
      <c r="D44" s="447">
        <v>45352</v>
      </c>
      <c r="E44" s="448">
        <v>45355</v>
      </c>
    </row>
    <row r="45" spans="1:5" s="103" customFormat="1" ht="24" customHeight="1">
      <c r="A45" s="445" t="s">
        <v>215</v>
      </c>
      <c r="B45" s="446" t="s">
        <v>412</v>
      </c>
      <c r="C45" s="482" t="s">
        <v>413</v>
      </c>
      <c r="D45" s="447">
        <v>45352</v>
      </c>
      <c r="E45" s="448">
        <v>45355</v>
      </c>
    </row>
    <row r="46" spans="1:5" s="103" customFormat="1" ht="24" customHeight="1">
      <c r="A46" s="445" t="s">
        <v>214</v>
      </c>
      <c r="B46" s="446" t="s">
        <v>414</v>
      </c>
      <c r="C46" s="485" t="s">
        <v>415</v>
      </c>
      <c r="D46" s="447">
        <v>45352</v>
      </c>
      <c r="E46" s="448">
        <v>45355</v>
      </c>
    </row>
    <row r="47" spans="1:5" s="103" customFormat="1" ht="24" customHeight="1">
      <c r="A47" s="445" t="s">
        <v>218</v>
      </c>
      <c r="B47" s="446" t="s">
        <v>416</v>
      </c>
      <c r="C47" s="446" t="s">
        <v>417</v>
      </c>
      <c r="D47" s="447">
        <v>45352</v>
      </c>
      <c r="E47" s="448">
        <v>45355</v>
      </c>
    </row>
    <row r="48" spans="1:5" s="103" customFormat="1" ht="24" customHeight="1">
      <c r="A48" s="445" t="s">
        <v>214</v>
      </c>
      <c r="B48" s="446" t="s">
        <v>418</v>
      </c>
      <c r="C48" s="485" t="s">
        <v>419</v>
      </c>
      <c r="D48" s="447">
        <v>45352</v>
      </c>
      <c r="E48" s="448">
        <v>45355</v>
      </c>
    </row>
    <row r="49" spans="1:11" s="103" customFormat="1" ht="24" customHeight="1">
      <c r="A49" s="445" t="s">
        <v>214</v>
      </c>
      <c r="B49" s="446" t="s">
        <v>420</v>
      </c>
      <c r="C49" s="482" t="s">
        <v>421</v>
      </c>
      <c r="D49" s="447">
        <v>45352</v>
      </c>
      <c r="E49" s="448">
        <v>45355</v>
      </c>
    </row>
    <row r="50" spans="1:11" s="103" customFormat="1" ht="24" customHeight="1">
      <c r="A50" s="445"/>
      <c r="B50" s="446"/>
      <c r="C50" s="446"/>
      <c r="D50" s="447"/>
      <c r="E50" s="448"/>
    </row>
    <row r="51" spans="1:11" ht="20.25" customHeight="1">
      <c r="A51" s="294"/>
      <c r="B51" s="295"/>
      <c r="C51" s="250"/>
      <c r="D51" s="296"/>
      <c r="E51" s="296"/>
      <c r="J51" s="120"/>
      <c r="K51" s="120"/>
    </row>
    <row r="52" spans="1:11" ht="20.25" customHeight="1">
      <c r="A52" s="37"/>
      <c r="B52" s="38"/>
      <c r="C52" s="250" t="s">
        <v>159</v>
      </c>
      <c r="D52" s="39"/>
      <c r="E52" s="39"/>
      <c r="J52" s="120"/>
      <c r="K52" s="120"/>
    </row>
    <row r="53" spans="1:11" ht="20.25" customHeight="1">
      <c r="A53" s="294"/>
      <c r="B53" s="295"/>
      <c r="C53" s="250"/>
      <c r="D53" s="296"/>
      <c r="E53" s="296"/>
      <c r="J53" s="120"/>
      <c r="K53" s="120"/>
    </row>
    <row r="54" spans="1:11">
      <c r="A54" s="251" t="s">
        <v>141</v>
      </c>
      <c r="B54" s="251"/>
      <c r="C54" s="251"/>
      <c r="D54" s="297"/>
      <c r="E54" s="297"/>
    </row>
    <row r="55" spans="1:11">
      <c r="A55" s="701" t="s">
        <v>25</v>
      </c>
      <c r="B55" s="701"/>
      <c r="C55" s="701"/>
      <c r="D55" s="298"/>
      <c r="E55" s="298"/>
    </row>
  </sheetData>
  <mergeCells count="1">
    <mergeCell ref="A55:C55"/>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6" zoomScaleNormal="96" zoomScaleSheetLayoutView="100" workbookViewId="0">
      <selection activeCell="L16" sqref="L16"/>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02" t="s">
        <v>272</v>
      </c>
      <c r="B1" s="703"/>
      <c r="C1" s="703"/>
      <c r="D1" s="703"/>
      <c r="E1" s="703"/>
      <c r="F1" s="703"/>
      <c r="G1" s="703"/>
      <c r="H1" s="703"/>
      <c r="I1" s="703"/>
      <c r="J1" s="703"/>
      <c r="K1" s="703"/>
      <c r="L1" s="703"/>
      <c r="M1" s="703"/>
      <c r="N1" s="704"/>
    </row>
    <row r="2" spans="1:16" ht="42.6" customHeight="1">
      <c r="A2" s="705" t="s">
        <v>443</v>
      </c>
      <c r="B2" s="706"/>
      <c r="C2" s="706"/>
      <c r="D2" s="706"/>
      <c r="E2" s="706"/>
      <c r="F2" s="706"/>
      <c r="G2" s="706"/>
      <c r="H2" s="706"/>
      <c r="I2" s="706"/>
      <c r="J2" s="706"/>
      <c r="K2" s="706"/>
      <c r="L2" s="706"/>
      <c r="M2" s="706"/>
      <c r="N2" s="707"/>
    </row>
    <row r="3" spans="1:16" ht="256.2" customHeight="1" thickBot="1">
      <c r="A3" s="708" t="s">
        <v>444</v>
      </c>
      <c r="B3" s="709"/>
      <c r="C3" s="709"/>
      <c r="D3" s="709"/>
      <c r="E3" s="709"/>
      <c r="F3" s="709"/>
      <c r="G3" s="709"/>
      <c r="H3" s="709"/>
      <c r="I3" s="709"/>
      <c r="J3" s="709"/>
      <c r="K3" s="709"/>
      <c r="L3" s="709"/>
      <c r="M3" s="709"/>
      <c r="N3" s="710"/>
      <c r="P3" s="287"/>
    </row>
    <row r="4" spans="1:16" ht="47.4" customHeight="1">
      <c r="A4" s="711" t="s">
        <v>449</v>
      </c>
      <c r="B4" s="712"/>
      <c r="C4" s="712"/>
      <c r="D4" s="712"/>
      <c r="E4" s="712"/>
      <c r="F4" s="712"/>
      <c r="G4" s="712"/>
      <c r="H4" s="712"/>
      <c r="I4" s="712"/>
      <c r="J4" s="712"/>
      <c r="K4" s="712"/>
      <c r="L4" s="712"/>
      <c r="M4" s="712"/>
      <c r="N4" s="713"/>
    </row>
    <row r="5" spans="1:16" ht="121.2" customHeight="1" thickBot="1">
      <c r="A5" s="714" t="s">
        <v>450</v>
      </c>
      <c r="B5" s="715"/>
      <c r="C5" s="715"/>
      <c r="D5" s="715"/>
      <c r="E5" s="715"/>
      <c r="F5" s="715"/>
      <c r="G5" s="715"/>
      <c r="H5" s="715"/>
      <c r="I5" s="715"/>
      <c r="J5" s="715"/>
      <c r="K5" s="715"/>
      <c r="L5" s="715"/>
      <c r="M5" s="715"/>
      <c r="N5" s="716"/>
    </row>
    <row r="6" spans="1:16" ht="49.2" customHeight="1" thickBot="1">
      <c r="A6" s="717" t="s">
        <v>453</v>
      </c>
      <c r="B6" s="718"/>
      <c r="C6" s="718"/>
      <c r="D6" s="718"/>
      <c r="E6" s="718"/>
      <c r="F6" s="718"/>
      <c r="G6" s="718"/>
      <c r="H6" s="718"/>
      <c r="I6" s="718"/>
      <c r="J6" s="718"/>
      <c r="K6" s="718"/>
      <c r="L6" s="718"/>
      <c r="M6" s="718"/>
      <c r="N6" s="719"/>
    </row>
    <row r="7" spans="1:16" ht="165.6" customHeight="1" thickBot="1">
      <c r="A7" s="720" t="s">
        <v>454</v>
      </c>
      <c r="B7" s="721"/>
      <c r="C7" s="721"/>
      <c r="D7" s="721"/>
      <c r="E7" s="721"/>
      <c r="F7" s="721"/>
      <c r="G7" s="721"/>
      <c r="H7" s="721"/>
      <c r="I7" s="721"/>
      <c r="J7" s="721"/>
      <c r="K7" s="721"/>
      <c r="L7" s="721"/>
      <c r="M7" s="721"/>
      <c r="N7" s="722"/>
      <c r="O7" s="42" t="s">
        <v>171</v>
      </c>
    </row>
    <row r="8" spans="1:16" ht="49.2" customHeight="1" thickBot="1">
      <c r="A8" s="727" t="s">
        <v>451</v>
      </c>
      <c r="B8" s="728"/>
      <c r="C8" s="728"/>
      <c r="D8" s="728"/>
      <c r="E8" s="728"/>
      <c r="F8" s="728"/>
      <c r="G8" s="728"/>
      <c r="H8" s="728"/>
      <c r="I8" s="728"/>
      <c r="J8" s="728"/>
      <c r="K8" s="728"/>
      <c r="L8" s="728"/>
      <c r="M8" s="728"/>
      <c r="N8" s="729"/>
      <c r="O8" s="45"/>
    </row>
    <row r="9" spans="1:16" ht="100.8" customHeight="1" thickBot="1">
      <c r="A9" s="730" t="s">
        <v>452</v>
      </c>
      <c r="B9" s="731"/>
      <c r="C9" s="731"/>
      <c r="D9" s="731"/>
      <c r="E9" s="731"/>
      <c r="F9" s="731"/>
      <c r="G9" s="731"/>
      <c r="H9" s="731"/>
      <c r="I9" s="731"/>
      <c r="J9" s="731"/>
      <c r="K9" s="731"/>
      <c r="L9" s="731"/>
      <c r="M9" s="731"/>
      <c r="N9" s="732"/>
      <c r="O9" s="45"/>
    </row>
    <row r="10" spans="1:16" ht="42.6" customHeight="1">
      <c r="A10" s="705" t="s">
        <v>455</v>
      </c>
      <c r="B10" s="706"/>
      <c r="C10" s="706"/>
      <c r="D10" s="706"/>
      <c r="E10" s="706"/>
      <c r="F10" s="706"/>
      <c r="G10" s="706"/>
      <c r="H10" s="706"/>
      <c r="I10" s="706"/>
      <c r="J10" s="706"/>
      <c r="K10" s="706"/>
      <c r="L10" s="706"/>
      <c r="M10" s="706"/>
      <c r="N10" s="707"/>
    </row>
    <row r="11" spans="1:16" ht="77.400000000000006" customHeight="1" thickBot="1">
      <c r="A11" s="708" t="s">
        <v>456</v>
      </c>
      <c r="B11" s="709"/>
      <c r="C11" s="709"/>
      <c r="D11" s="709"/>
      <c r="E11" s="709"/>
      <c r="F11" s="709"/>
      <c r="G11" s="709"/>
      <c r="H11" s="709"/>
      <c r="I11" s="709"/>
      <c r="J11" s="709"/>
      <c r="K11" s="709"/>
      <c r="L11" s="709"/>
      <c r="M11" s="709"/>
      <c r="N11" s="710"/>
      <c r="P11" s="287"/>
    </row>
    <row r="12" spans="1:16" ht="39.6" customHeight="1">
      <c r="A12" s="733" t="s">
        <v>457</v>
      </c>
      <c r="B12" s="733"/>
      <c r="C12" s="733"/>
      <c r="D12" s="733"/>
      <c r="E12" s="733"/>
      <c r="F12" s="733"/>
      <c r="G12" s="733"/>
      <c r="H12" s="733"/>
      <c r="I12" s="733"/>
      <c r="J12" s="733"/>
      <c r="K12" s="733"/>
      <c r="L12" s="733"/>
      <c r="M12" s="733"/>
      <c r="N12" s="733"/>
      <c r="O12" s="1"/>
      <c r="P12" s="519"/>
    </row>
    <row r="13" spans="1:16" ht="171" customHeight="1" thickBot="1">
      <c r="A13" s="734" t="s">
        <v>458</v>
      </c>
      <c r="B13" s="734"/>
      <c r="C13" s="734"/>
      <c r="D13" s="734"/>
      <c r="E13" s="734"/>
      <c r="F13" s="734"/>
      <c r="G13" s="734"/>
      <c r="H13" s="734"/>
      <c r="I13" s="734"/>
      <c r="J13" s="734"/>
      <c r="K13" s="734"/>
      <c r="L13" s="734"/>
      <c r="M13" s="734"/>
      <c r="N13" s="734"/>
      <c r="O13" s="1"/>
      <c r="P13" s="519"/>
    </row>
    <row r="14" spans="1:16" ht="38.4" customHeight="1">
      <c r="A14" s="725"/>
      <c r="B14" s="726"/>
      <c r="C14" s="726"/>
      <c r="D14" s="726"/>
      <c r="E14" s="726"/>
      <c r="F14" s="726"/>
      <c r="G14" s="726"/>
      <c r="H14" s="726"/>
      <c r="I14" s="726"/>
      <c r="J14" s="726"/>
      <c r="K14" s="726"/>
      <c r="L14" s="726"/>
      <c r="M14" s="726"/>
      <c r="N14" s="726"/>
    </row>
    <row r="15" spans="1:16" ht="42" customHeight="1">
      <c r="A15" s="723" t="s">
        <v>25</v>
      </c>
      <c r="B15" s="724"/>
      <c r="C15" s="724"/>
      <c r="D15" s="724"/>
      <c r="E15" s="724"/>
      <c r="F15" s="724"/>
      <c r="G15" s="724"/>
      <c r="H15" s="724"/>
      <c r="I15" s="724"/>
      <c r="J15" s="724"/>
      <c r="K15" s="724"/>
      <c r="L15" s="724"/>
      <c r="M15" s="724"/>
      <c r="N15" s="724"/>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5"/>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52"/>
  <sheetViews>
    <sheetView view="pageBreakPreview" zoomScale="93" zoomScaleNormal="75" zoomScaleSheetLayoutView="93" workbookViewId="0">
      <selection activeCell="F27" sqref="F27"/>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5" t="s">
        <v>273</v>
      </c>
      <c r="B1" s="43" t="s">
        <v>0</v>
      </c>
      <c r="C1" s="44" t="s">
        <v>2</v>
      </c>
    </row>
    <row r="2" spans="1:3" ht="46.8" customHeight="1">
      <c r="A2" s="292" t="s">
        <v>459</v>
      </c>
      <c r="B2" s="2"/>
      <c r="C2" s="735"/>
    </row>
    <row r="3" spans="1:3" ht="394.2" customHeight="1">
      <c r="A3" s="408" t="s">
        <v>461</v>
      </c>
      <c r="B3" s="46"/>
      <c r="C3" s="736"/>
    </row>
    <row r="4" spans="1:3" ht="34.799999999999997" customHeight="1" thickBot="1">
      <c r="A4" s="409" t="s">
        <v>460</v>
      </c>
      <c r="B4" s="1"/>
      <c r="C4" s="1"/>
    </row>
    <row r="5" spans="1:3" ht="46.8" customHeight="1">
      <c r="A5" s="292" t="s">
        <v>462</v>
      </c>
      <c r="B5" s="2"/>
      <c r="C5" s="735"/>
    </row>
    <row r="6" spans="1:3" ht="190.2" customHeight="1">
      <c r="A6" s="408" t="s">
        <v>464</v>
      </c>
      <c r="B6" s="46"/>
      <c r="C6" s="736"/>
    </row>
    <row r="7" spans="1:3" ht="34.799999999999997" customHeight="1" thickBot="1">
      <c r="A7" s="409" t="s">
        <v>463</v>
      </c>
      <c r="B7" s="1"/>
      <c r="C7" s="1"/>
    </row>
    <row r="8" spans="1:3" ht="41.4" customHeight="1">
      <c r="A8" s="376" t="s">
        <v>465</v>
      </c>
      <c r="B8" s="2"/>
      <c r="C8" s="735"/>
    </row>
    <row r="9" spans="1:3" ht="102" customHeight="1">
      <c r="A9" s="356" t="s">
        <v>466</v>
      </c>
      <c r="B9" s="46"/>
      <c r="C9" s="736"/>
    </row>
    <row r="10" spans="1:3" ht="38.4" customHeight="1">
      <c r="A10" s="287" t="s">
        <v>467</v>
      </c>
      <c r="B10" s="1"/>
      <c r="C10" s="1"/>
    </row>
    <row r="11" spans="1:3" ht="43.2" customHeight="1">
      <c r="A11" s="419" t="s">
        <v>468</v>
      </c>
      <c r="B11" s="152"/>
      <c r="C11" s="735"/>
    </row>
    <row r="12" spans="1:3" ht="190.2" customHeight="1" thickBot="1">
      <c r="A12" s="410" t="s">
        <v>469</v>
      </c>
      <c r="B12" s="153"/>
      <c r="C12" s="736"/>
    </row>
    <row r="13" spans="1:3" ht="36" customHeight="1">
      <c r="A13" s="323" t="s">
        <v>470</v>
      </c>
      <c r="B13" s="1"/>
      <c r="C13" s="1"/>
    </row>
    <row r="14" spans="1:3" s="324" customFormat="1" ht="42.6" hidden="1" customHeight="1">
      <c r="A14" s="411"/>
      <c r="B14" s="412"/>
      <c r="C14" s="412"/>
    </row>
    <row r="15" spans="1:3" ht="105.6" hidden="1" customHeight="1" thickBot="1">
      <c r="A15" s="357"/>
      <c r="B15" s="325"/>
      <c r="C15" s="325"/>
    </row>
    <row r="16" spans="1:3" s="327" customFormat="1" ht="34.200000000000003" hidden="1" customHeight="1">
      <c r="A16" s="326"/>
    </row>
    <row r="17" spans="1:3" s="324" customFormat="1" ht="42.6" hidden="1" customHeight="1">
      <c r="A17" s="413"/>
      <c r="B17" s="414"/>
      <c r="C17" s="414"/>
    </row>
    <row r="18" spans="1:3" ht="205.8" hidden="1" customHeight="1" thickBot="1">
      <c r="A18" s="357"/>
      <c r="B18" s="325"/>
      <c r="C18" s="325"/>
    </row>
    <row r="19" spans="1:3" s="327" customFormat="1" ht="46.8" hidden="1" customHeight="1">
      <c r="A19" s="418"/>
    </row>
    <row r="20" spans="1:3" ht="90.6" hidden="1" customHeight="1">
      <c r="A20" s="417"/>
      <c r="B20" s="1"/>
      <c r="C20" s="1"/>
    </row>
    <row r="21" spans="1:3" ht="29.4" hidden="1" customHeight="1">
      <c r="A21" s="358"/>
      <c r="B21" s="1"/>
      <c r="C21" s="1"/>
    </row>
    <row r="22" spans="1:3" s="327" customFormat="1" ht="46.8" hidden="1" customHeight="1">
      <c r="A22" s="418"/>
    </row>
    <row r="23" spans="1:3" s="419" customFormat="1" ht="46.8" hidden="1" customHeight="1">
      <c r="B23" s="419" t="s">
        <v>207</v>
      </c>
      <c r="C23" s="419" t="s">
        <v>207</v>
      </c>
    </row>
    <row r="24" spans="1:3" ht="247.2" hidden="1" customHeight="1">
      <c r="A24" s="475"/>
      <c r="B24" s="1"/>
      <c r="C24" s="1"/>
    </row>
    <row r="25" spans="1:3" ht="38.4" hidden="1" customHeight="1" thickBot="1">
      <c r="A25" s="477"/>
      <c r="B25" s="476"/>
      <c r="C25" s="476"/>
    </row>
    <row r="26" spans="1:3" ht="38.4" customHeight="1">
      <c r="A26" s="419" t="s">
        <v>471</v>
      </c>
      <c r="B26" s="1"/>
      <c r="C26" s="1"/>
    </row>
    <row r="27" spans="1:3" ht="191.4" customHeight="1" thickBot="1">
      <c r="A27" s="410" t="s">
        <v>472</v>
      </c>
      <c r="B27" s="1"/>
      <c r="C27" s="1"/>
    </row>
    <row r="28" spans="1:3" ht="38.4" customHeight="1">
      <c r="A28" s="323" t="s">
        <v>473</v>
      </c>
      <c r="B28" s="1"/>
      <c r="C28" s="1"/>
    </row>
    <row r="29" spans="1:3" ht="38.4" customHeight="1">
      <c r="A29" s="358"/>
      <c r="B29" s="1"/>
      <c r="C29" s="1"/>
    </row>
    <row r="30" spans="1:3" ht="39" customHeight="1">
      <c r="A30" s="1" t="s">
        <v>183</v>
      </c>
      <c r="B30" s="1"/>
      <c r="C30" s="1"/>
    </row>
    <row r="31" spans="1:3" ht="32.25" customHeight="1">
      <c r="A31" s="1" t="s">
        <v>184</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43"/>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hyperlinks>
    <hyperlink ref="A4" r:id="rId1" xr:uid="{550A5AAE-191C-407E-A54C-C9FD8C669664}"/>
    <hyperlink ref="A7" r:id="rId2" xr:uid="{F87A3148-150A-41DF-843C-CD3A8F5EF93D}"/>
    <hyperlink ref="A10" r:id="rId3" xr:uid="{EAC25475-38D2-48E2-8186-C35D5A955950}"/>
    <hyperlink ref="A13" r:id="rId4" xr:uid="{5A7E0E29-4CB9-46F9-A928-DDC88F35C9D5}"/>
    <hyperlink ref="A28" r:id="rId5" xr:uid="{3A9808B7-4D67-459D-B84C-8E57F390588E}"/>
  </hyperlinks>
  <pageMargins left="0" right="0" top="0.19685039370078741" bottom="0.39370078740157483" header="0" footer="0.19685039370078741"/>
  <pageSetup paperSize="9" scale="51"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B65"/>
  <sheetViews>
    <sheetView view="pageBreakPreview" topLeftCell="B1" zoomScale="69" zoomScaleNormal="100" zoomScaleSheetLayoutView="69" workbookViewId="0">
      <selection activeCell="AD40" sqref="AD40"/>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8">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row>
    <row r="2" spans="1:28" ht="55.2" customHeight="1">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row>
    <row r="3" spans="1:28">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row>
    <row r="4" spans="1:28">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row>
    <row r="5" spans="1:28">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row>
    <row r="6" spans="1:28" ht="24.6" customHeight="1">
      <c r="A6" s="380"/>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row>
    <row r="7" spans="1:28" ht="24.6" customHeight="1">
      <c r="A7" s="381"/>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row>
    <row r="8" spans="1:28" ht="7.2" customHeight="1">
      <c r="A8" s="38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row>
    <row r="9" spans="1:28" ht="24.6" customHeight="1">
      <c r="A9" s="383"/>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row>
    <row r="10" spans="1:28" ht="13.2" customHeight="1">
      <c r="A10" s="382"/>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row>
    <row r="11" spans="1:28" ht="13.2" customHeight="1">
      <c r="A11" s="382"/>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row>
    <row r="12" spans="1:28" ht="13.2" customHeight="1">
      <c r="A12" s="382"/>
      <c r="B12" s="486"/>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row>
    <row r="13" spans="1:28" ht="13.2" customHeight="1">
      <c r="A13" s="382"/>
      <c r="B13" s="486"/>
      <c r="C13" s="486"/>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row>
    <row r="14" spans="1:28">
      <c r="A14" s="379"/>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row>
    <row r="15" spans="1:28" ht="21" customHeight="1">
      <c r="A15" s="379"/>
      <c r="B15" s="486"/>
      <c r="C15" s="486"/>
      <c r="D15" s="486"/>
      <c r="E15" s="486"/>
      <c r="F15" s="486"/>
      <c r="G15" s="486"/>
      <c r="H15" s="486"/>
      <c r="I15" s="486"/>
      <c r="J15" s="486"/>
      <c r="K15" s="486"/>
      <c r="L15" s="486"/>
      <c r="M15" s="486"/>
      <c r="N15" s="486"/>
      <c r="O15" s="486"/>
      <c r="P15" s="486"/>
      <c r="Q15" s="486"/>
      <c r="R15" s="486"/>
      <c r="S15" s="486"/>
      <c r="T15" s="486"/>
      <c r="U15" s="486"/>
      <c r="V15" s="486"/>
      <c r="W15" s="486"/>
      <c r="X15" s="486"/>
      <c r="Y15" s="486"/>
      <c r="Z15" s="486"/>
      <c r="AA15" s="486"/>
      <c r="AB15" s="486"/>
    </row>
    <row r="16" spans="1:28" ht="13.2" customHeight="1">
      <c r="A16" s="379"/>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row>
    <row r="17" spans="1:28" ht="13.2" customHeight="1">
      <c r="A17" s="379"/>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row>
    <row r="18" spans="1:28">
      <c r="A18" s="379"/>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row>
    <row r="19" spans="1:28">
      <c r="A19" s="104"/>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row>
    <row r="20" spans="1:28">
      <c r="A20" s="104"/>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row>
    <row r="21" spans="1:28">
      <c r="A21" s="104"/>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row>
    <row r="22" spans="1:28">
      <c r="A22" s="104"/>
      <c r="B22" s="486"/>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row>
    <row r="23" spans="1:28">
      <c r="A23" s="104"/>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row>
    <row r="24" spans="1:28">
      <c r="A24" s="104"/>
      <c r="B24" s="486"/>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row>
    <row r="25" spans="1:28">
      <c r="A25" s="104"/>
      <c r="B25" s="486"/>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row>
    <row r="26" spans="1:28">
      <c r="A26" s="104"/>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row>
    <row r="27" spans="1:28">
      <c r="A27" s="104"/>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row>
    <row r="28" spans="1:28">
      <c r="A28" s="104"/>
      <c r="B28" s="486"/>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row>
    <row r="29" spans="1:28">
      <c r="A29" s="104"/>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row>
    <row r="30" spans="1:28">
      <c r="A30" s="104"/>
      <c r="B30" s="486"/>
      <c r="C30" s="486"/>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row>
    <row r="31" spans="1:28">
      <c r="A31" s="104"/>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row>
    <row r="32" spans="1:28">
      <c r="A32" s="104"/>
      <c r="B32" s="486"/>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row>
    <row r="33" spans="1:28">
      <c r="A33" s="104"/>
      <c r="B33" s="486"/>
      <c r="C33" s="486"/>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row>
    <row r="34" spans="1:28">
      <c r="A34" s="104"/>
      <c r="B34" s="486"/>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row>
    <row r="35" spans="1:28">
      <c r="A35" s="104"/>
      <c r="B35" s="486"/>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row>
    <row r="36" spans="1:28">
      <c r="A36" s="104"/>
      <c r="B36" s="486"/>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row>
    <row r="37" spans="1:28">
      <c r="A37" s="104"/>
      <c r="B37" s="486"/>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row>
    <row r="38" spans="1:28">
      <c r="A38" s="104"/>
      <c r="B38" s="486"/>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row>
    <row r="39" spans="1:28">
      <c r="A39" s="104"/>
      <c r="B39" s="486"/>
      <c r="C39" s="486"/>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row>
    <row r="40" spans="1:28">
      <c r="A40" s="104"/>
      <c r="B40" s="486"/>
      <c r="C40" s="486"/>
      <c r="D40" s="486"/>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row>
    <row r="41" spans="1:28" ht="14.4" customHeight="1">
      <c r="A41" s="104"/>
      <c r="B41" s="486"/>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row>
    <row r="42" spans="1:28">
      <c r="A42" s="104"/>
      <c r="B42" s="486"/>
      <c r="C42" s="486"/>
      <c r="D42" s="486"/>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row>
    <row r="43" spans="1:28">
      <c r="A43" s="104"/>
      <c r="B43" s="486"/>
      <c r="C43" s="486"/>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row>
    <row r="44" spans="1:28">
      <c r="A44" s="104"/>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row>
    <row r="45" spans="1:28">
      <c r="A45" s="104"/>
      <c r="B45" s="486"/>
      <c r="C45" s="486"/>
      <c r="D45" s="486"/>
      <c r="E45" s="486"/>
      <c r="F45" s="486"/>
      <c r="G45" s="486"/>
      <c r="H45" s="486"/>
      <c r="I45" s="486"/>
      <c r="J45" s="486"/>
      <c r="K45" s="486"/>
      <c r="L45" s="486"/>
      <c r="M45" s="486"/>
      <c r="N45" s="486"/>
      <c r="O45" s="486"/>
      <c r="P45" s="486"/>
      <c r="Q45" s="486"/>
      <c r="R45" s="486"/>
      <c r="S45" s="486"/>
      <c r="T45" s="486"/>
      <c r="U45" s="486"/>
      <c r="V45" s="486"/>
      <c r="W45" s="486"/>
      <c r="X45" s="486"/>
      <c r="Y45" s="486"/>
      <c r="Z45" s="486"/>
      <c r="AA45" s="486"/>
      <c r="AB45" s="486"/>
    </row>
    <row r="46" spans="1:28">
      <c r="A46" s="104"/>
      <c r="B46" s="486"/>
      <c r="C46" s="486"/>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row>
    <row r="47" spans="1:28">
      <c r="A47" s="104"/>
      <c r="B47" s="486"/>
      <c r="C47" s="486"/>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row>
    <row r="48" spans="1:28">
      <c r="A48" s="486"/>
      <c r="B48" s="486"/>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row>
    <row r="49" spans="1:28">
      <c r="A49" s="486"/>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row>
    <row r="50" spans="1:28">
      <c r="A50" s="486"/>
      <c r="B50" s="486"/>
      <c r="C50" s="486"/>
      <c r="D50" s="486"/>
      <c r="E50" s="486"/>
      <c r="F50" s="486"/>
      <c r="G50" s="486"/>
      <c r="H50" s="486"/>
      <c r="I50" s="486"/>
      <c r="J50" s="486"/>
      <c r="K50" s="486"/>
      <c r="L50" s="486"/>
      <c r="M50" s="486"/>
      <c r="N50" s="486"/>
      <c r="O50" s="486"/>
      <c r="P50" s="486"/>
      <c r="Q50" s="486"/>
      <c r="R50" s="486"/>
      <c r="S50" s="486"/>
      <c r="T50" s="486"/>
      <c r="U50" s="486"/>
      <c r="V50" s="486"/>
      <c r="W50" s="486"/>
      <c r="X50" s="486"/>
      <c r="Y50" s="486"/>
    </row>
    <row r="51" spans="1:28">
      <c r="A51" s="486"/>
      <c r="B51" s="486"/>
      <c r="C51" s="486"/>
      <c r="D51" s="486"/>
      <c r="E51" s="486"/>
      <c r="F51" s="486"/>
      <c r="G51" s="486"/>
      <c r="H51" s="486"/>
      <c r="I51" s="486"/>
      <c r="J51" s="486"/>
      <c r="K51" s="486"/>
      <c r="L51" s="486"/>
      <c r="M51" s="486"/>
      <c r="N51" s="486"/>
      <c r="O51" s="486"/>
      <c r="P51" s="486"/>
      <c r="Q51" s="486"/>
      <c r="R51" s="486"/>
      <c r="S51" s="486"/>
      <c r="T51" s="486"/>
      <c r="U51" s="486"/>
      <c r="V51" s="486"/>
      <c r="W51" s="486"/>
      <c r="X51" s="486"/>
      <c r="Y51" s="486"/>
    </row>
    <row r="52" spans="1:28">
      <c r="A52" s="486"/>
      <c r="B52" s="486"/>
      <c r="C52" s="486"/>
      <c r="D52" s="486"/>
      <c r="E52" s="486"/>
      <c r="F52" s="486"/>
      <c r="G52" s="486"/>
      <c r="H52" s="486"/>
      <c r="I52" s="486"/>
      <c r="J52" s="486"/>
      <c r="K52" s="486"/>
      <c r="L52" s="486"/>
      <c r="M52" s="486"/>
      <c r="N52" s="486"/>
      <c r="O52" s="486"/>
      <c r="P52" s="486"/>
      <c r="Q52" s="486"/>
      <c r="R52" s="486"/>
      <c r="S52" s="486"/>
      <c r="T52" s="486"/>
      <c r="U52" s="486"/>
      <c r="V52" s="486"/>
      <c r="W52" s="486"/>
      <c r="X52" s="486"/>
      <c r="Y52" s="486"/>
    </row>
    <row r="53" spans="1:28">
      <c r="A53" s="486"/>
      <c r="B53" s="486"/>
      <c r="C53" s="486"/>
      <c r="D53" s="486"/>
      <c r="E53" s="486"/>
      <c r="F53" s="486"/>
      <c r="G53" s="486"/>
      <c r="H53" s="486"/>
      <c r="I53" s="486"/>
      <c r="J53" s="486"/>
      <c r="K53" s="486"/>
      <c r="L53" s="486"/>
      <c r="M53" s="486"/>
      <c r="N53" s="486"/>
      <c r="O53" s="486"/>
      <c r="P53" s="486"/>
      <c r="Q53" s="486"/>
      <c r="R53" s="486"/>
      <c r="S53" s="486"/>
      <c r="T53" s="486"/>
      <c r="U53" s="486"/>
      <c r="V53" s="486"/>
      <c r="W53" s="486"/>
      <c r="X53" s="486"/>
      <c r="Y53" s="486"/>
    </row>
    <row r="54" spans="1:28">
      <c r="A54" s="486"/>
      <c r="B54" s="486"/>
      <c r="C54" s="486"/>
      <c r="D54" s="486"/>
      <c r="E54" s="486"/>
      <c r="F54" s="486"/>
      <c r="G54" s="486"/>
      <c r="H54" s="486"/>
      <c r="I54" s="486"/>
      <c r="J54" s="486"/>
      <c r="K54" s="486"/>
      <c r="L54" s="486"/>
      <c r="M54" s="486"/>
      <c r="N54" s="486"/>
      <c r="O54" s="486"/>
      <c r="P54" s="486"/>
      <c r="Q54" s="486"/>
      <c r="R54" s="486"/>
      <c r="S54" s="486"/>
      <c r="T54" s="486"/>
      <c r="U54" s="486"/>
      <c r="V54" s="486"/>
      <c r="W54" s="486"/>
      <c r="X54" s="486"/>
      <c r="Y54" s="486"/>
    </row>
    <row r="55" spans="1:28">
      <c r="A55" s="486"/>
      <c r="B55" s="486"/>
      <c r="C55" s="486"/>
      <c r="D55" s="486"/>
      <c r="E55" s="486"/>
      <c r="F55" s="486"/>
      <c r="G55" s="486"/>
      <c r="H55" s="486"/>
      <c r="I55" s="486"/>
      <c r="J55" s="486"/>
      <c r="K55" s="486"/>
      <c r="L55" s="486"/>
      <c r="M55" s="486"/>
      <c r="N55" s="486"/>
      <c r="O55" s="486"/>
      <c r="P55" s="486"/>
      <c r="Q55" s="486"/>
      <c r="R55" s="486"/>
      <c r="S55" s="486"/>
      <c r="T55" s="486"/>
      <c r="U55" s="486"/>
      <c r="V55" s="486"/>
      <c r="W55" s="486"/>
      <c r="X55" s="486"/>
      <c r="Y55" s="486"/>
    </row>
    <row r="56" spans="1:28">
      <c r="A56" s="486"/>
      <c r="B56" s="486"/>
      <c r="C56" s="486"/>
      <c r="D56" s="486"/>
      <c r="E56" s="486"/>
      <c r="F56" s="486"/>
      <c r="G56" s="486"/>
      <c r="H56" s="486"/>
      <c r="I56" s="486"/>
      <c r="J56" s="486"/>
      <c r="K56" s="486"/>
      <c r="L56" s="486"/>
      <c r="M56" s="486"/>
      <c r="N56" s="486"/>
      <c r="O56" s="486"/>
      <c r="P56" s="486"/>
      <c r="Q56" s="486"/>
      <c r="R56" s="486"/>
      <c r="S56" s="486"/>
      <c r="T56" s="486"/>
      <c r="U56" s="486"/>
      <c r="V56" s="486"/>
      <c r="W56" s="486"/>
      <c r="X56" s="486"/>
      <c r="Y56" s="486"/>
    </row>
    <row r="57" spans="1:28">
      <c r="A57" s="486"/>
      <c r="B57" s="486"/>
      <c r="C57" s="486"/>
      <c r="D57" s="486"/>
      <c r="E57" s="486"/>
      <c r="F57" s="486"/>
      <c r="G57" s="486"/>
      <c r="H57" s="486"/>
      <c r="I57" s="486"/>
      <c r="J57" s="486"/>
      <c r="K57" s="486"/>
      <c r="L57" s="486"/>
      <c r="M57" s="486"/>
      <c r="N57" s="486"/>
      <c r="O57" s="486"/>
      <c r="P57" s="486"/>
      <c r="Q57" s="486"/>
      <c r="R57" s="486"/>
      <c r="S57" s="486"/>
      <c r="T57" s="486"/>
      <c r="U57" s="486"/>
      <c r="V57" s="486"/>
      <c r="W57" s="486"/>
      <c r="X57" s="486"/>
      <c r="Y57" s="486"/>
    </row>
    <row r="58" spans="1:28">
      <c r="A58" s="486"/>
      <c r="B58" s="486"/>
      <c r="C58" s="486"/>
      <c r="D58" s="486"/>
      <c r="E58" s="486"/>
      <c r="F58" s="486"/>
      <c r="G58" s="486"/>
      <c r="H58" s="486"/>
      <c r="I58" s="486"/>
      <c r="J58" s="486"/>
      <c r="K58" s="486"/>
      <c r="L58" s="486"/>
      <c r="M58" s="486"/>
      <c r="N58" s="486"/>
      <c r="O58" s="486"/>
      <c r="P58" s="486"/>
      <c r="Q58" s="486"/>
      <c r="R58" s="486"/>
      <c r="S58" s="486"/>
      <c r="T58" s="486"/>
      <c r="U58" s="486"/>
      <c r="V58" s="486"/>
      <c r="W58" s="486"/>
      <c r="X58" s="486"/>
      <c r="Y58" s="486"/>
    </row>
    <row r="59" spans="1:28">
      <c r="A59" s="486"/>
      <c r="B59" s="486"/>
      <c r="C59" s="486"/>
      <c r="D59" s="486"/>
      <c r="E59" s="486"/>
      <c r="F59" s="486"/>
      <c r="G59" s="486"/>
      <c r="H59" s="486"/>
      <c r="I59" s="486"/>
      <c r="J59" s="486"/>
      <c r="K59" s="486"/>
      <c r="L59" s="486"/>
      <c r="M59" s="486"/>
      <c r="N59" s="486"/>
      <c r="O59" s="486"/>
      <c r="P59" s="486"/>
      <c r="Q59" s="486"/>
      <c r="R59" s="486"/>
      <c r="S59" s="486"/>
      <c r="T59" s="486"/>
      <c r="U59" s="486"/>
      <c r="V59" s="486"/>
      <c r="W59" s="486"/>
      <c r="X59" s="486"/>
      <c r="Y59" s="486"/>
    </row>
    <row r="60" spans="1:28">
      <c r="A60" s="486"/>
      <c r="B60" s="486"/>
      <c r="C60" s="486"/>
      <c r="D60" s="486"/>
      <c r="E60" s="486"/>
      <c r="F60" s="486"/>
      <c r="G60" s="486"/>
      <c r="H60" s="486"/>
      <c r="I60" s="486"/>
      <c r="J60" s="486"/>
      <c r="K60" s="486"/>
      <c r="L60" s="486"/>
      <c r="M60" s="486"/>
      <c r="N60" s="486"/>
      <c r="O60" s="486"/>
      <c r="P60" s="486"/>
      <c r="Q60" s="486"/>
      <c r="R60" s="486"/>
      <c r="S60" s="486"/>
      <c r="T60" s="486"/>
      <c r="U60" s="486"/>
      <c r="V60" s="486"/>
      <c r="W60" s="486"/>
      <c r="X60" s="486"/>
      <c r="Y60" s="486"/>
    </row>
    <row r="61" spans="1:28">
      <c r="A61" s="486"/>
      <c r="B61" s="486"/>
      <c r="C61" s="486"/>
      <c r="D61" s="486"/>
      <c r="E61" s="486"/>
      <c r="F61" s="486"/>
      <c r="G61" s="486"/>
      <c r="H61" s="486"/>
      <c r="I61" s="486"/>
      <c r="J61" s="486"/>
      <c r="K61" s="486"/>
      <c r="L61" s="486"/>
      <c r="M61" s="486"/>
      <c r="N61" s="486"/>
      <c r="O61" s="486"/>
      <c r="P61" s="486"/>
      <c r="Q61" s="486"/>
      <c r="R61" s="486"/>
      <c r="S61" s="486"/>
      <c r="T61" s="486"/>
      <c r="U61" s="486"/>
      <c r="V61" s="486"/>
      <c r="W61" s="486"/>
      <c r="X61" s="486"/>
      <c r="Y61" s="486"/>
    </row>
    <row r="62" spans="1:28">
      <c r="A62" s="486"/>
      <c r="B62" s="486"/>
      <c r="C62" s="486"/>
      <c r="D62" s="486"/>
      <c r="E62" s="486"/>
      <c r="F62" s="486"/>
      <c r="G62" s="486"/>
      <c r="H62" s="486"/>
      <c r="I62" s="486"/>
      <c r="J62" s="486"/>
      <c r="K62" s="486"/>
      <c r="L62" s="486"/>
      <c r="M62" s="486"/>
      <c r="N62" s="486"/>
      <c r="O62" s="486"/>
      <c r="P62" s="486"/>
      <c r="Q62" s="486"/>
      <c r="R62" s="486"/>
      <c r="S62" s="486"/>
      <c r="T62" s="486"/>
      <c r="U62" s="486"/>
      <c r="V62" s="486"/>
      <c r="W62" s="486"/>
      <c r="X62" s="486"/>
      <c r="Y62" s="486"/>
    </row>
    <row r="63" spans="1:28">
      <c r="A63" s="486"/>
      <c r="B63" s="486"/>
      <c r="C63" s="486"/>
      <c r="D63" s="486"/>
      <c r="E63" s="486"/>
      <c r="F63" s="486"/>
      <c r="G63" s="486"/>
      <c r="H63" s="486"/>
      <c r="I63" s="486"/>
      <c r="J63" s="486"/>
      <c r="K63" s="486"/>
      <c r="L63" s="486"/>
      <c r="M63" s="486"/>
      <c r="N63" s="486"/>
      <c r="O63" s="486"/>
      <c r="P63" s="486"/>
      <c r="Q63" s="486"/>
      <c r="R63" s="486"/>
      <c r="S63" s="486"/>
      <c r="T63" s="486"/>
      <c r="U63" s="486"/>
      <c r="V63" s="486"/>
      <c r="W63" s="486"/>
      <c r="X63" s="486"/>
      <c r="Y63" s="486"/>
    </row>
    <row r="64" spans="1:28">
      <c r="A64" s="486"/>
      <c r="B64" s="486"/>
      <c r="C64" s="486"/>
      <c r="D64" s="486"/>
      <c r="E64" s="486"/>
      <c r="F64" s="486"/>
      <c r="G64" s="486"/>
      <c r="H64" s="486"/>
      <c r="I64" s="486"/>
      <c r="J64" s="486"/>
      <c r="K64" s="486"/>
      <c r="L64" s="486"/>
      <c r="M64" s="486"/>
      <c r="N64" s="486"/>
      <c r="O64" s="486"/>
      <c r="P64" s="486"/>
      <c r="Q64" s="486"/>
      <c r="R64" s="486"/>
      <c r="S64" s="486"/>
      <c r="T64" s="486"/>
      <c r="U64" s="486"/>
      <c r="V64" s="486"/>
      <c r="W64" s="486"/>
      <c r="X64" s="486"/>
      <c r="Y64" s="486"/>
    </row>
    <row r="65" spans="1:25">
      <c r="A65" s="486"/>
      <c r="B65" s="486"/>
      <c r="C65" s="486"/>
      <c r="D65" s="486"/>
      <c r="E65" s="486"/>
      <c r="F65" s="486"/>
      <c r="G65" s="486"/>
      <c r="H65" s="486"/>
      <c r="I65" s="486"/>
      <c r="J65" s="486"/>
      <c r="K65" s="486"/>
      <c r="L65" s="486"/>
      <c r="M65" s="486"/>
      <c r="N65" s="486"/>
      <c r="O65" s="486"/>
      <c r="P65" s="486"/>
      <c r="Q65" s="486"/>
      <c r="R65" s="486"/>
      <c r="S65" s="486"/>
      <c r="T65" s="486"/>
      <c r="U65" s="486"/>
      <c r="V65" s="486"/>
      <c r="W65" s="486"/>
      <c r="X65" s="486"/>
      <c r="Y65" s="486"/>
    </row>
  </sheetData>
  <sheetProtection formatCells="0" formatColumns="0" formatRows="0" insertColumns="0" insertRows="0" insertHyperlinks="0" deleteColumns="0" deleteRows="0" sort="0" autoFilter="0" pivotTables="0"/>
  <phoneticPr fontId="85"/>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H55" sqref="H55:L55"/>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29"/>
      <c r="I1" s="330" t="s">
        <v>35</v>
      </c>
      <c r="J1" s="331"/>
      <c r="K1" s="332"/>
      <c r="L1" s="333"/>
      <c r="M1" s="334"/>
    </row>
    <row r="2" spans="1:16" ht="17.399999999999999">
      <c r="A2" s="54"/>
      <c r="B2" s="177"/>
      <c r="C2" s="177"/>
      <c r="D2" s="177"/>
      <c r="E2" s="177"/>
      <c r="F2" s="177"/>
      <c r="G2" s="55"/>
      <c r="H2" s="335"/>
      <c r="I2" s="630" t="s">
        <v>172</v>
      </c>
      <c r="J2" s="630"/>
      <c r="K2" s="630"/>
      <c r="L2" s="630"/>
      <c r="M2" s="630"/>
      <c r="N2" s="154"/>
      <c r="P2" s="117"/>
    </row>
    <row r="3" spans="1:16" ht="17.399999999999999">
      <c r="A3" s="178" t="s">
        <v>26</v>
      </c>
      <c r="B3" s="179"/>
      <c r="D3" s="180"/>
      <c r="E3" s="180"/>
      <c r="F3" s="180"/>
      <c r="G3" s="56"/>
      <c r="H3" s="104"/>
      <c r="I3" s="338"/>
      <c r="J3" s="339"/>
      <c r="K3" s="340"/>
      <c r="L3" s="332"/>
      <c r="M3" s="341"/>
    </row>
    <row r="4" spans="1:16" ht="17.399999999999999">
      <c r="A4" s="58"/>
      <c r="B4" s="179"/>
      <c r="C4" s="87"/>
      <c r="D4" s="180"/>
      <c r="E4" s="180"/>
      <c r="F4" s="181"/>
      <c r="G4" s="59"/>
      <c r="H4" s="342"/>
      <c r="I4" s="342"/>
      <c r="J4" s="331"/>
      <c r="K4" s="340"/>
      <c r="L4" s="332"/>
      <c r="M4" s="341"/>
      <c r="N4" s="241"/>
    </row>
    <row r="5" spans="1:16">
      <c r="A5" s="182"/>
      <c r="D5" s="180"/>
      <c r="E5" s="60"/>
      <c r="F5" s="183"/>
      <c r="G5" s="61"/>
      <c r="H5"/>
      <c r="I5" s="343"/>
      <c r="J5" s="331"/>
      <c r="K5" s="340"/>
      <c r="L5" s="340"/>
      <c r="M5" s="341"/>
    </row>
    <row r="6" spans="1:16" ht="17.399999999999999">
      <c r="A6" s="182"/>
      <c r="D6" s="180"/>
      <c r="E6" s="183"/>
      <c r="F6" s="183"/>
      <c r="G6" s="61"/>
      <c r="H6" s="335"/>
      <c r="I6" s="344"/>
      <c r="J6" s="331"/>
      <c r="K6" s="340"/>
      <c r="L6" s="340"/>
      <c r="M6" s="341"/>
    </row>
    <row r="7" spans="1:16">
      <c r="A7" s="182"/>
      <c r="D7" s="180"/>
      <c r="E7" s="183"/>
      <c r="F7" s="183"/>
      <c r="G7" s="61"/>
      <c r="H7" s="345"/>
      <c r="I7" s="343"/>
      <c r="J7" s="331"/>
      <c r="K7" s="340"/>
      <c r="L7" s="340"/>
      <c r="M7" s="341"/>
    </row>
    <row r="8" spans="1:16">
      <c r="A8" s="182"/>
      <c r="D8" s="180"/>
      <c r="E8" s="183"/>
      <c r="F8" s="183"/>
      <c r="G8" s="61"/>
      <c r="H8" s="336"/>
      <c r="I8" s="346"/>
      <c r="J8" s="346"/>
      <c r="K8" s="346"/>
      <c r="L8" s="340"/>
      <c r="M8" s="347"/>
    </row>
    <row r="9" spans="1:16">
      <c r="A9" s="182"/>
      <c r="D9" s="180"/>
      <c r="E9" s="183"/>
      <c r="F9" s="183"/>
      <c r="G9" s="61"/>
      <c r="H9" s="346"/>
      <c r="I9" s="346"/>
      <c r="J9" s="346"/>
      <c r="K9" s="346"/>
      <c r="L9" s="340"/>
      <c r="M9" s="347"/>
      <c r="N9" s="63"/>
    </row>
    <row r="10" spans="1:16">
      <c r="A10" s="182"/>
      <c r="D10" s="180"/>
      <c r="E10" s="183"/>
      <c r="F10" s="183"/>
      <c r="G10" s="61"/>
      <c r="H10" s="346"/>
      <c r="I10" s="346"/>
      <c r="J10" s="346"/>
      <c r="K10" s="346"/>
      <c r="L10" s="340"/>
      <c r="M10" s="347"/>
      <c r="N10" s="63" t="s">
        <v>36</v>
      </c>
    </row>
    <row r="11" spans="1:16">
      <c r="A11" s="182"/>
      <c r="D11" s="180"/>
      <c r="E11" s="183"/>
      <c r="F11" s="183"/>
      <c r="G11" s="61"/>
      <c r="H11" s="346"/>
      <c r="I11" s="346"/>
      <c r="J11" s="346"/>
      <c r="K11" s="346"/>
      <c r="L11" s="340"/>
      <c r="M11" s="347"/>
    </row>
    <row r="12" spans="1:16">
      <c r="A12" s="182"/>
      <c r="D12" s="180"/>
      <c r="E12" s="183"/>
      <c r="F12" s="183"/>
      <c r="G12" s="61"/>
      <c r="H12" s="346"/>
      <c r="I12" s="346"/>
      <c r="J12" s="346"/>
      <c r="K12" s="346"/>
      <c r="L12" s="340"/>
      <c r="M12" s="347"/>
      <c r="N12" s="63" t="s">
        <v>37</v>
      </c>
      <c r="O12" s="275"/>
    </row>
    <row r="13" spans="1:16">
      <c r="A13" s="182"/>
      <c r="D13" s="180"/>
      <c r="E13" s="183"/>
      <c r="F13" s="183"/>
      <c r="G13" s="61"/>
      <c r="H13" s="346"/>
      <c r="I13" s="346"/>
      <c r="J13" s="346"/>
      <c r="K13" s="346"/>
      <c r="L13" s="340"/>
      <c r="M13" s="347"/>
    </row>
    <row r="14" spans="1:16">
      <c r="A14" s="182"/>
      <c r="D14" s="180"/>
      <c r="E14" s="183"/>
      <c r="F14" s="183"/>
      <c r="G14" s="61"/>
      <c r="H14" s="346"/>
      <c r="I14" s="346"/>
      <c r="J14" s="346"/>
      <c r="K14" s="346"/>
      <c r="L14" s="340"/>
      <c r="M14" s="347"/>
      <c r="N14" s="300" t="s">
        <v>38</v>
      </c>
    </row>
    <row r="15" spans="1:16">
      <c r="A15" s="182"/>
      <c r="D15" s="180"/>
      <c r="E15" s="180" t="s">
        <v>19</v>
      </c>
      <c r="F15" s="181"/>
      <c r="G15" s="56"/>
      <c r="H15" s="345"/>
      <c r="I15" s="343"/>
      <c r="J15" s="336"/>
      <c r="K15" s="340"/>
      <c r="L15" s="340"/>
      <c r="M15" s="347"/>
    </row>
    <row r="16" spans="1:16">
      <c r="A16" s="182"/>
      <c r="D16" s="180"/>
      <c r="E16" s="180"/>
      <c r="F16" s="181"/>
      <c r="G16" s="56"/>
      <c r="H16" s="331"/>
      <c r="I16" s="343"/>
      <c r="J16" s="331"/>
      <c r="K16" s="340"/>
      <c r="L16" s="340"/>
      <c r="M16" s="347"/>
      <c r="N16" s="242" t="s">
        <v>160</v>
      </c>
    </row>
    <row r="17" spans="1:19" ht="20.25" customHeight="1" thickBot="1">
      <c r="A17" s="534" t="s">
        <v>243</v>
      </c>
      <c r="B17" s="535"/>
      <c r="C17" s="535"/>
      <c r="D17" s="185"/>
      <c r="E17" s="186"/>
      <c r="F17" s="536" t="s">
        <v>244</v>
      </c>
      <c r="G17" s="537"/>
      <c r="H17" s="345"/>
      <c r="I17" s="343"/>
      <c r="J17" s="336"/>
      <c r="K17" s="340"/>
      <c r="L17" s="337"/>
      <c r="M17" s="341"/>
      <c r="N17" s="184" t="s">
        <v>124</v>
      </c>
    </row>
    <row r="18" spans="1:19" ht="39" customHeight="1" thickTop="1">
      <c r="A18" s="538" t="s">
        <v>39</v>
      </c>
      <c r="B18" s="539"/>
      <c r="C18" s="540"/>
      <c r="D18" s="187" t="s">
        <v>40</v>
      </c>
      <c r="E18" s="188"/>
      <c r="F18" s="541" t="s">
        <v>41</v>
      </c>
      <c r="G18" s="542"/>
      <c r="H18" s="331"/>
      <c r="I18" s="343"/>
      <c r="J18" s="331"/>
      <c r="K18" s="340"/>
      <c r="L18" s="340"/>
      <c r="M18" s="341"/>
      <c r="Q18" s="52" t="s">
        <v>26</v>
      </c>
      <c r="S18" s="52" t="s">
        <v>19</v>
      </c>
    </row>
    <row r="19" spans="1:19" ht="30" customHeight="1">
      <c r="A19" s="543" t="s">
        <v>204</v>
      </c>
      <c r="B19" s="543"/>
      <c r="C19" s="543"/>
      <c r="D19" s="543"/>
      <c r="E19" s="543"/>
      <c r="F19" s="543"/>
      <c r="G19" s="543"/>
      <c r="H19" s="348"/>
      <c r="I19" s="349" t="s">
        <v>42</v>
      </c>
      <c r="J19" s="349"/>
      <c r="K19" s="349"/>
      <c r="L19" s="337"/>
      <c r="M19" s="341"/>
    </row>
    <row r="20" spans="1:19" ht="17.399999999999999">
      <c r="E20" s="189" t="s">
        <v>43</v>
      </c>
      <c r="F20" s="190" t="s">
        <v>44</v>
      </c>
      <c r="H20" s="277" t="s">
        <v>144</v>
      </c>
      <c r="I20" s="343"/>
      <c r="J20" s="331" t="s">
        <v>19</v>
      </c>
      <c r="K20" s="350" t="s">
        <v>19</v>
      </c>
      <c r="L20" s="340"/>
      <c r="M20" s="341"/>
    </row>
    <row r="21" spans="1:19" ht="16.8" thickBot="1">
      <c r="A21" s="191"/>
      <c r="B21" s="544">
        <v>45368</v>
      </c>
      <c r="C21" s="545"/>
      <c r="D21" s="192" t="s">
        <v>45</v>
      </c>
      <c r="E21" s="546" t="s">
        <v>46</v>
      </c>
      <c r="F21" s="547"/>
      <c r="G21" s="57" t="s">
        <v>47</v>
      </c>
      <c r="H21" s="557" t="s">
        <v>239</v>
      </c>
      <c r="I21" s="558"/>
      <c r="J21" s="558"/>
      <c r="K21" s="558"/>
      <c r="L21" s="558"/>
      <c r="M21" s="351">
        <v>7</v>
      </c>
      <c r="N21" s="353"/>
    </row>
    <row r="22" spans="1:19" ht="36" customHeight="1" thickTop="1" thickBot="1">
      <c r="A22" s="193" t="s">
        <v>48</v>
      </c>
      <c r="B22" s="559" t="s">
        <v>49</v>
      </c>
      <c r="C22" s="560"/>
      <c r="D22" s="561"/>
      <c r="E22" s="65" t="s">
        <v>240</v>
      </c>
      <c r="F22" s="65" t="s">
        <v>241</v>
      </c>
      <c r="G22" s="194" t="s">
        <v>50</v>
      </c>
      <c r="H22" s="562" t="s">
        <v>173</v>
      </c>
      <c r="I22" s="563"/>
      <c r="J22" s="563"/>
      <c r="K22" s="563"/>
      <c r="L22" s="564"/>
      <c r="M22" s="352" t="s">
        <v>51</v>
      </c>
      <c r="N22" s="354" t="s">
        <v>52</v>
      </c>
      <c r="R22" s="52" t="s">
        <v>26</v>
      </c>
    </row>
    <row r="23" spans="1:19" ht="85.2" customHeight="1" thickBot="1">
      <c r="A23" s="386" t="s">
        <v>53</v>
      </c>
      <c r="B23" s="548" t="str">
        <f>IF(G23&gt;5,"☆☆☆☆",IF(AND(G23&gt;=2.39,G23&lt;5),"☆☆☆",IF(AND(G23&gt;=1.39,G23&lt;2.4),"☆☆",IF(AND(G23&gt;0,G23&lt;1.4),"☆",IF(AND(G23&gt;=-1.39,G23&lt;0),"★",IF(AND(G23&gt;=-2.39,G23&lt;-1.4),"★★",IF(AND(G23&gt;=-3.39,G23&lt;-2.4),"★★★")))))))</f>
        <v>☆</v>
      </c>
      <c r="C23" s="549"/>
      <c r="D23" s="550"/>
      <c r="E23" s="321">
        <v>2.94</v>
      </c>
      <c r="F23" s="119">
        <v>3.89</v>
      </c>
      <c r="G23" s="281">
        <f t="shared" ref="G23:G70" si="0">F23-E23</f>
        <v>0.95000000000000018</v>
      </c>
      <c r="H23" s="565" t="s">
        <v>245</v>
      </c>
      <c r="I23" s="566"/>
      <c r="J23" s="566"/>
      <c r="K23" s="566"/>
      <c r="L23" s="567"/>
      <c r="M23" s="493" t="s">
        <v>246</v>
      </c>
      <c r="N23" s="494">
        <v>45366</v>
      </c>
      <c r="O23" s="253" t="s">
        <v>155</v>
      </c>
    </row>
    <row r="24" spans="1:19" ht="76.2" customHeight="1" thickBot="1">
      <c r="A24" s="195" t="s">
        <v>54</v>
      </c>
      <c r="B24" s="548" t="str">
        <f t="shared" ref="B24" si="1">IF(G24&gt;5,"☆☆☆☆",IF(AND(G24&gt;=2.39,G24&lt;5),"☆☆☆",IF(AND(G24&gt;=1.39,G24&lt;2.4),"☆☆",IF(AND(G24&gt;0,G24&lt;1.4),"☆",IF(AND(G24&gt;=-1.39,G24&lt;0),"★",IF(AND(G24&gt;=-2.39,G24&lt;-1.4),"★★",IF(AND(G24&gt;=-3.39,G24&lt;-2.4),"★★★")))))))</f>
        <v>★</v>
      </c>
      <c r="C24" s="549"/>
      <c r="D24" s="550"/>
      <c r="E24" s="119">
        <v>3.14</v>
      </c>
      <c r="F24" s="321">
        <v>2.76</v>
      </c>
      <c r="G24" s="385">
        <f t="shared" si="0"/>
        <v>-0.38000000000000034</v>
      </c>
      <c r="H24" s="568"/>
      <c r="I24" s="569"/>
      <c r="J24" s="569"/>
      <c r="K24" s="569"/>
      <c r="L24" s="570"/>
      <c r="M24" s="147"/>
      <c r="N24" s="148"/>
      <c r="O24" s="253" t="s">
        <v>54</v>
      </c>
      <c r="Q24" s="52" t="s">
        <v>26</v>
      </c>
    </row>
    <row r="25" spans="1:19" ht="81" customHeight="1" thickBot="1">
      <c r="A25" s="259" t="s">
        <v>55</v>
      </c>
      <c r="B25" s="548" t="str">
        <f t="shared" ref="B25:B31" si="2">IF(G25&gt;5,"☆☆☆☆",IF(AND(G25&gt;=2.39,G25&lt;5),"☆☆☆",IF(AND(G25&gt;=1.39,G25&lt;2.4),"☆☆",IF(AND(G25&gt;0,G25&lt;1.4),"☆",IF(AND(G25&gt;=-1.39,G25&lt;0),"★",IF(AND(G25&gt;=-2.39,G25&lt;-1.4),"★★",IF(AND(G25&gt;=-3.39,G25&lt;-2.4),"★★★")))))))</f>
        <v>★</v>
      </c>
      <c r="C25" s="549"/>
      <c r="D25" s="550"/>
      <c r="E25" s="377">
        <v>8.08</v>
      </c>
      <c r="F25" s="377">
        <v>7.87</v>
      </c>
      <c r="G25" s="385">
        <f t="shared" si="0"/>
        <v>-0.20999999999999996</v>
      </c>
      <c r="H25" s="554" t="s">
        <v>316</v>
      </c>
      <c r="I25" s="555"/>
      <c r="J25" s="555"/>
      <c r="K25" s="555"/>
      <c r="L25" s="556"/>
      <c r="M25" s="493" t="s">
        <v>317</v>
      </c>
      <c r="N25" s="490">
        <v>45365</v>
      </c>
      <c r="O25" s="253" t="s">
        <v>55</v>
      </c>
    </row>
    <row r="26" spans="1:19" ht="83.25" customHeight="1" thickBot="1">
      <c r="A26" s="259" t="s">
        <v>56</v>
      </c>
      <c r="B26" s="548" t="str">
        <f t="shared" si="2"/>
        <v>☆</v>
      </c>
      <c r="C26" s="549"/>
      <c r="D26" s="550"/>
      <c r="E26" s="119">
        <v>5.45</v>
      </c>
      <c r="F26" s="119">
        <v>5.84</v>
      </c>
      <c r="G26" s="385">
        <f t="shared" si="0"/>
        <v>0.38999999999999968</v>
      </c>
      <c r="H26" s="554" t="s">
        <v>255</v>
      </c>
      <c r="I26" s="555"/>
      <c r="J26" s="555"/>
      <c r="K26" s="555"/>
      <c r="L26" s="556"/>
      <c r="M26" s="488" t="s">
        <v>256</v>
      </c>
      <c r="N26" s="490">
        <v>45364</v>
      </c>
      <c r="O26" s="253" t="s">
        <v>56</v>
      </c>
    </row>
    <row r="27" spans="1:19" ht="78.599999999999994" customHeight="1" thickBot="1">
      <c r="A27" s="259" t="s">
        <v>57</v>
      </c>
      <c r="B27" s="548" t="str">
        <f t="shared" si="2"/>
        <v>☆</v>
      </c>
      <c r="C27" s="549"/>
      <c r="D27" s="550"/>
      <c r="E27" s="321">
        <v>2.09</v>
      </c>
      <c r="F27" s="321">
        <v>2.7</v>
      </c>
      <c r="G27" s="385">
        <f t="shared" si="0"/>
        <v>0.61000000000000032</v>
      </c>
      <c r="H27" s="551"/>
      <c r="I27" s="552"/>
      <c r="J27" s="552"/>
      <c r="K27" s="552"/>
      <c r="L27" s="553"/>
      <c r="M27" s="147"/>
      <c r="N27" s="148"/>
      <c r="O27" s="253" t="s">
        <v>57</v>
      </c>
    </row>
    <row r="28" spans="1:19" ht="87" customHeight="1" thickBot="1">
      <c r="A28" s="259" t="s">
        <v>58</v>
      </c>
      <c r="B28" s="548" t="str">
        <f t="shared" si="2"/>
        <v>★★</v>
      </c>
      <c r="C28" s="549"/>
      <c r="D28" s="550"/>
      <c r="E28" s="377">
        <v>6.68</v>
      </c>
      <c r="F28" s="119">
        <v>5.04</v>
      </c>
      <c r="G28" s="385">
        <f t="shared" si="0"/>
        <v>-1.6399999999999997</v>
      </c>
      <c r="H28" s="551"/>
      <c r="I28" s="552"/>
      <c r="J28" s="552"/>
      <c r="K28" s="552"/>
      <c r="L28" s="553"/>
      <c r="M28" s="147"/>
      <c r="N28" s="148"/>
      <c r="O28" s="253" t="s">
        <v>58</v>
      </c>
    </row>
    <row r="29" spans="1:19" ht="81" customHeight="1" thickBot="1">
      <c r="A29" s="259" t="s">
        <v>59</v>
      </c>
      <c r="B29" s="548" t="str">
        <f t="shared" si="2"/>
        <v>☆</v>
      </c>
      <c r="C29" s="549"/>
      <c r="D29" s="550"/>
      <c r="E29" s="119">
        <v>4.6500000000000004</v>
      </c>
      <c r="F29" s="119">
        <v>5.82</v>
      </c>
      <c r="G29" s="385">
        <f t="shared" si="0"/>
        <v>1.17</v>
      </c>
      <c r="H29" s="551"/>
      <c r="I29" s="552"/>
      <c r="J29" s="552"/>
      <c r="K29" s="552"/>
      <c r="L29" s="553"/>
      <c r="M29" s="147"/>
      <c r="N29" s="148"/>
      <c r="O29" s="253" t="s">
        <v>59</v>
      </c>
    </row>
    <row r="30" spans="1:19" ht="73.5" customHeight="1" thickBot="1">
      <c r="A30" s="259" t="s">
        <v>60</v>
      </c>
      <c r="B30" s="548" t="str">
        <f t="shared" si="2"/>
        <v>★</v>
      </c>
      <c r="C30" s="549"/>
      <c r="D30" s="550"/>
      <c r="E30" s="119">
        <v>4.6900000000000004</v>
      </c>
      <c r="F30" s="119">
        <v>4.53</v>
      </c>
      <c r="G30" s="385">
        <f t="shared" si="0"/>
        <v>-0.16000000000000014</v>
      </c>
      <c r="H30" s="571" t="s">
        <v>278</v>
      </c>
      <c r="I30" s="572"/>
      <c r="J30" s="572"/>
      <c r="K30" s="572"/>
      <c r="L30" s="573"/>
      <c r="M30" s="510" t="s">
        <v>211</v>
      </c>
      <c r="N30" s="509">
        <v>45358</v>
      </c>
      <c r="O30" s="253" t="s">
        <v>60</v>
      </c>
    </row>
    <row r="31" spans="1:19" ht="75.75" customHeight="1" thickBot="1">
      <c r="A31" s="259" t="s">
        <v>61</v>
      </c>
      <c r="B31" s="548" t="str">
        <f t="shared" si="2"/>
        <v>★</v>
      </c>
      <c r="C31" s="549"/>
      <c r="D31" s="550"/>
      <c r="E31" s="119">
        <v>3.08</v>
      </c>
      <c r="F31" s="321">
        <v>2.73</v>
      </c>
      <c r="G31" s="385">
        <f t="shared" si="0"/>
        <v>-0.35000000000000009</v>
      </c>
      <c r="H31" s="554" t="s">
        <v>257</v>
      </c>
      <c r="I31" s="555"/>
      <c r="J31" s="555"/>
      <c r="K31" s="555"/>
      <c r="L31" s="556"/>
      <c r="M31" s="488" t="s">
        <v>258</v>
      </c>
      <c r="N31" s="490">
        <v>45363</v>
      </c>
      <c r="O31" s="253" t="s">
        <v>61</v>
      </c>
    </row>
    <row r="32" spans="1:19" ht="75" customHeight="1" thickBot="1">
      <c r="A32" s="260" t="s">
        <v>62</v>
      </c>
      <c r="B32" s="548" t="str">
        <f t="shared" ref="B32:B70" si="3">IF(G32&gt;5,"☆☆☆☆",IF(AND(G32&gt;=2.39,G32&lt;5),"☆☆☆",IF(AND(G32&gt;=1.39,G32&lt;2.4),"☆☆",IF(AND(G32&gt;0,G32&lt;1.4),"☆",IF(AND(G32&gt;=-1.39,G32&lt;0),"★",IF(AND(G32&gt;=-2.39,G32&lt;-1.4),"★★",IF(AND(G32&gt;=-3.39,G32&lt;-2.4),"★★★")))))))</f>
        <v>★</v>
      </c>
      <c r="C32" s="549"/>
      <c r="D32" s="550"/>
      <c r="E32" s="119">
        <v>5.58</v>
      </c>
      <c r="F32" s="119">
        <v>5.23</v>
      </c>
      <c r="G32" s="385">
        <f t="shared" si="0"/>
        <v>-0.34999999999999964</v>
      </c>
      <c r="H32" s="554" t="s">
        <v>261</v>
      </c>
      <c r="I32" s="555"/>
      <c r="J32" s="555"/>
      <c r="K32" s="555"/>
      <c r="L32" s="556"/>
      <c r="M32" s="488" t="s">
        <v>213</v>
      </c>
      <c r="N32" s="489">
        <v>45361</v>
      </c>
      <c r="O32" s="253" t="s">
        <v>62</v>
      </c>
    </row>
    <row r="33" spans="1:16" ht="74.400000000000006" customHeight="1" thickBot="1">
      <c r="A33" s="261" t="s">
        <v>63</v>
      </c>
      <c r="B33" s="548" t="str">
        <f t="shared" si="3"/>
        <v>★</v>
      </c>
      <c r="C33" s="549"/>
      <c r="D33" s="550"/>
      <c r="E33" s="377">
        <v>6.13</v>
      </c>
      <c r="F33" s="119">
        <v>5.82</v>
      </c>
      <c r="G33" s="385">
        <f t="shared" si="0"/>
        <v>-0.30999999999999961</v>
      </c>
      <c r="H33" s="551"/>
      <c r="I33" s="552"/>
      <c r="J33" s="552"/>
      <c r="K33" s="552"/>
      <c r="L33" s="553"/>
      <c r="M33" s="147"/>
      <c r="N33" s="148"/>
      <c r="O33" s="253" t="s">
        <v>63</v>
      </c>
    </row>
    <row r="34" spans="1:16" ht="93" customHeight="1" thickBot="1">
      <c r="A34" s="195" t="s">
        <v>64</v>
      </c>
      <c r="B34" s="548" t="str">
        <f t="shared" si="3"/>
        <v>☆</v>
      </c>
      <c r="C34" s="549"/>
      <c r="D34" s="550"/>
      <c r="E34" s="119">
        <v>5.41</v>
      </c>
      <c r="F34" s="377">
        <v>6.09</v>
      </c>
      <c r="G34" s="385">
        <f t="shared" si="0"/>
        <v>0.67999999999999972</v>
      </c>
      <c r="H34" s="574" t="s">
        <v>224</v>
      </c>
      <c r="I34" s="575"/>
      <c r="J34" s="575"/>
      <c r="K34" s="575"/>
      <c r="L34" s="576"/>
      <c r="M34" s="501" t="s">
        <v>225</v>
      </c>
      <c r="N34" s="502">
        <v>45353</v>
      </c>
      <c r="O34" s="253" t="s">
        <v>64</v>
      </c>
    </row>
    <row r="35" spans="1:16" ht="78.599999999999994" customHeight="1" thickBot="1">
      <c r="A35" s="431" t="s">
        <v>65</v>
      </c>
      <c r="B35" s="548" t="str">
        <f t="shared" si="3"/>
        <v>★</v>
      </c>
      <c r="C35" s="549"/>
      <c r="D35" s="550"/>
      <c r="E35" s="119">
        <v>5.6</v>
      </c>
      <c r="F35" s="119">
        <v>5.37</v>
      </c>
      <c r="G35" s="385">
        <f t="shared" si="0"/>
        <v>-0.22999999999999954</v>
      </c>
      <c r="H35" s="577" t="s">
        <v>251</v>
      </c>
      <c r="I35" s="578"/>
      <c r="J35" s="578"/>
      <c r="K35" s="578"/>
      <c r="L35" s="579"/>
      <c r="M35" s="491" t="s">
        <v>252</v>
      </c>
      <c r="N35" s="495">
        <v>45364</v>
      </c>
      <c r="O35" s="253" t="s">
        <v>65</v>
      </c>
    </row>
    <row r="36" spans="1:16" ht="92.4" customHeight="1" thickBot="1">
      <c r="A36" s="262" t="s">
        <v>66</v>
      </c>
      <c r="B36" s="548" t="str">
        <f t="shared" si="3"/>
        <v>★</v>
      </c>
      <c r="C36" s="549"/>
      <c r="D36" s="550"/>
      <c r="E36" s="119">
        <v>3.95</v>
      </c>
      <c r="F36" s="119">
        <v>3.91</v>
      </c>
      <c r="G36" s="385">
        <f t="shared" si="0"/>
        <v>-4.0000000000000036E-2</v>
      </c>
      <c r="H36" s="554" t="s">
        <v>254</v>
      </c>
      <c r="I36" s="555"/>
      <c r="J36" s="555"/>
      <c r="K36" s="555"/>
      <c r="L36" s="556"/>
      <c r="M36" s="491" t="s">
        <v>253</v>
      </c>
      <c r="N36" s="492">
        <v>45364</v>
      </c>
      <c r="O36" s="253" t="s">
        <v>66</v>
      </c>
    </row>
    <row r="37" spans="1:16" ht="87.75" customHeight="1" thickBot="1">
      <c r="A37" s="259" t="s">
        <v>67</v>
      </c>
      <c r="B37" s="548" t="str">
        <f t="shared" si="3"/>
        <v>★</v>
      </c>
      <c r="C37" s="549"/>
      <c r="D37" s="550"/>
      <c r="E37" s="119">
        <v>4.67</v>
      </c>
      <c r="F37" s="119">
        <v>4.6399999999999997</v>
      </c>
      <c r="G37" s="385">
        <f t="shared" si="0"/>
        <v>-3.0000000000000249E-2</v>
      </c>
      <c r="H37" s="571" t="s">
        <v>262</v>
      </c>
      <c r="I37" s="572"/>
      <c r="J37" s="572"/>
      <c r="K37" s="572"/>
      <c r="L37" s="573"/>
      <c r="M37" s="508" t="s">
        <v>263</v>
      </c>
      <c r="N37" s="509">
        <v>45360</v>
      </c>
      <c r="O37" s="253" t="s">
        <v>67</v>
      </c>
    </row>
    <row r="38" spans="1:16" ht="75.75" customHeight="1" thickBot="1">
      <c r="A38" s="259" t="s">
        <v>68</v>
      </c>
      <c r="B38" s="548" t="str">
        <f t="shared" si="3"/>
        <v>★</v>
      </c>
      <c r="C38" s="549"/>
      <c r="D38" s="550"/>
      <c r="E38" s="507">
        <v>13.28</v>
      </c>
      <c r="F38" s="507">
        <v>12</v>
      </c>
      <c r="G38" s="385">
        <f t="shared" si="0"/>
        <v>-1.2799999999999994</v>
      </c>
      <c r="H38" s="571" t="s">
        <v>277</v>
      </c>
      <c r="I38" s="572"/>
      <c r="J38" s="572"/>
      <c r="K38" s="572"/>
      <c r="L38" s="573"/>
      <c r="M38" s="508" t="s">
        <v>212</v>
      </c>
      <c r="N38" s="509">
        <v>45358</v>
      </c>
      <c r="O38" s="253" t="s">
        <v>68</v>
      </c>
    </row>
    <row r="39" spans="1:16" ht="70.2" customHeight="1" thickBot="1">
      <c r="A39" s="259" t="s">
        <v>69</v>
      </c>
      <c r="B39" s="548" t="str">
        <f t="shared" si="3"/>
        <v>★★</v>
      </c>
      <c r="C39" s="549"/>
      <c r="D39" s="550"/>
      <c r="E39" s="377">
        <v>10.59</v>
      </c>
      <c r="F39" s="377">
        <v>9</v>
      </c>
      <c r="G39" s="385">
        <f t="shared" si="0"/>
        <v>-1.5899999999999999</v>
      </c>
      <c r="H39" s="551" t="s">
        <v>226</v>
      </c>
      <c r="I39" s="552"/>
      <c r="J39" s="552"/>
      <c r="K39" s="552"/>
      <c r="L39" s="553"/>
      <c r="M39" s="503" t="s">
        <v>227</v>
      </c>
      <c r="N39" s="504">
        <v>45351</v>
      </c>
      <c r="O39" s="253" t="s">
        <v>69</v>
      </c>
    </row>
    <row r="40" spans="1:16" ht="78.75" customHeight="1" thickBot="1">
      <c r="A40" s="259" t="s">
        <v>70</v>
      </c>
      <c r="B40" s="548" t="str">
        <f t="shared" si="3"/>
        <v>☆</v>
      </c>
      <c r="C40" s="549"/>
      <c r="D40" s="550"/>
      <c r="E40" s="377">
        <v>8.36</v>
      </c>
      <c r="F40" s="377">
        <v>9.24</v>
      </c>
      <c r="G40" s="385">
        <f t="shared" si="0"/>
        <v>0.88000000000000078</v>
      </c>
      <c r="H40" s="551"/>
      <c r="I40" s="552"/>
      <c r="J40" s="552"/>
      <c r="K40" s="552"/>
      <c r="L40" s="553"/>
      <c r="M40" s="147"/>
      <c r="N40" s="148"/>
      <c r="O40" s="253" t="s">
        <v>70</v>
      </c>
    </row>
    <row r="41" spans="1:16" ht="66" customHeight="1" thickBot="1">
      <c r="A41" s="259" t="s">
        <v>71</v>
      </c>
      <c r="B41" s="548" t="str">
        <f t="shared" si="3"/>
        <v>★</v>
      </c>
      <c r="C41" s="549"/>
      <c r="D41" s="550"/>
      <c r="E41" s="119">
        <v>4.17</v>
      </c>
      <c r="F41" s="119">
        <v>4.13</v>
      </c>
      <c r="G41" s="385">
        <f t="shared" si="0"/>
        <v>-4.0000000000000036E-2</v>
      </c>
      <c r="H41" s="571" t="s">
        <v>326</v>
      </c>
      <c r="I41" s="572"/>
      <c r="J41" s="572"/>
      <c r="K41" s="572"/>
      <c r="L41" s="573"/>
      <c r="M41" s="508" t="s">
        <v>327</v>
      </c>
      <c r="N41" s="509">
        <v>45361</v>
      </c>
      <c r="O41" s="253" t="s">
        <v>71</v>
      </c>
    </row>
    <row r="42" spans="1:16" ht="77.25" customHeight="1" thickBot="1">
      <c r="A42" s="259" t="s">
        <v>72</v>
      </c>
      <c r="B42" s="548" t="s">
        <v>242</v>
      </c>
      <c r="C42" s="549"/>
      <c r="D42" s="550"/>
      <c r="E42" s="119">
        <v>4.6900000000000004</v>
      </c>
      <c r="F42" s="119">
        <v>4.6900000000000004</v>
      </c>
      <c r="G42" s="385">
        <f t="shared" si="0"/>
        <v>0</v>
      </c>
      <c r="H42" s="554" t="s">
        <v>247</v>
      </c>
      <c r="I42" s="555"/>
      <c r="J42" s="555"/>
      <c r="K42" s="555"/>
      <c r="L42" s="556"/>
      <c r="M42" s="491" t="s">
        <v>248</v>
      </c>
      <c r="N42" s="490">
        <v>45366</v>
      </c>
      <c r="O42" s="253" t="s">
        <v>72</v>
      </c>
      <c r="P42" s="52" t="s">
        <v>144</v>
      </c>
    </row>
    <row r="43" spans="1:16" ht="77.400000000000006" customHeight="1" thickBot="1">
      <c r="A43" s="259" t="s">
        <v>73</v>
      </c>
      <c r="B43" s="548" t="str">
        <f t="shared" si="3"/>
        <v>☆</v>
      </c>
      <c r="C43" s="549"/>
      <c r="D43" s="550"/>
      <c r="E43" s="119">
        <v>3.72</v>
      </c>
      <c r="F43" s="119">
        <v>3.79</v>
      </c>
      <c r="G43" s="385">
        <f t="shared" si="0"/>
        <v>6.999999999999984E-2</v>
      </c>
      <c r="H43" s="571" t="s">
        <v>279</v>
      </c>
      <c r="I43" s="572"/>
      <c r="J43" s="572"/>
      <c r="K43" s="572"/>
      <c r="L43" s="573"/>
      <c r="M43" s="508" t="s">
        <v>280</v>
      </c>
      <c r="N43" s="509">
        <v>45358</v>
      </c>
      <c r="O43" s="253" t="s">
        <v>73</v>
      </c>
    </row>
    <row r="44" spans="1:16" ht="77.25" customHeight="1" thickBot="1">
      <c r="A44" s="452" t="s">
        <v>74</v>
      </c>
      <c r="B44" s="548" t="str">
        <f t="shared" si="3"/>
        <v>☆</v>
      </c>
      <c r="C44" s="549"/>
      <c r="D44" s="550"/>
      <c r="E44" s="119">
        <v>4.47</v>
      </c>
      <c r="F44" s="119">
        <v>5.39</v>
      </c>
      <c r="G44" s="385">
        <f t="shared" si="0"/>
        <v>0.91999999999999993</v>
      </c>
      <c r="H44" s="580"/>
      <c r="I44" s="581"/>
      <c r="J44" s="581"/>
      <c r="K44" s="581"/>
      <c r="L44" s="581"/>
      <c r="M44" s="480"/>
      <c r="N44" s="480"/>
      <c r="O44" s="52"/>
    </row>
    <row r="45" spans="1:16" ht="81.75" customHeight="1" thickBot="1">
      <c r="A45" s="259" t="s">
        <v>75</v>
      </c>
      <c r="B45" s="548" t="str">
        <f t="shared" si="3"/>
        <v>☆</v>
      </c>
      <c r="C45" s="549"/>
      <c r="D45" s="550"/>
      <c r="E45" s="119">
        <v>4.04</v>
      </c>
      <c r="F45" s="119">
        <v>4.2300000000000004</v>
      </c>
      <c r="G45" s="385">
        <f t="shared" si="0"/>
        <v>0.19000000000000039</v>
      </c>
      <c r="H45" s="582" t="s">
        <v>234</v>
      </c>
      <c r="I45" s="583"/>
      <c r="J45" s="583"/>
      <c r="K45" s="583"/>
      <c r="L45" s="584"/>
      <c r="M45" s="147" t="s">
        <v>235</v>
      </c>
      <c r="N45" s="500">
        <v>45347</v>
      </c>
      <c r="O45" s="253" t="s">
        <v>75</v>
      </c>
    </row>
    <row r="46" spans="1:16" ht="81" customHeight="1" thickBot="1">
      <c r="A46" s="259" t="s">
        <v>76</v>
      </c>
      <c r="B46" s="548" t="str">
        <f t="shared" si="3"/>
        <v>★</v>
      </c>
      <c r="C46" s="549"/>
      <c r="D46" s="550"/>
      <c r="E46" s="377">
        <v>6.31</v>
      </c>
      <c r="F46" s="119">
        <v>5.51</v>
      </c>
      <c r="G46" s="385">
        <f t="shared" si="0"/>
        <v>-0.79999999999999982</v>
      </c>
      <c r="H46" s="551"/>
      <c r="I46" s="552"/>
      <c r="J46" s="552"/>
      <c r="K46" s="552"/>
      <c r="L46" s="553"/>
      <c r="M46" s="147"/>
      <c r="N46" s="148"/>
      <c r="O46" s="253" t="s">
        <v>76</v>
      </c>
    </row>
    <row r="47" spans="1:16" ht="80.400000000000006" customHeight="1" thickBot="1">
      <c r="A47" s="259" t="s">
        <v>77</v>
      </c>
      <c r="B47" s="548" t="str">
        <f t="shared" si="3"/>
        <v>★</v>
      </c>
      <c r="C47" s="549"/>
      <c r="D47" s="550"/>
      <c r="E47" s="119">
        <v>4.9400000000000004</v>
      </c>
      <c r="F47" s="119">
        <v>4.92</v>
      </c>
      <c r="G47" s="385">
        <f t="shared" si="0"/>
        <v>-2.0000000000000462E-2</v>
      </c>
      <c r="H47" s="551"/>
      <c r="I47" s="552"/>
      <c r="J47" s="552"/>
      <c r="K47" s="552"/>
      <c r="L47" s="553"/>
      <c r="M47" s="147"/>
      <c r="N47" s="148"/>
      <c r="O47" s="253" t="s">
        <v>77</v>
      </c>
    </row>
    <row r="48" spans="1:16" ht="78.75" customHeight="1" thickBot="1">
      <c r="A48" s="259" t="s">
        <v>78</v>
      </c>
      <c r="B48" s="548" t="str">
        <f t="shared" si="3"/>
        <v>★</v>
      </c>
      <c r="C48" s="549"/>
      <c r="D48" s="550"/>
      <c r="E48" s="119">
        <v>4.97</v>
      </c>
      <c r="F48" s="119">
        <v>4.95</v>
      </c>
      <c r="G48" s="385">
        <f t="shared" si="0"/>
        <v>-1.9999999999999574E-2</v>
      </c>
      <c r="H48" s="585" t="s">
        <v>291</v>
      </c>
      <c r="I48" s="586"/>
      <c r="J48" s="586"/>
      <c r="K48" s="586"/>
      <c r="L48" s="587"/>
      <c r="M48" s="508" t="s">
        <v>233</v>
      </c>
      <c r="N48" s="509">
        <v>45361</v>
      </c>
      <c r="O48" s="253" t="s">
        <v>78</v>
      </c>
    </row>
    <row r="49" spans="1:15" ht="74.25" customHeight="1" thickBot="1">
      <c r="A49" s="259" t="s">
        <v>79</v>
      </c>
      <c r="B49" s="548" t="str">
        <f t="shared" si="3"/>
        <v>☆</v>
      </c>
      <c r="C49" s="549"/>
      <c r="D49" s="550"/>
      <c r="E49" s="119">
        <v>5.95</v>
      </c>
      <c r="F49" s="377">
        <v>6.2</v>
      </c>
      <c r="G49" s="385">
        <f t="shared" si="0"/>
        <v>0.25</v>
      </c>
      <c r="H49" s="551"/>
      <c r="I49" s="552"/>
      <c r="J49" s="552"/>
      <c r="K49" s="552"/>
      <c r="L49" s="553"/>
      <c r="M49" s="147"/>
      <c r="N49" s="148"/>
      <c r="O49" s="253" t="s">
        <v>79</v>
      </c>
    </row>
    <row r="50" spans="1:15" ht="73.2" customHeight="1" thickBot="1">
      <c r="A50" s="259" t="s">
        <v>80</v>
      </c>
      <c r="B50" s="548" t="str">
        <f t="shared" si="3"/>
        <v>☆</v>
      </c>
      <c r="C50" s="549"/>
      <c r="D50" s="550"/>
      <c r="E50" s="377">
        <v>7.66</v>
      </c>
      <c r="F50" s="377">
        <v>8.51</v>
      </c>
      <c r="G50" s="385">
        <f t="shared" si="0"/>
        <v>0.84999999999999964</v>
      </c>
      <c r="H50" s="585" t="s">
        <v>288</v>
      </c>
      <c r="I50" s="586"/>
      <c r="J50" s="586"/>
      <c r="K50" s="586"/>
      <c r="L50" s="587"/>
      <c r="M50" s="508" t="s">
        <v>289</v>
      </c>
      <c r="N50" s="512">
        <v>45357</v>
      </c>
      <c r="O50" s="253" t="s">
        <v>80</v>
      </c>
    </row>
    <row r="51" spans="1:15" ht="73.5" customHeight="1" thickBot="1">
      <c r="A51" s="259" t="s">
        <v>81</v>
      </c>
      <c r="B51" s="548" t="str">
        <f t="shared" si="3"/>
        <v>☆</v>
      </c>
      <c r="C51" s="549"/>
      <c r="D51" s="550"/>
      <c r="E51" s="119">
        <v>5.27</v>
      </c>
      <c r="F51" s="119">
        <v>5.67</v>
      </c>
      <c r="G51" s="385">
        <f t="shared" si="0"/>
        <v>0.40000000000000036</v>
      </c>
      <c r="H51" s="551"/>
      <c r="I51" s="552"/>
      <c r="J51" s="552"/>
      <c r="K51" s="552"/>
      <c r="L51" s="553"/>
      <c r="M51" s="449"/>
      <c r="N51" s="450"/>
      <c r="O51" s="253" t="s">
        <v>81</v>
      </c>
    </row>
    <row r="52" spans="1:15" ht="75" customHeight="1" thickBot="1">
      <c r="A52" s="259" t="s">
        <v>82</v>
      </c>
      <c r="B52" s="548" t="str">
        <f t="shared" si="3"/>
        <v>★</v>
      </c>
      <c r="C52" s="549"/>
      <c r="D52" s="550"/>
      <c r="E52" s="377">
        <v>6.9</v>
      </c>
      <c r="F52" s="377">
        <v>6.6</v>
      </c>
      <c r="G52" s="385">
        <f t="shared" si="0"/>
        <v>-0.30000000000000071</v>
      </c>
      <c r="H52" s="554" t="s">
        <v>259</v>
      </c>
      <c r="I52" s="555"/>
      <c r="J52" s="555"/>
      <c r="K52" s="555"/>
      <c r="L52" s="556"/>
      <c r="M52" s="488" t="s">
        <v>260</v>
      </c>
      <c r="N52" s="490">
        <v>45363</v>
      </c>
      <c r="O52" s="253" t="s">
        <v>82</v>
      </c>
    </row>
    <row r="53" spans="1:15" ht="77.25" customHeight="1" thickBot="1">
      <c r="A53" s="259" t="s">
        <v>83</v>
      </c>
      <c r="B53" s="548" t="str">
        <f t="shared" si="3"/>
        <v>☆</v>
      </c>
      <c r="C53" s="549"/>
      <c r="D53" s="550"/>
      <c r="E53" s="377">
        <v>7.58</v>
      </c>
      <c r="F53" s="377">
        <v>8.3699999999999992</v>
      </c>
      <c r="G53" s="385">
        <f t="shared" si="0"/>
        <v>0.78999999999999915</v>
      </c>
      <c r="H53" s="554" t="s">
        <v>438</v>
      </c>
      <c r="I53" s="555"/>
      <c r="J53" s="555"/>
      <c r="K53" s="555"/>
      <c r="L53" s="556"/>
      <c r="M53" s="488" t="s">
        <v>437</v>
      </c>
      <c r="N53" s="490">
        <v>45367</v>
      </c>
      <c r="O53" s="253" t="s">
        <v>83</v>
      </c>
    </row>
    <row r="54" spans="1:15" ht="78" customHeight="1" thickBot="1">
      <c r="A54" s="259" t="s">
        <v>84</v>
      </c>
      <c r="B54" s="548" t="s">
        <v>242</v>
      </c>
      <c r="C54" s="549"/>
      <c r="D54" s="550"/>
      <c r="E54" s="377">
        <v>6.48</v>
      </c>
      <c r="F54" s="377">
        <v>6.48</v>
      </c>
      <c r="G54" s="385">
        <f t="shared" si="0"/>
        <v>0</v>
      </c>
      <c r="H54" s="571" t="s">
        <v>274</v>
      </c>
      <c r="I54" s="572"/>
      <c r="J54" s="572"/>
      <c r="K54" s="572"/>
      <c r="L54" s="573"/>
      <c r="M54" s="508" t="s">
        <v>206</v>
      </c>
      <c r="N54" s="509">
        <v>45359</v>
      </c>
      <c r="O54" s="253" t="s">
        <v>84</v>
      </c>
    </row>
    <row r="55" spans="1:15" ht="69" customHeight="1" thickBot="1">
      <c r="A55" s="259" t="s">
        <v>85</v>
      </c>
      <c r="B55" s="548" t="str">
        <f t="shared" si="3"/>
        <v>★</v>
      </c>
      <c r="C55" s="549"/>
      <c r="D55" s="550"/>
      <c r="E55" s="377">
        <v>6.46</v>
      </c>
      <c r="F55" s="119">
        <v>5.48</v>
      </c>
      <c r="G55" s="385">
        <f t="shared" si="0"/>
        <v>-0.97999999999999954</v>
      </c>
      <c r="H55" s="551"/>
      <c r="I55" s="552"/>
      <c r="J55" s="552"/>
      <c r="K55" s="552"/>
      <c r="L55" s="553"/>
      <c r="M55" s="147"/>
      <c r="N55" s="148"/>
      <c r="O55" s="253" t="s">
        <v>85</v>
      </c>
    </row>
    <row r="56" spans="1:15" ht="69" customHeight="1" thickBot="1">
      <c r="A56" s="259" t="s">
        <v>86</v>
      </c>
      <c r="B56" s="548" t="str">
        <f t="shared" si="3"/>
        <v>★</v>
      </c>
      <c r="C56" s="549"/>
      <c r="D56" s="550"/>
      <c r="E56" s="377">
        <v>8.0299999999999994</v>
      </c>
      <c r="F56" s="377">
        <v>7.36</v>
      </c>
      <c r="G56" s="385">
        <f t="shared" si="0"/>
        <v>-0.66999999999999904</v>
      </c>
      <c r="H56" s="551"/>
      <c r="I56" s="552"/>
      <c r="J56" s="552"/>
      <c r="K56" s="552"/>
      <c r="L56" s="553"/>
      <c r="M56" s="147"/>
      <c r="N56" s="148"/>
      <c r="O56" s="253" t="s">
        <v>86</v>
      </c>
    </row>
    <row r="57" spans="1:15" ht="63.75" customHeight="1" thickBot="1">
      <c r="A57" s="259" t="s">
        <v>87</v>
      </c>
      <c r="B57" s="548" t="str">
        <f t="shared" si="3"/>
        <v>★</v>
      </c>
      <c r="C57" s="549"/>
      <c r="D57" s="550"/>
      <c r="E57" s="119">
        <v>5.37</v>
      </c>
      <c r="F57" s="119">
        <v>5.35</v>
      </c>
      <c r="G57" s="385">
        <f t="shared" si="0"/>
        <v>-2.0000000000000462E-2</v>
      </c>
      <c r="H57" s="588"/>
      <c r="I57" s="589"/>
      <c r="J57" s="589"/>
      <c r="K57" s="589"/>
      <c r="L57" s="590"/>
      <c r="M57" s="147"/>
      <c r="N57" s="148"/>
      <c r="O57" s="253" t="s">
        <v>87</v>
      </c>
    </row>
    <row r="58" spans="1:15" ht="69.75" customHeight="1" thickBot="1">
      <c r="A58" s="259" t="s">
        <v>88</v>
      </c>
      <c r="B58" s="548" t="str">
        <f t="shared" si="3"/>
        <v>☆</v>
      </c>
      <c r="C58" s="549"/>
      <c r="D58" s="550"/>
      <c r="E58" s="119">
        <v>4.3499999999999996</v>
      </c>
      <c r="F58" s="119">
        <v>4.43</v>
      </c>
      <c r="G58" s="385">
        <f t="shared" si="0"/>
        <v>8.0000000000000071E-2</v>
      </c>
      <c r="H58" s="551"/>
      <c r="I58" s="552"/>
      <c r="J58" s="552"/>
      <c r="K58" s="552"/>
      <c r="L58" s="553"/>
      <c r="M58" s="147"/>
      <c r="N58" s="148"/>
      <c r="O58" s="253" t="s">
        <v>88</v>
      </c>
    </row>
    <row r="59" spans="1:15" ht="76.2" customHeight="1" thickBot="1">
      <c r="A59" s="259" t="s">
        <v>89</v>
      </c>
      <c r="B59" s="548" t="str">
        <f t="shared" si="3"/>
        <v>★★</v>
      </c>
      <c r="C59" s="549"/>
      <c r="D59" s="550"/>
      <c r="E59" s="377">
        <v>8.18</v>
      </c>
      <c r="F59" s="377">
        <v>6.39</v>
      </c>
      <c r="G59" s="385">
        <f t="shared" si="0"/>
        <v>-1.79</v>
      </c>
      <c r="H59" s="554" t="s">
        <v>249</v>
      </c>
      <c r="I59" s="555"/>
      <c r="J59" s="555"/>
      <c r="K59" s="555"/>
      <c r="L59" s="556"/>
      <c r="M59" s="488" t="s">
        <v>250</v>
      </c>
      <c r="N59" s="490">
        <v>45366</v>
      </c>
      <c r="O59" s="253" t="s">
        <v>89</v>
      </c>
    </row>
    <row r="60" spans="1:15" ht="73.8" customHeight="1" thickBot="1">
      <c r="A60" s="259" t="s">
        <v>90</v>
      </c>
      <c r="B60" s="548" t="str">
        <f t="shared" si="3"/>
        <v>☆</v>
      </c>
      <c r="C60" s="549"/>
      <c r="D60" s="550"/>
      <c r="E60" s="377">
        <v>11.05</v>
      </c>
      <c r="F60" s="377">
        <v>11.14</v>
      </c>
      <c r="G60" s="385">
        <f t="shared" si="0"/>
        <v>8.9999999999999858E-2</v>
      </c>
      <c r="H60" s="571" t="s">
        <v>290</v>
      </c>
      <c r="I60" s="572"/>
      <c r="J60" s="572"/>
      <c r="K60" s="572"/>
      <c r="L60" s="573"/>
      <c r="M60" s="508" t="s">
        <v>206</v>
      </c>
      <c r="N60" s="509">
        <v>45356</v>
      </c>
      <c r="O60" s="253" t="s">
        <v>90</v>
      </c>
    </row>
    <row r="61" spans="1:15" ht="81" customHeight="1" thickBot="1">
      <c r="A61" s="259" t="s">
        <v>91</v>
      </c>
      <c r="B61" s="548" t="str">
        <f t="shared" si="3"/>
        <v>★</v>
      </c>
      <c r="C61" s="549"/>
      <c r="D61" s="550"/>
      <c r="E61" s="119">
        <v>4.5</v>
      </c>
      <c r="F61" s="119">
        <v>4.38</v>
      </c>
      <c r="G61" s="385">
        <f t="shared" si="0"/>
        <v>-0.12000000000000011</v>
      </c>
      <c r="H61" s="571" t="s">
        <v>286</v>
      </c>
      <c r="I61" s="572"/>
      <c r="J61" s="572"/>
      <c r="K61" s="572"/>
      <c r="L61" s="573"/>
      <c r="M61" s="508" t="s">
        <v>287</v>
      </c>
      <c r="N61" s="509">
        <v>45358</v>
      </c>
      <c r="O61" s="253" t="s">
        <v>91</v>
      </c>
    </row>
    <row r="62" spans="1:15" ht="75.599999999999994" customHeight="1" thickBot="1">
      <c r="A62" s="259" t="s">
        <v>92</v>
      </c>
      <c r="B62" s="548" t="str">
        <f t="shared" si="3"/>
        <v>☆</v>
      </c>
      <c r="C62" s="549"/>
      <c r="D62" s="550"/>
      <c r="E62" s="119">
        <v>4.43</v>
      </c>
      <c r="F62" s="119">
        <v>5.09</v>
      </c>
      <c r="G62" s="385">
        <f t="shared" si="0"/>
        <v>0.66000000000000014</v>
      </c>
      <c r="H62" s="551" t="s">
        <v>231</v>
      </c>
      <c r="I62" s="552"/>
      <c r="J62" s="552"/>
      <c r="K62" s="552"/>
      <c r="L62" s="553"/>
      <c r="M62" s="505" t="s">
        <v>232</v>
      </c>
      <c r="N62" s="148">
        <v>45350</v>
      </c>
      <c r="O62" s="253" t="s">
        <v>92</v>
      </c>
    </row>
    <row r="63" spans="1:15" ht="87" customHeight="1" thickBot="1">
      <c r="A63" s="259" t="s">
        <v>93</v>
      </c>
      <c r="B63" s="548" t="str">
        <f t="shared" si="3"/>
        <v>★</v>
      </c>
      <c r="C63" s="549"/>
      <c r="D63" s="550"/>
      <c r="E63" s="119">
        <v>4.78</v>
      </c>
      <c r="F63" s="119">
        <v>4.17</v>
      </c>
      <c r="G63" s="385">
        <f t="shared" si="0"/>
        <v>-0.61000000000000032</v>
      </c>
      <c r="H63" s="551"/>
      <c r="I63" s="552"/>
      <c r="J63" s="552"/>
      <c r="K63" s="552"/>
      <c r="L63" s="553"/>
      <c r="M63" s="451"/>
      <c r="N63" s="148"/>
      <c r="O63" s="253" t="s">
        <v>93</v>
      </c>
    </row>
    <row r="64" spans="1:15" ht="73.2" customHeight="1" thickBot="1">
      <c r="A64" s="259" t="s">
        <v>94</v>
      </c>
      <c r="B64" s="548" t="str">
        <f t="shared" si="3"/>
        <v>☆☆</v>
      </c>
      <c r="C64" s="549"/>
      <c r="D64" s="550"/>
      <c r="E64" s="119">
        <v>3.88</v>
      </c>
      <c r="F64" s="119">
        <v>5.3</v>
      </c>
      <c r="G64" s="385">
        <f t="shared" si="0"/>
        <v>1.42</v>
      </c>
      <c r="H64" s="631"/>
      <c r="I64" s="632"/>
      <c r="J64" s="632"/>
      <c r="K64" s="632"/>
      <c r="L64" s="633"/>
      <c r="M64" s="147"/>
      <c r="N64" s="148"/>
      <c r="O64" s="253" t="s">
        <v>94</v>
      </c>
    </row>
    <row r="65" spans="1:18" ht="80.25" customHeight="1" thickBot="1">
      <c r="A65" s="259" t="s">
        <v>95</v>
      </c>
      <c r="B65" s="548" t="str">
        <f t="shared" si="3"/>
        <v>☆☆</v>
      </c>
      <c r="C65" s="549"/>
      <c r="D65" s="550"/>
      <c r="E65" s="119">
        <v>5.92</v>
      </c>
      <c r="F65" s="377">
        <v>7.76</v>
      </c>
      <c r="G65" s="385">
        <f t="shared" si="0"/>
        <v>1.8399999999999999</v>
      </c>
      <c r="H65" s="588" t="s">
        <v>229</v>
      </c>
      <c r="I65" s="589"/>
      <c r="J65" s="589"/>
      <c r="K65" s="589"/>
      <c r="L65" s="590"/>
      <c r="M65" s="506" t="s">
        <v>230</v>
      </c>
      <c r="N65" s="148">
        <v>45350</v>
      </c>
      <c r="O65" s="253" t="s">
        <v>95</v>
      </c>
    </row>
    <row r="66" spans="1:18" ht="88.5" customHeight="1" thickBot="1">
      <c r="A66" s="259" t="s">
        <v>96</v>
      </c>
      <c r="B66" s="548" t="str">
        <f t="shared" si="3"/>
        <v>☆</v>
      </c>
      <c r="C66" s="549"/>
      <c r="D66" s="550"/>
      <c r="E66" s="377">
        <v>10.81</v>
      </c>
      <c r="F66" s="377">
        <v>10.86</v>
      </c>
      <c r="G66" s="385">
        <f t="shared" si="0"/>
        <v>4.9999999999998934E-2</v>
      </c>
      <c r="H66" s="588"/>
      <c r="I66" s="589"/>
      <c r="J66" s="589"/>
      <c r="K66" s="589"/>
      <c r="L66" s="590"/>
      <c r="M66" s="147"/>
      <c r="N66" s="148"/>
      <c r="O66" s="253" t="s">
        <v>96</v>
      </c>
    </row>
    <row r="67" spans="1:18" ht="78.75" customHeight="1" thickBot="1">
      <c r="A67" s="259" t="s">
        <v>97</v>
      </c>
      <c r="B67" s="548" t="str">
        <f t="shared" si="3"/>
        <v>☆</v>
      </c>
      <c r="C67" s="549"/>
      <c r="D67" s="550"/>
      <c r="E67" s="377">
        <v>8.2799999999999994</v>
      </c>
      <c r="F67" s="377">
        <v>8.33</v>
      </c>
      <c r="G67" s="385">
        <f t="shared" si="0"/>
        <v>5.0000000000000711E-2</v>
      </c>
      <c r="H67" s="551"/>
      <c r="I67" s="552"/>
      <c r="J67" s="552"/>
      <c r="K67" s="552"/>
      <c r="L67" s="553"/>
      <c r="M67" s="147"/>
      <c r="N67" s="148"/>
      <c r="O67" s="253" t="s">
        <v>97</v>
      </c>
    </row>
    <row r="68" spans="1:18" ht="73.8" customHeight="1" thickBot="1">
      <c r="A68" s="262" t="s">
        <v>98</v>
      </c>
      <c r="B68" s="548" t="str">
        <f t="shared" si="3"/>
        <v>☆</v>
      </c>
      <c r="C68" s="549"/>
      <c r="D68" s="550"/>
      <c r="E68" s="377">
        <v>7.25</v>
      </c>
      <c r="F68" s="377">
        <v>7.71</v>
      </c>
      <c r="G68" s="385">
        <f t="shared" si="0"/>
        <v>0.45999999999999996</v>
      </c>
      <c r="H68" s="571" t="s">
        <v>275</v>
      </c>
      <c r="I68" s="572"/>
      <c r="J68" s="572"/>
      <c r="K68" s="572"/>
      <c r="L68" s="573"/>
      <c r="M68" s="511" t="s">
        <v>276</v>
      </c>
      <c r="N68" s="509">
        <v>45357</v>
      </c>
      <c r="O68" s="253" t="s">
        <v>98</v>
      </c>
    </row>
    <row r="69" spans="1:18" ht="72.75" customHeight="1" thickBot="1">
      <c r="A69" s="260" t="s">
        <v>99</v>
      </c>
      <c r="B69" s="548" t="str">
        <f t="shared" si="3"/>
        <v>☆</v>
      </c>
      <c r="C69" s="549"/>
      <c r="D69" s="550"/>
      <c r="E69" s="398">
        <v>1.48</v>
      </c>
      <c r="F69" s="398">
        <v>2.13</v>
      </c>
      <c r="G69" s="385">
        <f t="shared" si="0"/>
        <v>0.64999999999999991</v>
      </c>
      <c r="H69" s="588"/>
      <c r="I69" s="589"/>
      <c r="J69" s="589"/>
      <c r="K69" s="589"/>
      <c r="L69" s="590"/>
      <c r="M69" s="147"/>
      <c r="N69" s="148"/>
      <c r="O69" s="253" t="s">
        <v>99</v>
      </c>
    </row>
    <row r="70" spans="1:18" ht="58.5" customHeight="1" thickBot="1">
      <c r="A70" s="196" t="s">
        <v>100</v>
      </c>
      <c r="B70" s="548" t="str">
        <f t="shared" si="3"/>
        <v>☆</v>
      </c>
      <c r="C70" s="549"/>
      <c r="D70" s="550"/>
      <c r="E70" s="119">
        <v>5.48</v>
      </c>
      <c r="F70" s="119">
        <v>5.61</v>
      </c>
      <c r="G70" s="385">
        <f t="shared" si="0"/>
        <v>0.12999999999999989</v>
      </c>
      <c r="H70" s="551"/>
      <c r="I70" s="552"/>
      <c r="J70" s="552"/>
      <c r="K70" s="552"/>
      <c r="L70" s="553"/>
      <c r="M70" s="197"/>
      <c r="N70" s="148"/>
      <c r="O70" s="253"/>
    </row>
    <row r="71" spans="1:18" ht="42.75" customHeight="1" thickBot="1">
      <c r="A71" s="198"/>
      <c r="B71" s="198"/>
      <c r="C71" s="198"/>
      <c r="D71" s="198"/>
      <c r="E71" s="621"/>
      <c r="F71" s="621"/>
      <c r="G71" s="621"/>
      <c r="H71" s="621"/>
      <c r="I71" s="621"/>
      <c r="J71" s="621"/>
      <c r="K71" s="621"/>
      <c r="L71" s="621"/>
      <c r="M71" s="53">
        <f>COUNTIF(E24:E70,"&gt;=10")</f>
        <v>4</v>
      </c>
      <c r="N71" s="53">
        <f>COUNTIF(F24:F70,"&gt;=10")</f>
        <v>3</v>
      </c>
      <c r="O71" s="53" t="s">
        <v>26</v>
      </c>
    </row>
    <row r="72" spans="1:18" ht="36.75" customHeight="1" thickBot="1">
      <c r="A72" s="66" t="s">
        <v>19</v>
      </c>
      <c r="B72" s="67"/>
      <c r="C72" s="112"/>
      <c r="D72" s="112"/>
      <c r="E72" s="622" t="s">
        <v>18</v>
      </c>
      <c r="F72" s="622"/>
      <c r="G72" s="622"/>
      <c r="H72" s="623" t="s">
        <v>187</v>
      </c>
      <c r="I72" s="624"/>
      <c r="J72" s="67"/>
      <c r="K72" s="68"/>
      <c r="L72" s="68"/>
      <c r="M72" s="69"/>
      <c r="N72" s="70"/>
    </row>
    <row r="73" spans="1:18" ht="36.75" customHeight="1" thickBot="1">
      <c r="A73" s="71"/>
      <c r="B73" s="199"/>
      <c r="C73" s="627" t="s">
        <v>165</v>
      </c>
      <c r="D73" s="628"/>
      <c r="E73" s="628"/>
      <c r="F73" s="629"/>
      <c r="G73" s="72">
        <f>+F70</f>
        <v>5.61</v>
      </c>
      <c r="H73" s="73" t="s">
        <v>101</v>
      </c>
      <c r="I73" s="625">
        <f>+G70</f>
        <v>0.12999999999999989</v>
      </c>
      <c r="J73" s="626"/>
      <c r="K73" s="200"/>
      <c r="L73" s="200"/>
      <c r="M73" s="201"/>
      <c r="N73" s="74"/>
    </row>
    <row r="74" spans="1:18" ht="36.75" customHeight="1" thickBot="1">
      <c r="A74" s="71"/>
      <c r="B74" s="199"/>
      <c r="C74" s="591" t="s">
        <v>102</v>
      </c>
      <c r="D74" s="592"/>
      <c r="E74" s="592"/>
      <c r="F74" s="593"/>
      <c r="G74" s="75">
        <f>+F35</f>
        <v>5.37</v>
      </c>
      <c r="H74" s="76" t="s">
        <v>101</v>
      </c>
      <c r="I74" s="594">
        <f>+G35</f>
        <v>-0.22999999999999954</v>
      </c>
      <c r="J74" s="595"/>
      <c r="K74" s="200"/>
      <c r="L74" s="200"/>
      <c r="M74" s="201"/>
      <c r="N74" s="74"/>
      <c r="R74" s="238" t="s">
        <v>19</v>
      </c>
    </row>
    <row r="75" spans="1:18" ht="36.75" customHeight="1" thickBot="1">
      <c r="A75" s="71"/>
      <c r="B75" s="199"/>
      <c r="C75" s="596" t="s">
        <v>103</v>
      </c>
      <c r="D75" s="597"/>
      <c r="E75" s="597"/>
      <c r="F75" s="77" t="str">
        <f>VLOOKUP(G75,F:P,10,0)</f>
        <v>富山県</v>
      </c>
      <c r="G75" s="78">
        <f>MAX(F23:F70)</f>
        <v>12</v>
      </c>
      <c r="H75" s="598" t="s">
        <v>104</v>
      </c>
      <c r="I75" s="599"/>
      <c r="J75" s="599"/>
      <c r="K75" s="79">
        <f>+N71</f>
        <v>3</v>
      </c>
      <c r="L75" s="80" t="s">
        <v>105</v>
      </c>
      <c r="M75" s="81">
        <f>N71-M71</f>
        <v>-1</v>
      </c>
      <c r="N75" s="74"/>
      <c r="R75" s="239"/>
    </row>
    <row r="76" spans="1:18" ht="36.75" customHeight="1" thickBot="1">
      <c r="A76" s="82"/>
      <c r="B76" s="83"/>
      <c r="C76" s="83"/>
      <c r="D76" s="83"/>
      <c r="E76" s="83"/>
      <c r="F76" s="83"/>
      <c r="G76" s="83"/>
      <c r="H76" s="83"/>
      <c r="I76" s="83"/>
      <c r="J76" s="83"/>
      <c r="K76" s="84"/>
      <c r="L76" s="84"/>
      <c r="M76" s="85"/>
      <c r="N76" s="86"/>
      <c r="R76" s="239"/>
    </row>
    <row r="77" spans="1:18" ht="30.75" customHeight="1">
      <c r="A77" s="108"/>
      <c r="B77" s="108"/>
      <c r="C77" s="108"/>
      <c r="D77" s="108"/>
      <c r="E77" s="108"/>
      <c r="F77" s="108"/>
      <c r="G77" s="108"/>
      <c r="H77" s="108"/>
      <c r="I77" s="108"/>
      <c r="J77" s="108"/>
      <c r="K77" s="202"/>
      <c r="L77" s="202"/>
      <c r="M77" s="203"/>
      <c r="N77" s="204"/>
      <c r="R77" s="240"/>
    </row>
    <row r="78" spans="1:18" ht="30.75" customHeight="1" thickBot="1">
      <c r="A78" s="205"/>
      <c r="B78" s="205"/>
      <c r="C78" s="205"/>
      <c r="D78" s="205"/>
      <c r="E78" s="205"/>
      <c r="F78" s="205"/>
      <c r="G78" s="205"/>
      <c r="H78" s="205"/>
      <c r="I78" s="205"/>
      <c r="J78" s="205"/>
      <c r="K78" s="206"/>
      <c r="L78" s="206"/>
      <c r="M78" s="207"/>
      <c r="N78" s="205"/>
    </row>
    <row r="79" spans="1:18" ht="24.75" customHeight="1" thickTop="1">
      <c r="A79" s="600">
        <v>3</v>
      </c>
      <c r="B79" s="603" t="s">
        <v>185</v>
      </c>
      <c r="C79" s="604"/>
      <c r="D79" s="604"/>
      <c r="E79" s="604"/>
      <c r="F79" s="605"/>
      <c r="G79" s="612" t="s">
        <v>186</v>
      </c>
      <c r="H79" s="613"/>
      <c r="I79" s="613"/>
      <c r="J79" s="613"/>
      <c r="K79" s="613"/>
      <c r="L79" s="613"/>
      <c r="M79" s="613"/>
      <c r="N79" s="614"/>
    </row>
    <row r="80" spans="1:18" ht="24.75" customHeight="1">
      <c r="A80" s="601"/>
      <c r="B80" s="606"/>
      <c r="C80" s="607"/>
      <c r="D80" s="607"/>
      <c r="E80" s="607"/>
      <c r="F80" s="608"/>
      <c r="G80" s="615"/>
      <c r="H80" s="616"/>
      <c r="I80" s="616"/>
      <c r="J80" s="616"/>
      <c r="K80" s="616"/>
      <c r="L80" s="616"/>
      <c r="M80" s="616"/>
      <c r="N80" s="617"/>
      <c r="O80" s="208" t="s">
        <v>26</v>
      </c>
      <c r="P80" s="208"/>
    </row>
    <row r="81" spans="1:16" ht="24.75" customHeight="1">
      <c r="A81" s="601"/>
      <c r="B81" s="606"/>
      <c r="C81" s="607"/>
      <c r="D81" s="607"/>
      <c r="E81" s="607"/>
      <c r="F81" s="608"/>
      <c r="G81" s="615"/>
      <c r="H81" s="616"/>
      <c r="I81" s="616"/>
      <c r="J81" s="616"/>
      <c r="K81" s="616"/>
      <c r="L81" s="616"/>
      <c r="M81" s="616"/>
      <c r="N81" s="617"/>
      <c r="O81" s="208" t="s">
        <v>19</v>
      </c>
      <c r="P81" s="208" t="s">
        <v>106</v>
      </c>
    </row>
    <row r="82" spans="1:16" ht="24.75" customHeight="1">
      <c r="A82" s="601"/>
      <c r="B82" s="606"/>
      <c r="C82" s="607"/>
      <c r="D82" s="607"/>
      <c r="E82" s="607"/>
      <c r="F82" s="608"/>
      <c r="G82" s="615"/>
      <c r="H82" s="616"/>
      <c r="I82" s="616"/>
      <c r="J82" s="616"/>
      <c r="K82" s="616"/>
      <c r="L82" s="616"/>
      <c r="M82" s="616"/>
      <c r="N82" s="617"/>
      <c r="O82" s="209"/>
      <c r="P82" s="208"/>
    </row>
    <row r="83" spans="1:16" ht="46.2" customHeight="1" thickBot="1">
      <c r="A83" s="602"/>
      <c r="B83" s="609"/>
      <c r="C83" s="610"/>
      <c r="D83" s="610"/>
      <c r="E83" s="610"/>
      <c r="F83" s="611"/>
      <c r="G83" s="618"/>
      <c r="H83" s="619"/>
      <c r="I83" s="619"/>
      <c r="J83" s="619"/>
      <c r="K83" s="619"/>
      <c r="L83" s="619"/>
      <c r="M83" s="619"/>
      <c r="N83" s="62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K28"/>
  <sheetViews>
    <sheetView workbookViewId="0">
      <selection activeCell="N18" sqref="N18"/>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20" t="s">
        <v>519</v>
      </c>
      <c r="C4" s="421"/>
      <c r="D4" s="104"/>
      <c r="E4" s="104"/>
      <c r="F4" s="104"/>
      <c r="G4" s="104"/>
      <c r="H4" s="104"/>
    </row>
    <row r="5" spans="1:10" ht="13.8" thickBot="1">
      <c r="A5" s="104"/>
      <c r="B5" s="634" t="s">
        <v>188</v>
      </c>
      <c r="C5" s="635"/>
      <c r="D5" s="635"/>
      <c r="E5" s="636" t="s">
        <v>189</v>
      </c>
      <c r="F5" s="636"/>
      <c r="G5" s="637"/>
      <c r="H5" s="104"/>
    </row>
    <row r="6" spans="1:10">
      <c r="A6" s="104"/>
      <c r="B6" s="422" t="s">
        <v>190</v>
      </c>
      <c r="C6" s="423" t="s">
        <v>190</v>
      </c>
      <c r="D6" s="423" t="s">
        <v>191</v>
      </c>
      <c r="E6" s="424" t="s">
        <v>190</v>
      </c>
      <c r="F6" s="423" t="s">
        <v>190</v>
      </c>
      <c r="G6" s="425" t="s">
        <v>191</v>
      </c>
      <c r="H6" s="104"/>
    </row>
    <row r="7" spans="1:10" ht="13.8" thickBot="1">
      <c r="A7" s="104"/>
      <c r="B7" s="456" t="s">
        <v>192</v>
      </c>
      <c r="C7" s="457" t="s">
        <v>193</v>
      </c>
      <c r="D7" s="457" t="s">
        <v>194</v>
      </c>
      <c r="E7" s="458" t="s">
        <v>192</v>
      </c>
      <c r="F7" s="457" t="s">
        <v>193</v>
      </c>
      <c r="G7" s="459" t="s">
        <v>194</v>
      </c>
      <c r="H7" s="104"/>
    </row>
    <row r="8" spans="1:10" ht="14.4" thickTop="1" thickBot="1">
      <c r="A8" s="104"/>
      <c r="B8" s="460">
        <v>82741</v>
      </c>
      <c r="C8" s="461">
        <v>45337</v>
      </c>
      <c r="D8" s="461">
        <v>37404</v>
      </c>
      <c r="E8" s="461">
        <v>39124</v>
      </c>
      <c r="F8" s="461">
        <v>19217</v>
      </c>
      <c r="G8" s="462">
        <v>19907</v>
      </c>
      <c r="H8" s="104"/>
    </row>
    <row r="9" spans="1:10">
      <c r="A9" s="104"/>
      <c r="B9" s="455"/>
      <c r="C9" s="455"/>
      <c r="D9" s="455"/>
      <c r="E9" s="455"/>
      <c r="F9" s="455"/>
      <c r="G9" s="455"/>
      <c r="H9" s="104"/>
    </row>
    <row r="10" spans="1:10">
      <c r="A10" s="104"/>
      <c r="B10" s="104"/>
      <c r="C10" s="104"/>
      <c r="D10" s="104"/>
      <c r="E10" s="104"/>
      <c r="F10" s="104"/>
      <c r="G10" s="104"/>
      <c r="H10" s="104"/>
      <c r="J10" t="s">
        <v>144</v>
      </c>
    </row>
    <row r="11" spans="1:10">
      <c r="A11" s="104"/>
      <c r="B11" s="104"/>
      <c r="C11" s="104"/>
      <c r="D11" s="104"/>
      <c r="E11" s="104"/>
      <c r="F11" s="104"/>
      <c r="G11" s="104"/>
      <c r="H11" s="104"/>
    </row>
    <row r="12" spans="1:10">
      <c r="A12" s="104"/>
      <c r="B12" s="420" t="s">
        <v>520</v>
      </c>
      <c r="C12" s="421"/>
      <c r="D12" s="104"/>
      <c r="E12" s="104"/>
      <c r="F12" s="104"/>
      <c r="G12" s="104"/>
      <c r="H12" s="104"/>
    </row>
    <row r="13" spans="1:10" ht="13.8" thickBot="1">
      <c r="A13" s="104"/>
      <c r="B13" s="634" t="s">
        <v>188</v>
      </c>
      <c r="C13" s="635"/>
      <c r="D13" s="635"/>
      <c r="E13" s="636" t="s">
        <v>189</v>
      </c>
      <c r="F13" s="636"/>
      <c r="G13" s="637"/>
      <c r="H13" s="104"/>
    </row>
    <row r="14" spans="1:10">
      <c r="A14" s="104"/>
      <c r="B14" s="422" t="s">
        <v>190</v>
      </c>
      <c r="C14" s="423" t="s">
        <v>190</v>
      </c>
      <c r="D14" s="423" t="s">
        <v>191</v>
      </c>
      <c r="E14" s="424" t="s">
        <v>190</v>
      </c>
      <c r="F14" s="423" t="s">
        <v>190</v>
      </c>
      <c r="G14" s="425" t="s">
        <v>191</v>
      </c>
      <c r="H14" s="104"/>
    </row>
    <row r="15" spans="1:10" ht="13.8" thickBot="1">
      <c r="A15" s="104"/>
      <c r="B15" s="456" t="s">
        <v>192</v>
      </c>
      <c r="C15" s="457" t="s">
        <v>193</v>
      </c>
      <c r="D15" s="457" t="s">
        <v>194</v>
      </c>
      <c r="E15" s="458" t="s">
        <v>192</v>
      </c>
      <c r="F15" s="457" t="s">
        <v>193</v>
      </c>
      <c r="G15" s="459" t="s">
        <v>194</v>
      </c>
      <c r="H15" s="104"/>
    </row>
    <row r="16" spans="1:10" ht="14.4" thickTop="1" thickBot="1">
      <c r="A16" s="104"/>
      <c r="B16" s="460">
        <v>68883</v>
      </c>
      <c r="C16" s="461">
        <v>37376</v>
      </c>
      <c r="D16" s="461">
        <v>31507</v>
      </c>
      <c r="E16" s="461">
        <v>34488</v>
      </c>
      <c r="F16" s="461">
        <v>16979</v>
      </c>
      <c r="G16" s="462">
        <v>17509</v>
      </c>
      <c r="H16" s="104"/>
    </row>
    <row r="17" spans="1:11">
      <c r="A17" s="104"/>
    </row>
    <row r="18" spans="1:11">
      <c r="A18" s="104"/>
      <c r="B18" s="104"/>
      <c r="C18" s="104"/>
      <c r="D18" s="104"/>
      <c r="E18" s="104"/>
      <c r="F18" s="104"/>
      <c r="G18" s="104"/>
      <c r="H18" s="104"/>
    </row>
    <row r="19" spans="1:11">
      <c r="A19" s="104"/>
      <c r="B19" s="104"/>
      <c r="C19" s="104"/>
      <c r="D19" s="104"/>
      <c r="E19" s="104"/>
      <c r="F19" s="104"/>
      <c r="G19" s="104"/>
      <c r="H19" s="104"/>
    </row>
    <row r="20" spans="1:11" ht="18" customHeight="1">
      <c r="A20" s="104"/>
      <c r="B20" s="426" t="s">
        <v>188</v>
      </c>
      <c r="C20" s="427"/>
      <c r="D20" s="427"/>
      <c r="E20" s="428" t="s">
        <v>189</v>
      </c>
      <c r="F20" s="428"/>
      <c r="G20" s="429"/>
      <c r="H20" s="104"/>
    </row>
    <row r="21" spans="1:11" ht="18" customHeight="1" thickBot="1">
      <c r="A21" s="104"/>
      <c r="B21" s="463" t="s">
        <v>195</v>
      </c>
      <c r="C21" s="464" t="s">
        <v>196</v>
      </c>
      <c r="D21" s="464" t="s">
        <v>197</v>
      </c>
      <c r="E21" s="465" t="s">
        <v>198</v>
      </c>
      <c r="F21" s="464" t="s">
        <v>199</v>
      </c>
      <c r="G21" s="466" t="s">
        <v>200</v>
      </c>
      <c r="H21" s="104"/>
      <c r="K21" t="s">
        <v>144</v>
      </c>
    </row>
    <row r="22" spans="1:11" ht="18" customHeight="1" thickTop="1" thickBot="1">
      <c r="A22" s="104"/>
      <c r="B22" s="467">
        <f>+B16/B8</f>
        <v>0.83251350600065266</v>
      </c>
      <c r="C22" s="468">
        <f t="shared" ref="C22:G22" si="0">+C16/C8</f>
        <v>0.82440390850740008</v>
      </c>
      <c r="D22" s="468">
        <f t="shared" si="0"/>
        <v>0.8423430649128435</v>
      </c>
      <c r="E22" s="468">
        <f t="shared" si="0"/>
        <v>0.88150495859319089</v>
      </c>
      <c r="F22" s="468">
        <f t="shared" si="0"/>
        <v>0.88354061508039761</v>
      </c>
      <c r="G22" s="469">
        <f t="shared" si="0"/>
        <v>0.87953986035063048</v>
      </c>
      <c r="H22" s="104"/>
    </row>
    <row r="23" spans="1:11">
      <c r="B23" s="104"/>
      <c r="C23" s="104"/>
      <c r="D23" s="104"/>
      <c r="E23" s="104"/>
      <c r="F23" s="104"/>
      <c r="G23" s="104"/>
      <c r="H23" s="104"/>
    </row>
    <row r="24" spans="1:11">
      <c r="B24" s="104"/>
      <c r="C24" s="104"/>
      <c r="D24" s="104"/>
      <c r="E24" s="104"/>
      <c r="F24" s="104"/>
      <c r="G24" s="104"/>
      <c r="H24" s="104"/>
    </row>
    <row r="25" spans="1:11">
      <c r="B25" s="104"/>
      <c r="C25" s="104"/>
      <c r="D25" s="104"/>
      <c r="E25" s="104"/>
      <c r="F25" s="104"/>
      <c r="G25" s="104"/>
      <c r="H25" s="104"/>
    </row>
    <row r="26" spans="1:11">
      <c r="H26" s="104"/>
    </row>
    <row r="28" spans="1:11">
      <c r="H28" t="s">
        <v>201</v>
      </c>
    </row>
  </sheetData>
  <mergeCells count="4">
    <mergeCell ref="B5:D5"/>
    <mergeCell ref="E5:G5"/>
    <mergeCell ref="B13:D13"/>
    <mergeCell ref="E13:G13"/>
  </mergeCells>
  <phoneticPr fontId="8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CA8B-E14B-4B1B-A62C-01FA8BCFC553}">
  <sheetPr>
    <pageSetUpPr fitToPage="1"/>
  </sheetPr>
  <dimension ref="A1:Q21"/>
  <sheetViews>
    <sheetView view="pageBreakPreview" zoomScale="115" zoomScaleNormal="100" zoomScaleSheetLayoutView="115" workbookViewId="0">
      <selection activeCell="P7" sqref="P7"/>
    </sheetView>
  </sheetViews>
  <sheetFormatPr defaultColWidth="9" defaultRowHeight="13.2"/>
  <cols>
    <col min="1" max="1" width="4.44140625" style="1" customWidth="1"/>
    <col min="2" max="4" width="9" style="1"/>
    <col min="5" max="5" width="10.88671875" style="1" customWidth="1"/>
    <col min="6" max="6" width="6.33203125" style="1" customWidth="1"/>
    <col min="7" max="7" width="6.6640625" style="1" customWidth="1"/>
    <col min="8" max="11" width="9" style="1"/>
    <col min="12" max="12" width="10.77734375" style="1" customWidth="1"/>
    <col min="13" max="13" width="26" style="1" customWidth="1"/>
    <col min="14" max="14" width="4.33203125" style="1" customWidth="1"/>
    <col min="15" max="16384" width="9" style="1"/>
  </cols>
  <sheetData>
    <row r="1" spans="1:17" ht="26.25" customHeight="1">
      <c r="A1" s="737" t="s">
        <v>208</v>
      </c>
      <c r="B1" s="737"/>
      <c r="C1" s="737"/>
      <c r="D1" s="737"/>
      <c r="E1" s="737"/>
      <c r="F1" s="737"/>
      <c r="G1" s="737"/>
      <c r="H1" s="737"/>
      <c r="I1" s="737"/>
      <c r="J1" s="738"/>
      <c r="K1" s="738"/>
      <c r="L1" s="738"/>
      <c r="M1" s="738"/>
      <c r="N1" s="739"/>
    </row>
    <row r="2" spans="1:17" ht="26.25" customHeight="1">
      <c r="A2" s="740" t="s">
        <v>522</v>
      </c>
      <c r="B2" s="740"/>
      <c r="C2" s="740"/>
      <c r="D2" s="740"/>
      <c r="E2" s="740"/>
      <c r="F2" s="740"/>
      <c r="G2" s="740"/>
      <c r="H2" s="740"/>
      <c r="I2" s="740"/>
      <c r="J2" s="741"/>
      <c r="K2" s="741"/>
      <c r="L2" s="741"/>
      <c r="M2" s="741"/>
      <c r="N2" s="742"/>
    </row>
    <row r="3" spans="1:17" ht="26.25" customHeight="1">
      <c r="A3" s="743" t="s">
        <v>210</v>
      </c>
      <c r="B3" s="743"/>
      <c r="C3" s="743"/>
      <c r="D3" s="743"/>
      <c r="E3" s="743"/>
      <c r="F3" s="743"/>
      <c r="G3" s="743"/>
      <c r="H3" s="743"/>
      <c r="I3" s="743"/>
      <c r="J3" s="744"/>
      <c r="K3" s="744"/>
      <c r="L3" s="744"/>
      <c r="M3" s="744"/>
      <c r="N3" s="745"/>
      <c r="O3" s="287"/>
      <c r="P3" s="287"/>
    </row>
    <row r="4" spans="1:17" ht="26.25" customHeight="1">
      <c r="A4" s="746" t="s">
        <v>523</v>
      </c>
      <c r="B4" s="746"/>
      <c r="C4" s="746"/>
      <c r="D4" s="746"/>
      <c r="E4" s="746"/>
      <c r="F4" s="746"/>
      <c r="G4" s="746"/>
      <c r="H4" s="746"/>
      <c r="I4" s="746"/>
      <c r="J4" s="746"/>
      <c r="K4" s="746"/>
      <c r="L4" s="747"/>
      <c r="M4" s="747"/>
      <c r="N4" s="748"/>
      <c r="O4" s="749" t="s">
        <v>19</v>
      </c>
      <c r="P4" s="750"/>
    </row>
    <row r="5" spans="1:17" ht="18" customHeight="1">
      <c r="A5" s="758"/>
      <c r="B5" s="759"/>
      <c r="C5" s="760"/>
      <c r="D5" s="760"/>
      <c r="E5" s="760"/>
      <c r="F5" s="760"/>
      <c r="G5" s="760"/>
      <c r="H5" s="760"/>
      <c r="I5" s="760"/>
      <c r="J5" s="760"/>
      <c r="K5" s="760"/>
      <c r="L5" s="760"/>
      <c r="M5" s="760"/>
      <c r="N5" s="761"/>
    </row>
    <row r="6" spans="1:17" ht="23.25" customHeight="1">
      <c r="A6" s="760"/>
      <c r="B6" s="762"/>
      <c r="C6" s="763"/>
      <c r="D6" s="763"/>
      <c r="E6" s="763"/>
      <c r="F6" s="760"/>
      <c r="G6" s="760" t="s">
        <v>19</v>
      </c>
      <c r="H6" s="755" t="s">
        <v>524</v>
      </c>
      <c r="I6" s="756"/>
      <c r="J6" s="756"/>
      <c r="K6" s="756"/>
      <c r="L6" s="756"/>
      <c r="M6" s="757"/>
      <c r="N6" s="761"/>
    </row>
    <row r="7" spans="1:17" ht="23.25" customHeight="1">
      <c r="A7" s="760"/>
      <c r="B7" s="763"/>
      <c r="C7" s="763"/>
      <c r="D7" s="763"/>
      <c r="E7" s="763"/>
      <c r="F7" s="760"/>
      <c r="G7" s="760"/>
      <c r="H7" s="756"/>
      <c r="I7" s="756"/>
      <c r="J7" s="756"/>
      <c r="K7" s="756"/>
      <c r="L7" s="756"/>
      <c r="M7" s="757"/>
      <c r="N7" s="761"/>
    </row>
    <row r="8" spans="1:17" ht="23.25" customHeight="1">
      <c r="A8" s="760"/>
      <c r="B8" s="763"/>
      <c r="C8" s="763"/>
      <c r="D8" s="763"/>
      <c r="E8" s="763"/>
      <c r="F8" s="760"/>
      <c r="G8" s="760"/>
      <c r="H8" s="756"/>
      <c r="I8" s="756"/>
      <c r="J8" s="756"/>
      <c r="K8" s="756"/>
      <c r="L8" s="756"/>
      <c r="M8" s="757"/>
      <c r="N8" s="761"/>
      <c r="Q8" s="751"/>
    </row>
    <row r="9" spans="1:17" ht="23.25" customHeight="1">
      <c r="A9" s="760"/>
      <c r="B9" s="763"/>
      <c r="C9" s="763"/>
      <c r="D9" s="763"/>
      <c r="E9" s="763"/>
      <c r="F9" s="760"/>
      <c r="G9" s="760"/>
      <c r="H9" s="756"/>
      <c r="I9" s="756"/>
      <c r="J9" s="756"/>
      <c r="K9" s="756"/>
      <c r="L9" s="756"/>
      <c r="M9" s="757"/>
      <c r="N9" s="761"/>
    </row>
    <row r="10" spans="1:17" ht="16.2">
      <c r="A10" s="760"/>
      <c r="B10" s="763"/>
      <c r="C10" s="763"/>
      <c r="D10" s="763"/>
      <c r="E10" s="763"/>
      <c r="F10" s="760"/>
      <c r="G10" s="760"/>
      <c r="H10" s="756"/>
      <c r="I10" s="756"/>
      <c r="J10" s="756"/>
      <c r="K10" s="756"/>
      <c r="L10" s="756"/>
      <c r="M10" s="757"/>
      <c r="N10" s="761"/>
    </row>
    <row r="11" spans="1:17" ht="16.2">
      <c r="A11" s="760"/>
      <c r="B11" s="763"/>
      <c r="C11" s="763"/>
      <c r="D11" s="763"/>
      <c r="E11" s="763"/>
      <c r="F11" s="764"/>
      <c r="G11" s="764"/>
      <c r="H11" s="756"/>
      <c r="I11" s="756"/>
      <c r="J11" s="756"/>
      <c r="K11" s="756"/>
      <c r="L11" s="756"/>
      <c r="M11" s="757"/>
      <c r="N11" s="761"/>
    </row>
    <row r="12" spans="1:17" ht="16.2">
      <c r="A12" s="760"/>
      <c r="B12" s="763"/>
      <c r="C12" s="763"/>
      <c r="D12" s="763"/>
      <c r="E12" s="763"/>
      <c r="F12" s="765"/>
      <c r="G12" s="765"/>
      <c r="H12" s="756"/>
      <c r="I12" s="756"/>
      <c r="J12" s="756"/>
      <c r="K12" s="756"/>
      <c r="L12" s="756"/>
      <c r="M12" s="757"/>
      <c r="N12" s="761"/>
    </row>
    <row r="13" spans="1:17" ht="16.2">
      <c r="A13" s="760"/>
      <c r="B13" s="766"/>
      <c r="C13" s="766"/>
      <c r="D13" s="766"/>
      <c r="E13" s="766"/>
      <c r="F13" s="765"/>
      <c r="G13" s="765"/>
      <c r="H13" s="756"/>
      <c r="I13" s="756"/>
      <c r="J13" s="756"/>
      <c r="K13" s="756"/>
      <c r="L13" s="756"/>
      <c r="M13" s="757"/>
      <c r="N13" s="761"/>
    </row>
    <row r="14" spans="1:17" ht="16.2">
      <c r="A14" s="760"/>
      <c r="B14" s="766"/>
      <c r="C14" s="766"/>
      <c r="D14" s="766"/>
      <c r="E14" s="766"/>
      <c r="F14" s="764"/>
      <c r="G14" s="764"/>
      <c r="H14" s="756"/>
      <c r="I14" s="756"/>
      <c r="J14" s="756"/>
      <c r="K14" s="756"/>
      <c r="L14" s="756"/>
      <c r="M14" s="757"/>
      <c r="N14" s="761"/>
    </row>
    <row r="15" spans="1:17" ht="26.4" customHeight="1">
      <c r="A15" s="767"/>
      <c r="B15" s="760"/>
      <c r="C15" s="760"/>
      <c r="D15" s="760"/>
      <c r="E15" s="760"/>
      <c r="F15" s="760"/>
      <c r="G15" s="760"/>
      <c r="H15" s="760"/>
      <c r="I15" s="760"/>
      <c r="J15" s="760"/>
      <c r="K15" s="760"/>
      <c r="L15" s="760"/>
      <c r="M15" s="760"/>
      <c r="N15" s="761"/>
    </row>
    <row r="16" spans="1:17" ht="19.5" customHeight="1">
      <c r="A16" s="752" t="s">
        <v>525</v>
      </c>
      <c r="B16" s="753"/>
      <c r="C16" s="753"/>
      <c r="D16" s="753"/>
      <c r="E16" s="753"/>
      <c r="F16" s="753"/>
      <c r="G16" s="753"/>
      <c r="H16" s="753"/>
      <c r="I16" s="753"/>
      <c r="J16" s="753"/>
      <c r="K16" s="753"/>
      <c r="L16" s="753"/>
      <c r="M16" s="753"/>
      <c r="N16" s="754"/>
    </row>
    <row r="17" spans="1:14" ht="19.5" customHeight="1">
      <c r="A17" s="753"/>
      <c r="B17" s="753"/>
      <c r="C17" s="753"/>
      <c r="D17" s="753"/>
      <c r="E17" s="753"/>
      <c r="F17" s="753"/>
      <c r="G17" s="753"/>
      <c r="H17" s="753"/>
      <c r="I17" s="753"/>
      <c r="J17" s="753"/>
      <c r="K17" s="753"/>
      <c r="L17" s="753"/>
      <c r="M17" s="753"/>
      <c r="N17" s="754"/>
    </row>
    <row r="18" spans="1:14" ht="19.5" customHeight="1">
      <c r="A18" s="753"/>
      <c r="B18" s="753"/>
      <c r="C18" s="753"/>
      <c r="D18" s="753"/>
      <c r="E18" s="753"/>
      <c r="F18" s="753"/>
      <c r="G18" s="753"/>
      <c r="H18" s="753"/>
      <c r="I18" s="753"/>
      <c r="J18" s="753"/>
      <c r="K18" s="753"/>
      <c r="L18" s="753"/>
      <c r="M18" s="753"/>
      <c r="N18" s="754"/>
    </row>
    <row r="19" spans="1:14" ht="19.5" customHeight="1">
      <c r="A19" s="753"/>
      <c r="B19" s="753"/>
      <c r="C19" s="753"/>
      <c r="D19" s="753"/>
      <c r="E19" s="753"/>
      <c r="F19" s="753"/>
      <c r="G19" s="753"/>
      <c r="H19" s="753"/>
      <c r="I19" s="753"/>
      <c r="J19" s="753"/>
      <c r="K19" s="753"/>
      <c r="L19" s="753"/>
      <c r="M19" s="753"/>
      <c r="N19" s="754"/>
    </row>
    <row r="20" spans="1:14" ht="26.25" customHeight="1">
      <c r="A20" s="753"/>
      <c r="B20" s="753"/>
      <c r="C20" s="753"/>
      <c r="D20" s="753"/>
      <c r="E20" s="753"/>
      <c r="F20" s="753"/>
      <c r="G20" s="753"/>
      <c r="H20" s="753"/>
      <c r="I20" s="753"/>
      <c r="J20" s="753"/>
      <c r="K20" s="753"/>
      <c r="L20" s="753"/>
      <c r="M20" s="753"/>
      <c r="N20" s="754"/>
    </row>
    <row r="21" spans="1:14" ht="18" customHeight="1">
      <c r="A21" s="753"/>
      <c r="B21" s="753"/>
      <c r="C21" s="753"/>
      <c r="D21" s="753"/>
      <c r="E21" s="753"/>
      <c r="F21" s="753"/>
      <c r="G21" s="753"/>
      <c r="H21" s="753"/>
      <c r="I21" s="753"/>
      <c r="J21" s="753"/>
      <c r="K21" s="753"/>
      <c r="L21" s="753"/>
      <c r="M21" s="753"/>
      <c r="N21" s="754"/>
    </row>
  </sheetData>
  <mergeCells count="7">
    <mergeCell ref="A16:N21"/>
    <mergeCell ref="A1:N1"/>
    <mergeCell ref="A2:N2"/>
    <mergeCell ref="A3:N3"/>
    <mergeCell ref="A4:N4"/>
    <mergeCell ref="B6:E14"/>
    <mergeCell ref="H6:M14"/>
  </mergeCells>
  <phoneticPr fontId="85"/>
  <pageMargins left="0.7" right="0.7" top="0.75" bottom="0.75" header="0.3" footer="0.3"/>
  <pageSetup paperSize="9" fitToWidth="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4"/>
  <sheetViews>
    <sheetView showGridLines="0" zoomScale="94" zoomScaleNormal="94" zoomScaleSheetLayoutView="79" workbookViewId="0">
      <selection activeCell="A33" sqref="A33"/>
    </sheetView>
  </sheetViews>
  <sheetFormatPr defaultColWidth="9" defaultRowHeight="31.2" customHeight="1"/>
  <cols>
    <col min="1" max="1" width="163.88671875" style="274" customWidth="1"/>
    <col min="2" max="2" width="11.21875" style="272" customWidth="1"/>
    <col min="3" max="3" width="22" style="272" customWidth="1"/>
    <col min="4" max="4" width="20.109375" style="273" customWidth="1"/>
    <col min="5" max="16384" width="9" style="1"/>
  </cols>
  <sheetData>
    <row r="1" spans="1:4" s="40" customFormat="1" ht="31.2" customHeight="1" thickBot="1">
      <c r="A1" s="158" t="s">
        <v>269</v>
      </c>
      <c r="B1" s="159" t="s">
        <v>0</v>
      </c>
      <c r="C1" s="160" t="s">
        <v>1</v>
      </c>
      <c r="D1" s="271" t="s">
        <v>2</v>
      </c>
    </row>
    <row r="2" spans="1:4" s="40" customFormat="1" ht="39" customHeight="1" thickTop="1">
      <c r="A2" s="470" t="s">
        <v>264</v>
      </c>
      <c r="B2" s="283"/>
      <c r="C2" s="638" t="s">
        <v>268</v>
      </c>
      <c r="D2" s="286"/>
    </row>
    <row r="3" spans="1:4" s="40" customFormat="1" ht="93" customHeight="1">
      <c r="A3" s="395" t="s">
        <v>265</v>
      </c>
      <c r="B3" s="391" t="s">
        <v>267</v>
      </c>
      <c r="C3" s="650"/>
      <c r="D3" s="416">
        <v>45360</v>
      </c>
    </row>
    <row r="4" spans="1:4" s="40" customFormat="1" ht="31.2" customHeight="1" thickBot="1">
      <c r="A4" s="157" t="s">
        <v>266</v>
      </c>
      <c r="B4" s="282"/>
      <c r="C4" s="651"/>
      <c r="D4" s="285"/>
    </row>
    <row r="5" spans="1:4" s="40" customFormat="1" ht="39" customHeight="1" thickTop="1">
      <c r="A5" s="367" t="s">
        <v>281</v>
      </c>
      <c r="B5" s="283"/>
      <c r="C5" s="638" t="s">
        <v>285</v>
      </c>
      <c r="D5" s="286"/>
    </row>
    <row r="6" spans="1:4" s="40" customFormat="1" ht="113.4" customHeight="1">
      <c r="A6" s="395" t="s">
        <v>282</v>
      </c>
      <c r="B6" s="391" t="s">
        <v>284</v>
      </c>
      <c r="C6" s="650"/>
      <c r="D6" s="416">
        <v>45359</v>
      </c>
    </row>
    <row r="7" spans="1:4" s="40" customFormat="1" ht="31.2" customHeight="1" thickBot="1">
      <c r="A7" s="157" t="s">
        <v>283</v>
      </c>
      <c r="B7" s="282"/>
      <c r="C7" s="651"/>
      <c r="D7" s="285"/>
    </row>
    <row r="8" spans="1:4" s="40" customFormat="1" ht="40.799999999999997" customHeight="1" thickTop="1">
      <c r="A8" s="367" t="s">
        <v>292</v>
      </c>
      <c r="B8" s="283"/>
      <c r="C8" s="638" t="s">
        <v>296</v>
      </c>
      <c r="D8" s="286"/>
    </row>
    <row r="9" spans="1:4" s="40" customFormat="1" ht="225" customHeight="1">
      <c r="A9" s="395" t="s">
        <v>293</v>
      </c>
      <c r="B9" s="391" t="s">
        <v>295</v>
      </c>
      <c r="C9" s="650"/>
      <c r="D9" s="416">
        <v>45366</v>
      </c>
    </row>
    <row r="10" spans="1:4" s="40" customFormat="1" ht="31.2" customHeight="1" thickBot="1">
      <c r="A10" s="157" t="s">
        <v>294</v>
      </c>
      <c r="B10" s="282"/>
      <c r="C10" s="651"/>
      <c r="D10" s="285"/>
    </row>
    <row r="11" spans="1:4" s="40" customFormat="1" ht="40.200000000000003" customHeight="1" thickTop="1">
      <c r="A11" s="367" t="s">
        <v>297</v>
      </c>
      <c r="B11" s="283"/>
      <c r="C11" s="652" t="s">
        <v>300</v>
      </c>
      <c r="D11" s="286"/>
    </row>
    <row r="12" spans="1:4" s="40" customFormat="1" ht="98.4" customHeight="1">
      <c r="A12" s="453" t="s">
        <v>298</v>
      </c>
      <c r="B12" s="391" t="s">
        <v>237</v>
      </c>
      <c r="C12" s="650"/>
      <c r="D12" s="416">
        <v>45366</v>
      </c>
    </row>
    <row r="13" spans="1:4" s="40" customFormat="1" ht="31.2" customHeight="1" thickBot="1">
      <c r="A13" s="444" t="s">
        <v>299</v>
      </c>
      <c r="B13" s="282"/>
      <c r="C13" s="651"/>
      <c r="D13" s="285"/>
    </row>
    <row r="14" spans="1:4" s="40" customFormat="1" ht="36" customHeight="1" thickTop="1">
      <c r="A14" s="367" t="s">
        <v>301</v>
      </c>
      <c r="B14" s="283"/>
      <c r="C14" s="638" t="s">
        <v>303</v>
      </c>
      <c r="D14" s="286"/>
    </row>
    <row r="15" spans="1:4" s="40" customFormat="1" ht="138" customHeight="1">
      <c r="A15" s="361" t="s">
        <v>302</v>
      </c>
      <c r="B15" s="391" t="s">
        <v>236</v>
      </c>
      <c r="C15" s="650"/>
      <c r="D15" s="416">
        <v>45366</v>
      </c>
    </row>
    <row r="16" spans="1:4" s="40" customFormat="1" ht="31.2" customHeight="1" thickBot="1">
      <c r="A16" s="287" t="s">
        <v>304</v>
      </c>
      <c r="B16" s="282"/>
      <c r="C16" s="651"/>
      <c r="D16" s="285"/>
    </row>
    <row r="17" spans="1:19" s="40" customFormat="1" ht="37.799999999999997" customHeight="1" thickTop="1">
      <c r="A17" s="367" t="s">
        <v>305</v>
      </c>
      <c r="B17" s="283"/>
      <c r="C17" s="638"/>
      <c r="D17" s="286"/>
    </row>
    <row r="18" spans="1:19" s="40" customFormat="1" ht="253.2" customHeight="1">
      <c r="A18" s="406" t="s">
        <v>306</v>
      </c>
      <c r="B18" s="496"/>
      <c r="C18" s="639"/>
      <c r="D18" s="416"/>
    </row>
    <row r="19" spans="1:19" s="40" customFormat="1" ht="31.2" customHeight="1" thickBot="1">
      <c r="A19" s="481" t="s">
        <v>307</v>
      </c>
      <c r="B19" s="399"/>
      <c r="C19" s="397"/>
      <c r="D19" s="285"/>
    </row>
    <row r="20" spans="1:19" s="40" customFormat="1" ht="31.2" customHeight="1" thickTop="1">
      <c r="A20" s="514" t="s">
        <v>321</v>
      </c>
      <c r="B20" s="430"/>
      <c r="C20" s="656" t="s">
        <v>324</v>
      </c>
      <c r="D20" s="653">
        <v>45362</v>
      </c>
    </row>
    <row r="21" spans="1:19" s="40" customFormat="1" ht="164.4" customHeight="1">
      <c r="A21" s="499" t="s">
        <v>322</v>
      </c>
      <c r="B21" s="288" t="s">
        <v>323</v>
      </c>
      <c r="C21" s="657"/>
      <c r="D21" s="654"/>
      <c r="S21" s="407"/>
    </row>
    <row r="22" spans="1:19" s="40" customFormat="1" ht="31.2" customHeight="1" thickBot="1">
      <c r="A22" s="157" t="s">
        <v>325</v>
      </c>
      <c r="B22" s="156"/>
      <c r="C22" s="658"/>
      <c r="D22" s="655"/>
    </row>
    <row r="23" spans="1:19" s="40" customFormat="1" ht="31.2" customHeight="1" thickTop="1">
      <c r="A23" s="396" t="s">
        <v>328</v>
      </c>
      <c r="B23" s="283"/>
      <c r="C23" s="638" t="s">
        <v>332</v>
      </c>
      <c r="D23" s="286"/>
    </row>
    <row r="24" spans="1:19" s="40" customFormat="1" ht="96" customHeight="1">
      <c r="A24" s="361" t="s">
        <v>329</v>
      </c>
      <c r="B24" s="497" t="s">
        <v>331</v>
      </c>
      <c r="C24" s="639"/>
      <c r="D24" s="416">
        <v>45359</v>
      </c>
    </row>
    <row r="25" spans="1:19" s="40" customFormat="1" ht="31.2" customHeight="1" thickBot="1">
      <c r="A25" s="157" t="s">
        <v>330</v>
      </c>
      <c r="B25" s="282"/>
      <c r="C25" s="640"/>
      <c r="D25" s="285"/>
    </row>
    <row r="26" spans="1:19" s="40" customFormat="1" ht="37.200000000000003" customHeight="1" thickTop="1">
      <c r="A26" s="515" t="s">
        <v>333</v>
      </c>
      <c r="B26" s="641" t="s">
        <v>228</v>
      </c>
      <c r="C26" s="659" t="s">
        <v>336</v>
      </c>
      <c r="D26" s="653">
        <v>45359</v>
      </c>
    </row>
    <row r="27" spans="1:19" s="40" customFormat="1" ht="183.6" customHeight="1">
      <c r="A27" s="375" t="s">
        <v>334</v>
      </c>
      <c r="B27" s="642"/>
      <c r="C27" s="660"/>
      <c r="D27" s="654"/>
    </row>
    <row r="28" spans="1:19" s="40" customFormat="1" ht="31.2" customHeight="1" thickBot="1">
      <c r="A28" s="454" t="s">
        <v>335</v>
      </c>
      <c r="B28" s="643"/>
      <c r="C28" s="661"/>
      <c r="D28" s="655"/>
    </row>
    <row r="29" spans="1:19" s="40" customFormat="1" ht="39" customHeight="1" thickTop="1">
      <c r="A29" s="378" t="s">
        <v>337</v>
      </c>
      <c r="B29" s="644" t="s">
        <v>339</v>
      </c>
      <c r="C29" s="647" t="s">
        <v>340</v>
      </c>
      <c r="D29" s="653">
        <v>45359</v>
      </c>
    </row>
    <row r="30" spans="1:19" s="40" customFormat="1" ht="105" customHeight="1">
      <c r="A30" s="375" t="s">
        <v>338</v>
      </c>
      <c r="B30" s="645"/>
      <c r="C30" s="648"/>
      <c r="D30" s="654"/>
    </row>
    <row r="31" spans="1:19" s="40" customFormat="1" ht="31.2" customHeight="1" thickBot="1">
      <c r="A31" s="279" t="s">
        <v>341</v>
      </c>
      <c r="B31" s="646"/>
      <c r="C31" s="649"/>
      <c r="D31" s="655"/>
    </row>
    <row r="32" spans="1:19" ht="31.2" customHeight="1" thickTop="1">
      <c r="A32" s="378" t="s">
        <v>342</v>
      </c>
      <c r="B32" s="644" t="s">
        <v>345</v>
      </c>
      <c r="C32" s="647" t="s">
        <v>346</v>
      </c>
      <c r="D32" s="653">
        <v>45355</v>
      </c>
    </row>
    <row r="33" spans="1:4" ht="222" customHeight="1">
      <c r="A33" s="375" t="s">
        <v>343</v>
      </c>
      <c r="B33" s="645"/>
      <c r="C33" s="648"/>
      <c r="D33" s="654"/>
    </row>
    <row r="34" spans="1:4" ht="31.2" customHeight="1" thickBot="1">
      <c r="A34" s="279" t="s">
        <v>344</v>
      </c>
      <c r="B34" s="646"/>
      <c r="C34" s="649"/>
      <c r="D34" s="655"/>
    </row>
    <row r="35" spans="1:4" ht="37.799999999999997" customHeight="1" thickTop="1">
      <c r="A35" s="378" t="s">
        <v>439</v>
      </c>
      <c r="B35" s="644" t="s">
        <v>237</v>
      </c>
      <c r="C35" s="647" t="s">
        <v>442</v>
      </c>
      <c r="D35" s="653">
        <v>45367</v>
      </c>
    </row>
    <row r="36" spans="1:4" ht="117.6" customHeight="1">
      <c r="A36" s="375" t="s">
        <v>440</v>
      </c>
      <c r="B36" s="645"/>
      <c r="C36" s="648"/>
      <c r="D36" s="654"/>
    </row>
    <row r="37" spans="1:4" ht="31.2" customHeight="1" thickBot="1">
      <c r="A37" s="279" t="s">
        <v>441</v>
      </c>
      <c r="B37" s="646"/>
      <c r="C37" s="649"/>
      <c r="D37" s="655"/>
    </row>
    <row r="38" spans="1:4" ht="36.6" customHeight="1" thickTop="1">
      <c r="A38" s="378" t="s">
        <v>485</v>
      </c>
      <c r="B38" s="644" t="s">
        <v>487</v>
      </c>
      <c r="C38" s="647" t="s">
        <v>488</v>
      </c>
      <c r="D38" s="653">
        <v>45367</v>
      </c>
    </row>
    <row r="39" spans="1:4" ht="141.6" customHeight="1">
      <c r="A39" s="375" t="s">
        <v>486</v>
      </c>
      <c r="B39" s="645"/>
      <c r="C39" s="648"/>
      <c r="D39" s="654"/>
    </row>
    <row r="40" spans="1:4" ht="31.2" customHeight="1" thickBot="1">
      <c r="A40" s="279" t="s">
        <v>489</v>
      </c>
      <c r="B40" s="646"/>
      <c r="C40" s="649"/>
      <c r="D40" s="655"/>
    </row>
    <row r="41" spans="1:4" s="40" customFormat="1" ht="31.2" hidden="1" customHeight="1" thickTop="1">
      <c r="A41" s="396"/>
      <c r="B41" s="283"/>
      <c r="C41" s="638"/>
      <c r="D41" s="286"/>
    </row>
    <row r="42" spans="1:4" s="40" customFormat="1" ht="230.4" hidden="1" customHeight="1">
      <c r="A42" s="361"/>
      <c r="B42" s="391"/>
      <c r="C42" s="639"/>
      <c r="D42" s="284"/>
    </row>
    <row r="43" spans="1:4" s="40" customFormat="1" ht="31.2" hidden="1" customHeight="1" thickBot="1">
      <c r="A43" s="157"/>
      <c r="B43" s="282"/>
      <c r="C43" s="640"/>
      <c r="D43" s="285"/>
    </row>
    <row r="44" spans="1:4" ht="31.2" customHeight="1" thickTop="1"/>
  </sheetData>
  <mergeCells count="25">
    <mergeCell ref="D38:D40"/>
    <mergeCell ref="B35:B37"/>
    <mergeCell ref="C35:C37"/>
    <mergeCell ref="D35:D37"/>
    <mergeCell ref="D32:D34"/>
    <mergeCell ref="D20:D22"/>
    <mergeCell ref="C20:C22"/>
    <mergeCell ref="C23:C25"/>
    <mergeCell ref="D29:D31"/>
    <mergeCell ref="C26:C28"/>
    <mergeCell ref="D26:D28"/>
    <mergeCell ref="C29:C31"/>
    <mergeCell ref="C2:C4"/>
    <mergeCell ref="C11:C13"/>
    <mergeCell ref="C17:C18"/>
    <mergeCell ref="C14:C16"/>
    <mergeCell ref="C8:C10"/>
    <mergeCell ref="C5:C7"/>
    <mergeCell ref="C41:C43"/>
    <mergeCell ref="B26:B28"/>
    <mergeCell ref="B29:B31"/>
    <mergeCell ref="B32:B34"/>
    <mergeCell ref="C32:C34"/>
    <mergeCell ref="B38:B40"/>
    <mergeCell ref="C38:C40"/>
  </mergeCells>
  <phoneticPr fontId="15"/>
  <hyperlinks>
    <hyperlink ref="A4" r:id="rId1" xr:uid="{F7245722-2227-4F6B-A940-292B6E299A59}"/>
    <hyperlink ref="A7" r:id="rId2" xr:uid="{6D04BED3-A090-48EB-8672-B55672EF27A1}"/>
    <hyperlink ref="A10" r:id="rId3" xr:uid="{AED26420-EAA2-4442-B6EA-D9EE3B89E285}"/>
    <hyperlink ref="A13" r:id="rId4" xr:uid="{B96FD0EB-B025-47F8-9389-BDF4E7DA8E3A}"/>
    <hyperlink ref="A16" r:id="rId5" xr:uid="{0A8DE638-B320-4F4F-B50E-0E2FFB528CEB}"/>
    <hyperlink ref="A19" r:id="rId6" xr:uid="{569C5F97-59A9-42BE-9484-90874CF69363}"/>
    <hyperlink ref="A22" r:id="rId7" xr:uid="{B0DD9131-3F14-4E61-8639-233D2E19B90D}"/>
    <hyperlink ref="A25" r:id="rId8" xr:uid="{1505CB9F-5BEC-4969-9478-5AEAF22AC42A}"/>
    <hyperlink ref="A28" r:id="rId9" xr:uid="{807423E4-7A8F-490E-BF52-F4B210EF5D4F}"/>
    <hyperlink ref="A31" r:id="rId10" xr:uid="{EF9D3ED4-2FB5-4B10-9C9A-0434D89B9A60}"/>
    <hyperlink ref="A34" r:id="rId11" xr:uid="{A3B513FA-C3EF-42E1-B9D5-65C5BDDDD62A}"/>
    <hyperlink ref="A37" r:id="rId12" xr:uid="{50F2D508-D873-4475-AFCB-A14035ADE2A5}"/>
    <hyperlink ref="A40" r:id="rId13" xr:uid="{71D2E869-D8C7-433C-975F-34402732E564}"/>
  </hyperlinks>
  <pageMargins left="0" right="0" top="0.19685039370078741" bottom="0.39370078740157483" header="0" footer="0.19685039370078741"/>
  <pageSetup paperSize="8" scale="28" orientation="portrait" horizontalDpi="300" verticalDpi="300" r:id="rId14"/>
  <headerFooter alignWithMargins="0"/>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40"/>
  <sheetViews>
    <sheetView defaultGridColor="0" view="pageBreakPreview" colorId="56" zoomScale="89" zoomScaleNormal="66" zoomScaleSheetLayoutView="89" workbookViewId="0">
      <selection activeCell="E39" sqref="E39"/>
    </sheetView>
  </sheetViews>
  <sheetFormatPr defaultColWidth="9" defaultRowHeight="40.200000000000003" customHeight="1"/>
  <cols>
    <col min="1" max="1" width="193.5546875" style="278" customWidth="1"/>
    <col min="2" max="2" width="18" style="131" customWidth="1"/>
    <col min="3" max="3" width="20.109375" style="132" customWidth="1"/>
    <col min="4" max="16384" width="9" style="36"/>
  </cols>
  <sheetData>
    <row r="1" spans="1:24" ht="40.200000000000003" customHeight="1" thickBot="1">
      <c r="A1" s="35" t="s">
        <v>270</v>
      </c>
      <c r="B1" s="269" t="s">
        <v>22</v>
      </c>
      <c r="C1" s="270" t="s">
        <v>2</v>
      </c>
    </row>
    <row r="2" spans="1:24" ht="40.200000000000003" customHeight="1">
      <c r="A2" s="121" t="s">
        <v>308</v>
      </c>
      <c r="B2" s="126"/>
      <c r="C2" s="127"/>
    </row>
    <row r="3" spans="1:24" ht="307.8" customHeight="1">
      <c r="A3" s="320" t="s">
        <v>309</v>
      </c>
      <c r="B3" s="318" t="s">
        <v>311</v>
      </c>
      <c r="C3" s="128">
        <v>45365</v>
      </c>
    </row>
    <row r="4" spans="1:24" ht="36" customHeight="1" thickBot="1">
      <c r="A4" s="280" t="s">
        <v>310</v>
      </c>
      <c r="B4" s="129"/>
      <c r="C4" s="130"/>
    </row>
    <row r="5" spans="1:24" ht="46.8" customHeight="1">
      <c r="A5" s="472" t="s">
        <v>312</v>
      </c>
      <c r="B5" s="403"/>
      <c r="C5" s="362"/>
    </row>
    <row r="6" spans="1:24" ht="282" customHeight="1">
      <c r="A6" s="499" t="s">
        <v>313</v>
      </c>
      <c r="B6" s="401" t="s">
        <v>315</v>
      </c>
      <c r="C6" s="363">
        <v>45366</v>
      </c>
    </row>
    <row r="7" spans="1:24" ht="31.8" customHeight="1" thickBot="1">
      <c r="A7" s="513" t="s">
        <v>314</v>
      </c>
      <c r="B7" s="404"/>
      <c r="C7" s="364"/>
      <c r="X7" s="36">
        <v>0</v>
      </c>
    </row>
    <row r="8" spans="1:24" ht="40.200000000000003" customHeight="1">
      <c r="A8" s="472" t="s">
        <v>318</v>
      </c>
      <c r="B8" s="403"/>
      <c r="C8" s="362"/>
    </row>
    <row r="9" spans="1:24" ht="145.19999999999999" customHeight="1">
      <c r="A9" s="499" t="s">
        <v>319</v>
      </c>
      <c r="B9" s="662" t="s">
        <v>311</v>
      </c>
      <c r="C9" s="363">
        <v>45364</v>
      </c>
    </row>
    <row r="10" spans="1:24" ht="34.200000000000003" customHeight="1" thickBot="1">
      <c r="A10" s="513" t="s">
        <v>320</v>
      </c>
      <c r="B10" s="663"/>
      <c r="C10" s="364"/>
    </row>
    <row r="11" spans="1:24" ht="40.200000000000003" hidden="1" customHeight="1">
      <c r="A11" s="366"/>
      <c r="B11" s="403"/>
      <c r="C11" s="362"/>
    </row>
    <row r="12" spans="1:24" ht="289.8" hidden="1" customHeight="1">
      <c r="A12" s="384"/>
      <c r="B12" s="402"/>
      <c r="C12" s="363"/>
    </row>
    <row r="13" spans="1:24" ht="40.200000000000003" hidden="1" customHeight="1" thickBot="1">
      <c r="A13" s="365"/>
      <c r="B13" s="404"/>
      <c r="C13" s="364"/>
    </row>
    <row r="14" spans="1:24" ht="40.200000000000003" customHeight="1">
      <c r="A14" s="366" t="s">
        <v>445</v>
      </c>
      <c r="B14" s="403"/>
      <c r="C14" s="362"/>
    </row>
    <row r="15" spans="1:24" ht="409.2" customHeight="1">
      <c r="A15" s="499" t="s">
        <v>446</v>
      </c>
      <c r="B15" s="401" t="s">
        <v>448</v>
      </c>
      <c r="C15" s="363">
        <v>45365</v>
      </c>
    </row>
    <row r="16" spans="1:24" ht="29.4" customHeight="1" thickBot="1">
      <c r="A16" s="365" t="s">
        <v>447</v>
      </c>
      <c r="B16" s="404"/>
      <c r="C16" s="364"/>
    </row>
    <row r="17" spans="1:3" ht="40.200000000000003" customHeight="1" thickBot="1">
      <c r="A17" s="473" t="s">
        <v>511</v>
      </c>
      <c r="B17" s="403"/>
      <c r="C17" s="362"/>
    </row>
    <row r="18" spans="1:3" ht="396.6" customHeight="1">
      <c r="A18" s="498" t="s">
        <v>491</v>
      </c>
      <c r="B18" s="402" t="s">
        <v>496</v>
      </c>
      <c r="C18" s="363">
        <v>45363</v>
      </c>
    </row>
    <row r="19" spans="1:3" ht="31.8" customHeight="1" thickBot="1">
      <c r="A19" s="471" t="s">
        <v>490</v>
      </c>
      <c r="B19" s="404"/>
      <c r="C19" s="364"/>
    </row>
    <row r="20" spans="1:3" ht="40.200000000000003" customHeight="1">
      <c r="A20" s="366" t="s">
        <v>512</v>
      </c>
      <c r="B20" s="403"/>
      <c r="C20" s="362"/>
    </row>
    <row r="21" spans="1:3" ht="406.2" customHeight="1">
      <c r="A21" s="499" t="s">
        <v>498</v>
      </c>
      <c r="B21" s="401" t="s">
        <v>499</v>
      </c>
      <c r="C21" s="363">
        <v>45364</v>
      </c>
    </row>
    <row r="22" spans="1:3" ht="34.200000000000003" customHeight="1" thickBot="1">
      <c r="A22" s="474" t="s">
        <v>497</v>
      </c>
      <c r="B22" s="401"/>
      <c r="C22" s="363"/>
    </row>
    <row r="23" spans="1:3" ht="40.200000000000003" customHeight="1">
      <c r="A23" s="366" t="s">
        <v>513</v>
      </c>
      <c r="B23" s="403"/>
      <c r="C23" s="362"/>
    </row>
    <row r="24" spans="1:3" ht="187.2" customHeight="1">
      <c r="A24" s="384" t="s">
        <v>494</v>
      </c>
      <c r="B24" s="401" t="s">
        <v>495</v>
      </c>
      <c r="C24" s="363">
        <v>45365</v>
      </c>
    </row>
    <row r="25" spans="1:3" ht="31.8" customHeight="1" thickBot="1">
      <c r="A25" s="474" t="s">
        <v>492</v>
      </c>
      <c r="B25" s="401"/>
      <c r="C25" s="363"/>
    </row>
    <row r="26" spans="1:3" ht="40.200000000000003" customHeight="1">
      <c r="A26" s="366" t="s">
        <v>514</v>
      </c>
      <c r="B26" s="403"/>
      <c r="C26" s="362"/>
    </row>
    <row r="27" spans="1:3" ht="409.6" customHeight="1">
      <c r="A27" s="384" t="s">
        <v>500</v>
      </c>
      <c r="B27" s="401" t="s">
        <v>509</v>
      </c>
      <c r="C27" s="363">
        <v>45363</v>
      </c>
    </row>
    <row r="28" spans="1:3" ht="31.8" customHeight="1" thickBot="1">
      <c r="A28" s="474" t="s">
        <v>493</v>
      </c>
      <c r="B28" s="401"/>
      <c r="C28" s="363"/>
    </row>
    <row r="29" spans="1:3" ht="40.200000000000003" customHeight="1">
      <c r="A29" s="472" t="s">
        <v>517</v>
      </c>
      <c r="B29" s="403"/>
      <c r="C29" s="362"/>
    </row>
    <row r="30" spans="1:3" ht="166.8" customHeight="1">
      <c r="A30" s="499" t="s">
        <v>504</v>
      </c>
      <c r="B30" s="402" t="s">
        <v>509</v>
      </c>
      <c r="C30" s="363">
        <v>45363</v>
      </c>
    </row>
    <row r="31" spans="1:3" ht="25.8" customHeight="1" thickBot="1">
      <c r="A31" s="365" t="s">
        <v>502</v>
      </c>
      <c r="B31" s="404"/>
      <c r="C31" s="364"/>
    </row>
    <row r="32" spans="1:3" ht="40.200000000000003" customHeight="1">
      <c r="A32" s="366" t="s">
        <v>515</v>
      </c>
      <c r="B32" s="403"/>
      <c r="C32" s="362"/>
    </row>
    <row r="33" spans="1:3" ht="223.8" customHeight="1">
      <c r="A33" s="384" t="s">
        <v>505</v>
      </c>
      <c r="B33" s="401" t="s">
        <v>510</v>
      </c>
      <c r="C33" s="363">
        <v>45362</v>
      </c>
    </row>
    <row r="34" spans="1:3" ht="31.8" customHeight="1" thickBot="1">
      <c r="A34" s="474" t="s">
        <v>503</v>
      </c>
      <c r="B34" s="401"/>
      <c r="C34" s="363"/>
    </row>
    <row r="35" spans="1:3" ht="40.200000000000003" customHeight="1">
      <c r="A35" s="366" t="s">
        <v>516</v>
      </c>
      <c r="B35" s="403"/>
      <c r="C35" s="362"/>
    </row>
    <row r="36" spans="1:3" ht="271.2" customHeight="1">
      <c r="A36" s="384" t="s">
        <v>507</v>
      </c>
      <c r="B36" s="401" t="s">
        <v>495</v>
      </c>
      <c r="C36" s="363">
        <v>45362</v>
      </c>
    </row>
    <row r="37" spans="1:3" ht="31.8" customHeight="1" thickBot="1">
      <c r="A37" s="474" t="s">
        <v>506</v>
      </c>
      <c r="B37" s="401"/>
      <c r="C37" s="363"/>
    </row>
    <row r="38" spans="1:3" ht="40.200000000000003" customHeight="1">
      <c r="A38" s="472" t="s">
        <v>518</v>
      </c>
      <c r="B38" s="403"/>
      <c r="C38" s="362"/>
    </row>
    <row r="39" spans="1:3" ht="360.6" customHeight="1">
      <c r="A39" s="499" t="s">
        <v>508</v>
      </c>
      <c r="B39" s="402" t="s">
        <v>509</v>
      </c>
      <c r="C39" s="363">
        <v>45363</v>
      </c>
    </row>
    <row r="40" spans="1:3" ht="25.8" customHeight="1" thickBot="1">
      <c r="A40" s="365" t="s">
        <v>501</v>
      </c>
      <c r="B40" s="404"/>
      <c r="C40" s="364"/>
    </row>
  </sheetData>
  <mergeCells count="1">
    <mergeCell ref="B9:B10"/>
  </mergeCells>
  <phoneticPr fontId="85"/>
  <hyperlinks>
    <hyperlink ref="A4" r:id="rId1" xr:uid="{0788BAA8-1190-466B-860C-C5D1BE12CDF0}"/>
    <hyperlink ref="A7" r:id="rId2" xr:uid="{28481326-53AD-4B0B-AF5F-3EBB6992051C}"/>
    <hyperlink ref="A10" r:id="rId3" xr:uid="{6B5A713D-9864-4C55-B103-CEA9A4B7A112}"/>
    <hyperlink ref="A16" r:id="rId4" xr:uid="{ACEFA00E-65D6-4CC8-BC20-221F339534DF}"/>
    <hyperlink ref="A19" r:id="rId5" xr:uid="{1E365168-27DC-43EC-864D-08470890C0DE}"/>
    <hyperlink ref="A25" r:id="rId6" xr:uid="{0B2E675C-D194-4139-94E7-6D0228BDDCFE}"/>
    <hyperlink ref="A28" r:id="rId7" xr:uid="{9D8C440D-7B48-4E1C-8AB5-32E5EB0D514C}"/>
    <hyperlink ref="A22" r:id="rId8" xr:uid="{A43B6D47-1601-4B23-81D2-7FFE3AE393FC}"/>
    <hyperlink ref="A40" r:id="rId9" xr:uid="{A69BA590-FF64-4F48-AA67-4EC59B91A236}"/>
    <hyperlink ref="A31" r:id="rId10" xr:uid="{0D7E342D-61B5-41A3-81E0-2F670CBF28ED}"/>
    <hyperlink ref="A34" r:id="rId11" xr:uid="{9172619F-0F53-4CA7-A8D6-643C9964FCE7}"/>
    <hyperlink ref="A37" r:id="rId12" xr:uid="{3DC78B01-1030-4BEE-824E-F1B1B886DE4E}"/>
  </hyperlinks>
  <pageMargins left="0.74803149606299213" right="0.74803149606299213" top="0.98425196850393704" bottom="0.98425196850393704" header="0.51181102362204722" footer="0.51181102362204722"/>
  <pageSetup paperSize="9" scale="16" fitToHeight="3" orientation="portrait" r:id="rId13"/>
  <headerFooter alignWithMargins="0"/>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8" sqref="D38"/>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474</v>
      </c>
      <c r="D2" s="669"/>
      <c r="E2" s="670"/>
    </row>
    <row r="3" spans="1:7" ht="16.5" customHeight="1" thickBot="1">
      <c r="B3" s="89" t="s">
        <v>108</v>
      </c>
      <c r="C3" s="174" t="s">
        <v>109</v>
      </c>
      <c r="D3" s="135" t="s">
        <v>148</v>
      </c>
    </row>
    <row r="4" spans="1:7" ht="17.25" customHeight="1" thickBot="1">
      <c r="B4" s="90" t="s">
        <v>110</v>
      </c>
      <c r="C4" s="111" t="s">
        <v>475</v>
      </c>
      <c r="D4" s="91"/>
    </row>
    <row r="5" spans="1:7" ht="17.25" customHeight="1">
      <c r="B5" s="671" t="s">
        <v>142</v>
      </c>
      <c r="C5" s="674" t="s">
        <v>145</v>
      </c>
      <c r="D5" s="675"/>
    </row>
    <row r="6" spans="1:7" ht="19.2" customHeight="1">
      <c r="B6" s="672"/>
      <c r="C6" s="676" t="s">
        <v>146</v>
      </c>
      <c r="D6" s="677"/>
      <c r="G6" s="149"/>
    </row>
    <row r="7" spans="1:7" ht="19.95" customHeight="1">
      <c r="B7" s="672"/>
      <c r="C7" s="175" t="s">
        <v>147</v>
      </c>
      <c r="D7" s="176"/>
      <c r="G7" s="149"/>
    </row>
    <row r="8" spans="1:7" ht="25.2" customHeight="1" thickBot="1">
      <c r="B8" s="673"/>
      <c r="C8" s="151" t="s">
        <v>149</v>
      </c>
      <c r="D8" s="150"/>
      <c r="G8" s="149"/>
    </row>
    <row r="9" spans="1:7" ht="40.200000000000003" customHeight="1" thickBot="1">
      <c r="B9" s="92" t="s">
        <v>178</v>
      </c>
      <c r="C9" s="678" t="s">
        <v>476</v>
      </c>
      <c r="D9" s="679"/>
    </row>
    <row r="10" spans="1:7" ht="65.400000000000006" customHeight="1" thickBot="1">
      <c r="B10" s="93" t="s">
        <v>111</v>
      </c>
      <c r="C10" s="680" t="s">
        <v>477</v>
      </c>
      <c r="D10" s="681"/>
    </row>
    <row r="11" spans="1:7" ht="56.4" customHeight="1" thickBot="1">
      <c r="B11" s="94"/>
      <c r="C11" s="95" t="s">
        <v>478</v>
      </c>
      <c r="D11" s="155" t="s">
        <v>479</v>
      </c>
      <c r="F11" s="1" t="s">
        <v>19</v>
      </c>
    </row>
    <row r="12" spans="1:7" ht="37.799999999999997" customHeight="1" thickBot="1">
      <c r="B12" s="92" t="s">
        <v>481</v>
      </c>
      <c r="C12" s="680" t="s">
        <v>480</v>
      </c>
      <c r="D12" s="681"/>
    </row>
    <row r="13" spans="1:7" ht="102" customHeight="1" thickBot="1">
      <c r="B13" s="96" t="s">
        <v>205</v>
      </c>
      <c r="C13" s="97" t="s">
        <v>482</v>
      </c>
      <c r="D13" s="400" t="s">
        <v>483</v>
      </c>
      <c r="F13" t="s">
        <v>26</v>
      </c>
    </row>
    <row r="14" spans="1:7" ht="66.599999999999994" customHeight="1" thickBot="1">
      <c r="A14" t="s">
        <v>144</v>
      </c>
      <c r="B14" s="98" t="s">
        <v>112</v>
      </c>
      <c r="C14" s="667" t="s">
        <v>484</v>
      </c>
      <c r="D14" s="668"/>
    </row>
    <row r="15" spans="1:7" ht="17.25" customHeight="1"/>
    <row r="16" spans="1:7" ht="17.25" customHeight="1">
      <c r="B16" s="664" t="s">
        <v>175</v>
      </c>
      <c r="C16" s="289"/>
      <c r="D16" s="1" t="s">
        <v>144</v>
      </c>
    </row>
    <row r="17" spans="2:5">
      <c r="B17" s="664"/>
      <c r="C17"/>
    </row>
    <row r="18" spans="2:5">
      <c r="B18" s="664"/>
      <c r="E18" s="1" t="s">
        <v>19</v>
      </c>
    </row>
    <row r="19" spans="2:5">
      <c r="B19" s="664"/>
    </row>
    <row r="20" spans="2:5">
      <c r="B20" s="664"/>
    </row>
    <row r="21" spans="2:5" ht="16.2">
      <c r="B21" s="664"/>
      <c r="D21" s="405" t="s">
        <v>179</v>
      </c>
    </row>
    <row r="22" spans="2:5">
      <c r="B22" s="664"/>
    </row>
    <row r="23" spans="2:5">
      <c r="B23" s="664"/>
      <c r="D23" s="665" t="s">
        <v>521</v>
      </c>
    </row>
    <row r="24" spans="2:5">
      <c r="B24" s="664"/>
      <c r="D24" s="666"/>
    </row>
    <row r="25" spans="2:5">
      <c r="B25" s="664"/>
      <c r="D25" s="666"/>
    </row>
    <row r="26" spans="2:5">
      <c r="B26" s="664"/>
      <c r="D26" s="666"/>
    </row>
    <row r="27" spans="2:5">
      <c r="B27" s="664"/>
      <c r="D27" s="666"/>
    </row>
    <row r="28" spans="2:5">
      <c r="B28" s="664"/>
    </row>
    <row r="29" spans="2:5">
      <c r="B29" s="664"/>
      <c r="D29" s="1" t="s">
        <v>144</v>
      </c>
    </row>
    <row r="30" spans="2:5">
      <c r="B30" s="664"/>
      <c r="D30" s="1" t="s">
        <v>144</v>
      </c>
    </row>
    <row r="31" spans="2:5">
      <c r="B31" s="664"/>
    </row>
    <row r="32" spans="2:5">
      <c r="B32" s="664"/>
    </row>
    <row r="33" spans="2:2">
      <c r="B33" s="664"/>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3" zoomScale="80" zoomScaleNormal="80" zoomScaleSheetLayoutView="100" workbookViewId="0">
      <selection activeCell="AI39" sqref="AI39"/>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85" t="s">
        <v>181</v>
      </c>
      <c r="B1" s="686"/>
      <c r="C1" s="686"/>
      <c r="D1" s="686"/>
      <c r="E1" s="686"/>
      <c r="F1" s="686"/>
      <c r="G1" s="686"/>
      <c r="H1" s="686"/>
      <c r="I1" s="686"/>
      <c r="J1" s="686"/>
      <c r="K1" s="686"/>
      <c r="L1" s="686"/>
      <c r="M1" s="686"/>
      <c r="N1" s="687"/>
      <c r="P1" s="688" t="s">
        <v>3</v>
      </c>
      <c r="Q1" s="689"/>
      <c r="R1" s="689"/>
      <c r="S1" s="689"/>
      <c r="T1" s="689"/>
      <c r="U1" s="689"/>
      <c r="V1" s="689"/>
      <c r="W1" s="689"/>
      <c r="X1" s="689"/>
      <c r="Y1" s="689"/>
      <c r="Z1" s="689"/>
      <c r="AA1" s="689"/>
      <c r="AB1" s="689"/>
      <c r="AC1" s="690"/>
    </row>
    <row r="2" spans="1:29" ht="18" customHeight="1" thickBot="1">
      <c r="A2" s="691" t="s">
        <v>182</v>
      </c>
      <c r="B2" s="692"/>
      <c r="C2" s="692"/>
      <c r="D2" s="692"/>
      <c r="E2" s="692"/>
      <c r="F2" s="692"/>
      <c r="G2" s="692"/>
      <c r="H2" s="692"/>
      <c r="I2" s="692"/>
      <c r="J2" s="692"/>
      <c r="K2" s="692"/>
      <c r="L2" s="692"/>
      <c r="M2" s="692"/>
      <c r="N2" s="693"/>
      <c r="P2" s="694" t="s">
        <v>4</v>
      </c>
      <c r="Q2" s="692"/>
      <c r="R2" s="692"/>
      <c r="S2" s="692"/>
      <c r="T2" s="692"/>
      <c r="U2" s="692"/>
      <c r="V2" s="692"/>
      <c r="W2" s="692"/>
      <c r="X2" s="692"/>
      <c r="Y2" s="692"/>
      <c r="Z2" s="692"/>
      <c r="AA2" s="692"/>
      <c r="AB2" s="692"/>
      <c r="AC2" s="695"/>
    </row>
    <row r="3" spans="1:29" ht="13.8" thickBot="1">
      <c r="A3" s="6" t="s">
        <v>182</v>
      </c>
      <c r="B3" s="8" t="s">
        <v>209</v>
      </c>
      <c r="C3" s="8" t="s">
        <v>5</v>
      </c>
      <c r="D3" s="133" t="s">
        <v>6</v>
      </c>
      <c r="E3" s="136" t="s">
        <v>7</v>
      </c>
      <c r="F3" s="136" t="s">
        <v>8</v>
      </c>
      <c r="G3" s="136" t="s">
        <v>9</v>
      </c>
      <c r="H3" s="136" t="s">
        <v>10</v>
      </c>
      <c r="I3" s="136" t="s">
        <v>11</v>
      </c>
      <c r="J3" s="136" t="s">
        <v>12</v>
      </c>
      <c r="K3" s="136" t="s">
        <v>13</v>
      </c>
      <c r="L3" s="136" t="s">
        <v>14</v>
      </c>
      <c r="M3" s="136" t="s">
        <v>15</v>
      </c>
      <c r="N3" s="7" t="s">
        <v>16</v>
      </c>
      <c r="P3" s="8"/>
      <c r="Q3" s="8" t="s">
        <v>209</v>
      </c>
      <c r="R3" s="8" t="s">
        <v>5</v>
      </c>
      <c r="S3" s="133" t="s">
        <v>6</v>
      </c>
      <c r="T3" s="136" t="s">
        <v>7</v>
      </c>
      <c r="U3" s="136" t="s">
        <v>8</v>
      </c>
      <c r="V3" s="136" t="s">
        <v>9</v>
      </c>
      <c r="W3" s="136" t="s">
        <v>10</v>
      </c>
      <c r="X3" s="136" t="s">
        <v>11</v>
      </c>
      <c r="Y3" s="136" t="s">
        <v>12</v>
      </c>
      <c r="Z3" s="136" t="s">
        <v>13</v>
      </c>
      <c r="AA3" s="136" t="s">
        <v>14</v>
      </c>
      <c r="AB3" s="136" t="s">
        <v>15</v>
      </c>
      <c r="AC3" s="9" t="s">
        <v>17</v>
      </c>
    </row>
    <row r="4" spans="1:29" ht="13.8" thickBot="1">
      <c r="A4" s="315" t="s">
        <v>182</v>
      </c>
      <c r="B4" s="316">
        <f t="shared" ref="B4:M4" si="0">AVERAGE(B8:B19)</f>
        <v>68.083333333333329</v>
      </c>
      <c r="C4" s="316">
        <f t="shared" si="0"/>
        <v>56.083333333333336</v>
      </c>
      <c r="D4" s="316">
        <f t="shared" si="0"/>
        <v>67.333333333333329</v>
      </c>
      <c r="E4" s="316">
        <f t="shared" si="0"/>
        <v>103.25</v>
      </c>
      <c r="F4" s="316">
        <f t="shared" si="0"/>
        <v>188.08333333333334</v>
      </c>
      <c r="G4" s="316">
        <f t="shared" si="0"/>
        <v>415.33333333333331</v>
      </c>
      <c r="H4" s="316">
        <f t="shared" si="0"/>
        <v>607.08333333333337</v>
      </c>
      <c r="I4" s="316">
        <f t="shared" si="0"/>
        <v>866.25</v>
      </c>
      <c r="J4" s="316">
        <f t="shared" si="0"/>
        <v>555.5</v>
      </c>
      <c r="K4" s="316">
        <f t="shared" ref="K4" si="1">AVERAGE(K8:K19)</f>
        <v>365.91666666666669</v>
      </c>
      <c r="L4" s="316">
        <f t="shared" si="0"/>
        <v>224.41666666666666</v>
      </c>
      <c r="M4" s="316">
        <f t="shared" si="0"/>
        <v>136.41666666666666</v>
      </c>
      <c r="N4" s="316">
        <f>AVERAGE(N8:N19)</f>
        <v>3653.75</v>
      </c>
      <c r="O4" s="10"/>
      <c r="P4" s="317" t="str">
        <f>+A4</f>
        <v xml:space="preserve"> </v>
      </c>
      <c r="Q4" s="316">
        <f t="shared" ref="Q4:AC4" si="2">AVERAGE(Q8:Q19)</f>
        <v>8.1666666666666661</v>
      </c>
      <c r="R4" s="316">
        <f t="shared" si="2"/>
        <v>8.75</v>
      </c>
      <c r="S4" s="316">
        <f t="shared" si="2"/>
        <v>13.25</v>
      </c>
      <c r="T4" s="316">
        <f t="shared" si="2"/>
        <v>6.5</v>
      </c>
      <c r="U4" s="316">
        <f t="shared" si="2"/>
        <v>9.1666666666666661</v>
      </c>
      <c r="V4" s="316">
        <f t="shared" si="2"/>
        <v>8.9166666666666661</v>
      </c>
      <c r="W4" s="316">
        <f t="shared" si="2"/>
        <v>8.0833333333333339</v>
      </c>
      <c r="X4" s="316">
        <f t="shared" si="2"/>
        <v>10.833333333333334</v>
      </c>
      <c r="Y4" s="316">
        <f t="shared" ref="Y4" si="3">AVERAGE(Y8:Y19)</f>
        <v>9.1666666666666661</v>
      </c>
      <c r="Z4" s="316">
        <f t="shared" ref="Z4" si="4">AVERAGE(Z8:Z19)</f>
        <v>18.75</v>
      </c>
      <c r="AA4" s="316">
        <f t="shared" si="2"/>
        <v>11.25</v>
      </c>
      <c r="AB4" s="316">
        <f t="shared" si="2"/>
        <v>11.583333333333334</v>
      </c>
      <c r="AC4" s="316">
        <f t="shared" si="2"/>
        <v>124.41666666666667</v>
      </c>
    </row>
    <row r="5" spans="1:29" ht="19.8" customHeight="1" thickBot="1">
      <c r="A5" s="244" t="s">
        <v>182</v>
      </c>
      <c r="B5" s="244" t="s">
        <v>182</v>
      </c>
      <c r="C5" s="244" t="s">
        <v>182</v>
      </c>
      <c r="D5" s="306" t="s">
        <v>203</v>
      </c>
      <c r="E5" s="244"/>
      <c r="F5" s="244"/>
      <c r="G5" s="244"/>
      <c r="H5" s="244"/>
      <c r="I5" s="244"/>
      <c r="J5" s="244"/>
      <c r="K5" s="244"/>
      <c r="L5" s="244"/>
      <c r="M5" s="244"/>
      <c r="N5" s="211"/>
      <c r="O5" s="103"/>
      <c r="P5" s="134"/>
      <c r="Q5" s="134"/>
      <c r="R5" s="134"/>
      <c r="S5" s="306" t="s">
        <v>203</v>
      </c>
      <c r="T5" s="244"/>
      <c r="U5" s="244"/>
      <c r="V5" s="244"/>
      <c r="W5" s="244"/>
      <c r="X5" s="244"/>
      <c r="Y5" s="244"/>
      <c r="Z5" s="244"/>
      <c r="AA5" s="244"/>
      <c r="AB5" s="244"/>
      <c r="AC5" s="211"/>
    </row>
    <row r="6" spans="1:29" ht="19.8" customHeight="1" thickBot="1">
      <c r="A6" s="244" t="s">
        <v>182</v>
      </c>
      <c r="B6" s="244" t="s">
        <v>182</v>
      </c>
      <c r="C6" s="244" t="s">
        <v>182</v>
      </c>
      <c r="D6" s="306">
        <v>21</v>
      </c>
      <c r="E6" s="244"/>
      <c r="F6" s="244"/>
      <c r="G6" s="244"/>
      <c r="H6" s="244"/>
      <c r="I6" s="244"/>
      <c r="J6" s="244"/>
      <c r="K6" s="244"/>
      <c r="L6" s="244"/>
      <c r="M6" s="244"/>
      <c r="N6" s="301"/>
      <c r="O6" s="103"/>
      <c r="P6" s="434"/>
      <c r="Q6" s="434"/>
      <c r="R6" s="434"/>
      <c r="S6" s="306">
        <v>1</v>
      </c>
      <c r="T6" s="244"/>
      <c r="U6" s="244"/>
      <c r="V6" s="244"/>
      <c r="W6" s="244"/>
      <c r="X6" s="244"/>
      <c r="Y6" s="244"/>
      <c r="Z6" s="244"/>
      <c r="AA6" s="244"/>
      <c r="AB6" s="244"/>
      <c r="AC6" s="301"/>
    </row>
    <row r="7" spans="1:29" ht="19.8" customHeight="1" thickBot="1">
      <c r="A7" s="433" t="s">
        <v>202</v>
      </c>
      <c r="B7" s="441">
        <v>99</v>
      </c>
      <c r="C7" s="441">
        <v>98</v>
      </c>
      <c r="D7" s="441">
        <v>21</v>
      </c>
      <c r="E7" s="437"/>
      <c r="F7" s="437"/>
      <c r="G7" s="437"/>
      <c r="H7" s="437"/>
      <c r="I7" s="437"/>
      <c r="J7" s="437"/>
      <c r="K7" s="437"/>
      <c r="L7" s="437"/>
      <c r="M7" s="432"/>
      <c r="N7" s="438"/>
      <c r="O7" s="103"/>
      <c r="P7" s="436" t="s">
        <v>202</v>
      </c>
      <c r="Q7" s="442">
        <v>4</v>
      </c>
      <c r="R7" s="436">
        <v>4</v>
      </c>
      <c r="S7" s="436">
        <v>0</v>
      </c>
      <c r="T7" s="244"/>
      <c r="U7" s="244"/>
      <c r="V7" s="244"/>
      <c r="W7" s="244"/>
      <c r="X7" s="244"/>
      <c r="Y7" s="244"/>
      <c r="Z7" s="244"/>
      <c r="AA7" s="244"/>
      <c r="AB7" s="244"/>
      <c r="AC7" s="438"/>
    </row>
    <row r="8" spans="1:29" ht="18" customHeight="1" thickBot="1">
      <c r="A8" s="305" t="s">
        <v>161</v>
      </c>
      <c r="B8" s="313">
        <v>82</v>
      </c>
      <c r="C8" s="311">
        <v>62</v>
      </c>
      <c r="D8" s="355">
        <v>99</v>
      </c>
      <c r="E8" s="311">
        <v>112</v>
      </c>
      <c r="F8" s="439">
        <v>224</v>
      </c>
      <c r="G8" s="439">
        <v>526</v>
      </c>
      <c r="H8" s="439">
        <v>521</v>
      </c>
      <c r="I8" s="311">
        <v>768</v>
      </c>
      <c r="J8" s="311">
        <v>454</v>
      </c>
      <c r="K8" s="311">
        <v>390</v>
      </c>
      <c r="L8" s="311">
        <v>416</v>
      </c>
      <c r="M8" s="415">
        <v>154</v>
      </c>
      <c r="N8" s="440">
        <f>SUM(B8:M8)</f>
        <v>3808</v>
      </c>
      <c r="O8" s="10"/>
      <c r="P8" s="435" t="s">
        <v>161</v>
      </c>
      <c r="Q8" s="373">
        <v>1</v>
      </c>
      <c r="R8" s="374">
        <v>1</v>
      </c>
      <c r="S8" s="374">
        <v>4</v>
      </c>
      <c r="T8" s="374">
        <v>2</v>
      </c>
      <c r="U8" s="374">
        <v>2</v>
      </c>
      <c r="V8" s="311">
        <v>7</v>
      </c>
      <c r="W8" s="311">
        <v>7</v>
      </c>
      <c r="X8" s="311">
        <v>3</v>
      </c>
      <c r="Y8" s="311">
        <v>1</v>
      </c>
      <c r="Z8" s="311">
        <v>7</v>
      </c>
      <c r="AA8" s="311">
        <v>7</v>
      </c>
      <c r="AB8" s="314">
        <v>5</v>
      </c>
      <c r="AC8" s="312">
        <f>SUM(Q8:AB8)</f>
        <v>47</v>
      </c>
    </row>
    <row r="9" spans="1:29" ht="18" customHeight="1" thickBot="1">
      <c r="A9" s="302" t="s">
        <v>157</v>
      </c>
      <c r="B9" s="307">
        <v>81</v>
      </c>
      <c r="C9" s="308">
        <v>39</v>
      </c>
      <c r="D9" s="308">
        <v>72</v>
      </c>
      <c r="E9" s="309">
        <v>89</v>
      </c>
      <c r="F9" s="309">
        <v>258</v>
      </c>
      <c r="G9" s="309">
        <v>416</v>
      </c>
      <c r="H9" s="309">
        <v>554</v>
      </c>
      <c r="I9" s="309">
        <v>568</v>
      </c>
      <c r="J9" s="309">
        <v>578</v>
      </c>
      <c r="K9" s="309">
        <v>337</v>
      </c>
      <c r="L9" s="309">
        <v>169</v>
      </c>
      <c r="M9" s="309">
        <v>168</v>
      </c>
      <c r="N9" s="310">
        <f t="shared" ref="N9:N20" si="5">SUM(B9:M9)</f>
        <v>3329</v>
      </c>
      <c r="O9" s="108" t="s">
        <v>19</v>
      </c>
      <c r="P9" s="371" t="s">
        <v>157</v>
      </c>
      <c r="Q9" s="389">
        <v>0</v>
      </c>
      <c r="R9" s="390">
        <v>5</v>
      </c>
      <c r="S9" s="390">
        <v>4</v>
      </c>
      <c r="T9" s="390">
        <v>1</v>
      </c>
      <c r="U9" s="390">
        <v>1</v>
      </c>
      <c r="V9" s="390">
        <v>1</v>
      </c>
      <c r="W9" s="390">
        <v>1</v>
      </c>
      <c r="X9" s="390">
        <v>1</v>
      </c>
      <c r="Y9" s="389">
        <v>0</v>
      </c>
      <c r="Z9" s="389">
        <v>0</v>
      </c>
      <c r="AA9" s="389">
        <v>0</v>
      </c>
      <c r="AB9" s="389">
        <v>2</v>
      </c>
      <c r="AC9" s="372">
        <f t="shared" ref="AC9:AC20" si="6">SUM(Q9:AB9)</f>
        <v>16</v>
      </c>
    </row>
    <row r="10" spans="1:29" ht="18" customHeight="1" thickBot="1">
      <c r="A10" s="302" t="s">
        <v>143</v>
      </c>
      <c r="B10" s="263">
        <v>81</v>
      </c>
      <c r="C10" s="263">
        <v>48</v>
      </c>
      <c r="D10" s="264">
        <v>71</v>
      </c>
      <c r="E10" s="263">
        <v>128</v>
      </c>
      <c r="F10" s="263">
        <v>171</v>
      </c>
      <c r="G10" s="263">
        <v>350</v>
      </c>
      <c r="H10" s="263">
        <v>569</v>
      </c>
      <c r="I10" s="263">
        <v>553</v>
      </c>
      <c r="J10" s="263">
        <v>458</v>
      </c>
      <c r="K10" s="263">
        <v>306</v>
      </c>
      <c r="L10" s="263">
        <v>220</v>
      </c>
      <c r="M10" s="264">
        <v>229</v>
      </c>
      <c r="N10" s="293">
        <f t="shared" si="5"/>
        <v>3184</v>
      </c>
      <c r="O10" s="243"/>
      <c r="P10" s="371" t="s">
        <v>143</v>
      </c>
      <c r="Q10" s="387">
        <v>1</v>
      </c>
      <c r="R10" s="387">
        <v>2</v>
      </c>
      <c r="S10" s="387">
        <v>1</v>
      </c>
      <c r="T10" s="387">
        <v>0</v>
      </c>
      <c r="U10" s="387">
        <v>0</v>
      </c>
      <c r="V10" s="387">
        <v>0</v>
      </c>
      <c r="W10" s="387">
        <v>1</v>
      </c>
      <c r="X10" s="387">
        <v>1</v>
      </c>
      <c r="Y10" s="387">
        <v>0</v>
      </c>
      <c r="Z10" s="387">
        <v>1</v>
      </c>
      <c r="AA10" s="387">
        <v>0</v>
      </c>
      <c r="AB10" s="387">
        <v>0</v>
      </c>
      <c r="AC10" s="388">
        <f t="shared" si="6"/>
        <v>7</v>
      </c>
    </row>
    <row r="11" spans="1:29" ht="18" customHeight="1" thickBot="1">
      <c r="A11" s="245" t="s">
        <v>125</v>
      </c>
      <c r="B11" s="161">
        <v>112</v>
      </c>
      <c r="C11" s="161">
        <v>85</v>
      </c>
      <c r="D11" s="161">
        <v>60</v>
      </c>
      <c r="E11" s="161">
        <v>97</v>
      </c>
      <c r="F11" s="161">
        <v>95</v>
      </c>
      <c r="G11" s="161">
        <v>305</v>
      </c>
      <c r="H11" s="161">
        <v>544</v>
      </c>
      <c r="I11" s="161">
        <v>449</v>
      </c>
      <c r="J11" s="161">
        <v>475</v>
      </c>
      <c r="K11" s="161">
        <v>505</v>
      </c>
      <c r="L11" s="161">
        <v>219</v>
      </c>
      <c r="M11" s="162">
        <v>98</v>
      </c>
      <c r="N11" s="258">
        <f t="shared" si="5"/>
        <v>3044</v>
      </c>
      <c r="O11" s="108"/>
      <c r="P11" s="302" t="s">
        <v>125</v>
      </c>
      <c r="Q11" s="210">
        <v>16</v>
      </c>
      <c r="R11" s="210">
        <v>1</v>
      </c>
      <c r="S11" s="210">
        <v>19</v>
      </c>
      <c r="T11" s="210">
        <v>3</v>
      </c>
      <c r="U11" s="210">
        <v>13</v>
      </c>
      <c r="V11" s="210">
        <v>1</v>
      </c>
      <c r="W11" s="210">
        <v>2</v>
      </c>
      <c r="X11" s="210">
        <v>2</v>
      </c>
      <c r="Y11" s="210">
        <v>0</v>
      </c>
      <c r="Z11" s="210">
        <v>24</v>
      </c>
      <c r="AA11" s="210">
        <v>4</v>
      </c>
      <c r="AB11" s="210">
        <v>2</v>
      </c>
      <c r="AC11" s="257">
        <f t="shared" si="6"/>
        <v>87</v>
      </c>
    </row>
    <row r="12" spans="1:29" ht="18" customHeight="1" thickBot="1">
      <c r="A12" s="246" t="s">
        <v>27</v>
      </c>
      <c r="B12" s="212">
        <v>84</v>
      </c>
      <c r="C12" s="212">
        <v>100</v>
      </c>
      <c r="D12" s="213">
        <v>77</v>
      </c>
      <c r="E12" s="213">
        <v>80</v>
      </c>
      <c r="F12" s="123">
        <v>236</v>
      </c>
      <c r="G12" s="123">
        <v>438</v>
      </c>
      <c r="H12" s="124">
        <v>631</v>
      </c>
      <c r="I12" s="123">
        <v>752</v>
      </c>
      <c r="J12" s="122">
        <v>523</v>
      </c>
      <c r="K12" s="123">
        <v>427</v>
      </c>
      <c r="L12" s="122">
        <v>253</v>
      </c>
      <c r="M12" s="214">
        <v>136</v>
      </c>
      <c r="N12" s="248">
        <f t="shared" si="5"/>
        <v>3737</v>
      </c>
      <c r="O12" s="108"/>
      <c r="P12" s="303" t="s">
        <v>20</v>
      </c>
      <c r="Q12" s="215">
        <v>7</v>
      </c>
      <c r="R12" s="215">
        <v>7</v>
      </c>
      <c r="S12" s="216">
        <v>13</v>
      </c>
      <c r="T12" s="216">
        <v>3</v>
      </c>
      <c r="U12" s="216">
        <v>8</v>
      </c>
      <c r="V12" s="216">
        <v>11</v>
      </c>
      <c r="W12" s="215">
        <v>5</v>
      </c>
      <c r="X12" s="216">
        <v>11</v>
      </c>
      <c r="Y12" s="216">
        <v>9</v>
      </c>
      <c r="Z12" s="216">
        <v>9</v>
      </c>
      <c r="AA12" s="217">
        <v>20</v>
      </c>
      <c r="AB12" s="217">
        <v>37</v>
      </c>
      <c r="AC12" s="255">
        <f t="shared" si="6"/>
        <v>140</v>
      </c>
    </row>
    <row r="13" spans="1:29" ht="18" customHeight="1" thickBot="1">
      <c r="A13" s="246" t="s">
        <v>28</v>
      </c>
      <c r="B13" s="216">
        <v>41</v>
      </c>
      <c r="C13" s="216">
        <v>44</v>
      </c>
      <c r="D13" s="216">
        <v>67</v>
      </c>
      <c r="E13" s="216">
        <v>103</v>
      </c>
      <c r="F13" s="218">
        <v>311</v>
      </c>
      <c r="G13" s="216">
        <v>415</v>
      </c>
      <c r="H13" s="216">
        <v>539</v>
      </c>
      <c r="I13" s="218">
        <v>1165</v>
      </c>
      <c r="J13" s="216">
        <v>534</v>
      </c>
      <c r="K13" s="216">
        <v>297</v>
      </c>
      <c r="L13" s="215">
        <v>205</v>
      </c>
      <c r="M13" s="219">
        <v>92</v>
      </c>
      <c r="N13" s="249">
        <f t="shared" si="5"/>
        <v>3813</v>
      </c>
      <c r="O13" s="108"/>
      <c r="P13" s="304" t="s">
        <v>28</v>
      </c>
      <c r="Q13" s="216">
        <v>9</v>
      </c>
      <c r="R13" s="216">
        <v>22</v>
      </c>
      <c r="S13" s="215">
        <v>18</v>
      </c>
      <c r="T13" s="216">
        <v>9</v>
      </c>
      <c r="U13" s="220">
        <v>21</v>
      </c>
      <c r="V13" s="216">
        <v>14</v>
      </c>
      <c r="W13" s="216">
        <v>6</v>
      </c>
      <c r="X13" s="216">
        <v>13</v>
      </c>
      <c r="Y13" s="216">
        <v>7</v>
      </c>
      <c r="Z13" s="221">
        <v>81</v>
      </c>
      <c r="AA13" s="220">
        <v>31</v>
      </c>
      <c r="AB13" s="221">
        <v>37</v>
      </c>
      <c r="AC13" s="256">
        <f t="shared" si="6"/>
        <v>268</v>
      </c>
    </row>
    <row r="14" spans="1:29" ht="18" customHeight="1" thickBot="1">
      <c r="A14" s="246" t="s">
        <v>29</v>
      </c>
      <c r="B14" s="216">
        <v>57</v>
      </c>
      <c r="C14" s="215">
        <v>35</v>
      </c>
      <c r="D14" s="216">
        <v>95</v>
      </c>
      <c r="E14" s="215">
        <v>112</v>
      </c>
      <c r="F14" s="216">
        <v>131</v>
      </c>
      <c r="G14" s="13">
        <v>340</v>
      </c>
      <c r="H14" s="13">
        <v>483</v>
      </c>
      <c r="I14" s="14">
        <v>1339</v>
      </c>
      <c r="J14" s="13">
        <v>614</v>
      </c>
      <c r="K14" s="13">
        <v>349</v>
      </c>
      <c r="L14" s="13">
        <v>236</v>
      </c>
      <c r="M14" s="222">
        <v>68</v>
      </c>
      <c r="N14" s="248">
        <f t="shared" si="5"/>
        <v>3859</v>
      </c>
      <c r="O14" s="108"/>
      <c r="P14" s="304" t="s">
        <v>29</v>
      </c>
      <c r="Q14" s="216">
        <v>19</v>
      </c>
      <c r="R14" s="216">
        <v>12</v>
      </c>
      <c r="S14" s="216">
        <v>8</v>
      </c>
      <c r="T14" s="215">
        <v>12</v>
      </c>
      <c r="U14" s="216">
        <v>7</v>
      </c>
      <c r="V14" s="216">
        <v>15</v>
      </c>
      <c r="W14" s="13">
        <v>16</v>
      </c>
      <c r="X14" s="222">
        <v>12</v>
      </c>
      <c r="Y14" s="215">
        <v>16</v>
      </c>
      <c r="Z14" s="216">
        <v>6</v>
      </c>
      <c r="AA14" s="215">
        <v>12</v>
      </c>
      <c r="AB14" s="215">
        <v>6</v>
      </c>
      <c r="AC14" s="255">
        <f t="shared" si="6"/>
        <v>141</v>
      </c>
    </row>
    <row r="15" spans="1:29" ht="18" hidden="1" customHeight="1" thickBot="1">
      <c r="A15" s="246" t="s">
        <v>30</v>
      </c>
      <c r="B15" s="223">
        <v>68</v>
      </c>
      <c r="C15" s="216">
        <v>42</v>
      </c>
      <c r="D15" s="216">
        <v>44</v>
      </c>
      <c r="E15" s="215">
        <v>75</v>
      </c>
      <c r="F15" s="215">
        <v>135</v>
      </c>
      <c r="G15" s="215">
        <v>448</v>
      </c>
      <c r="H15" s="216">
        <v>507</v>
      </c>
      <c r="I15" s="216">
        <v>808</v>
      </c>
      <c r="J15" s="220">
        <v>795</v>
      </c>
      <c r="K15" s="215">
        <v>313</v>
      </c>
      <c r="L15" s="215">
        <v>246</v>
      </c>
      <c r="M15" s="215">
        <v>143</v>
      </c>
      <c r="N15" s="248">
        <f t="shared" si="5"/>
        <v>3624</v>
      </c>
      <c r="O15" s="108"/>
      <c r="P15" s="304" t="s">
        <v>30</v>
      </c>
      <c r="Q15" s="225">
        <v>9</v>
      </c>
      <c r="R15" s="216">
        <v>16</v>
      </c>
      <c r="S15" s="216">
        <v>12</v>
      </c>
      <c r="T15" s="215">
        <v>6</v>
      </c>
      <c r="U15" s="226">
        <v>7</v>
      </c>
      <c r="V15" s="226">
        <v>14</v>
      </c>
      <c r="W15" s="216">
        <v>9</v>
      </c>
      <c r="X15" s="216">
        <v>14</v>
      </c>
      <c r="Y15" s="216">
        <v>9</v>
      </c>
      <c r="Z15" s="216">
        <v>9</v>
      </c>
      <c r="AA15" s="226">
        <v>8</v>
      </c>
      <c r="AB15" s="226">
        <v>7</v>
      </c>
      <c r="AC15" s="255">
        <f t="shared" si="6"/>
        <v>120</v>
      </c>
    </row>
    <row r="16" spans="1:29" ht="18" hidden="1" customHeight="1" thickBot="1">
      <c r="A16" s="12" t="s">
        <v>31</v>
      </c>
      <c r="B16" s="227">
        <v>71</v>
      </c>
      <c r="C16" s="227">
        <v>97</v>
      </c>
      <c r="D16" s="227">
        <v>61</v>
      </c>
      <c r="E16" s="228">
        <v>105</v>
      </c>
      <c r="F16" s="228">
        <v>198</v>
      </c>
      <c r="G16" s="228">
        <v>442</v>
      </c>
      <c r="H16" s="229">
        <v>790</v>
      </c>
      <c r="I16" s="15">
        <v>674</v>
      </c>
      <c r="J16" s="15">
        <v>594</v>
      </c>
      <c r="K16" s="228">
        <v>275</v>
      </c>
      <c r="L16" s="228">
        <v>133</v>
      </c>
      <c r="M16" s="228">
        <v>108</v>
      </c>
      <c r="N16" s="248">
        <f t="shared" si="5"/>
        <v>3548</v>
      </c>
      <c r="O16" s="10"/>
      <c r="P16" s="247" t="s">
        <v>31</v>
      </c>
      <c r="Q16" s="227">
        <v>7</v>
      </c>
      <c r="R16" s="227">
        <v>13</v>
      </c>
      <c r="S16" s="227">
        <v>12</v>
      </c>
      <c r="T16" s="228">
        <v>11</v>
      </c>
      <c r="U16" s="228">
        <v>12</v>
      </c>
      <c r="V16" s="228">
        <v>15</v>
      </c>
      <c r="W16" s="228">
        <v>20</v>
      </c>
      <c r="X16" s="228">
        <v>15</v>
      </c>
      <c r="Y16" s="228">
        <v>15</v>
      </c>
      <c r="Z16" s="228">
        <v>20</v>
      </c>
      <c r="AA16" s="228">
        <v>9</v>
      </c>
      <c r="AB16" s="228">
        <v>7</v>
      </c>
      <c r="AC16" s="254">
        <f t="shared" si="6"/>
        <v>156</v>
      </c>
    </row>
    <row r="17" spans="1:31" ht="13.8" hidden="1" thickBot="1">
      <c r="A17" s="17" t="s">
        <v>32</v>
      </c>
      <c r="B17" s="225">
        <v>38</v>
      </c>
      <c r="C17" s="228">
        <v>19</v>
      </c>
      <c r="D17" s="228">
        <v>38</v>
      </c>
      <c r="E17" s="228">
        <v>203</v>
      </c>
      <c r="F17" s="228">
        <v>146</v>
      </c>
      <c r="G17" s="228">
        <v>439</v>
      </c>
      <c r="H17" s="229">
        <v>964</v>
      </c>
      <c r="I17" s="229">
        <v>1154</v>
      </c>
      <c r="J17" s="228">
        <v>423</v>
      </c>
      <c r="K17" s="228">
        <v>388</v>
      </c>
      <c r="L17" s="228">
        <v>176</v>
      </c>
      <c r="M17" s="228">
        <v>143</v>
      </c>
      <c r="N17" s="230">
        <f t="shared" si="5"/>
        <v>4131</v>
      </c>
      <c r="O17" s="10"/>
      <c r="P17" s="16" t="s">
        <v>32</v>
      </c>
      <c r="Q17" s="228">
        <v>7</v>
      </c>
      <c r="R17" s="228">
        <v>7</v>
      </c>
      <c r="S17" s="228">
        <v>8</v>
      </c>
      <c r="T17" s="228">
        <v>12</v>
      </c>
      <c r="U17" s="228">
        <v>9</v>
      </c>
      <c r="V17" s="228">
        <v>6</v>
      </c>
      <c r="W17" s="228">
        <v>11</v>
      </c>
      <c r="X17" s="228">
        <v>8</v>
      </c>
      <c r="Y17" s="228">
        <v>16</v>
      </c>
      <c r="Z17" s="228">
        <v>40</v>
      </c>
      <c r="AA17" s="228">
        <v>17</v>
      </c>
      <c r="AB17" s="228">
        <v>16</v>
      </c>
      <c r="AC17" s="228">
        <f t="shared" si="6"/>
        <v>157</v>
      </c>
    </row>
    <row r="18" spans="1:31" ht="13.8" hidden="1" thickBot="1">
      <c r="A18" s="231" t="s">
        <v>33</v>
      </c>
      <c r="B18" s="15">
        <v>49</v>
      </c>
      <c r="C18" s="15">
        <v>63</v>
      </c>
      <c r="D18" s="15">
        <v>50</v>
      </c>
      <c r="E18" s="15">
        <v>71</v>
      </c>
      <c r="F18" s="15">
        <v>144</v>
      </c>
      <c r="G18" s="15">
        <v>374</v>
      </c>
      <c r="H18" s="105">
        <v>729</v>
      </c>
      <c r="I18" s="105">
        <v>1097</v>
      </c>
      <c r="J18" s="105">
        <v>650</v>
      </c>
      <c r="K18" s="15">
        <v>397</v>
      </c>
      <c r="L18" s="15">
        <v>192</v>
      </c>
      <c r="M18" s="15">
        <v>217</v>
      </c>
      <c r="N18" s="230">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8">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24">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32">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33">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32">
        <f t="shared" si="6"/>
        <v>296</v>
      </c>
    </row>
    <row r="21" spans="1:31">
      <c r="A21" s="20"/>
      <c r="B21" s="234"/>
      <c r="C21" s="234"/>
      <c r="D21" s="234"/>
      <c r="E21" s="234"/>
      <c r="F21" s="234"/>
      <c r="G21" s="234"/>
      <c r="H21" s="234"/>
      <c r="I21" s="234"/>
      <c r="J21" s="234"/>
      <c r="K21" s="234"/>
      <c r="L21" s="234"/>
      <c r="M21" s="234"/>
      <c r="N21" s="21"/>
      <c r="O21" s="10"/>
      <c r="P21" s="22"/>
      <c r="Q21" s="235"/>
      <c r="R21" s="235"/>
      <c r="S21" s="235"/>
      <c r="T21" s="235"/>
      <c r="U21" s="235"/>
      <c r="V21" s="235"/>
      <c r="W21" s="235"/>
      <c r="X21" s="235"/>
      <c r="Y21" s="235"/>
      <c r="Z21" s="235"/>
      <c r="AA21" s="235"/>
      <c r="AB21" s="235"/>
      <c r="AC21" s="234"/>
    </row>
    <row r="22" spans="1:31" ht="13.5" customHeight="1">
      <c r="A22" s="696" t="s">
        <v>238</v>
      </c>
      <c r="B22" s="697"/>
      <c r="C22" s="697"/>
      <c r="D22" s="697"/>
      <c r="E22" s="697"/>
      <c r="F22" s="697"/>
      <c r="G22" s="697"/>
      <c r="H22" s="697"/>
      <c r="I22" s="697"/>
      <c r="J22" s="697"/>
      <c r="K22" s="697"/>
      <c r="L22" s="697"/>
      <c r="M22" s="697"/>
      <c r="N22" s="698"/>
      <c r="O22" s="10"/>
      <c r="P22" s="696" t="str">
        <f>+A22</f>
        <v>※2024年 第8週（2/19～2/25） 現在</v>
      </c>
      <c r="Q22" s="697"/>
      <c r="R22" s="697"/>
      <c r="S22" s="697"/>
      <c r="T22" s="697"/>
      <c r="U22" s="697"/>
      <c r="V22" s="697"/>
      <c r="W22" s="697"/>
      <c r="X22" s="697"/>
      <c r="Y22" s="697"/>
      <c r="Z22" s="697"/>
      <c r="AA22" s="697"/>
      <c r="AB22" s="697"/>
      <c r="AC22" s="698"/>
    </row>
    <row r="23" spans="1:31" ht="13.8" thickBot="1">
      <c r="A23" s="290" t="s">
        <v>144</v>
      </c>
      <c r="B23" s="10"/>
      <c r="C23" s="10"/>
      <c r="D23" s="10"/>
      <c r="E23" s="10"/>
      <c r="F23" s="10"/>
      <c r="G23" s="10" t="s">
        <v>19</v>
      </c>
      <c r="H23" s="10"/>
      <c r="I23" s="10"/>
      <c r="J23" s="10"/>
      <c r="K23" s="10"/>
      <c r="L23" s="10"/>
      <c r="M23" s="10"/>
      <c r="N23" s="24"/>
      <c r="O23" s="10"/>
      <c r="P23" s="291"/>
      <c r="Q23" s="10"/>
      <c r="R23" s="10"/>
      <c r="S23" s="10"/>
      <c r="T23" s="10"/>
      <c r="U23" s="10"/>
      <c r="V23" s="10"/>
      <c r="W23" s="10"/>
      <c r="X23" s="10"/>
      <c r="Y23" s="10"/>
      <c r="Z23" s="10"/>
      <c r="AA23" s="10"/>
      <c r="AB23" s="10"/>
      <c r="AC23" s="26"/>
    </row>
    <row r="24" spans="1:31" ht="33" customHeight="1" thickBot="1">
      <c r="A24" s="23"/>
      <c r="B24" s="236" t="s">
        <v>151</v>
      </c>
      <c r="C24" s="10"/>
      <c r="D24" s="699" t="s">
        <v>219</v>
      </c>
      <c r="E24" s="700"/>
      <c r="F24" s="10"/>
      <c r="G24" s="10" t="s">
        <v>19</v>
      </c>
      <c r="H24" s="10"/>
      <c r="I24" s="10"/>
      <c r="J24" s="10"/>
      <c r="K24" s="10"/>
      <c r="L24" s="10"/>
      <c r="M24" s="10"/>
      <c r="N24" s="24"/>
      <c r="O24" s="108" t="s">
        <v>19</v>
      </c>
      <c r="P24" s="146"/>
      <c r="Q24" s="359" t="s">
        <v>152</v>
      </c>
      <c r="R24" s="682" t="s">
        <v>177</v>
      </c>
      <c r="S24" s="683"/>
      <c r="T24" s="684"/>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45"/>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63"/>
    </row>
    <row r="30" spans="1:31">
      <c r="A30" s="23"/>
      <c r="B30" s="10"/>
      <c r="C30" s="10"/>
      <c r="D30" s="10"/>
      <c r="E30" s="10"/>
      <c r="F30" s="10"/>
      <c r="G30" s="10"/>
      <c r="H30" s="10"/>
      <c r="I30" s="10"/>
      <c r="J30" s="10"/>
      <c r="K30" s="10"/>
      <c r="L30" s="10"/>
      <c r="M30" s="10"/>
      <c r="N30" s="24"/>
      <c r="O30" s="10"/>
      <c r="P30" s="11"/>
      <c r="AC30" s="27"/>
    </row>
    <row r="31" spans="1:31" ht="21.6">
      <c r="A31" s="322" t="s">
        <v>167</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7"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10(9)　ノロウイルス関連情報 </vt:lpstr>
      <vt:lpstr>Sheet1</vt:lpstr>
      <vt:lpstr>10(9)　衛生訓話</vt:lpstr>
      <vt:lpstr>10(9)　食中毒記事等 </vt:lpstr>
      <vt:lpstr>10(9)　海外情報</vt:lpstr>
      <vt:lpstr>9　感染症情報</vt:lpstr>
      <vt:lpstr>10(9)　感染症統計</vt:lpstr>
      <vt:lpstr>10(9)　食品回収</vt:lpstr>
      <vt:lpstr>10(9)　食品表示</vt:lpstr>
      <vt:lpstr>10(9)　残留農薬　等 </vt:lpstr>
      <vt:lpstr>'10(9)　ノロウイルス関連情報 '!Print_Area</vt:lpstr>
      <vt:lpstr>'10(9)　衛生訓話'!Print_Area</vt:lpstr>
      <vt:lpstr>'10(9)　海外情報'!Print_Area</vt:lpstr>
      <vt:lpstr>'10(9)　感染症統計'!Print_Area</vt:lpstr>
      <vt:lpstr>'10(9)　残留農薬　等 '!Print_Area</vt:lpstr>
      <vt:lpstr>'10(9)　食中毒記事等 '!Print_Area</vt:lpstr>
      <vt:lpstr>'10(9)　食品回収'!Print_Area</vt:lpstr>
      <vt:lpstr>'10(9)　食品表示'!Print_Area</vt:lpstr>
      <vt:lpstr>'9　感染症情報'!Print_Area</vt:lpstr>
      <vt:lpstr>スポンサー公告!Print_Area</vt:lpstr>
      <vt:lpstr>'10(9)　残留農薬　等 '!Print_Titles</vt:lpstr>
      <vt:lpstr>'10(9)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2024-03-16T23:31:27Z</dcterms:modified>
</cp:coreProperties>
</file>