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codeName="ThisWorkbook" hidePivotFieldList="1"/>
  <xr:revisionPtr revIDLastSave="0" documentId="13_ncr:1_{FDBCEE9B-9C09-47AC-A8EF-6036C9062075}" xr6:coauthVersionLast="47" xr6:coauthVersionMax="47" xr10:uidLastSave="{00000000-0000-0000-0000-000000000000}"/>
  <bookViews>
    <workbookView xWindow="-108" yWindow="-108" windowWidth="23256" windowHeight="12456" firstSheet="2" activeTab="2" xr2:uid="{00000000-000D-0000-FFFF-FFFF00000000}"/>
  </bookViews>
  <sheets>
    <sheet name="ヘッドライン" sheetId="78" state="hidden" r:id="rId1"/>
    <sheet name="スポンサー公告" sheetId="127" r:id="rId2"/>
    <sheet name="6　ノロウイルス関連情報 " sheetId="101" r:id="rId3"/>
    <sheet name="Sheet1" sheetId="160" state="hidden" r:id="rId4"/>
    <sheet name="6  衛生訓話" sheetId="162" r:id="rId5"/>
    <sheet name="6　食中毒記事等 " sheetId="29" r:id="rId6"/>
    <sheet name="5　海外情報" sheetId="123" r:id="rId7"/>
    <sheet name="4　感染症情報" sheetId="124" r:id="rId8"/>
    <sheet name="6　感染症統計" sheetId="125" r:id="rId9"/>
    <sheet name="6　食品表示" sheetId="34" r:id="rId10"/>
    <sheet name="6　食品回収" sheetId="60" r:id="rId11"/>
    <sheet name="6　残留農薬　等 " sheetId="156" r:id="rId12"/>
  </sheets>
  <definedNames>
    <definedName name="_xlnm._FilterDatabase" localSheetId="2" hidden="1">'6　ノロウイルス関連情報 '!$A$22:$G$75</definedName>
    <definedName name="_xlnm._FilterDatabase" localSheetId="11" hidden="1">'6　残留農薬　等 '!$A$1:$C$1</definedName>
    <definedName name="_xlnm._FilterDatabase" localSheetId="5" hidden="1">'6　食中毒記事等 '!$A$1:$D$1</definedName>
    <definedName name="_xlnm.Print_Area" localSheetId="7">'4　感染症情報'!$A$1:$D$33</definedName>
    <definedName name="_xlnm.Print_Area" localSheetId="6">'5　海外情報'!$A$1:$C$34</definedName>
    <definedName name="_xlnm.Print_Area" localSheetId="4">'6  衛生訓話'!$A$1:$M$20</definedName>
    <definedName name="_xlnm.Print_Area" localSheetId="2">'6　ノロウイルス関連情報 '!$A$1:$N$84</definedName>
    <definedName name="_xlnm.Print_Area" localSheetId="8">'6　感染症統計'!$A$1:$AC$38</definedName>
    <definedName name="_xlnm.Print_Area" localSheetId="11">'6　残留農薬　等 '!$A$1:$C$28</definedName>
    <definedName name="_xlnm.Print_Area" localSheetId="5">'6　食中毒記事等 '!$A$1:$D$25</definedName>
    <definedName name="_xlnm.Print_Area" localSheetId="10">'6　食品回収'!$A$1:$E$30</definedName>
    <definedName name="_xlnm.Print_Area" localSheetId="9">'6　食品表示'!$A$1:$N$13</definedName>
    <definedName name="_xlnm.Print_Area" localSheetId="1">スポンサー公告!$B$1:$X$49</definedName>
    <definedName name="_xlnm.Print_Titles" localSheetId="11">'6　残留農薬　等 '!$1:$1</definedName>
    <definedName name="_xlnm.Print_Titles" localSheetId="5">'6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78" l="1"/>
  <c r="C22" i="160" l="1"/>
  <c r="D22" i="160"/>
  <c r="E22" i="160"/>
  <c r="F22" i="160"/>
  <c r="G22" i="160"/>
  <c r="B22" i="160"/>
  <c r="B45" i="101"/>
  <c r="B47" i="101"/>
  <c r="B48" i="101"/>
  <c r="B57" i="101"/>
  <c r="B60" i="101"/>
  <c r="B61" i="101"/>
  <c r="G44" i="101"/>
  <c r="B44" i="101" s="1"/>
  <c r="G73" i="101"/>
  <c r="G25" i="101"/>
  <c r="B25" i="101" s="1"/>
  <c r="G26" i="101"/>
  <c r="B26" i="101" s="1"/>
  <c r="G27" i="101"/>
  <c r="B27" i="101" s="1"/>
  <c r="G28" i="101"/>
  <c r="B28" i="101" s="1"/>
  <c r="G29" i="101"/>
  <c r="B29" i="101" s="1"/>
  <c r="G30" i="101"/>
  <c r="B30" i="101" s="1"/>
  <c r="G31" i="101"/>
  <c r="B31" i="101" s="1"/>
  <c r="G32" i="101"/>
  <c r="B32" i="101" s="1"/>
  <c r="G33" i="101"/>
  <c r="B33" i="101" s="1"/>
  <c r="G34" i="101"/>
  <c r="B34" i="101" s="1"/>
  <c r="G35" i="101"/>
  <c r="B35" i="101" s="1"/>
  <c r="G36" i="101"/>
  <c r="B36" i="101" s="1"/>
  <c r="G37" i="101"/>
  <c r="B37" i="101" s="1"/>
  <c r="G38" i="101"/>
  <c r="B38" i="101" s="1"/>
  <c r="G39" i="101"/>
  <c r="B39" i="101" s="1"/>
  <c r="G40" i="101"/>
  <c r="B40" i="101" s="1"/>
  <c r="G41" i="101"/>
  <c r="B41" i="101" s="1"/>
  <c r="G42" i="101"/>
  <c r="B42" i="101" s="1"/>
  <c r="G43" i="101"/>
  <c r="B43" i="101" s="1"/>
  <c r="G45" i="101"/>
  <c r="G46" i="101"/>
  <c r="B46" i="101" s="1"/>
  <c r="G47" i="101"/>
  <c r="G48" i="101"/>
  <c r="G49" i="101"/>
  <c r="B49" i="101" s="1"/>
  <c r="G50" i="101"/>
  <c r="B50" i="101" s="1"/>
  <c r="G51" i="101"/>
  <c r="B51" i="101" s="1"/>
  <c r="G52" i="101"/>
  <c r="B52" i="101" s="1"/>
  <c r="G53" i="101"/>
  <c r="B53" i="101" s="1"/>
  <c r="G54" i="101"/>
  <c r="B54" i="101" s="1"/>
  <c r="G55" i="101"/>
  <c r="B55" i="101" s="1"/>
  <c r="G56" i="101"/>
  <c r="B56" i="101" s="1"/>
  <c r="G57" i="101"/>
  <c r="G58" i="101"/>
  <c r="B58" i="101" s="1"/>
  <c r="G59" i="101"/>
  <c r="B59" i="101" s="1"/>
  <c r="G60" i="101"/>
  <c r="G61" i="101"/>
  <c r="G62" i="101"/>
  <c r="B62" i="101" s="1"/>
  <c r="G63" i="101"/>
  <c r="B63" i="101" s="1"/>
  <c r="G64" i="101"/>
  <c r="B64" i="101" s="1"/>
  <c r="G65" i="101"/>
  <c r="B65" i="101" s="1"/>
  <c r="G66" i="101"/>
  <c r="B66" i="101" s="1"/>
  <c r="G67" i="101"/>
  <c r="B67" i="101" s="1"/>
  <c r="G68" i="101"/>
  <c r="B68" i="101" s="1"/>
  <c r="G69" i="101"/>
  <c r="B69" i="101" s="1"/>
  <c r="G70" i="101"/>
  <c r="B70" i="101" s="1"/>
  <c r="B15" i="78"/>
  <c r="B14" i="78"/>
  <c r="Q4" i="125" l="1"/>
  <c r="B4" i="125"/>
  <c r="B17" i="78"/>
  <c r="N8" i="125" l="1"/>
  <c r="AC8" i="125"/>
  <c r="B11" i="78" l="1"/>
  <c r="B12" i="78" l="1"/>
  <c r="G23" i="101" l="1"/>
  <c r="G24" i="101"/>
  <c r="N9" i="125" l="1"/>
  <c r="N10" i="125"/>
  <c r="Y4" i="125" l="1"/>
  <c r="Z4" i="125"/>
  <c r="K4" i="125"/>
  <c r="B10" i="78" l="1"/>
  <c r="B13" i="78" l="1"/>
  <c r="G11" i="78" l="1"/>
  <c r="F4" i="125" l="1"/>
  <c r="E4" i="125"/>
  <c r="D4" i="125"/>
  <c r="N71" i="101" l="1"/>
  <c r="M71" i="101"/>
  <c r="G74" i="101" l="1"/>
  <c r="B24" i="101" l="1"/>
  <c r="B16" i="78" l="1"/>
  <c r="R4" i="125"/>
  <c r="S4" i="125"/>
  <c r="T4" i="125"/>
  <c r="U4" i="125"/>
  <c r="V4" i="125"/>
  <c r="W4" i="125"/>
  <c r="X4" i="125"/>
  <c r="AA4" i="125"/>
  <c r="AB4" i="125"/>
  <c r="C4" i="125"/>
  <c r="G4" i="125"/>
  <c r="H4" i="125"/>
  <c r="I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B23" i="101"/>
  <c r="G75" i="101" l="1"/>
  <c r="F75" i="101" s="1"/>
  <c r="F11" i="78"/>
  <c r="I74" i="101" l="1"/>
  <c r="I73" i="101"/>
  <c r="H11"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<sst xmlns="http://schemas.openxmlformats.org/spreadsheetml/2006/main" count="596" uniqueCount="417">
  <si>
    <t>発生</t>
    <rPh sb="0" eb="2">
      <t>ハッセイ</t>
    </rPh>
    <phoneticPr fontId="5"/>
  </si>
  <si>
    <t>ソース</t>
    <phoneticPr fontId="5"/>
  </si>
  <si>
    <t>日付</t>
    <rPh sb="0" eb="2">
      <t>ヒヅケ</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</si>
  <si>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</si>
  <si>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</si>
  <si>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</si>
  <si>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</si>
  <si>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</si>
  <si>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</si>
  <si>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</si>
  <si>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</si>
  <si>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</si>
  <si>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</si>
  <si>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</si>
  <si>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</si>
  <si>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</si>
  <si>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</si>
  <si>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</si>
  <si>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</si>
  <si>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</si>
  <si>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</si>
  <si>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</si>
  <si>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</si>
  <si>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</si>
  <si>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</si>
  <si>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</si>
  <si>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</si>
  <si>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</si>
  <si>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</si>
  <si>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</si>
  <si>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</si>
  <si>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</si>
  <si>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</si>
  <si>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</si>
  <si>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</si>
  <si>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</si>
  <si>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</si>
  <si>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</si>
  <si>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</si>
  <si>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</si>
  <si>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</si>
  <si>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</si>
  <si>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</si>
  <si>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</si>
  <si>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</si>
  <si>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</si>
  <si>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</si>
  <si>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</si>
  <si>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</si>
  <si>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</si>
  <si>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</si>
  <si>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</si>
  <si>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</si>
  <si>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</si>
  <si>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</si>
  <si>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</si>
  <si>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</si>
  <si>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</si>
  <si>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</si>
  <si>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</si>
  <si>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</si>
  <si>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</si>
  <si>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</si>
  <si>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</si>
  <si>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</si>
  <si>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</si>
  <si>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</si>
  <si>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</si>
  <si>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</si>
  <si>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</si>
  <si>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</si>
  <si>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</si>
  <si>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</si>
  <si>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</si>
  <si>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</si>
  <si>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</si>
  <si>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</si>
  <si>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</si>
  <si>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</si>
  <si>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</si>
  <si>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</si>
  <si>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</si>
  <si>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</si>
  <si>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</si>
  <si>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</si>
  <si>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</si>
  <si>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</si>
  <si>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</si>
  <si>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</si>
  <si>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</si>
  <si>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</si>
  <si>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</si>
  <si>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</si>
  <si>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</si>
  <si>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</si>
  <si>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</si>
  <si>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</si>
  <si>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</si>
  <si>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</si>
  <si>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</si>
  <si>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</si>
  <si>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</si>
  <si>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</si>
  <si>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</si>
  <si>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</si>
  <si>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</si>
  <si>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</si>
  <si>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</si>
  <si>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</si>
  <si>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</si>
  <si>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</si>
  <si>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</si>
  <si>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</si>
  <si>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</si>
  <si>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</si>
  <si>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</si>
  <si>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</si>
  <si>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</si>
  <si>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</si>
  <si>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</si>
  <si>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</si>
  <si>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</si>
  <si>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</si>
  <si>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</si>
  <si>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</si>
  <si>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</si>
  <si>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</si>
  <si>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</si>
  <si>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</si>
  <si>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</si>
  <si>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</si>
  <si>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</si>
  <si>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</si>
  <si>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</si>
  <si>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</si>
  <si>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</si>
  <si>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</si>
  <si>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</si>
  <si>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</si>
  <si>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</si>
  <si>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</si>
  <si>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</si>
  <si>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</si>
  <si>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2021年</t>
  </si>
  <si>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</si>
  <si>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</si>
  <si>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</si>
  <si>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</si>
  <si>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</si>
  <si>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</si>
  <si>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</si>
  <si>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</si>
  <si>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</si>
  <si>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</si>
  <si>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</si>
  <si>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</si>
  <si>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</si>
  <si>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2022年</t>
    <phoneticPr fontId="5"/>
  </si>
  <si>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</si>
  <si>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</si>
  <si>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</si>
  <si>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</si>
  <si>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</si>
  <si>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</si>
  <si>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</si>
  <si>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先週に比べて全国平均は</t>
    <phoneticPr fontId="5"/>
  </si>
  <si>
    <t xml:space="preserve"> </t>
    <phoneticPr fontId="33"/>
  </si>
  <si>
    <t>※2023年 第11週（3/13～3/19）  現在</t>
    <phoneticPr fontId="86"/>
  </si>
  <si>
    <t>1.　食中毒</t>
    <rPh sb="3" eb="6">
      <t>ショクチュウドク</t>
    </rPh>
    <phoneticPr fontId="33"/>
  </si>
  <si>
    <t>2.　ノロウイルス</t>
    <phoneticPr fontId="33"/>
  </si>
  <si>
    <t xml:space="preserve"> 全国指数</t>
    <phoneticPr fontId="5"/>
  </si>
  <si>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</si>
  <si>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</si>
  <si>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</si>
  <si>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　</t>
    <phoneticPr fontId="33"/>
  </si>
  <si>
    <t>インフルエンザ
と
新型コロナ</t>
    <rPh sb="10" eb="12">
      <t>シンガタ</t>
    </rPh>
    <phoneticPr fontId="86"/>
  </si>
  <si>
    <t>9．スポンサー広告</t>
    <rPh sb="7" eb="9">
      <t>コウコク</t>
    </rPh>
    <phoneticPr fontId="5"/>
  </si>
  <si>
    <t xml:space="preserve">腸チフス
パラチフス
</t>
    <rPh sb="0" eb="1">
      <t>チョウ</t>
    </rPh>
    <phoneticPr fontId="5"/>
  </si>
  <si>
    <t>やや増加　コロナ前に近づく</t>
    <rPh sb="2" eb="4">
      <t>ゾウカ</t>
    </rPh>
    <rPh sb="8" eb="9">
      <t>マエ</t>
    </rPh>
    <rPh sb="10" eb="11">
      <t>チカ</t>
    </rPh>
    <phoneticPr fontId="5"/>
  </si>
  <si>
    <t>3類感染症　
細菌性赤痢</t>
    <phoneticPr fontId="5"/>
  </si>
  <si>
    <t>注意</t>
    <rPh sb="0" eb="2">
      <t>チュウイ</t>
    </rPh>
    <phoneticPr fontId="86"/>
  </si>
  <si>
    <t>　　　　フード・セーフティー　http://www7b.biglobe.ne.jp/~food-safty/　　更新2023/12/10</t>
    <phoneticPr fontId="5"/>
  </si>
  <si>
    <t>食品表示 (12/11-12/17)</t>
    <rPh sb="0" eb="2">
      <t>ショクヒン</t>
    </rPh>
    <rPh sb="2" eb="4">
      <t>ヒョウジ</t>
    </rPh>
    <phoneticPr fontId="5"/>
  </si>
  <si>
    <t xml:space="preserve"> </t>
    <phoneticPr fontId="16"/>
  </si>
  <si>
    <t>注意　食品に関わる記事の一部をご紹介します。詳しくはリンク先のページよりご確認ください。</t>
    <phoneticPr fontId="5"/>
  </si>
  <si>
    <t>なお、情報提供ページは提供者側により短期間で削除される場合もあります。予めご了解ください。</t>
    <phoneticPr fontId="5"/>
  </si>
  <si>
    <t>11月ー3月中9-10月、4月以降
施設の所在市町村で           流行・食中毒が複数件報告される。
定点観測値が5.00～10.00</t>
    <phoneticPr fontId="86"/>
  </si>
  <si>
    <t xml:space="preserve">【情報共有】業界・地域のニュースを掲示して、注意を促す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予防的検査の実施、健康保菌者への生活指導、待機指示
【訓練】嘔吐物処理の実施訓練
【お客様・パートナー】客、納品業者に体調不良者がある場合には日報に記録
</t>
    <phoneticPr fontId="86"/>
  </si>
  <si>
    <t>管理レベル「3」　</t>
    <phoneticPr fontId="5"/>
  </si>
  <si>
    <t>インフルエンザ 新型</t>
    <phoneticPr fontId="86"/>
  </si>
  <si>
    <t xml:space="preserve">コロナウイルス感染症  </t>
    <phoneticPr fontId="86"/>
  </si>
  <si>
    <t>報告数　　　</t>
    <phoneticPr fontId="86"/>
  </si>
  <si>
    <t>報告数</t>
    <phoneticPr fontId="86"/>
  </si>
  <si>
    <t>　総数　　　　</t>
    <phoneticPr fontId="5"/>
  </si>
  <si>
    <t>男性　　　　</t>
    <phoneticPr fontId="86"/>
  </si>
  <si>
    <t>女性</t>
    <phoneticPr fontId="86"/>
  </si>
  <si>
    <t>　I総数</t>
    <phoneticPr fontId="5"/>
  </si>
  <si>
    <t>I男性</t>
    <phoneticPr fontId="86"/>
  </si>
  <si>
    <t>I女性</t>
    <phoneticPr fontId="86"/>
  </si>
  <si>
    <t>　NC総数　　　　</t>
    <phoneticPr fontId="5"/>
  </si>
  <si>
    <t>NC男性</t>
    <phoneticPr fontId="86"/>
  </si>
  <si>
    <t>NC女性</t>
    <phoneticPr fontId="86"/>
  </si>
  <si>
    <t>.</t>
    <phoneticPr fontId="86"/>
  </si>
  <si>
    <t>皆様  週刊情報2023-51を配信いたします</t>
    <phoneticPr fontId="5"/>
  </si>
  <si>
    <t>2024年</t>
    <rPh sb="4" eb="5">
      <t>ネン</t>
    </rPh>
    <phoneticPr fontId="86"/>
  </si>
  <si>
    <t>今週</t>
    <rPh sb="0" eb="2">
      <t>コンシュウ</t>
    </rPh>
    <phoneticPr fontId="86"/>
  </si>
  <si>
    <t>少ない</t>
    <rPh sb="0" eb="1">
      <t>スク</t>
    </rPh>
    <phoneticPr fontId="86"/>
  </si>
  <si>
    <t>京都新聞</t>
    <rPh sb="0" eb="4">
      <t>キョウトシンブン</t>
    </rPh>
    <phoneticPr fontId="86"/>
  </si>
  <si>
    <t>埼玉新聞</t>
    <rPh sb="0" eb="4">
      <t>サイタマシンブン</t>
    </rPh>
    <phoneticPr fontId="86"/>
  </si>
  <si>
    <t>★数年間で1番目に高い比率でノロウイルス継続</t>
    <rPh sb="1" eb="4">
      <t>スウネンカン</t>
    </rPh>
    <rPh sb="6" eb="8">
      <t>バンメ</t>
    </rPh>
    <rPh sb="9" eb="10">
      <t>タカ</t>
    </rPh>
    <rPh sb="11" eb="13">
      <t>ヒリツ</t>
    </rPh>
    <rPh sb="20" eb="22">
      <t>ケイゾク</t>
    </rPh>
    <phoneticPr fontId="5"/>
  </si>
  <si>
    <t>神戸新聞</t>
    <rPh sb="0" eb="4">
      <t>コウベシンブン</t>
    </rPh>
    <phoneticPr fontId="86"/>
  </si>
  <si>
    <t>4類感染症</t>
    <phoneticPr fontId="86"/>
  </si>
  <si>
    <t>2024年第3週</t>
    <phoneticPr fontId="86"/>
  </si>
  <si>
    <t>2024年第 4 週（1月22日〜1月28日）</t>
    <phoneticPr fontId="86"/>
  </si>
  <si>
    <t>結核例　212例</t>
    <rPh sb="7" eb="8">
      <t>レイ</t>
    </rPh>
    <phoneticPr fontId="5"/>
  </si>
  <si>
    <t>細菌性赤痢2例 菌種：S. sonnei（D群）2例＿感染地域：‌愛知県1例、バングラデシュ1例</t>
    <rPh sb="0" eb="3">
      <t>サイキンセイ</t>
    </rPh>
    <rPh sb="3" eb="5">
      <t>セキリ</t>
    </rPh>
    <rPh sb="6" eb="7">
      <t>レイ</t>
    </rPh>
    <rPh sb="8" eb="9">
      <t>キン</t>
    </rPh>
    <rPh sb="9" eb="10">
      <t>タネ</t>
    </rPh>
    <rPh sb="22" eb="23">
      <t>グン</t>
    </rPh>
    <rPh sb="25" eb="26">
      <t>レイ</t>
    </rPh>
    <rPh sb="27" eb="29">
      <t>カンセン</t>
    </rPh>
    <rPh sb="29" eb="31">
      <t>チイキ</t>
    </rPh>
    <rPh sb="33" eb="36">
      <t>アイチケン</t>
    </rPh>
    <rPh sb="37" eb="38">
      <t>レイ</t>
    </rPh>
    <rPh sb="47" eb="48">
      <t>レイ</t>
    </rPh>
    <phoneticPr fontId="86"/>
  </si>
  <si>
    <t xml:space="preserve">年齢群：‌3歳（1例）、6歳（1例）、7歳（1例）、10代（4例）、20代（9例）、30代（6例）、  40代（3例）、50代（4例）、60代（4例）、70代（3例）
</t>
    <phoneticPr fontId="86"/>
  </si>
  <si>
    <t>血清群・毒素型：‌O157 VT2（8例）、O157 VT1・VT2（6例）、O157 VT1（3例）、O103 VT1（2例）、O111VT1（2例）、O1 VT1（1例）、O121 VT2（1例）、O136 VT2（1例）、O146 VT1・VT2‌（1例）、O63 VT2（1例）、その他・不明（10例）
累積報告数：99例（有症者60例、うちHUS 1例．死亡なし）</t>
    <phoneticPr fontId="86"/>
  </si>
  <si>
    <t xml:space="preserve">腸管出血性大腸菌感染症36例（有症者17例、うちHUS なし）
感染地域：国内30例、国内・国外不明6例
国内の感染地域：‌群馬県3例、大阪府3例、北海道2例、茨城県2例、埼玉県2例、山梨県2例、滋賀県2例、山形県1例、千葉県1例、東京都1例、新潟県1例、静岡県1例、香川県1例、熊本県1例、沖縄県1例、            国内（都道府県不明）6例
</t>
    <phoneticPr fontId="86"/>
  </si>
  <si>
    <t>E型肝炎13例 感染地域（感染源）：‌神奈川県4例（牛肉のカルパッチョ1例、           豚レバースモーク1例、不明2例）、北海道1例（肉）、東京都1例（不明）、
国内（都道府県不明）4例（馬刺し1例、豚肉1例、不明2例）、
国内・国外不明3例（不明3例）
A型肝炎1例 感染地域：国内（都道府県不明）</t>
    <phoneticPr fontId="86"/>
  </si>
  <si>
    <t>レジオネラ症19例（肺炎型16例、ポンティアック熱型2例、無症状病原体保有者1例）
感染地域：北海道1例、千葉県1例、東京都1例、神奈川県1例、山梨県1例、静岡県1例、滋賀県1例、大阪府1例、奈良県1例、
山口県1例、徳島県1例、福岡県1例、大分県1例、沖縄県1例、国内・国外不明5例
年齢群：40代（2例）、50代（1例）、60代（3例）、70代（3例）、80代（6例）、90代以上（4例）累積報告数：122例</t>
    <phoneticPr fontId="86"/>
  </si>
  <si>
    <t>アメーバ赤痢11例（腸管アメーバ症8例、腸管外アメーバ症3例）
感染地域：‌東京都2例、大阪府1例、兵庫県1例、国内（都道府県不明）5例、東京都/タイ/中国1例、国内・国外不明1例
感染経路：‌性的接触7例（異性間4例、同性間2例、異性間・同性間不明1例）、経口感染1例、その他・不明3例</t>
    <phoneticPr fontId="86"/>
  </si>
  <si>
    <t>2024年第4週</t>
    <phoneticPr fontId="86"/>
  </si>
  <si>
    <r>
      <t xml:space="preserve">対前週
</t>
    </r>
    <r>
      <rPr>
        <b/>
        <sz val="14"/>
        <color rgb="FFFF0000"/>
        <rFont val="ＭＳ Ｐゴシック"/>
        <family val="3"/>
        <charset val="128"/>
      </rPr>
      <t>インフルエンザ 　     108.4%   増加</t>
    </r>
    <r>
      <rPr>
        <b/>
        <sz val="11"/>
        <color rgb="FFFF0000"/>
        <rFont val="ＭＳ Ｐゴシック"/>
        <family val="3"/>
        <charset val="128"/>
      </rPr>
      <t xml:space="preserve">
</t>
    </r>
    <r>
      <rPr>
        <b/>
        <sz val="14"/>
        <color rgb="FFFF0000"/>
        <rFont val="ＭＳ Ｐゴシック"/>
        <family val="3"/>
        <charset val="128"/>
      </rPr>
      <t>新型コロナウイルス  122.1% 　増加</t>
    </r>
    <rPh sb="0" eb="3">
      <t>タイゼンシュウゾウカ</t>
    </rPh>
    <rPh sb="27" eb="29">
      <t>ゾウカ</t>
    </rPh>
    <rPh sb="49" eb="51">
      <t>ゾウカ</t>
    </rPh>
    <phoneticPr fontId="86"/>
  </si>
  <si>
    <t>滋賀県は9日、長浜市高田町の「創作日本料理　塩梅」で食事をした同市などの21～57歳の男女8人が、下痢や嘔吐（おうと）などの症状を訴え、うち5人と調理従事者1人からノロウイルスを検出したと発表した。県長浜保健所は食中毒と断定し、同店を11日まで3日間の営業停止処分にした。</t>
    <phoneticPr fontId="86"/>
  </si>
  <si>
    <t>千葉市は7日、稲毛区宮野木町の飲食店「やきとりアンド焼肉まる」で調理された牛タン丼弁当を食べた40～50代の男女4人からノロウイルスが検出されたと発表した。重症者はおらず、全員快方に向かっている。市保健所は同店の食事が原因の食中毒と断定し、同日から3日間の営業停止処分とした。</t>
    <phoneticPr fontId="86"/>
  </si>
  <si>
    <t>千葉日報</t>
    <rPh sb="0" eb="2">
      <t>チバ</t>
    </rPh>
    <rPh sb="2" eb="4">
      <t>ニッポウ</t>
    </rPh>
    <phoneticPr fontId="86"/>
  </si>
  <si>
    <t>2月1日、2日にかけて島根県益田市の業者が製造・提供した恵方巻を食べた138人が、下痢や嘔吐など症状を訴えました。
また、同業者が経営する飲食店を1月30日から2月4日にかけて利用した38人も同様の症状を訴えたとのことです。
検査の結果、患者6人と製造業者11人の便からノロウイルスが検出されました。</t>
    <phoneticPr fontId="86"/>
  </si>
  <si>
    <t>TBS</t>
    <phoneticPr fontId="86"/>
  </si>
  <si>
    <t>埼玉県は7日、上尾中央総合病院で1日に病院食を食べた入院患者72人が下痢や腹痛などを訴え、うち25人の便からウエルシュ菌を検出したと発表した。全員、快方に向かっているという。鴻巣保健所は病院食を調理提供した日清医療食品（東京都）が食中毒を発生させたとして、同社を9日まで3日間の営業停止処分とした。</t>
    <phoneticPr fontId="86"/>
  </si>
  <si>
    <t>ノロウイルスによる食中毒が発生したのは、四万十市中村の飲食店「ホワイトキャッスル」です。
高知県によりますと、今月4日午後6時半ごろ「食中毒の疑い患者がいる」と医療機関から県に情報提供がありました。幡多保健所が調べた結果、今月2日にこの飲食店で調理された食事をした4グループ50人のうち、31人に下痢や嘔吐、腹痛などの食中毒症状が見られました。</t>
    <phoneticPr fontId="86"/>
  </si>
  <si>
    <t>テレビ高知</t>
    <rPh sb="3" eb="5">
      <t>コウチ</t>
    </rPh>
    <phoneticPr fontId="86"/>
  </si>
  <si>
    <t>群馬県内で昨年発生した食中毒の件数は14件（速報値）で、4年ぶりに2桁に増えたことが、県のまとめで分かった。患者数は169人で、100人超えも4年ぶり。新型コロナウイルスの感染症法上の位置付けが5類に移行して利用が増えたとみられる飲食店でノロウイルスの感染が目立った。</t>
    <phoneticPr fontId="86"/>
  </si>
  <si>
    <t>上毛新聞</t>
    <rPh sb="0" eb="4">
      <t>ジョウモウシンブン</t>
    </rPh>
    <phoneticPr fontId="86"/>
  </si>
  <si>
    <t xml:space="preserve">台湾カゴメが米から輸入のピザソース、水際検査で不合格 残留農薬の規定違反で - エキサイト </t>
    <phoneticPr fontId="86"/>
  </si>
  <si>
    <t>毎週　　ひとつ　　覚えていきましょう</t>
    <phoneticPr fontId="5"/>
  </si>
  <si>
    <t>まだDXチェックしていませんか?  (スマホで店舗や工場点検)</t>
    <phoneticPr fontId="33"/>
  </si>
  <si>
    <t>今週のニュース（Noroｖｉｒｕｓ） (2/13-2/18)</t>
    <rPh sb="0" eb="2">
      <t>コンシュウ</t>
    </rPh>
    <phoneticPr fontId="5"/>
  </si>
  <si>
    <t>2024/5週</t>
    <phoneticPr fontId="86"/>
  </si>
  <si>
    <t>2024/6週</t>
  </si>
  <si>
    <t>食中毒情報 (2/13-2/18)</t>
    <rPh sb="0" eb="3">
      <t>ショクチュウドク</t>
    </rPh>
    <rPh sb="3" eb="5">
      <t>ジョウホウ</t>
    </rPh>
    <phoneticPr fontId="5"/>
  </si>
  <si>
    <t>海外情報 (2/13-2/18)</t>
    <rPh sb="0" eb="4">
      <t>カイガイジョウホウ</t>
    </rPh>
    <phoneticPr fontId="5"/>
  </si>
  <si>
    <t>残留農薬  (2/13-2/18)</t>
    <phoneticPr fontId="5"/>
  </si>
  <si>
    <t>食品表示 (2/13-2/18)</t>
    <rPh sb="0" eb="2">
      <t>ショクヒン</t>
    </rPh>
    <rPh sb="2" eb="4">
      <t>ヒョウジ</t>
    </rPh>
    <phoneticPr fontId="5"/>
  </si>
  <si>
    <t>食品表示
 (2/13-2/18)</t>
    <rPh sb="0" eb="2">
      <t>ショクヒン</t>
    </rPh>
    <rPh sb="2" eb="4">
      <t>ヒョウジ</t>
    </rPh>
    <phoneticPr fontId="5"/>
  </si>
  <si>
    <t>1月</t>
    <rPh sb="1" eb="2">
      <t>ガツ</t>
    </rPh>
    <phoneticPr fontId="86"/>
  </si>
  <si>
    <t>※2024年 第6週（2/5～2/11） 現在</t>
    <phoneticPr fontId="5"/>
  </si>
  <si>
    <t>岐阜市の老人福祉施設でノロウイルスが原因の集団食中毒が発生し、入居者27人と、調理を担当する1人が発症しました。
食中毒が発生したのは岐阜市川部の老人福祉施設「ケアハウス やすらぎの里 川部苑」です。</t>
    <phoneticPr fontId="86"/>
  </si>
  <si>
    <t>CBCニュース</t>
    <phoneticPr fontId="86"/>
  </si>
  <si>
    <t>兵庫県芦屋健康福祉事務所は16日、芦屋市東山町のすし店「すし寅」の宅配ずしを12日に食べた同市の13～69歳の男女計11人が、嘔吐や下痢などの症状を訴えたと発表した。発症者からノロウイルスが検出され、同事務所が食中毒と判断し、17日まで2日間の営業停止を命じた。</t>
    <phoneticPr fontId="86"/>
  </si>
  <si>
    <t>鳥取県日野町内の病院で、患者と職員１９人が下痢やおう吐の症状を訴え、米子保健所は、感染性胃腸炎の集団発生として、注意喚起を行っています。
米子保健所によりますと、1６日、日野町の日野病院から「多数の在籍者に下痢、おう吐、吐き気の症状が発生し、一部からノロウイルスが検出された」と報告があったということです。</t>
    <phoneticPr fontId="86"/>
  </si>
  <si>
    <t>新潟県は１７日、上越市の飲食店でノロウイルスによる食中毒が発生したと発表しました。店の客９人が下痢やおう吐などの症状を発症しましたが現在は全員快方に向かっているということです。上越保健所が調査をしたところ、１０日と１１日にこの飲食店を利用した客のうち、４グループの９人（２０〜６０代の男女）が下痢や発熱、おう吐などの症状を呈していたことが判明し、検査の結果８人の便からノロウイルスが検出されました。</t>
    <phoneticPr fontId="86"/>
  </si>
  <si>
    <t>新潟ニュース</t>
    <rPh sb="0" eb="2">
      <t>ニイガタ</t>
    </rPh>
    <phoneticPr fontId="86"/>
  </si>
  <si>
    <t>茨城県の水戸市保健所は15日、同市内の児童福祉施設で、感染性胃腸炎の集団感染があったと発表した。市保健所によると、1月31日～2月6日に0～5歳の園児36人と50代の女性職員1人が嘔吐(おうと)や下痢、発熱の症状を訴えた。このうち5人の検体を調べ、4人からノロウイルスが検出された。重症者や入院者はなく、全員快方に向かっている。</t>
    <phoneticPr fontId="86"/>
  </si>
  <si>
    <t>茨城新聞</t>
  </si>
  <si>
    <t>有田川町立の保育所では検便した６人全員からノロウイルスが検出されていて、先月２４日から今月１４日までの間に園児２６３人のうち８１人・職員５１人のうち８人が症状を訴えています。
　隣の自治体、紀美野町立の認定こども園では検便した８人のうち６人からノロウイルスが検出されていて、先月２２日から今月１４日までの間に園児９７人のうち２８人・職員２４人のうち６人が症状を訴えているということです。　</t>
    <phoneticPr fontId="86"/>
  </si>
  <si>
    <t>MBSニュース</t>
    <phoneticPr fontId="86"/>
  </si>
  <si>
    <t>令和6年1月17日～2月6日にかけて、県内で、ノロウイルス食中毒が4件連続して発生したことから、現在、食中毒警報が出ています。発生の主な原因は、感染している調理者、従事者から汚染された食品を喫食したことによるものです。ノロウイルスは食品中では増えず、人の腸管内で増えます。感染すると、吐物やふん便中にウイルスが排泄されるので、次の事項に注意が必要です。</t>
    <phoneticPr fontId="86"/>
  </si>
  <si>
    <t>じゃん掛川</t>
    <rPh sb="3" eb="5">
      <t>カケガワ</t>
    </rPh>
    <phoneticPr fontId="86"/>
  </si>
  <si>
    <t>7人に共通する食事は「田子屋」の仕出し弁当のみだったことや、患者のうち5人からノロウイルスが検出されたことから、県八幡浜保健所は仕出し弁当を介したノロウイルスによる食中毒と断定し、同店を16日から2日間の営業停止処分としました。
なお、「田子屋」の調理担当3人からもノロウイルスが検出されたということです。</t>
    <phoneticPr fontId="86"/>
  </si>
  <si>
    <t xml:space="preserve"> TBS</t>
    <phoneticPr fontId="86"/>
  </si>
  <si>
    <t>食中毒が発生したのは、東京･足立区の木曽路西新井店。
足立保健所によると、1月30日から2月3日にかけて、この店で食事をした6歳から88歳までの163人が嘔吐や下痢などの症状を訴えました。
このうち、8歳の男の子を含む3人が下痢などの症状が重く、入院したということです。</t>
    <phoneticPr fontId="86"/>
  </si>
  <si>
    <t>岩手県は２月１４日、県央保健所管内の教育・保育施設でノロウイルスによる感染性胃腸炎が集団発生したと発表した。
園児２６人と職員２人、合わせて２８人が嘔吐や下痢等の症状を訴えているという。
県が手洗いの徹底など感染対策を呼び掛けている。</t>
    <phoneticPr fontId="86"/>
  </si>
  <si>
    <t>岩手めんこいテレビ</t>
    <rPh sb="0" eb="2">
      <t>イワテ</t>
    </rPh>
    <phoneticPr fontId="86"/>
  </si>
  <si>
    <t>原因食品 ２月６日（火）夜に当該施設で提供された食事 　病因物質 ノロウイルス 
食中毒と断定した理 由
・発症者に共通する食事が当該施設で提供された食事のみであること 
・発症者の発症状況が類似していること 
・発症者３人及び調理従事者１人の便からノロウイルスが検出されたこと</t>
    <phoneticPr fontId="86"/>
  </si>
  <si>
    <t>京 都 市 保 健 所</t>
    <phoneticPr fontId="86"/>
  </si>
  <si>
    <t>大阪府は13日、茨木保健所管内の小学校で、101人が感染性胃腸炎に集団感染したと発表しました。　今月8日、小学校から茨木保健所に、「複数人に胃腸炎の症状が出ている」と報告があり、保健所が調査に乗り出し、検便の採取を指示しました。その後、13日までに児童99人、教職員2人の計101人に胃腸炎の症状</t>
    <phoneticPr fontId="86"/>
  </si>
  <si>
    <t>YTB</t>
    <phoneticPr fontId="86"/>
  </si>
  <si>
    <t>函館の介護施設でノロウイルス検出：北海道新聞デジタル
市立函館保健所は14日、市内の介護保険施設で職員と入所者計21人が嘔吐（おうと）や下痢などの症状を訴え、検便した結果、6人からノロウイルスを検出したと発表した。</t>
    <phoneticPr fontId="86"/>
  </si>
  <si>
    <t>北海道新聞</t>
    <rPh sb="0" eb="3">
      <t>ホッカイドウ</t>
    </rPh>
    <rPh sb="3" eb="5">
      <t>シンブン</t>
    </rPh>
    <phoneticPr fontId="86"/>
  </si>
  <si>
    <t xml:space="preserve"> GⅡ　5週10例</t>
    <rPh sb="5" eb="6">
      <t>シュウ</t>
    </rPh>
    <phoneticPr fontId="5"/>
  </si>
  <si>
    <t xml:space="preserve"> GⅡ　6週　0例</t>
    <rPh sb="8" eb="9">
      <t>レイ</t>
    </rPh>
    <phoneticPr fontId="5"/>
  </si>
  <si>
    <t>岩国の飲食店で５人食中毒/ノロ検出、営業停止 / 山口新聞 電子版 
症状者の便からノロウイルスが検出されたため、岩国環境保健所は食中毒と判断し、１９日まで営業停止を命じた。 県によると、１５日に発症者の家族から同 ...</t>
    <phoneticPr fontId="86"/>
  </si>
  <si>
    <t xml:space="preserve">山口新聞 </t>
    <phoneticPr fontId="86"/>
  </si>
  <si>
    <t>高知の居酒屋で１３人集団食中毒 店１７日から３日間営業停止</t>
    <phoneticPr fontId="16"/>
  </si>
  <si>
    <t>高知市の居酒屋で食事をした１３人が下痢や腹痛などの症状を訴え、保健所はこの店の料理が原因の集団食中毒と断定し、１７日から３日間の営業停止処分にしました。高知市によりますと、今月１０日の夜、高知市薊野中町の居酒屋「旬菜花こまち」で食事をした１３人が下痢や腹痛、発熱の症状を訴えました。保健所が調査したところ、１０人から食中毒を引き起こす細菌「カンピロバクター・ジェジュニ」が検出され、このうち３人が医療機関を受診し、いずれも快方に向かっているということです。保健所はこの店で提供された鶏生レバーなどの料理が原因の集団食中毒と断定し、１７日から３日間の営業停止処分にしました。高知市によりますと、「カンピロバクター」による食中毒は鶏肉を生や加熱が不十分のまま食べて発生していることが多いとして、十分に加熱するよう注意を呼びかけています。</t>
    <phoneticPr fontId="16"/>
  </si>
  <si>
    <t>高知県</t>
    <rPh sb="0" eb="3">
      <t>コウチケン</t>
    </rPh>
    <phoneticPr fontId="16"/>
  </si>
  <si>
    <t>NHK</t>
    <phoneticPr fontId="16"/>
  </si>
  <si>
    <t>https://www3.nhk.or.jp/lnews/kochi/20240217/8010019829.html</t>
    <phoneticPr fontId="16"/>
  </si>
  <si>
    <t>すしなど食べて食中毒 13人が腹痛や下痢など症状訴える 店は2日間の営業停止／兵庫県</t>
    <phoneticPr fontId="16"/>
  </si>
  <si>
    <t>兵庫県</t>
    <rPh sb="0" eb="3">
      <t>ヒョウゴケン</t>
    </rPh>
    <phoneticPr fontId="16"/>
  </si>
  <si>
    <t>兵庫県の姫路市保健所は2月15日、姫路市内の回転ずしチェーンで食事をした客が下痢などの症状を訴えたと発表しました。保健所は食中毒と断定し、店を2日間の営業停止処分としました。食中毒が発生したのは、姫路市の回転ずしチェーン「力丸辻井店」です。 
姫路市保健所によりますと、1月28日から2月2日にかけて店で食事をした客のうち5グループ13人に、腹痛や下痢、嘔吐などの症状が出たということです。 うち6人の便を検査したところ、全員からノロウイルスが検出されました。 また従業員3人からもノロウイルスが検出されたということです。 
体調不良を訴えた13人は、にぎりずしや巻きずしなどを食べていました。 
保健所は、診察した医師から食中毒患者の届け出があったことなどから食中毒と断定し、店を2月15日と16日の2日間食品衛生法に基づく営業停止処分としました。 店は、体調不良を訴えた客から連絡があったことを受け、2月5日から営業を自粛しています。 重症者はおらず、全員が快方に向かっているということです。</t>
    <phoneticPr fontId="16"/>
  </si>
  <si>
    <t>https://news.yahoo.co.jp/articles/7b7d95c7b58218a3ca61365ebc8e3fe161a2e705</t>
    <phoneticPr fontId="16"/>
  </si>
  <si>
    <t>サンテレビ</t>
    <phoneticPr fontId="16"/>
  </si>
  <si>
    <t>鳥貴族店舗で「カンピロバクター」検出の食中毒事故……　体調不良者複数で営業停止に「深くお詫び」</t>
    <phoneticPr fontId="16"/>
  </si>
  <si>
    <t>居酒屋チェーン「鳥貴族」の店舗で、体調不良を訴えていた来店客からカンピロバクターが検出される食中毒事故が発生したとして、運営会社が2月15日に謝罪しました。都内店舗で発生　事故が発生したのは鳥貴族東小金井店（東京都小金井市）。1月28日に来店した客に体調不良の症状があり、東京都多摩府中保健所の調査により3人からカンピロバクターが検出されたとのことです。同店は2月20日まで都から営業停止処分を受けています。運営する鳥貴族（大阪市）は「発症されましたお客様には、多大なる苦痛とご迷惑をおかけしましたことを心より深くお詫び申し上げます。また、日頃より当該店舗をご利用いただいておりますお客様及び今後当該店舗をご利用予定のお客様、並びに関係者の皆様に多大なご迷惑とご心配をお掛けしましたことを、重ねてお詫び申し上げます」と謝罪。今後は衛生対策などを徹底するとしています。</t>
    <phoneticPr fontId="16"/>
  </si>
  <si>
    <t>https://news.yahoo.co.jp/articles/56dc9408505efad10a309576796ca82d82750b23</t>
    <phoneticPr fontId="16"/>
  </si>
  <si>
    <t>東京都</t>
    <rPh sb="0" eb="3">
      <t>トウキョウト</t>
    </rPh>
    <phoneticPr fontId="16"/>
  </si>
  <si>
    <t>ねとらぼ</t>
    <phoneticPr fontId="16"/>
  </si>
  <si>
    <t>熊本市内の飲食店での食中毒発生に伴う営業停止処分について</t>
    <phoneticPr fontId="16"/>
  </si>
  <si>
    <t>令和6年（2024年）2月9日（金）16時30分、熊本県健康危機管理課から「2月9日（金）、合志市の医療機関から、胃腸炎様症状を呈している患者1名が受診しており、2月3日（土）に5名で熊本市内の飲食店を利用し、5名全員が有症状である。」と連絡がありました。
調査の結果、当該グループは職場の同僚5名で、2月3日（土）18時頃から当該飲食店で食事をしており、5名全員2月4日（日）から2月7日（水）にかけて腹痛、下痢、発熱などの症状を訴え、そのうち3名が医療機関を受診していることが判明しました。
　有症者5名の共通食に、当該飲食店での食事があり、また、有症者の検便検査結果、有症者の喫食状況や発症状況、当該飲食店での調理
状況から、この飲食店の食事を原因とする食中毒と断定し、この飲食店に対して営業停止を命じました。
主な症状　　腹痛、下痢、発熱
喫食者数　　5名　　有症者数　　5名　内訳：男性3名、女性2名（年齢5名とも20歳代）
原因食品　　　2月3日（土）に当該飲食店で提供された食事（18時頃喫食）
病因物質　　　カンピロバクター・ジェジュニ</t>
    <phoneticPr fontId="16"/>
  </si>
  <si>
    <t>https://www.city.kumamoto.jp/hpKiji/pub/detail.aspx?c_id=5&amp;id=53638&amp;class_set_id=3&amp;class_id=535</t>
    <phoneticPr fontId="16"/>
  </si>
  <si>
    <t>熊本県</t>
    <phoneticPr fontId="16"/>
  </si>
  <si>
    <t>熊本市公表</t>
    <rPh sb="2" eb="3">
      <t>シ</t>
    </rPh>
    <rPh sb="3" eb="5">
      <t>コウヒョウ</t>
    </rPh>
    <phoneticPr fontId="16"/>
  </si>
  <si>
    <t>　</t>
    <phoneticPr fontId="16"/>
  </si>
  <si>
    <t>食中毒事件の発生(神戸)</t>
    <rPh sb="0" eb="2">
      <t>コウベ</t>
    </rPh>
    <rPh sb="9" eb="11">
      <t>コウベ</t>
    </rPh>
    <phoneticPr fontId="16"/>
  </si>
  <si>
    <t>2024年2月11日（日曜）、本市須磨区役所を通じて須磨区の「揚王（ALBERO）」営業者より「当該施設で調製した弁当を喫食した吹田市の事業所の職員のうち、12名が下痢、腹痛等の症状を呈している。」との連絡が保健所西部衛生監視事務所に寄せられました。
同所の調査の結果、2月7日（水曜）に当該施設で調製された弁当を職場等で喫食した1グループ16名のうち調査のできた13名中12名及び職場から持ち帰った弁当を喫食した1家族1名が、2月8日（木曜）夜間より下痢、嘔吐、発熱、腹痛等の症状を呈していることが判明しました。当該施設で調製された弁当以外に共通食事がないこと、発症状況が類似していること並びに患者便10検体及び無症状の調理従事者便2検体からノロウイルスGⅡが検出されたことから、神戸市保健所長は当該施設で調製された弁当を原因とする食中毒と断定し、当該施設に対して営業停止（2月14日（水曜）から2月15日（木曜）までの2日間）を命じました。なお、患者は快方に向かっています。
飲食店営業　屋号：揚王（ALBERO）原因食事　　2月7日（水曜）に原因施設で調製された弁当
病因物質　ノロウイルスGⅡ</t>
    <phoneticPr fontId="16"/>
  </si>
  <si>
    <t>https://www.city.kobe.lg.jp/a99427/878623229756.html</t>
    <phoneticPr fontId="16"/>
  </si>
  <si>
    <t>神戸市公表</t>
    <rPh sb="0" eb="3">
      <t>コウベシ</t>
    </rPh>
    <rPh sb="3" eb="5">
      <t>コウヒョウ</t>
    </rPh>
    <phoneticPr fontId="16"/>
  </si>
  <si>
    <t>回収＆返金/交換</t>
  </si>
  <si>
    <t>イオンリテール</t>
  </si>
  <si>
    <t>回収＆返金</t>
  </si>
  <si>
    <t>なとり</t>
  </si>
  <si>
    <t>回収＆交換</t>
  </si>
  <si>
    <t>山本山</t>
  </si>
  <si>
    <t>合同会社natu...</t>
  </si>
  <si>
    <t>阿部長商店</t>
  </si>
  <si>
    <t>ちょこれーと工房...</t>
  </si>
  <si>
    <t>丸福シーフーズ</t>
  </si>
  <si>
    <t>井辻食産</t>
  </si>
  <si>
    <t>関門食品</t>
  </si>
  <si>
    <t>パスポート</t>
  </si>
  <si>
    <t>回収</t>
  </si>
  <si>
    <t>伏見蒲鉾</t>
  </si>
  <si>
    <t>ミニストップ</t>
  </si>
  <si>
    <t>ジューシーチキン辛口 一部ラベル誤貼付でアレルゲン表示欠落コメントあり</t>
  </si>
  <si>
    <t>はぎの食品</t>
  </si>
  <si>
    <t>にょきにょきふりかけ かつお 一部ラベル誤貼付でアレルゲン表示欠落</t>
  </si>
  <si>
    <t>オヴァールリエゾ...</t>
  </si>
  <si>
    <t>獺祭タブレット ホワイト 一部賞味期限誤記載</t>
  </si>
  <si>
    <t>西友</t>
  </si>
  <si>
    <t>真田店 うす家 シッポクうどん 一部賞味期限切れ</t>
  </si>
  <si>
    <t>KYOHO JA...</t>
  </si>
  <si>
    <t>若松の赭 一部亜硫酸添加量超過</t>
  </si>
  <si>
    <t>サミット</t>
  </si>
  <si>
    <t>ツナ＆たまご＆キャロットラペ サンド 一部ラベル誤貼付で特定原材料表示欠落</t>
  </si>
  <si>
    <t>富澤商店</t>
  </si>
  <si>
    <t>栗甘露煮(中瓶) 一部賞味期限誤表示コメントあり</t>
  </si>
  <si>
    <t>福島さくら農業協...</t>
  </si>
  <si>
    <t>あぐりあ店 こまつ菜 一部残留農薬基準超過</t>
  </si>
  <si>
    <t>とりせん</t>
  </si>
  <si>
    <t>縞ほっけの塩焼き 一部ラベル誤貼付で特定原材料表示欠落</t>
  </si>
  <si>
    <t>三洋産業</t>
  </si>
  <si>
    <t>湯布院豆腐アイス バニラ 一部大腸菌群陽性コメントあり</t>
  </si>
  <si>
    <t>マツモト</t>
  </si>
  <si>
    <t>うるめ若干 一部賞味期限誤印字</t>
  </si>
  <si>
    <t>ハローズ</t>
  </si>
  <si>
    <t>辛子めんたいこ切子 一部アレルゲン表示欠落コメントあり</t>
  </si>
  <si>
    <t>ささや</t>
  </si>
  <si>
    <t>千葉ペリエ店 桜饅頭 一部アレルゲン表示欠落</t>
  </si>
  <si>
    <t>海老の季節の味覚天丼 一部アレルゲン誤記載</t>
  </si>
  <si>
    <t>セブンプレミアム いかくんせい 一部カビ発生の恐れ</t>
  </si>
  <si>
    <t>ちょこはす(まっ茶,ほうじ茶) 一部賞味期限誤表示</t>
  </si>
  <si>
    <t>Luna(6個入)、fammy selection box(12個入) 落花生表示欠落</t>
  </si>
  <si>
    <t>イトーヨーカドーで販売 かつお竜田揚げ 一部保存方法表記欠落</t>
  </si>
  <si>
    <t>ペリエ西船橋で販売 クランチチョコ 一部品質表示シール欠落</t>
  </si>
  <si>
    <t>中四国ローソンで販売 ガリにしん 一部賞味期限誤表記</t>
  </si>
  <si>
    <t>はるまきの皮(生) 一部賞味期限表記欠落</t>
  </si>
  <si>
    <t>国産辛子高菜 極 一部表記通りの原材料使用せず製造</t>
  </si>
  <si>
    <t>幸手店 トントロ味付け 一部消費期限誤表示</t>
  </si>
  <si>
    <t>杵つきもち入巾着 一部変色を起こす恐れ</t>
  </si>
  <si>
    <t xml:space="preserve">イズミの店舗でアジフライ誤表記 ベトナムで加工を「長崎県産」 | 行政・社会 - 佐賀新聞 </t>
    <phoneticPr fontId="16"/>
  </si>
  <si>
    <t>農林水産省は１６日、ベトナムで加工したアジフライを長崎県産と表示して販売したとして、西日本を中心に展開するスーパー大手イズミ（広島市）に食品表示法に基づく表示の是正を指示した。長崎県で取れたアジだったが、法律では輸入品の場合、加工した場所を表示することが義務付けられている。
　農水省によると、同社は昨年６～１１月、ショッピングセンター「ゆめタウン大牟田」（福岡県大牟田市）など１２県にある計８４店舗で、原産国名のベトナムを表示せず「塩麹熟成長崎県産一口あじフライ」として計３万７０５パック分（約６４４８キロ）を販売した。
　佐賀県内では、佐賀市のゆめタウン佐賀とゆめマートさが、武雄市のゆめタウン武雄の３店舗で販売された。
　イズミによると、昨年６月に加工場所がベトナムの商品に切り替えた際、気付かずに従来の商品ラベルを使用し続けたという。担当者は「チェック体制を強化し適正な表示に努める」としている。</t>
    <phoneticPr fontId="16"/>
  </si>
  <si>
    <t>臨時事務補助員(期間業務職員)〈非常勤〉
職務内容　　一般事務
食品表示企画課では、食品表示法、健康増進法、米トレサ法、食品衛生法、JAS法の規定に基づく表示の企画・立案等の事務を行っています。今回募集をする官職は、その事務の補助員として次の業務を行っていただくことにしています。
・パソコンによる資料作成等
・各種文書等の分類・整理等
・郵送物の発送・仕分け
・勤怠管理等
・消耗品の在庫管理等
・庶務関係作業依頼の取りまとめ
・旅費及び謝金・諸手当システム(SEABIS)及び電子決裁システム(EASY)の確認等
・その他常勤職員の事務補助全般</t>
    <phoneticPr fontId="16"/>
  </si>
  <si>
    <t>臨時事務補助員(食品表示企画課)の募集について; 消費者庁</t>
    <rPh sb="25" eb="29">
      <t>ショウヒシャチョウ</t>
    </rPh>
    <phoneticPr fontId="16"/>
  </si>
  <si>
    <t xml:space="preserve">中国産ウズラ使用「国産」と販売か 食品会社など書類送検(FNNプライムオンライン) - goo ニュース </t>
    <phoneticPr fontId="16"/>
  </si>
  <si>
    <t>中国産のうずらの卵を使った食品を「国産」と偽り販売した疑いで、神奈川県の食品会社などが書類送検された。書類送検されたのは、神奈川・逗子市の食品会社と代表取締役の男で、2023年、中国産のうずらの卵を使ったピクルスを「国産」と偽り、県内の百貨店に販売した食品表示法違反の疑いが持たれている。男は容疑を否認している。</t>
    <phoneticPr fontId="16"/>
  </si>
  <si>
    <t xml:space="preserve">函館 外国産イカを「国産」誤表示 農林水産省が是正指示｜NHK 北海道のニュース </t>
    <phoneticPr fontId="16"/>
  </si>
  <si>
    <t>函館市の水産加工会社が外国産のイカで製造した商品を国産と誤った表示で販売していたとして、農林水産省は食品表示法に基づき、表示の是正などを指示しました。
是正の指示を受けたのは函館市の水産加工会社「丸心」です。農林水産省によりますとこの会社は、おととし１０月から去年９月までの１年近くにわたり、ロシア産や中国産のイカを使った塩辛やしょうゆ漬けなどの商品１０種類、３万７０００個あまりを国産と表示して、小売業者や卸売業者およそ５０社に販売していたということです。
農林水産省が去年９月から１月にかけて、会社への立ち入り検査などを行ったところ法律の規定に違反していることが分かりました。
この会社では国産のイカの価格高騰の影響で原料を安い外国産に切り替えていたということですが、農林水産省の聞き取りに対し、「産地を確認する態勢が整っておらず、商品の製造部門に対して産地の表示を変更するよう指示を出していなかった」と話しているということです。農林水産省は食品表示法に基づき、会社に対し、適正に表示するよう指示するとともに、再発防止策などを報告するよう求めています。</t>
    <phoneticPr fontId="16"/>
  </si>
  <si>
    <t xml:space="preserve">ドミノ・ピザが従業員の「鼻ほじり不衛生動画」を謝罪、「指で触った生地は未使用」も…法的 ... </t>
    <phoneticPr fontId="16"/>
  </si>
  <si>
    <t>ドミノ・ピザの制服を着用した人物が鼻に指を入れて、ピザ生地にねりこむような動きをした動画がXで拡散した問題で、ドミノ・ピザジャパンは2月12日、取材に答えるとともに「当社従業員による不適切な行為についてのお詫びとお知らせ」とするコメントをXアカウントで発表した。動画は、店舗とみられる場所で、店員とみられる人物がピザ生地をこねながら鼻をほじるなどの不適切な行為をしていた様子が映されたもので、同日、不衛生だとしてXで炎上していた。ピザ生地は客に提供されていないとしているが、「ご不快な思いとご迷惑をおかけしましたこと、深くお詫び申し上げます」と謝罪している。従業員については厳正に処分し、法的措置も検討中だという。
●「従業員」と断定。店舗は営業停止で全生地を廃棄。法的措置も検討
ドミノ・ピザジャパンによれば、動画は、兵庫県尼崎市の「尼崎店」の店舗内でアルバイト従業員によって、営業終了後の2月12日午前2時ごろに撮影されたものと判明したという。「動画内で使用された生地は、発酵が完了する前の段階のもので、この後24時間は発酵させる工程があり、まだ使用されていないことを確認しております。当該生地は使用する前に廃棄処分いたしました。また、店舗内の生地をすべて廃棄処分いたしております。さらに当該店舗は、2月12日付けで営業停止しました。当該事案に関与した従業員は、就業規則に則り、厳正に処分する予定です。あわせて、厳正な法的措置を検討中であることをご報告いたします」（ドミノ・ピザジャパン）
問題行為の撮影からSNSでの拡散・炎上、運営の謝罪までが同じ日のうちに行われたことになる。</t>
    <phoneticPr fontId="16"/>
  </si>
  <si>
    <t xml:space="preserve">中国の食品残留農薬に関する新基準、世界基準とほぼ同水準に―中国メディア - Record China </t>
    <phoneticPr fontId="86"/>
  </si>
  <si>
    <t>30日、中国農業部と国家衛生・計画出産委員会はこのほど、食品に含まれる残留農薬に関する国家新基準を発表した。新基準は2014年8月1日より施行される。
2014年3月30日、中国農業部と国家衛生・計画出産委員会はこのほど、食品に含まれる残留農薬に関する国家新基準（GB2763−2014）を発表した。新基準は2014年8月1日より施行される。中国の残留農薬限度量の基準は現行の2293項目から1357項目増え、3650項目となる。人民日報が伝えた。
　新基準の内容は、世界基準とほぼ同じとなっている。新基準では、国際食品規格等を作成するコーデックス委員会がすでに限度量を制定した規準が1999項目含まれる。うち、1811項目（90．6％）は、中国基準とコーデックス委員会基準が同等、あるいは中国基準がコーデックス委員会基準よりも厳格となっている。制定においては、全ての限度量基準はWTO加盟国に通知され、各国からの評定を受けた。新基準ではまた、対象となる農産物の種類が拡大された。284種類の食品について残留農薬限度量が規定され、野菜、果物、穀物など12カテゴリーの農産物・製品をカバーした。通常の穀物、野菜、果物のほか、果汁、果物の砂糖漬け、ドライフルーツなどの一次加工品の限度量も初めて規定され、一般市民がよく口にするほぼ全ての食品の種類がカバーされた。また、新基準の注目点のひとつに、野菜、果物など生鮮食品の限度量基準が重点的に追加されたことが挙げられる。</t>
    <phoneticPr fontId="86"/>
  </si>
  <si>
    <t>https://www.recordchina.co.jp/b85841-s0-c30-d0051.html</t>
    <phoneticPr fontId="86"/>
  </si>
  <si>
    <t xml:space="preserve">【返金】あぐりあ店 こまつ菜 一部残留農薬基準超過(ID:48631) - リコールプラス </t>
    <phoneticPr fontId="86"/>
  </si>
  <si>
    <t>島さくら農業協同組合　　こまつな
【ラベル表示】
商品名  ：  こまつ菜
【生産地】福島県郡山市
【販売店】農産物直売施設あぐりあ
【販売数】  95袋
  回収の理由	食品衛生法違反
詳細	【回収理由】・食品衛生法で規定する残留農薬基準値を超える農薬成分が検出
結果判定日：令和6年2月11日
検出成分  ：ダイアジノン　　検出値    ：0.10ppm(基準値0.06ppm)</t>
    <phoneticPr fontId="86"/>
  </si>
  <si>
    <t>https://ifas.mhlw.go.jp/faspub/_link.do?i=IO_S020502&amp;p=RCL202400298</t>
    <phoneticPr fontId="86"/>
  </si>
  <si>
    <t>農薬安全使用基準の一部を改正　１１農薬の農薬残留安全使用基準を設定</t>
    <phoneticPr fontId="86"/>
  </si>
  <si>
    <t>　農林水産省では、平成１３年１２月２０日付けで農薬安全使用基準の一部を改正した。
　今回の改正は、アセキノシル、スピノサドなど１１農薬が「食品、添加物の規格基準」に新たに追加されることに伴い、農産物中の残留基準値についても新たに設定を行っている。
　また、すでに「農薬残留に関する安全使用基準」が設定されている農薬のうち、残留性に関するデータ整備が行われた２１農薬についても、基準の改正を行ったほか、一部の作物・剤型で農薬登録が失効している２０農薬については安全使用基準から削除した。
　更に「水産動物の被害の防止に関する安全使用基準」についても、新たに１農薬を追加、１農薬の削除を行っている。【農林水産省】
情報提供のお願い（企業・自治体の方へ）
プレスリリース
http://www.maff.go.jp/work/020207-01.pdf</t>
    <phoneticPr fontId="86"/>
  </si>
  <si>
    <t>https://www.eic.or.jp/news/?act=view&amp;serial=2016&amp;oversea=</t>
    <phoneticPr fontId="86"/>
  </si>
  <si>
    <t>https://www.jetro.go.jp/biznews/2024/02/2361f211dc7413ea.html</t>
  </si>
  <si>
    <t>https://www.nikkei.com/article/DGKKZO78437600T10C24A2FFJ000/</t>
    <phoneticPr fontId="86"/>
  </si>
  <si>
    <t>https://www.jetro.go.jp/biznews/2024/02/34da660b469dfafb.html</t>
    <phoneticPr fontId="86"/>
  </si>
  <si>
    <t>https://news.yahoo.co.jp/articles/7a6770657e98c53d163143286e18c7a1a0a22c72</t>
    <phoneticPr fontId="86"/>
  </si>
  <si>
    <t>https://news.nissyoku.co.jp/flash/994446</t>
    <phoneticPr fontId="86"/>
  </si>
  <si>
    <t>https://www.nikkei.com/article/DGXZRSP668449_V10C24A2000000/?au=7</t>
    <phoneticPr fontId="86"/>
  </si>
  <si>
    <t>インドネシアにおける家庭用ルウカレー製品発売に関するお知らせ
ハウス食品グループ本社株式会社（本社 : 大阪府東大阪市、代表取締役社長 : 浦上 博史、以下、ハウス食品グループ）は、インドネシア企業であるPT Sasa Inti（以下、Sasa Inti社）と2022年11月に設立したインドネシア国内BtoC向けの加工食品販売を担う合弁会社PT Sasa Housefoods Indonesiaを通じ、24年2月より家庭用カレールウ製品「ササハウス カリジュパン」（現地製品名Sasa House KARI JEPANG）を販売開始いたしました。風味は＜オリジナル＞と＜プダス＞（インドネシア語でスパイシーの意味）の2種類、内容量は20g（1-2皿分）、40g（3-4皿分）、80g（6-8皿分）の3種類で、全6アイテムです。
　ハウス食品グループは「食で健康」を提供価値として掲げています。2021年よりスタートした第七次中期経営計画では、グローバルに成長を実現していくための重点領域のひとつとして、スパイス・カレーを取り扱うグループ各社が共創、シナジー創出をめざす「スパイス系バリューチェーン」構築へのチャレンジを目指しています。その中で、日本、中国に次ぐ市場として、経済発展が著しく米食文化の東南アジアでのカレー事業の検討を進めて参りました。中でも経済規模が東南アジア最大であり、成長性にも優れるインドネシアは家庭内食比率も高く、都市部の共働きや核家族世帯の増加により、簡単・便利な加工食品のニーズが高まっています。
参考画像　https://release.nikkei.co.jp/attach/668449/01_202402151705.jpg
添付リリース　https://release.nikkei.co.jp/attach/668449/02_202402151705.pdf</t>
    <phoneticPr fontId="86"/>
  </si>
  <si>
    <t>https://www.bloomberg.co.jp/news/articles/2024-02-14/S8TONKT0AFB400</t>
    <phoneticPr fontId="86"/>
  </si>
  <si>
    <t>清涼飲料大手コカ・コーラがヘルシーなソーダブランド「ポピー」の買収を目指していると、事情に詳しい複数の関係者が明らかにした。コカ・コーラはポピー買収候補の一つだが、最終決定している取引はなく、合意成立も迫っていないと、関係者が部外秘を理由に匿名で語った。コカ・コーラの担当者は、同社として市場のうわさや観測にはコメントしないと述べた。ポピーの投資家で同ブランドのコミュニケーションを担当しているカブ・ベンチャー・パートナーズの担当者はコメントを控えた。
　　コカ・コーラは砂糖入り飲料から事業を分散化する狙いで企業買収を進めてきた。
　　ポピーは売上高を公表していないが、アマゾンで最も売れているソーダだと指摘している。ターゲットやコストコ、クローガー、ホールフーズでも販売されている。
　　アリソン、スティーブン・エルズワース両氏が設立し、テキサス州オースティンに本拠を置くポピーは、従来のソーダに代わる、フルーツジュースとリンゴ酢を使用したヘルシーなソーダを生産していると説明。カロリーは「コーク・クラシック」が１缶140キロカロリー前後に対し、ポピーは約25キロカロリー以下。
原題：Coca-Cola Said Among Suitors for Poppi Healthy Soda Brand（抜粋）</t>
    <phoneticPr fontId="86"/>
  </si>
  <si>
    <t>https://news.nissyoku.co.jp/news/yamamoto20240208050435844</t>
    <phoneticPr fontId="86"/>
  </si>
  <si>
    <t>ニッスイグループのシーロード社（ニュージーランド・ネルソン市）は、23年8月25日に契約締結したインディペンデント・フィッシャリーズ社（クライストチャーチ市、以下IFL社）の買収を1月31日に完了した。シーロード社はIFL社が保有していた漁船2隻、4万6000t相当の漁業枠、冷蔵倉庫・設備などを取得した。
　シーロード社は漁船8隻を保有し、同国・オーストラリア沿岸・インド洋などの海域でホキ・アジなど年間10万tを漁獲。保有漁獲枠では同国のトップを争う</t>
    <phoneticPr fontId="86"/>
  </si>
  <si>
    <t>https://www.jetro.go.jp/biznews/2024/02/91f55248608b99a1.html</t>
    <phoneticPr fontId="86"/>
  </si>
  <si>
    <t>インドネシア中央統計庁（BPS）は2月5日、2023年の実質GDP成長率を前年比5.05％と発表した。伸び率は2年連続で5％を超えたものの、前年の5.31％増からは鈍化した。消費や投資は堅調に推移したが、資源価格の高騰が一服したことによる輸出額の減少などが影響した。併せて、第4四半期（10～12月）のGDP成長率は、前年同期比5.04％増と発表した
支出別では、GDPの5割超を占める家計最終消費支出が4.82％増だったほか、政府支出が2.95％増、投資などを示す総固定資本形成は4.4％増と推移した。輸出入は2021年以降2桁増を続けていたものの、2023年の輸出は1.32％増、輸入は1.65％の減少に転じた。業種別では、主要17業種全てが前年比プラスとなった。運輸・倉庫13.96％増、その他サービス10.52％増、宿泊施設・飲食10.01％増の順で成長率が高かった。また、製造業は2022年の4.89％増には至らなかったものの、4.64％の伸びを記録した。エディ・プリヨノ経済担当大統領副補佐官は、特に基礎金属産業と金属製品産業の下流化（注）を主な要因とし、継続して成長を続けていると述べた（「リプタン6」2月6日）。
国内を主要6地域に分けた地域別では、GDP全体の57.05％を占めるジャワ島（ジャカルタ特別州を含む）が4.96％成長した。その他、鉱業などが盛んなマルク・パプア島6.94％増、スラウェシ島6.37％増、新首都「ヌサンタラ」の開発が進むカリマンタン島で5.43％増だった。ジャカルタ首都特別州は4.96％増と、2022年の5.25％増から0.29ポイント減少した。クレコ・コンサルティングのシニアエコノミストのラデン・パルデデ氏は「2022年は、コモディティー価格の高騰による輸出増加が経済成長を大幅に押し上げた。しかし、2023年にはパーム油、石炭、ニッケルなどのコモディティー価格が正常化し、インドネシアの輸出額にも影響を与えた」と指摘した（「CNBCインドネシア」2月6日）。</t>
    <phoneticPr fontId="86"/>
  </si>
  <si>
    <t>https://www.jetro.go.jp/biznews/2024/02/f56e5e7d693dd58a.html</t>
    <phoneticPr fontId="86"/>
  </si>
  <si>
    <t>ペルー中央準備銀行（BCR）は2月8日の金融政策決定会合で、政策金利を現行の6.50％から6.25％に引き下げると発表した。BCRは2023年9月から6カ月連続で同金利の利下げを続けているが、依然として将来へ向けての利下げサイクルの継続については否定している。その上で、今後もインフレ率や関連経済指標に鑑みた上で調整を行うことを示唆した。さらに、今回の決定については、次の点を考慮したと説明している。
　1月のインフレ率が0.02％で、食料とエネルギーコストを除くと0.01％と、いずれも前月比で減少した。直近12カ月間の累計インフレ率も2023年12月の3.20％から1月には3.00％に低下している。この傾向は食料とエネルギーコストを除いた場合も同様で（12月：2.90％、1月：2.86％）、いずれも政府目標値（1～3％）内に収まっている。
2021年後半から続いてきた顕著なインフレ率の上昇は、多くの国々では2023年以降から低下傾向にある。ペルーの場合は、一部食品の供給不足による影響で、一過性のインフレ上昇（2024年1月22日記事参照）がみられたが、2023年6月から12月にかけては顕著に低下傾向にある。
今後12カ月の累計インフレ率の見通しは、12月から1月にかけて2.83％から2.64％に低下しており、2カ月連続で政府目標値（1～3％）内に収まっている。
インフレ率は今後もしばらく低下傾向を続ける見通しで、エルニーニョ現象を主とした気象変動リスクによる影響の可能性についても低くなっている。
1月の経済評価速報値や見通しなどの指標は、前月比で改善と悪化が混在し続けているが、今後の景況感については改善がみられた。しかし、多くの指標では依然として悲観的見通しが続いている。国際経済の成長見込みは、インフレ圧力からの脱却によって緩やかに上昇傾向にあるが、国際紛争などの影響による燃料や輸送コストの上昇リスクの可能性が引き続き残っている。BCR理事会では引き続き、インフレ率やその見通しなどの経済動向を注視しながら、必要に応じて緩和的金融政策を維持しつつ、不安定な金融市場を下支えしていくとしている。次回のBCR金融政策決定会合は2024年3月7日を予定している。</t>
    <phoneticPr fontId="86"/>
  </si>
  <si>
    <t>https://www.jetro.go.jp/biznews/2024/02/42c482b8004c1044.html</t>
    <phoneticPr fontId="86"/>
  </si>
  <si>
    <t>ジェトロは2月3日と6日、インド南部のベンガルールで、日本産ホタテの認知度向上を目的とした日本産ホタテ試食イベントを開催した。
2月3日はメディアやインフルエンサー、グルメ愛好家などを対象に、フォーシーズンズ・ホテル・ベンガルールで、6日は市内の高級レストランのシェフと調達担当者向けに、在バンガロール日本総領事公邸で開催し、合わせて約50人の参加者が日本産ホタテを味わった。
両日のイベントでは、初めに日本産ホタテに関する説明のほか、ホタテの味や風味を引き立てる日本酒も併せて紹介した。その後、フォーシーズンズ・ホテル・ベンガルールの日本人シェフの與那覇敦氏がインド人の嗜好（しこう）に合わせて開発したホタテメニュー5品の試食会が行われた。グリル、点心、春巻き、すし、南インド風カレーなど、さまざまな方法でホタテを調理した品々は好評で、来場者から、「ホタテのうまみや甘さが感じられた」「ホタテを生で食べられることに驚いた」「とてもおいしく、インド人の味覚にも合う」とのコメントがあった。レストラン関係者からは、「味や価格帯的に、インドでよく食べられる水産品の中でエビと同じような位置付けとして提供ができそう」と具体的な意見もあった。</t>
    <phoneticPr fontId="86"/>
  </si>
  <si>
    <t xml:space="preserve">【バンコク=赤間建哉】タイ食品大手のベタグロ・グループは植物由来の代替肉を開発するドイツのスタートアップに出資したと発表した。出資額は独小売り大手などと合わせて5800万ドル（約87億円）。スタートアップは食用きのこの菌糸を利用した代替肉を生産する技術を持ち、ベタグロが展開する植物肉事業の強化につなげる。出資先は独北部のハンブルクを拠点にする代替肉開発のインフィニット・ルーツ。同社はきのこが発する菌糸の集合体を使って代替肉を生産する技術を開発している。
　今回はベタグロ傘下のベンチャーキャピタル（VC）のほか、独小売り大手のREWEグループなどが出資した。インフィニットは年内の製品化を目指しており、調達した資金を開発費用に生かす。ベタグロは豚や鶏などの畜産のほか、食品加工など含めて幅広い事業を手がける。すでに大豆などを使った自社ブランドの代替肉「ミートリー」を販売しており、今回の出資を機にきのこ由来の代替肉商品も増やす狙いがある。代替肉を巡ってはタイ畜産・食品最大手のチャロン・ポカパン（CP）グループやツナ缶世界最大手のタイ・ユニオン・グループも参入している。人口増が見込まれる東南アジアでは若者の健康・動物愛護志向が高まり、代替肉の市場は拡大する見通し。一方で大手食品メーカーがこぞって同分野に注力しており、競争は激しさを増している。
</t>
    <phoneticPr fontId="86"/>
  </si>
  <si>
    <t>韓国政府が、海外旅行者が韓国に持ち込む酒類について免税範囲を拡大する方針だ。現在は2本（2リットル）、計400ドル（約5万9800円）まで免税対象となっている。関税庁が13日、こうした内容を盛り込んだ今年の業務計画を発表した。　政府は2022年の税制改正で、酒類の免税範囲を従来の1本（1リットル）から2本（2リットル）と、30年ぶりに拡大した。免税対象金額は400ドルで据え置いた。関税庁はこうした免税範囲を拡大する方向で検討を進める。　また、訪韓外国人観光客の利便性向上を図るため、外国人が購入品を海外に持ち出す際、モバイル機器を通じて税関に申告できるサービスを始める計画だ。
　物品の個人輸入時に必要な「個人通関固有符号」は名義盗用が絶えないことから、対策を強化する。コードと姓名、電話番号が全て一致しないと通関できないようにし、関税法上の名義貸与罪の適用範囲も広げる。　違法薬物などの持ち込みを断つため、違法薬物の密輸が多く摘発される空港で、旅行者に対する一斉検査を拡大する。　国際機関や海外捜査機関とは、国・地域ごとに特定の物品について合同取り締まりに乗り出す方針だ。香港、日本との間では金製品、オーストラリア、ベトナムとはたばこ、ロシア、ウズベキスタンとは中古車、アフリカ諸国とは絶滅危惧種の動植物の取り締まりに重点を置く。　外国為替の検査体制に関しては、犯罪収益の洗浄（マネーロンダリング）に悪用される恐れがある無登録の両替所への取り締まりを強化し、企業の外国為替の健全性もチェックする方針だ。　暗号資産（仮想通貨）を巡っては、取引を追跡できる分析プログラムを導入したり、関連協議体を新設したりする。</t>
    <phoneticPr fontId="86"/>
  </si>
  <si>
    <t>好調だった日本酒の輸出金額が09年ぶりに減少に転じた。22年まで13年連続で拡大してきたが、23年は前年比13％減の約411億円だった。輸出金額で1位、2位を占める中国と米国の落ち込みが大きく響いた。（岡朋弘）　※詳細は後日電子版にて掲載いたします。</t>
    <phoneticPr fontId="86"/>
  </si>
  <si>
    <t>EU加盟国と連携し、農業生産者の抗議活動への対応急ぐ
EU各国での農業生産者の抗議活動を受け、欧州委はこのところ農業関連の提案を相次いで行っている。1月31日には、現行のウクライナ産農産物に対する輸入関税の一時停止措置を1年間延長する規則案を提案（プレスリリース外部サイトへ、新しいウィンドウで開きます）。欧州最大の農業協同組合・農業生産者団体COPA-COGECAなど6団体の要請（2024年1月31日記事参照）もあり、延長後は同措置の影響を特に受けている鶏肉や鶏卵、砂糖について、2022年と2023年のウクライナからの輸入量の平均を上限とするとした。6団体は同日付声明で、生産者にとって不十分な内容で、穀物や油糧種子についても上限を設定することなどを要請。規則案は今後、EU理事会（閣僚理事会）と欧州議会で審議される。　
　また、欧州委は同日、共通農業政策（CAP）の直接支払いの受給に当たって生産者に課す農地の4％を休耕地とする義務について、2024年初めより1年間、一定条件下で免除するとした実施規則案外部サイトへ、新しいウィンドウで開きますを提案（プレスリリース外部サイトへ、新しいウィンドウで開きます）。同規則案はEU加盟国による審査を経て欧州委の採択後、EU官報掲載翌日に発効する。さらに、フォン・デア・ライエン委員長は2月1日の特別欧州理事会（2024年2月6日記事参照）後の記者会見で、2024年上半期の議長国ベルギーと連携し、2月26日のEU農水相理事会で、生産者の適正な所得や、EU域外産品との公正な競争条件の確保、規制順守に伴う生産者の負担軽減に関する提案を行うと発表（プレスリリース外部サイトへ、新しいウィンドウで開きます）。ベルギーのアレクサンドル・ド・クロー首相とオランダのマルク・ルッテ首相とともに同日、COPA-COGECAなど農業団体代表と面会して意見を聴取した。同委員長は同じく1日、フランスのエマニュエル・マクロン大統領とも会談し、同大統領は生産者の適正な所得確保に向けてEUレベルでの法整備（注）や、域外産品のEU基準の順守徹底などを要請したと、会談後の記者会見で述べた。
（注）フランスは2018年、農業生産者と取引先の関係の是正や適正な価格設定、生産者の所得向上などを目標とするエガリム（EGalim）法を施行。</t>
    <phoneticPr fontId="86"/>
  </si>
  <si>
    <t>インドネシア</t>
    <phoneticPr fontId="86"/>
  </si>
  <si>
    <t>米国</t>
    <rPh sb="0" eb="2">
      <t>ベイコク</t>
    </rPh>
    <phoneticPr fontId="86"/>
  </si>
  <si>
    <t>ニュージーランド</t>
    <phoneticPr fontId="86"/>
  </si>
  <si>
    <t>　</t>
    <phoneticPr fontId="86"/>
  </si>
  <si>
    <t>ペルー</t>
    <phoneticPr fontId="86"/>
  </si>
  <si>
    <t>インド</t>
    <phoneticPr fontId="86"/>
  </si>
  <si>
    <t>タイ</t>
    <phoneticPr fontId="86"/>
  </si>
  <si>
    <t>中国</t>
    <rPh sb="0" eb="2">
      <t>チュウゴク</t>
    </rPh>
    <phoneticPr fontId="86"/>
  </si>
  <si>
    <t>EU</t>
    <phoneticPr fontId="86"/>
  </si>
  <si>
    <t>ハウス食品グループ本社、インドネシアにおいて家庭用カレールウ製品「ササハウス カリジュパン」を販売開始</t>
  </si>
  <si>
    <t>コカ・コーラ、健康に良いソーダ「ポピー」買収候補の一角に－関係者 - Bloomberg</t>
  </si>
  <si>
    <t>ワルシャワで中・東欧向け日本産水産品の商談会、ジェトロが実施(中・東欧、日本、ポーランド)</t>
  </si>
  <si>
    <t>2023年のGDP成長率は5.05％、輸出減速が影響(インドネシア)</t>
  </si>
  <si>
    <t>中銀、政策金利を6.25％に引き下げ、利下げ継続は明示せず(ペルー)</t>
  </si>
  <si>
    <t>ジェトロ、ベンガルールで日本産ホタテ試食イベント開催(インド)</t>
  </si>
  <si>
    <t>タイ食品ベタグロなど、植物肉の独新興に出資　87億円 - 日本経済新聞</t>
  </si>
  <si>
    <t>酒類の免税範囲拡大を推進　日本とは金製品取り締まり協力へ＝韓国当局+A29:B31A29:B30A31A29:B39</t>
  </si>
  <si>
    <t>日本酒輸出額、09年ぶり減　中国・米国落ち込み</t>
  </si>
  <si>
    <t>欧州委、農薬使用削減法案を撤回へ、農業生産者への支援強化の動き(EU、ウクライナ) ｜ ビジネス短信 ―ジェトロ</t>
  </si>
  <si>
    <t>　　　　　</t>
    <phoneticPr fontId="5"/>
  </si>
  <si>
    <t>　今週のお題(食品を取り扱うときは、指輪や時計などを外します)</t>
    <rPh sb="7" eb="9">
      <t>ショクヒン</t>
    </rPh>
    <rPh sb="10" eb="11">
      <t>ト</t>
    </rPh>
    <rPh sb="12" eb="13">
      <t>アツカ</t>
    </rPh>
    <rPh sb="26" eb="27">
      <t>ハズ</t>
    </rPh>
    <phoneticPr fontId="5"/>
  </si>
  <si>
    <t xml:space="preserve"> 　　　なぜ飲食調理や食品工場内での作業時には指輪や時計を外すのですか？</t>
    <phoneticPr fontId="5"/>
  </si>
  <si>
    <t>　↓　職場の先輩は以下のことを理解して　わかり易く　指導しましょう　↓</t>
    <phoneticPr fontId="5"/>
  </si>
  <si>
    <r>
      <t>★細菌やウイルスを運ぶ主役→それは人間の手です。</t>
    </r>
    <r>
      <rPr>
        <b/>
        <sz val="12"/>
        <color indexed="9"/>
        <rFont val="ＭＳ Ｐゴシック"/>
        <family val="3"/>
        <charset val="128"/>
      </rPr>
      <t xml:space="preserve">
食品を取り扱う手を清潔にしておいてください。
(不要な細菌やウイルスを洗い流しておくことが重要です)
・手洗いの際、洗浄の邪魔をするものは、手首、指、手のひらを
覆い隠す</t>
    </r>
    <r>
      <rPr>
        <b/>
        <u/>
        <sz val="12"/>
        <color indexed="13"/>
        <rFont val="ＭＳ Ｐゴシック"/>
        <family val="3"/>
        <charset val="128"/>
      </rPr>
      <t>装飾品や腕時計</t>
    </r>
    <r>
      <rPr>
        <b/>
        <sz val="12"/>
        <color indexed="9"/>
        <rFont val="ＭＳ Ｐゴシック"/>
        <family val="3"/>
        <charset val="128"/>
      </rPr>
      <t>などです。
・時計や指輪は、</t>
    </r>
    <r>
      <rPr>
        <b/>
        <sz val="12"/>
        <color indexed="13"/>
        <rFont val="ＭＳ Ｐゴシック"/>
        <family val="3"/>
        <charset val="128"/>
      </rPr>
      <t>手洗いの</t>
    </r>
    <r>
      <rPr>
        <b/>
        <u/>
        <sz val="12"/>
        <color indexed="13"/>
        <rFont val="ＭＳ Ｐゴシック"/>
        <family val="3"/>
        <charset val="128"/>
      </rPr>
      <t>ブラインド</t>
    </r>
    <r>
      <rPr>
        <b/>
        <sz val="12"/>
        <color indexed="9"/>
        <rFont val="ＭＳ Ｐゴシック"/>
        <family val="3"/>
        <charset val="128"/>
      </rPr>
      <t>です。
・調理や食品製造時には、装飾品を全て外します。
どうしても外せない場合には、手袋装着後に洗剤洗い、
アルコールなどで消毒後に仕事を始めます。
(手荒れや手に傷があるときには、ほかの人に手袋をしてもらうことも有効です。)</t>
    </r>
    <rPh sb="9" eb="10">
      <t>ハコ</t>
    </rPh>
    <rPh sb="11" eb="13">
      <t>シュヤク</t>
    </rPh>
    <rPh sb="25" eb="27">
      <t>ショクヒン</t>
    </rPh>
    <rPh sb="28" eb="29">
      <t>ト</t>
    </rPh>
    <rPh sb="30" eb="31">
      <t>アツカ</t>
    </rPh>
    <rPh sb="34" eb="36">
      <t>セイケツ</t>
    </rPh>
    <rPh sb="49" eb="51">
      <t>フヨウ</t>
    </rPh>
    <rPh sb="52" eb="54">
      <t>サイキン</t>
    </rPh>
    <rPh sb="81" eb="82">
      <t>サイ</t>
    </rPh>
    <rPh sb="83" eb="85">
      <t>センジョウ</t>
    </rPh>
    <rPh sb="95" eb="97">
      <t>テクビ</t>
    </rPh>
    <rPh sb="98" eb="99">
      <t>ユビ</t>
    </rPh>
    <rPh sb="100" eb="101">
      <t>テ</t>
    </rPh>
    <rPh sb="110" eb="113">
      <t>ソウショクヒン</t>
    </rPh>
    <rPh sb="114" eb="115">
      <t>ウデ</t>
    </rPh>
    <rPh sb="115" eb="117">
      <t>ドケイ</t>
    </rPh>
    <rPh sb="131" eb="133">
      <t>テアラ</t>
    </rPh>
    <rPh sb="145" eb="147">
      <t>チョウリ</t>
    </rPh>
    <rPh sb="148" eb="150">
      <t>ショクヒン</t>
    </rPh>
    <rPh sb="150" eb="152">
      <t>セイゾウ</t>
    </rPh>
    <rPh sb="152" eb="153">
      <t>ジ</t>
    </rPh>
    <rPh sb="156" eb="159">
      <t>ソウショクヒン</t>
    </rPh>
    <rPh sb="160" eb="161">
      <t>スベ</t>
    </rPh>
    <rPh sb="162" eb="163">
      <t>ハズ</t>
    </rPh>
    <rPh sb="173" eb="174">
      <t>ハズ</t>
    </rPh>
    <rPh sb="177" eb="179">
      <t>バアイ</t>
    </rPh>
    <rPh sb="182" eb="184">
      <t>テブクロ</t>
    </rPh>
    <rPh sb="184" eb="186">
      <t>ソウチャク</t>
    </rPh>
    <rPh sb="186" eb="187">
      <t>ゴ</t>
    </rPh>
    <rPh sb="188" eb="190">
      <t>センザイ</t>
    </rPh>
    <rPh sb="190" eb="191">
      <t>アラ</t>
    </rPh>
    <rPh sb="202" eb="204">
      <t>ショウドク</t>
    </rPh>
    <rPh sb="204" eb="205">
      <t>ゴ</t>
    </rPh>
    <rPh sb="206" eb="208">
      <t>シゴト</t>
    </rPh>
    <rPh sb="209" eb="210">
      <t>ハジ</t>
    </rPh>
    <rPh sb="216" eb="217">
      <t>テ</t>
    </rPh>
    <rPh sb="217" eb="218">
      <t>ア</t>
    </rPh>
    <rPh sb="220" eb="221">
      <t>テ</t>
    </rPh>
    <rPh sb="222" eb="223">
      <t>キズ</t>
    </rPh>
    <rPh sb="234" eb="235">
      <t>ヒト</t>
    </rPh>
    <rPh sb="236" eb="238">
      <t>テブクロ</t>
    </rPh>
    <rPh sb="247" eb="249">
      <t>ユウコウ</t>
    </rPh>
    <phoneticPr fontId="5"/>
  </si>
  <si>
    <r>
      <t xml:space="preserve">
解　説
</t>
    </r>
    <r>
      <rPr>
        <b/>
        <sz val="12"/>
        <color indexed="9"/>
        <rFont val="ＭＳ Ｐゴシック"/>
        <family val="3"/>
        <charset val="128"/>
      </rPr>
      <t>手に付着している細菌の数に関するデータは少ないのですが、こんなデータが見つかりました。
★なんと、清潔な環境で働いていると思われる医療従事者ですら、</t>
    </r>
    <r>
      <rPr>
        <b/>
        <sz val="12"/>
        <color indexed="13"/>
        <rFont val="ＭＳ Ｐゴシック"/>
        <family val="3"/>
        <charset val="128"/>
      </rPr>
      <t>1cm</t>
    </r>
    <r>
      <rPr>
        <b/>
        <vertAlign val="superscript"/>
        <sz val="12"/>
        <color indexed="13"/>
        <rFont val="ＭＳ Ｐゴシック"/>
        <family val="3"/>
        <charset val="128"/>
      </rPr>
      <t>2</t>
    </r>
    <r>
      <rPr>
        <b/>
        <sz val="12"/>
        <color indexed="13"/>
        <rFont val="ＭＳ Ｐゴシック"/>
        <family val="3"/>
        <charset val="128"/>
      </rPr>
      <t>当り39,000個から4,600,000個もの細菌</t>
    </r>
    <r>
      <rPr>
        <b/>
        <sz val="12"/>
        <color indexed="9"/>
        <rFont val="ＭＳ Ｐゴシック"/>
        <family val="3"/>
        <charset val="128"/>
      </rPr>
      <t>が付着し
います。
★全ての菌が悪い菌ではありません。しかし装飾品の陰に隠れて生息する菌には、化膿菌や腐敗菌、病原菌もいるかも知れません。石鹸を使った決められた手洗いで、リスクを減らしてください。</t>
    </r>
    <r>
      <rPr>
        <b/>
        <sz val="10"/>
        <color rgb="FFFFFF99"/>
        <rFont val="ＭＳ Ｐゴシック"/>
        <family val="3"/>
        <charset val="128"/>
      </rPr>
      <t>　(家庭の医学のHPより写真引用)</t>
    </r>
    <rPh sb="83" eb="84">
      <t>アタリ</t>
    </rPh>
    <rPh sb="119" eb="120">
      <t>スベ</t>
    </rPh>
    <rPh sb="122" eb="123">
      <t>キン</t>
    </rPh>
    <rPh sb="124" eb="125">
      <t>ワル</t>
    </rPh>
    <rPh sb="126" eb="127">
      <t>キン</t>
    </rPh>
    <rPh sb="138" eb="141">
      <t>ソウショクヒン</t>
    </rPh>
    <rPh sb="142" eb="143">
      <t>カゲ</t>
    </rPh>
    <rPh sb="144" eb="145">
      <t>カク</t>
    </rPh>
    <rPh sb="147" eb="149">
      <t>セイソク</t>
    </rPh>
    <rPh sb="151" eb="152">
      <t>キン</t>
    </rPh>
    <rPh sb="155" eb="157">
      <t>カノウ</t>
    </rPh>
    <rPh sb="157" eb="158">
      <t>キン</t>
    </rPh>
    <rPh sb="159" eb="161">
      <t>フハイ</t>
    </rPh>
    <rPh sb="161" eb="162">
      <t>キン</t>
    </rPh>
    <rPh sb="163" eb="165">
      <t>ビョウゲン</t>
    </rPh>
    <rPh sb="165" eb="166">
      <t>キン</t>
    </rPh>
    <rPh sb="171" eb="172">
      <t>シ</t>
    </rPh>
    <rPh sb="177" eb="179">
      <t>セッケン</t>
    </rPh>
    <rPh sb="180" eb="181">
      <t>ツカ</t>
    </rPh>
    <rPh sb="188" eb="190">
      <t>テアラ</t>
    </rPh>
    <rPh sb="197" eb="198">
      <t>ヘ</t>
    </rPh>
    <phoneticPr fontId="5"/>
  </si>
  <si>
    <t>ニッスイグループのシーロード社、IFL社買収完了　水産資源アクセス強固に - 日本食糧新聞電子版</t>
    <phoneticPr fontId="8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</si>
</sst>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73">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sz val="14"/>
      <color theme="1"/>
      <name val="ＭＳ Ｐゴシック"/>
      <family val="3"/>
      <charset val="128"/>
      <scheme val="minor"/>
    </font>
    <font>
      <sz val="14"/>
      <color theme="3"/>
      <name val="ＭＳ Ｐゴシック"/>
      <family val="3"/>
      <charset val="128"/>
      <scheme val="minor"/>
    </font>
    <font>
      <sz val="20"/>
      <color theme="3"/>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indexed="8"/>
      <name val="游ゴシック"/>
      <family val="3"/>
      <charset val="128"/>
    </font>
    <font>
      <b/>
      <sz val="18"/>
      <name val="游ゴシック"/>
      <family val="3"/>
      <charset val="128"/>
    </font>
    <font>
      <sz val="14"/>
      <color theme="0"/>
      <name val="AR P新藝体E"/>
      <family val="3"/>
      <charset val="128"/>
    </font>
    <font>
      <sz val="12"/>
      <color rgb="FF333333"/>
      <name val="メイリオ"/>
      <family val="3"/>
      <charset val="128"/>
    </font>
    <font>
      <b/>
      <sz val="12"/>
      <color indexed="18"/>
      <name val="ＭＳ Ｐゴシック"/>
      <family val="3"/>
      <charset val="128"/>
    </font>
    <font>
      <b/>
      <sz val="17"/>
      <name val="ＭＳ Ｐゴシック"/>
      <family val="3"/>
      <charset val="128"/>
    </font>
    <font>
      <sz val="20"/>
      <color indexed="9"/>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14"/>
      <color indexed="12"/>
      <name val="ＭＳ Ｐゴシック"/>
      <family val="3"/>
      <charset val="128"/>
    </font>
    <font>
      <b/>
      <sz val="8"/>
      <color indexed="10"/>
      <name val="ＭＳ Ｐゴシック"/>
      <family val="3"/>
      <charset val="128"/>
    </font>
    <font>
      <sz val="10"/>
      <color indexed="63"/>
      <name val="Verdana"/>
      <family val="2"/>
    </font>
    <font>
      <sz val="11"/>
      <name val="HGS行書体"/>
      <family val="4"/>
      <charset val="128"/>
    </font>
    <font>
      <sz val="11"/>
      <name val="HGPｺﾞｼｯｸE"/>
      <family val="3"/>
      <charset val="128"/>
    </font>
    <font>
      <b/>
      <sz val="11"/>
      <color rgb="FF222324"/>
      <name val="Arial"/>
      <family val="2"/>
    </font>
    <font>
      <b/>
      <sz val="16"/>
      <color indexed="9"/>
      <name val="ＭＳ Ｐゴシック"/>
      <family val="3"/>
      <charset val="128"/>
    </font>
    <font>
      <b/>
      <sz val="14"/>
      <color indexed="53"/>
      <name val="ＭＳ Ｐゴシック"/>
      <family val="3"/>
      <charset val="128"/>
    </font>
    <font>
      <b/>
      <sz val="12"/>
      <color indexed="13"/>
      <name val="ＭＳ Ｐゴシック"/>
      <family val="3"/>
      <charset val="128"/>
    </font>
    <font>
      <b/>
      <u/>
      <sz val="12"/>
      <color indexed="13"/>
      <name val="ＭＳ Ｐゴシック"/>
      <family val="3"/>
      <charset val="128"/>
    </font>
    <font>
      <b/>
      <sz val="10"/>
      <color indexed="9"/>
      <name val="ＭＳ Ｐゴシック"/>
      <family val="3"/>
      <charset val="128"/>
    </font>
    <font>
      <b/>
      <sz val="12"/>
      <color indexed="43"/>
      <name val="ＭＳ Ｐゴシック"/>
      <family val="3"/>
      <charset val="128"/>
    </font>
    <font>
      <b/>
      <vertAlign val="superscript"/>
      <sz val="12"/>
      <color indexed="13"/>
      <name val="ＭＳ Ｐゴシック"/>
      <family val="3"/>
      <charset val="128"/>
    </font>
    <font>
      <b/>
      <sz val="10"/>
      <color rgb="FFFFFF99"/>
      <name val="ＭＳ Ｐゴシック"/>
      <family val="3"/>
      <charset val="128"/>
    </font>
  </fonts>
  <fills count="50">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rgb="FF3399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9900"/>
        <bgColor indexed="64"/>
      </patternFill>
    </fill>
    <fill>
      <patternFill patternType="solid">
        <fgColor indexed="12"/>
        <bgColor indexed="64"/>
      </patternFill>
    </fill>
    <fill>
      <patternFill patternType="solid">
        <fgColor rgb="FF6DDDF7"/>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theme="3" tint="-0.499984740745262"/>
        <bgColor indexed="64"/>
      </patternFill>
    </fill>
  </fills>
  <borders count="264">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12"/>
      </left>
      <right/>
      <top style="thin">
        <color indexed="12"/>
      </top>
      <bottom style="medium">
        <color indexed="12"/>
      </bottom>
      <diagonal/>
    </border>
    <border>
      <left style="medium">
        <color indexed="12"/>
      </left>
      <right style="medium">
        <color auto="1"/>
      </right>
      <top/>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style="medium">
        <color indexed="12"/>
      </top>
      <bottom style="medium">
        <color indexed="16"/>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right/>
      <top style="thin">
        <color auto="1"/>
      </top>
      <bottom style="thin">
        <color indexed="64"/>
      </bottom>
      <diagonal/>
    </border>
    <border>
      <left style="thick">
        <color indexed="12"/>
      </left>
      <right style="medium">
        <color indexed="12"/>
      </right>
      <top style="thin">
        <color indexed="12"/>
      </top>
      <bottom/>
      <diagonal/>
    </border>
    <border>
      <left/>
      <right style="medium">
        <color indexed="12"/>
      </right>
      <top style="thin">
        <color indexed="12"/>
      </top>
      <bottom/>
      <diagonal/>
    </border>
    <border>
      <left style="medium">
        <color auto="1"/>
      </left>
      <right style="medium">
        <color indexed="12"/>
      </right>
      <top style="medium">
        <color auto="1"/>
      </top>
      <bottom style="thin">
        <color indexed="12"/>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hair">
        <color indexed="64"/>
      </right>
      <top style="thin">
        <color auto="1"/>
      </top>
      <bottom style="dashed">
        <color indexed="64"/>
      </bottom>
      <diagonal/>
    </border>
    <border>
      <left style="hair">
        <color indexed="64"/>
      </left>
      <right style="hair">
        <color indexed="64"/>
      </right>
      <top style="thin">
        <color auto="1"/>
      </top>
      <bottom style="dashed">
        <color indexed="64"/>
      </bottom>
      <diagonal/>
    </border>
    <border>
      <left style="hair">
        <color indexed="64"/>
      </left>
      <right style="thin">
        <color auto="1"/>
      </right>
      <top style="thin">
        <color auto="1"/>
      </top>
      <bottom style="dashed">
        <color indexed="64"/>
      </bottom>
      <diagonal/>
    </border>
    <border>
      <left style="medium">
        <color indexed="23"/>
      </left>
      <right style="medium">
        <color theme="0" tint="-0.24994659260841701"/>
      </right>
      <top style="medium">
        <color indexed="55"/>
      </top>
      <bottom/>
      <diagonal/>
    </border>
    <border>
      <left style="medium">
        <color indexed="23"/>
      </left>
      <right/>
      <top/>
      <bottom style="medium">
        <color indexed="23"/>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ck">
        <color indexed="12"/>
      </right>
      <top style="thin">
        <color indexed="12"/>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hair">
        <color indexed="64"/>
      </right>
      <top style="dashed">
        <color indexed="64"/>
      </top>
      <bottom/>
      <diagonal/>
    </border>
    <border>
      <left style="hair">
        <color indexed="64"/>
      </left>
      <right style="hair">
        <color indexed="64"/>
      </right>
      <top style="dashed">
        <color indexed="64"/>
      </top>
      <bottom/>
      <diagonal/>
    </border>
    <border>
      <left style="hair">
        <color indexed="64"/>
      </left>
      <right style="thin">
        <color auto="1"/>
      </right>
      <top style="dashed">
        <color indexed="64"/>
      </top>
      <bottom/>
      <diagonal/>
    </border>
    <border>
      <left/>
      <right style="medium">
        <color theme="3"/>
      </right>
      <top/>
      <bottom style="medium">
        <color theme="3"/>
      </bottom>
      <diagonal/>
    </border>
    <border>
      <left/>
      <right style="medium">
        <color theme="3"/>
      </right>
      <top style="medium">
        <color theme="3"/>
      </top>
      <bottom style="medium">
        <color theme="3"/>
      </bottom>
      <diagonal/>
    </border>
    <border>
      <left/>
      <right style="medium">
        <color theme="3"/>
      </right>
      <top style="thin">
        <color theme="3"/>
      </top>
      <bottom style="medium">
        <color theme="3"/>
      </bottom>
      <diagonal/>
    </border>
    <border>
      <left/>
      <right style="medium">
        <color theme="3"/>
      </right>
      <top/>
      <bottom/>
      <diagonal/>
    </border>
    <border>
      <left/>
      <right/>
      <top style="thin">
        <color auto="1"/>
      </top>
      <bottom style="medium">
        <color auto="1"/>
      </bottom>
      <diagonal/>
    </border>
    <border>
      <left style="medium">
        <color indexed="12"/>
      </left>
      <right style="medium">
        <color auto="1"/>
      </right>
      <top style="thick">
        <color indexed="12"/>
      </top>
      <bottom/>
      <diagonal/>
    </border>
    <border>
      <left style="medium">
        <color indexed="12"/>
      </left>
      <right style="medium">
        <color auto="1"/>
      </right>
      <top/>
      <bottom style="thick">
        <color indexed="12"/>
      </bottom>
      <diagonal/>
    </border>
    <border>
      <left style="thick">
        <color indexed="12"/>
      </left>
      <right style="medium">
        <color indexed="12"/>
      </right>
      <top style="thick">
        <color indexed="12"/>
      </top>
      <bottom/>
      <diagonal/>
    </border>
    <border>
      <left style="thick">
        <color indexed="12"/>
      </left>
      <right style="medium">
        <color indexed="12"/>
      </right>
      <top/>
      <bottom/>
      <diagonal/>
    </border>
    <border>
      <left style="thick">
        <color indexed="12"/>
      </left>
      <right style="medium">
        <color indexed="12"/>
      </right>
      <top/>
      <bottom style="thick">
        <color indexed="12"/>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0" fillId="0" borderId="0"/>
    <xf numFmtId="0" fontId="111" fillId="0" borderId="0" applyNumberFormat="0" applyFill="0" applyBorder="0" applyAlignment="0" applyProtection="0"/>
    <xf numFmtId="0" fontId="110" fillId="0" borderId="0"/>
  </cellStyleXfs>
  <cellXfs count="776">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1" xfId="2" applyFont="1" applyFill="1" applyBorder="1" applyAlignment="1">
      <alignment horizontal="center" vertical="center"/>
    </xf>
    <xf numFmtId="14" fontId="10" fillId="2" borderId="32"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2" xfId="17" applyFont="1" applyFill="1" applyBorder="1" applyAlignment="1">
      <alignment horizontal="left" vertical="center"/>
    </xf>
    <xf numFmtId="0" fontId="34" fillId="9" borderId="43" xfId="17" applyFont="1" applyFill="1" applyBorder="1" applyAlignment="1">
      <alignment horizontal="center" vertical="center"/>
    </xf>
    <xf numFmtId="0" fontId="34" fillId="9" borderId="43" xfId="2" applyFont="1" applyFill="1" applyBorder="1" applyAlignment="1">
      <alignment horizontal="center" vertical="center"/>
    </xf>
    <xf numFmtId="0" fontId="35" fillId="9" borderId="43" xfId="2" applyFont="1" applyFill="1" applyBorder="1" applyAlignment="1">
      <alignment horizontal="center" vertical="center"/>
    </xf>
    <xf numFmtId="0" fontId="35" fillId="9" borderId="44"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5" xfId="2" applyFont="1" applyFill="1" applyBorder="1" applyAlignment="1">
      <alignment horizontal="center" vertical="center"/>
    </xf>
    <xf numFmtId="0" fontId="35" fillId="9" borderId="46" xfId="2" applyFont="1" applyFill="1" applyBorder="1" applyAlignment="1">
      <alignment horizontal="center" vertical="center"/>
    </xf>
    <xf numFmtId="0" fontId="1" fillId="10" borderId="46" xfId="17" applyFill="1" applyBorder="1">
      <alignment vertical="center"/>
    </xf>
    <xf numFmtId="0" fontId="38" fillId="0" borderId="0" xfId="17" applyFont="1" applyAlignment="1">
      <alignment horizontal="center" vertical="center"/>
    </xf>
    <xf numFmtId="0" fontId="8" fillId="0" borderId="45" xfId="1" applyFill="1" applyBorder="1" applyAlignment="1" applyProtection="1">
      <alignment vertical="center"/>
    </xf>
    <xf numFmtId="0" fontId="1" fillId="10" borderId="46" xfId="17" applyFill="1" applyBorder="1" applyAlignment="1">
      <alignment horizontal="center" vertical="center"/>
    </xf>
    <xf numFmtId="0" fontId="8" fillId="10" borderId="0" xfId="1" applyFill="1" applyBorder="1" applyAlignment="1" applyProtection="1">
      <alignment vertical="center" wrapText="1"/>
    </xf>
    <xf numFmtId="0" fontId="6" fillId="10" borderId="46"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2" xfId="17" applyFont="1" applyFill="1" applyBorder="1" applyAlignment="1">
      <alignment horizontal="center" vertical="center"/>
    </xf>
    <xf numFmtId="0" fontId="57" fillId="3" borderId="54" xfId="17" applyFont="1" applyFill="1" applyBorder="1" applyAlignment="1">
      <alignment horizontal="center" vertical="center" wrapText="1"/>
    </xf>
    <xf numFmtId="0" fontId="7" fillId="3" borderId="55" xfId="17" applyFont="1" applyFill="1" applyBorder="1" applyAlignment="1">
      <alignment horizontal="center" vertical="center" wrapText="1"/>
    </xf>
    <xf numFmtId="0" fontId="14" fillId="3" borderId="55" xfId="17" applyFont="1" applyFill="1" applyBorder="1" applyAlignment="1">
      <alignment horizontal="center" vertical="center" wrapText="1"/>
    </xf>
    <xf numFmtId="0" fontId="59"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7" fillId="3" borderId="33" xfId="17" applyFont="1" applyFill="1" applyBorder="1" applyAlignment="1">
      <alignment horizontal="center" vertical="center" wrapText="1"/>
    </xf>
    <xf numFmtId="176" fontId="60" fillId="3" borderId="39" xfId="17" applyNumberFormat="1" applyFont="1" applyFill="1" applyBorder="1" applyAlignment="1">
      <alignment horizontal="center" vertical="center" wrapText="1"/>
    </xf>
    <xf numFmtId="0" fontId="60" fillId="3" borderId="39"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7" xfId="17" applyNumberFormat="1" applyFont="1" applyFill="1" applyBorder="1" applyAlignment="1">
      <alignment horizontal="center" vertical="center" wrapText="1"/>
    </xf>
    <xf numFmtId="0" fontId="60" fillId="12" borderId="57" xfId="17" applyFont="1" applyFill="1" applyBorder="1" applyAlignment="1">
      <alignment horizontal="left" vertical="center" wrapText="1"/>
    </xf>
    <xf numFmtId="0" fontId="64" fillId="13" borderId="58" xfId="17" applyFont="1" applyFill="1" applyBorder="1" applyAlignment="1">
      <alignment horizontal="center" vertical="center" wrapText="1"/>
    </xf>
    <xf numFmtId="176" fontId="62" fillId="13" borderId="58" xfId="17" applyNumberFormat="1" applyFont="1" applyFill="1" applyBorder="1" applyAlignment="1">
      <alignment horizontal="center" vertical="center" wrapText="1"/>
    </xf>
    <xf numFmtId="181" fontId="64" fillId="10" borderId="58" xfId="0" applyNumberFormat="1" applyFont="1" applyFill="1" applyBorder="1" applyAlignment="1">
      <alignment horizontal="center" vertical="center"/>
    </xf>
    <xf numFmtId="0" fontId="64" fillId="13" borderId="59" xfId="17" applyFont="1" applyFill="1" applyBorder="1" applyAlignment="1">
      <alignment horizontal="center" vertical="center" wrapText="1"/>
    </xf>
    <xf numFmtId="182" fontId="66" fillId="13" borderId="60" xfId="17" applyNumberFormat="1" applyFont="1" applyFill="1" applyBorder="1" applyAlignment="1">
      <alignment horizontal="center" vertical="center" wrapText="1"/>
    </xf>
    <xf numFmtId="0" fontId="7" fillId="3" borderId="34" xfId="17" applyFont="1" applyFill="1" applyBorder="1" applyAlignment="1">
      <alignment horizontal="center" vertical="center" wrapText="1"/>
    </xf>
    <xf numFmtId="0" fontId="7" fillId="3" borderId="35" xfId="17" applyFont="1" applyFill="1" applyBorder="1" applyAlignment="1">
      <alignment horizontal="center" vertical="center" wrapText="1"/>
    </xf>
    <xf numFmtId="0" fontId="14" fillId="3" borderId="35" xfId="17" applyFont="1" applyFill="1" applyBorder="1" applyAlignment="1">
      <alignment horizontal="center" vertical="center" wrapText="1"/>
    </xf>
    <xf numFmtId="0" fontId="59"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2" xfId="2" applyFill="1" applyBorder="1" applyAlignment="1">
      <alignment vertical="top" wrapText="1"/>
    </xf>
    <xf numFmtId="0" fontId="6" fillId="2" borderId="63" xfId="2" applyFill="1" applyBorder="1" applyAlignment="1">
      <alignment vertical="top" wrapText="1"/>
    </xf>
    <xf numFmtId="0" fontId="1" fillId="2" borderId="64" xfId="2" applyFont="1" applyFill="1" applyBorder="1" applyAlignment="1">
      <alignment vertical="top" wrapText="1"/>
    </xf>
    <xf numFmtId="0" fontId="6" fillId="3" borderId="13" xfId="2" applyFill="1" applyBorder="1">
      <alignment vertical="center"/>
    </xf>
    <xf numFmtId="0" fontId="1" fillId="3" borderId="65" xfId="2" applyFont="1" applyFill="1" applyBorder="1" applyAlignment="1">
      <alignment vertical="top" wrapText="1"/>
    </xf>
    <xf numFmtId="0" fontId="6" fillId="15" borderId="13" xfId="2" applyFill="1" applyBorder="1">
      <alignment vertical="center"/>
    </xf>
    <xf numFmtId="0" fontId="0" fillId="0" borderId="67" xfId="0" applyBorder="1">
      <alignment vertical="center"/>
    </xf>
    <xf numFmtId="0" fontId="15" fillId="0" borderId="67" xfId="0" applyFont="1" applyBorder="1">
      <alignment vertical="center"/>
    </xf>
    <xf numFmtId="0" fontId="0" fillId="0" borderId="68" xfId="0" applyBorder="1">
      <alignment vertical="center"/>
    </xf>
    <xf numFmtId="0" fontId="0" fillId="0" borderId="48" xfId="0" applyBorder="1">
      <alignment vertical="center"/>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2" xfId="2" applyBorder="1" applyAlignment="1">
      <alignment horizontal="center" vertical="center" wrapText="1"/>
    </xf>
    <xf numFmtId="0" fontId="6" fillId="6" borderId="102" xfId="2" applyFill="1" applyBorder="1" applyAlignment="1">
      <alignment horizontal="center" vertical="center" wrapText="1"/>
    </xf>
    <xf numFmtId="0" fontId="1" fillId="5" borderId="0" xfId="2" applyFont="1" applyFill="1">
      <alignment vertical="center"/>
    </xf>
    <xf numFmtId="0" fontId="0" fillId="0" borderId="67" xfId="0" applyBorder="1" applyAlignment="1">
      <alignment vertical="top"/>
    </xf>
    <xf numFmtId="0" fontId="0" fillId="0" borderId="0" xfId="0" applyAlignment="1">
      <alignment vertical="top"/>
    </xf>
    <xf numFmtId="0" fontId="1" fillId="14" borderId="64" xfId="2" applyFont="1" applyFill="1" applyBorder="1" applyAlignment="1">
      <alignment vertical="top" wrapText="1"/>
    </xf>
    <xf numFmtId="0" fontId="7" fillId="25" borderId="55"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4" fillId="0" borderId="0" xfId="17" applyFont="1">
      <alignment vertical="center"/>
    </xf>
    <xf numFmtId="0" fontId="83" fillId="0" borderId="0" xfId="2" applyFont="1">
      <alignment vertical="center"/>
    </xf>
    <xf numFmtId="0" fontId="85" fillId="20" borderId="118" xfId="0" applyFont="1" applyFill="1" applyBorder="1" applyAlignment="1">
      <alignment horizontal="center" vertical="center" wrapText="1"/>
    </xf>
    <xf numFmtId="14" fontId="6" fillId="0" borderId="0" xfId="2" applyNumberFormat="1">
      <alignment vertical="center"/>
    </xf>
    <xf numFmtId="0" fontId="18" fillId="2" borderId="41"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0" xfId="2" applyFont="1" applyFill="1" applyBorder="1" applyAlignment="1">
      <alignment horizontal="center" vertical="center" wrapText="1"/>
    </xf>
    <xf numFmtId="0" fontId="91" fillId="3" borderId="40" xfId="2" applyFont="1" applyFill="1" applyBorder="1" applyAlignment="1">
      <alignment horizontal="center" vertical="center"/>
    </xf>
    <xf numFmtId="14" fontId="91" fillId="3" borderId="39"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8"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6" xfId="0" applyFont="1" applyBorder="1">
      <alignment vertical="center"/>
    </xf>
    <xf numFmtId="0" fontId="6" fillId="0" borderId="43" xfId="0" applyFont="1" applyBorder="1">
      <alignment vertical="center"/>
    </xf>
    <xf numFmtId="0" fontId="6" fillId="0" borderId="67" xfId="0" applyFont="1" applyBorder="1">
      <alignment vertical="center"/>
    </xf>
    <xf numFmtId="0" fontId="6" fillId="0" borderId="0" xfId="0" applyFont="1">
      <alignment vertical="center"/>
    </xf>
    <xf numFmtId="0" fontId="90" fillId="0" borderId="67" xfId="0" applyFont="1" applyBorder="1">
      <alignment vertical="center"/>
    </xf>
    <xf numFmtId="0" fontId="90" fillId="0" borderId="0" xfId="0" applyFont="1">
      <alignment vertical="center"/>
    </xf>
    <xf numFmtId="0" fontId="90" fillId="5" borderId="67" xfId="0" applyFont="1" applyFill="1" applyBorder="1">
      <alignment vertical="center"/>
    </xf>
    <xf numFmtId="0" fontId="90" fillId="5" borderId="0" xfId="0" applyFont="1" applyFill="1">
      <alignment vertical="center"/>
    </xf>
    <xf numFmtId="0" fontId="6" fillId="5" borderId="132" xfId="2" applyFill="1" applyBorder="1">
      <alignment vertical="center"/>
    </xf>
    <xf numFmtId="0" fontId="6" fillId="0" borderId="132" xfId="2" applyBorder="1">
      <alignment vertical="center"/>
    </xf>
    <xf numFmtId="0" fontId="93" fillId="19" borderId="130" xfId="17" applyFont="1" applyFill="1" applyBorder="1" applyAlignment="1">
      <alignment horizontal="center" vertical="center" wrapText="1"/>
    </xf>
    <xf numFmtId="14" fontId="93" fillId="19" borderId="131" xfId="17" applyNumberFormat="1" applyFont="1" applyFill="1" applyBorder="1" applyAlignment="1">
      <alignment horizontal="center" vertical="center"/>
    </xf>
    <xf numFmtId="0" fontId="6" fillId="0" borderId="0" xfId="2" applyAlignment="1">
      <alignment horizontal="left" vertical="top"/>
    </xf>
    <xf numFmtId="0" fontId="6" fillId="28" borderId="137" xfId="2" applyFill="1" applyBorder="1" applyAlignment="1">
      <alignment horizontal="left" vertical="top"/>
    </xf>
    <xf numFmtId="0" fontId="8" fillId="28" borderId="136" xfId="1" applyFill="1" applyBorder="1" applyAlignment="1" applyProtection="1">
      <alignment horizontal="left" vertical="top"/>
    </xf>
    <xf numFmtId="14" fontId="19" fillId="3" borderId="100" xfId="2" applyNumberFormat="1" applyFont="1" applyFill="1" applyBorder="1" applyAlignment="1">
      <alignment horizontal="center" vertical="center" shrinkToFit="1"/>
    </xf>
    <xf numFmtId="14" fontId="27" fillId="3" borderId="100"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1" fillId="2" borderId="62" xfId="2" applyFont="1" applyFill="1" applyBorder="1" applyAlignment="1">
      <alignment vertical="top" wrapText="1"/>
    </xf>
    <xf numFmtId="0" fontId="91" fillId="21" borderId="38" xfId="2" applyFont="1" applyFill="1" applyBorder="1" applyAlignment="1">
      <alignment horizontal="center" vertical="center"/>
    </xf>
    <xf numFmtId="0" fontId="18" fillId="21" borderId="146" xfId="2" applyFont="1" applyFill="1" applyBorder="1" applyAlignment="1">
      <alignment horizontal="center" vertical="center" wrapText="1"/>
    </xf>
    <xf numFmtId="0" fontId="8" fillId="0" borderId="148" xfId="1" applyFill="1" applyBorder="1" applyAlignment="1" applyProtection="1">
      <alignment vertical="center" wrapText="1"/>
    </xf>
    <xf numFmtId="0" fontId="18" fillId="23" borderId="142" xfId="2" applyFont="1" applyFill="1" applyBorder="1" applyAlignment="1">
      <alignment horizontal="center" vertical="center" wrapText="1"/>
    </xf>
    <xf numFmtId="0" fontId="87" fillId="23" borderId="143" xfId="2" applyFont="1" applyFill="1" applyBorder="1" applyAlignment="1">
      <alignment horizontal="center" vertical="center"/>
    </xf>
    <xf numFmtId="0" fontId="87" fillId="23" borderId="144" xfId="2" applyFont="1" applyFill="1" applyBorder="1" applyAlignment="1">
      <alignment horizontal="center" vertical="center"/>
    </xf>
    <xf numFmtId="0" fontId="102" fillId="19" borderId="8" xfId="0" applyFont="1" applyFill="1" applyBorder="1" applyAlignment="1">
      <alignment horizontal="center" vertical="center" wrapText="1"/>
    </xf>
    <xf numFmtId="177" fontId="103" fillId="19" borderId="8" xfId="2" applyNumberFormat="1" applyFont="1" applyFill="1" applyBorder="1" applyAlignment="1">
      <alignment horizontal="center" vertical="center" shrinkToFit="1"/>
    </xf>
    <xf numFmtId="0" fontId="6" fillId="0" borderId="0" xfId="2" applyAlignment="1">
      <alignment horizontal="left" vertical="center"/>
    </xf>
    <xf numFmtId="0" fontId="104" fillId="5" borderId="67" xfId="0" applyFont="1" applyFill="1" applyBorder="1">
      <alignment vertical="center"/>
    </xf>
    <xf numFmtId="0" fontId="104" fillId="5" borderId="0" xfId="0" applyFont="1" applyFill="1" applyAlignment="1">
      <alignment horizontal="left" vertical="center"/>
    </xf>
    <xf numFmtId="0" fontId="104" fillId="5" borderId="0" xfId="0" applyFont="1" applyFill="1">
      <alignment vertical="center"/>
    </xf>
    <xf numFmtId="176" fontId="104" fillId="5" borderId="0" xfId="0" applyNumberFormat="1" applyFont="1" applyFill="1" applyAlignment="1">
      <alignment horizontal="left" vertical="center"/>
    </xf>
    <xf numFmtId="183" fontId="104" fillId="5" borderId="0" xfId="0" applyNumberFormat="1" applyFont="1" applyFill="1" applyAlignment="1">
      <alignment horizontal="center" vertical="center"/>
    </xf>
    <xf numFmtId="0" fontId="104" fillId="5" borderId="67" xfId="0" applyFont="1" applyFill="1" applyBorder="1" applyAlignment="1">
      <alignment vertical="top"/>
    </xf>
    <xf numFmtId="0" fontId="104" fillId="5" borderId="0" xfId="0" applyFont="1" applyFill="1" applyAlignment="1">
      <alignment vertical="top"/>
    </xf>
    <xf numFmtId="14" fontId="104" fillId="5" borderId="0" xfId="0" applyNumberFormat="1" applyFont="1" applyFill="1" applyAlignment="1">
      <alignment horizontal="left" vertical="center"/>
    </xf>
    <xf numFmtId="14" fontId="104" fillId="0" borderId="0" xfId="0" applyNumberFormat="1" applyFont="1">
      <alignment vertical="center"/>
    </xf>
    <xf numFmtId="0" fontId="105" fillId="0" borderId="0" xfId="0" applyFont="1">
      <alignment vertical="center"/>
    </xf>
    <xf numFmtId="0" fontId="6" fillId="0" borderId="61" xfId="2" applyBorder="1" applyAlignment="1">
      <alignment vertical="top" wrapText="1"/>
    </xf>
    <xf numFmtId="0" fontId="8" fillId="28" borderId="122" xfId="1" applyFill="1" applyBorder="1" applyAlignment="1" applyProtection="1">
      <alignment horizontal="left" vertical="top"/>
    </xf>
    <xf numFmtId="0" fontId="6" fillId="28" borderId="135" xfId="2" applyFill="1" applyBorder="1" applyAlignment="1">
      <alignment horizontal="left" vertical="top"/>
    </xf>
    <xf numFmtId="0" fontId="35" fillId="9" borderId="0" xfId="2" applyFont="1" applyFill="1" applyAlignment="1">
      <alignment horizontal="center" vertical="center"/>
    </xf>
    <xf numFmtId="14" fontId="1" fillId="0" borderId="45"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5"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8" xfId="17" applyFont="1" applyBorder="1">
      <alignment vertical="center"/>
    </xf>
    <xf numFmtId="0" fontId="50" fillId="0" borderId="48" xfId="17" applyFont="1" applyBorder="1" applyAlignment="1">
      <alignment horizontal="right" vertical="center"/>
    </xf>
    <xf numFmtId="0" fontId="38" fillId="0" borderId="50" xfId="17" applyFont="1" applyBorder="1" applyAlignment="1">
      <alignment horizontal="center" vertical="center"/>
    </xf>
    <xf numFmtId="0" fontId="38" fillId="0" borderId="155"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56" xfId="17" applyFont="1" applyBorder="1" applyAlignment="1">
      <alignment horizontal="center" vertical="center" shrinkToFit="1"/>
    </xf>
    <xf numFmtId="0" fontId="50" fillId="0" borderId="51" xfId="17" applyFont="1" applyBorder="1" applyAlignment="1">
      <alignment vertical="center" shrinkToFit="1"/>
    </xf>
    <xf numFmtId="0" fontId="50" fillId="0" borderId="51" xfId="17" applyFont="1" applyBorder="1" applyAlignment="1">
      <alignment horizontal="center" vertical="center"/>
    </xf>
    <xf numFmtId="0" fontId="13" fillId="0" borderId="128"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29"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7"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1"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1"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3"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56" xfId="16" applyFont="1" applyFill="1" applyBorder="1">
      <alignment vertical="center"/>
    </xf>
    <xf numFmtId="0" fontId="50" fillId="19" borderId="157" xfId="16" applyFont="1" applyFill="1" applyBorder="1">
      <alignment vertical="center"/>
    </xf>
    <xf numFmtId="0" fontId="10" fillId="19" borderId="157" xfId="16" applyFont="1" applyFill="1" applyBorder="1">
      <alignment vertical="center"/>
    </xf>
    <xf numFmtId="0" fontId="37" fillId="0" borderId="0" xfId="17" applyFont="1" applyAlignment="1">
      <alignment horizontal="left" vertical="center" indent="2"/>
    </xf>
    <xf numFmtId="0" fontId="106" fillId="0" borderId="0" xfId="17" applyFont="1">
      <alignment vertical="center"/>
    </xf>
    <xf numFmtId="0" fontId="1" fillId="19" borderId="0" xfId="2" applyFont="1" applyFill="1">
      <alignment vertical="center"/>
    </xf>
    <xf numFmtId="0" fontId="24" fillId="19" borderId="37" xfId="2" applyFont="1" applyFill="1" applyBorder="1" applyAlignment="1">
      <alignment horizontal="center" vertical="top" wrapText="1"/>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1"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0" xfId="2" applyNumberFormat="1" applyFont="1" applyFill="1" applyBorder="1" applyAlignment="1">
      <alignment horizontal="center" vertical="center" wrapText="1"/>
    </xf>
    <xf numFmtId="0" fontId="13" fillId="0" borderId="158" xfId="2" applyFont="1" applyBorder="1" applyAlignment="1">
      <alignment horizontal="center" vertical="center" wrapText="1"/>
    </xf>
    <xf numFmtId="0" fontId="13" fillId="0" borderId="159" xfId="2" applyFont="1" applyBorder="1" applyAlignment="1">
      <alignment horizontal="center" vertical="center" wrapText="1"/>
    </xf>
    <xf numFmtId="0" fontId="13" fillId="0" borderId="160" xfId="2" applyFont="1" applyBorder="1" applyAlignment="1">
      <alignment horizontal="center" vertical="center" wrapText="1"/>
    </xf>
    <xf numFmtId="0" fontId="13" fillId="0" borderId="158" xfId="2" applyFont="1" applyBorder="1" applyAlignment="1">
      <alignment horizontal="center" vertical="center"/>
    </xf>
    <xf numFmtId="0" fontId="102" fillId="19" borderId="133" xfId="0" applyFont="1" applyFill="1" applyBorder="1" applyAlignment="1">
      <alignment horizontal="center" vertical="center" wrapText="1"/>
    </xf>
    <xf numFmtId="0" fontId="102" fillId="19" borderId="151" xfId="0" applyFont="1" applyFill="1" applyBorder="1" applyAlignment="1">
      <alignment horizontal="center" vertical="center" wrapText="1"/>
    </xf>
    <xf numFmtId="0" fontId="97" fillId="26" borderId="161" xfId="2" applyFont="1" applyFill="1" applyBorder="1" applyAlignment="1">
      <alignment horizontal="center" vertical="center" wrapText="1"/>
    </xf>
    <xf numFmtId="0" fontId="98" fillId="26" borderId="162" xfId="2" applyFont="1" applyFill="1" applyBorder="1" applyAlignment="1">
      <alignment horizontal="center" vertical="center" wrapText="1"/>
    </xf>
    <xf numFmtId="0" fontId="96" fillId="26" borderId="162" xfId="2" applyFont="1" applyFill="1" applyBorder="1" applyAlignment="1">
      <alignment horizontal="center" vertical="center"/>
    </xf>
    <xf numFmtId="0" fontId="96" fillId="26" borderId="163"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14" fontId="87" fillId="23" borderId="145"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4" fillId="5" borderId="0" xfId="0" applyFont="1" applyFill="1" applyAlignment="1">
      <alignment horizontal="left" vertical="top"/>
    </xf>
    <xf numFmtId="0" fontId="112" fillId="19" borderId="0" xfId="17" applyFont="1" applyFill="1" applyAlignment="1">
      <alignment horizontal="left" vertical="center"/>
    </xf>
    <xf numFmtId="0" fontId="87" fillId="0" borderId="0" xfId="2" applyFont="1" applyAlignment="1">
      <alignment vertical="top" wrapText="1"/>
    </xf>
    <xf numFmtId="0" fontId="8" fillId="0" borderId="167" xfId="1" applyBorder="1" applyAlignment="1" applyProtection="1">
      <alignment vertical="center" wrapText="1"/>
    </xf>
    <xf numFmtId="0" fontId="8" fillId="0" borderId="164" xfId="1" applyFill="1" applyBorder="1" applyAlignment="1" applyProtection="1">
      <alignment vertical="center" wrapText="1"/>
    </xf>
    <xf numFmtId="180" fontId="50" fillId="11" borderId="168" xfId="17" applyNumberFormat="1" applyFont="1" applyFill="1" applyBorder="1" applyAlignment="1">
      <alignment horizontal="center" vertical="center"/>
    </xf>
    <xf numFmtId="14" fontId="91" fillId="21" borderId="134" xfId="2" applyNumberFormat="1" applyFont="1" applyFill="1" applyBorder="1" applyAlignment="1">
      <alignment vertical="center" shrinkToFit="1"/>
    </xf>
    <xf numFmtId="14" fontId="29" fillId="21" borderId="169" xfId="2" applyNumberFormat="1" applyFont="1" applyFill="1" applyBorder="1" applyAlignment="1">
      <alignment horizontal="center" vertical="center" shrinkToFit="1"/>
    </xf>
    <xf numFmtId="14" fontId="87" fillId="21" borderId="171" xfId="1" applyNumberFormat="1" applyFont="1" applyFill="1" applyBorder="1" applyAlignment="1" applyProtection="1">
      <alignment vertical="center" wrapText="1"/>
    </xf>
    <xf numFmtId="14" fontId="87" fillId="21" borderId="172" xfId="1" applyNumberFormat="1" applyFont="1" applyFill="1" applyBorder="1" applyAlignment="1" applyProtection="1">
      <alignment vertical="center" wrapText="1"/>
    </xf>
    <xf numFmtId="56" fontId="87" fillId="21" borderId="170"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71" fillId="0" borderId="0" xfId="0" applyFont="1">
      <alignment vertical="center"/>
    </xf>
    <xf numFmtId="0" fontId="119" fillId="5" borderId="14" xfId="2" applyFont="1" applyFill="1" applyBorder="1">
      <alignment vertical="center"/>
    </xf>
    <xf numFmtId="0" fontId="118" fillId="0" borderId="132" xfId="0" applyFont="1" applyBorder="1">
      <alignment vertical="center"/>
    </xf>
    <xf numFmtId="0" fontId="117" fillId="31" borderId="0" xfId="0" applyFont="1" applyFill="1" applyAlignment="1">
      <alignment horizontal="center" vertical="center" wrapText="1"/>
    </xf>
    <xf numFmtId="177" fontId="13" fillId="19" borderId="174"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105" fillId="5" borderId="0" xfId="0" applyFont="1" applyFill="1">
      <alignment vertical="center"/>
    </xf>
    <xf numFmtId="0" fontId="106" fillId="0" borderId="0" xfId="17" applyFont="1" applyAlignment="1">
      <alignment horizontal="left" vertical="center"/>
    </xf>
    <xf numFmtId="177" fontId="1" fillId="19" borderId="175" xfId="2" applyNumberFormat="1" applyFont="1" applyFill="1" applyBorder="1" applyAlignment="1">
      <alignment horizontal="center" vertical="center" wrapText="1"/>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23" fillId="21" borderId="52" xfId="2" applyNumberFormat="1" applyFont="1" applyFill="1" applyBorder="1" applyAlignment="1">
      <alignment horizontal="center" vertical="center" shrinkToFit="1"/>
    </xf>
    <xf numFmtId="0" fontId="128" fillId="19" borderId="177" xfId="2" applyFont="1" applyFill="1" applyBorder="1" applyAlignment="1">
      <alignment horizontal="center" vertical="center"/>
    </xf>
    <xf numFmtId="177" fontId="128" fillId="19" borderId="177" xfId="2" applyNumberFormat="1" applyFont="1" applyFill="1" applyBorder="1" applyAlignment="1">
      <alignment horizontal="center" vertical="center" shrinkToFit="1"/>
    </xf>
    <xf numFmtId="0" fontId="129" fillId="0" borderId="177" xfId="0" applyFont="1" applyBorder="1" applyAlignment="1">
      <alignment horizontal="center" vertical="center" wrapText="1"/>
    </xf>
    <xf numFmtId="177" fontId="13" fillId="19" borderId="177" xfId="2" applyNumberFormat="1" applyFont="1" applyFill="1" applyBorder="1" applyAlignment="1">
      <alignment horizontal="center" vertical="center" wrapText="1"/>
    </xf>
    <xf numFmtId="177" fontId="23" fillId="19" borderId="176" xfId="2" applyNumberFormat="1" applyFont="1" applyFill="1" applyBorder="1" applyAlignment="1">
      <alignment horizontal="center" vertical="center" shrinkToFit="1"/>
    </xf>
    <xf numFmtId="177" fontId="1" fillId="19" borderId="176" xfId="2" applyNumberFormat="1" applyFont="1" applyFill="1" applyBorder="1" applyAlignment="1">
      <alignment horizontal="center" vertical="center" wrapText="1"/>
    </xf>
    <xf numFmtId="0" fontId="23" fillId="19" borderId="176" xfId="2" applyFont="1" applyFill="1" applyBorder="1" applyAlignment="1">
      <alignment horizontal="center" vertical="center" wrapText="1"/>
    </xf>
    <xf numFmtId="0" fontId="6" fillId="0" borderId="176" xfId="2" applyBorder="1" applyAlignment="1">
      <alignment horizontal="center" vertical="center"/>
    </xf>
    <xf numFmtId="0" fontId="24" fillId="23" borderId="7" xfId="2" applyFont="1" applyFill="1" applyBorder="1" applyAlignment="1">
      <alignment horizontal="center" vertical="top" wrapText="1"/>
    </xf>
    <xf numFmtId="177" fontId="1" fillId="23" borderId="37"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114" fillId="3" borderId="9" xfId="2" applyFont="1" applyFill="1" applyBorder="1" applyAlignment="1">
      <alignment horizontal="center" vertical="center" wrapText="1"/>
    </xf>
    <xf numFmtId="0" fontId="107" fillId="26" borderId="162" xfId="2" applyFont="1" applyFill="1" applyBorder="1" applyAlignment="1">
      <alignment horizontal="left" vertical="center" shrinkToFit="1"/>
    </xf>
    <xf numFmtId="0" fontId="130" fillId="0" borderId="173" xfId="1" applyFont="1" applyFill="1" applyBorder="1" applyAlignment="1" applyProtection="1">
      <alignment vertical="top" wrapText="1"/>
    </xf>
    <xf numFmtId="0" fontId="85" fillId="0" borderId="118" xfId="0" applyFont="1" applyBorder="1" applyAlignment="1">
      <alignment horizontal="center" vertical="center" wrapText="1"/>
    </xf>
    <xf numFmtId="0" fontId="133" fillId="0" borderId="0" xfId="0" applyFont="1">
      <alignment vertical="center"/>
    </xf>
    <xf numFmtId="0" fontId="8" fillId="0" borderId="180" xfId="1" applyFill="1" applyBorder="1" applyAlignment="1" applyProtection="1">
      <alignment vertical="center" wrapText="1"/>
    </xf>
    <xf numFmtId="0" fontId="6" fillId="0" borderId="104" xfId="2" applyBorder="1">
      <alignment vertical="center"/>
    </xf>
    <xf numFmtId="0" fontId="27" fillId="0" borderId="150" xfId="2" applyFont="1" applyBorder="1" applyAlignment="1">
      <alignment vertical="top" wrapText="1"/>
    </xf>
    <xf numFmtId="0" fontId="8" fillId="0" borderId="182" xfId="1" applyFill="1" applyBorder="1" applyAlignment="1" applyProtection="1">
      <alignment vertical="center" wrapText="1"/>
    </xf>
    <xf numFmtId="0" fontId="6" fillId="0" borderId="105" xfId="2" applyBorder="1">
      <alignment vertical="center"/>
    </xf>
    <xf numFmtId="0" fontId="104" fillId="5" borderId="67"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26" xfId="17" applyFill="1" applyBorder="1" applyAlignment="1">
      <alignment horizontal="center" vertical="center" wrapText="1"/>
    </xf>
    <xf numFmtId="0" fontId="1" fillId="19" borderId="0" xfId="17" applyFill="1">
      <alignment vertical="center"/>
    </xf>
    <xf numFmtId="0" fontId="1" fillId="19" borderId="127" xfId="17" applyFill="1" applyBorder="1" applyAlignment="1">
      <alignment horizontal="center" vertical="center"/>
    </xf>
    <xf numFmtId="177" fontId="23" fillId="32" borderId="176" xfId="2" applyNumberFormat="1" applyFont="1" applyFill="1" applyBorder="1" applyAlignment="1">
      <alignment horizontal="center" vertical="center" shrinkToFit="1"/>
    </xf>
    <xf numFmtId="0" fontId="141" fillId="0" borderId="0" xfId="0" applyFont="1" applyAlignment="1">
      <alignment vertical="top" wrapText="1"/>
    </xf>
    <xf numFmtId="0" fontId="130" fillId="0" borderId="181" xfId="1" applyFont="1" applyBorder="1" applyAlignment="1" applyProtection="1">
      <alignment vertical="top" wrapText="1"/>
    </xf>
    <xf numFmtId="0" fontId="8" fillId="0" borderId="0" xfId="1" applyFill="1" applyBorder="1" applyAlignment="1" applyProtection="1">
      <alignment vertical="center" wrapText="1"/>
    </xf>
    <xf numFmtId="0" fontId="94" fillId="19" borderId="0" xfId="0" applyFont="1" applyFill="1" applyAlignment="1">
      <alignment vertical="center" wrapText="1"/>
    </xf>
    <xf numFmtId="0" fontId="72" fillId="5" borderId="183" xfId="2" applyFont="1" applyFill="1" applyBorder="1" applyAlignment="1">
      <alignment horizontal="left" vertical="center"/>
    </xf>
    <xf numFmtId="183" fontId="104" fillId="5" borderId="0" xfId="0" applyNumberFormat="1" applyFont="1" applyFill="1" applyAlignment="1">
      <alignment horizontal="left" vertical="center"/>
    </xf>
    <xf numFmtId="0" fontId="130" fillId="0" borderId="147" xfId="1" applyFont="1" applyFill="1" applyBorder="1" applyAlignment="1" applyProtection="1">
      <alignment vertical="top" wrapText="1"/>
    </xf>
    <xf numFmtId="14" fontId="91" fillId="21" borderId="187" xfId="2" applyNumberFormat="1" applyFont="1" applyFill="1" applyBorder="1" applyAlignment="1">
      <alignment horizontal="center" vertical="center"/>
    </xf>
    <xf numFmtId="14" fontId="91" fillId="21" borderId="188" xfId="2" applyNumberFormat="1" applyFont="1" applyFill="1" applyBorder="1" applyAlignment="1">
      <alignment horizontal="center" vertical="center"/>
    </xf>
    <xf numFmtId="14" fontId="91" fillId="21" borderId="189" xfId="2" applyNumberFormat="1" applyFont="1" applyFill="1" applyBorder="1" applyAlignment="1">
      <alignment horizontal="center" vertical="center"/>
    </xf>
    <xf numFmtId="0" fontId="8" fillId="0" borderId="191" xfId="1" applyBorder="1" applyAlignment="1" applyProtection="1">
      <alignment vertical="top" wrapText="1"/>
    </xf>
    <xf numFmtId="0" fontId="32" fillId="23" borderId="190" xfId="2" applyFont="1" applyFill="1" applyBorder="1" applyAlignment="1">
      <alignment horizontal="center" vertical="center" wrapText="1"/>
    </xf>
    <xf numFmtId="0" fontId="32" fillId="21" borderId="146" xfId="2" applyFont="1" applyFill="1" applyBorder="1" applyAlignment="1">
      <alignment horizontal="center" vertical="center" wrapText="1"/>
    </xf>
    <xf numFmtId="0" fontId="113" fillId="19" borderId="192" xfId="0" applyFont="1" applyFill="1" applyBorder="1" applyAlignment="1">
      <alignment horizontal="left" vertical="center"/>
    </xf>
    <xf numFmtId="14" fontId="113" fillId="19" borderId="193" xfId="0" applyNumberFormat="1" applyFont="1" applyFill="1" applyBorder="1" applyAlignment="1">
      <alignment horizontal="center" vertical="center"/>
    </xf>
    <xf numFmtId="14" fontId="113" fillId="19" borderId="194" xfId="0" applyNumberFormat="1" applyFont="1" applyFill="1" applyBorder="1" applyAlignment="1">
      <alignment horizontal="center" vertical="center"/>
    </xf>
    <xf numFmtId="0" fontId="23" fillId="34" borderId="8" xfId="2" applyFont="1" applyFill="1" applyBorder="1" applyAlignment="1">
      <alignment horizontal="left" vertical="center"/>
    </xf>
    <xf numFmtId="177" fontId="10" fillId="34" borderId="10" xfId="2" applyNumberFormat="1" applyFont="1" applyFill="1" applyBorder="1" applyAlignment="1">
      <alignment horizontal="center" vertical="center" wrapText="1"/>
    </xf>
    <xf numFmtId="0" fontId="23" fillId="34" borderId="176" xfId="2" applyFont="1" applyFill="1" applyBorder="1" applyAlignment="1">
      <alignment horizontal="center" vertical="center" wrapText="1"/>
    </xf>
    <xf numFmtId="177" fontId="23" fillId="34" borderId="176" xfId="2" applyNumberFormat="1" applyFont="1" applyFill="1" applyBorder="1" applyAlignment="1">
      <alignment horizontal="center" vertical="center" shrinkToFit="1"/>
    </xf>
    <xf numFmtId="0" fontId="130" fillId="0" borderId="166" xfId="2" applyFont="1" applyBorder="1" applyAlignment="1">
      <alignment horizontal="left" vertical="top" wrapText="1"/>
    </xf>
    <xf numFmtId="0" fontId="145" fillId="35" borderId="0" xfId="0" applyFont="1" applyFill="1" applyAlignment="1">
      <alignment horizontal="center" vertical="center" wrapText="1"/>
    </xf>
    <xf numFmtId="0" fontId="85" fillId="36" borderId="118" xfId="0" applyFont="1" applyFill="1" applyBorder="1" applyAlignment="1">
      <alignment horizontal="center" vertical="center" wrapText="1"/>
    </xf>
    <xf numFmtId="0" fontId="139" fillId="21" borderId="141" xfId="1" applyFont="1" applyFill="1" applyBorder="1" applyAlignment="1" applyProtection="1">
      <alignment horizontal="center" vertical="center" wrapText="1"/>
    </xf>
    <xf numFmtId="0" fontId="0" fillId="37" borderId="0" xfId="0" applyFill="1">
      <alignment vertical="center"/>
    </xf>
    <xf numFmtId="0" fontId="136" fillId="37" borderId="0" xfId="0" applyFont="1" applyFill="1">
      <alignment vertical="center"/>
    </xf>
    <xf numFmtId="0" fontId="134" fillId="37" borderId="0" xfId="0" applyFont="1" applyFill="1">
      <alignment vertical="center"/>
    </xf>
    <xf numFmtId="0" fontId="126" fillId="37" borderId="0" xfId="0" applyFont="1" applyFill="1" applyAlignment="1">
      <alignment vertical="center" wrapText="1"/>
    </xf>
    <xf numFmtId="0" fontId="137" fillId="37" borderId="0" xfId="0" applyFont="1" applyFill="1">
      <alignment vertical="center"/>
    </xf>
    <xf numFmtId="0" fontId="146" fillId="0" borderId="197" xfId="2" applyFont="1" applyBorder="1" applyAlignment="1">
      <alignment horizontal="left" vertical="top" wrapText="1"/>
    </xf>
    <xf numFmtId="180" fontId="50" fillId="11" borderId="198" xfId="17" applyNumberFormat="1" applyFont="1" applyFill="1" applyBorder="1" applyAlignment="1">
      <alignment horizontal="center" vertical="center"/>
    </xf>
    <xf numFmtId="0" fontId="13" fillId="0" borderId="200" xfId="2" applyFont="1" applyBorder="1" applyAlignment="1">
      <alignment horizontal="center" vertical="center" wrapText="1"/>
    </xf>
    <xf numFmtId="177" fontId="90" fillId="34" borderId="8" xfId="2" applyNumberFormat="1" applyFont="1" applyFill="1" applyBorder="1" applyAlignment="1">
      <alignment horizontal="center" vertical="center" shrinkToFit="1"/>
    </xf>
    <xf numFmtId="177" fontId="147" fillId="34" borderId="8" xfId="2" applyNumberFormat="1" applyFont="1" applyFill="1" applyBorder="1" applyAlignment="1">
      <alignment horizontal="center" vertical="center" wrapText="1"/>
    </xf>
    <xf numFmtId="0" fontId="90" fillId="34" borderId="10" xfId="2" applyFont="1" applyFill="1" applyBorder="1" applyAlignment="1">
      <alignment horizontal="center" vertical="center"/>
    </xf>
    <xf numFmtId="177" fontId="90" fillId="34" borderId="10" xfId="2" applyNumberFormat="1" applyFont="1" applyFill="1" applyBorder="1" applyAlignment="1">
      <alignment horizontal="center" vertical="center" shrinkToFit="1"/>
    </xf>
    <xf numFmtId="14" fontId="87" fillId="21" borderId="1" xfId="1" applyNumberFormat="1" applyFont="1" applyFill="1" applyBorder="1" applyAlignment="1" applyProtection="1">
      <alignment horizontal="center" vertical="center" shrinkToFit="1"/>
    </xf>
    <xf numFmtId="0" fontId="113" fillId="19" borderId="203" xfId="0" applyFont="1" applyFill="1" applyBorder="1" applyAlignment="1">
      <alignment horizontal="left" vertical="center"/>
    </xf>
    <xf numFmtId="14" fontId="113" fillId="19" borderId="204" xfId="0" applyNumberFormat="1" applyFont="1" applyFill="1" applyBorder="1" applyAlignment="1">
      <alignment horizontal="center" vertical="center"/>
    </xf>
    <xf numFmtId="14" fontId="113" fillId="19" borderId="205" xfId="0" applyNumberFormat="1" applyFont="1" applyFill="1" applyBorder="1" applyAlignment="1">
      <alignment horizontal="center" vertical="center"/>
    </xf>
    <xf numFmtId="0" fontId="146" fillId="0" borderId="206" xfId="1" applyFont="1" applyFill="1" applyBorder="1" applyAlignment="1" applyProtection="1">
      <alignment vertical="top" wrapText="1"/>
    </xf>
    <xf numFmtId="0" fontId="149" fillId="21" borderId="146" xfId="2" applyFont="1" applyFill="1" applyBorder="1" applyAlignment="1">
      <alignment horizontal="center" vertical="center" wrapText="1"/>
    </xf>
    <xf numFmtId="14" fontId="87" fillId="21" borderId="1" xfId="2" applyNumberFormat="1" applyFont="1" applyFill="1" applyBorder="1" applyAlignment="1">
      <alignment horizontal="center" vertical="center" wrapText="1" shrinkToFit="1"/>
    </xf>
    <xf numFmtId="0" fontId="85" fillId="0" borderId="133" xfId="0" applyFont="1" applyBorder="1" applyAlignment="1">
      <alignment horizontal="center" vertical="center" wrapText="1"/>
    </xf>
    <xf numFmtId="14" fontId="91" fillId="21" borderId="9" xfId="2" applyNumberFormat="1" applyFont="1" applyFill="1" applyBorder="1" applyAlignment="1">
      <alignment vertical="center" shrinkToFit="1"/>
    </xf>
    <xf numFmtId="0" fontId="0" fillId="21" borderId="13" xfId="0" applyFill="1" applyBorder="1" applyAlignment="1">
      <alignment vertical="top" wrapText="1"/>
    </xf>
    <xf numFmtId="0" fontId="114" fillId="21" borderId="188" xfId="2" applyFont="1" applyFill="1" applyBorder="1" applyAlignment="1">
      <alignment horizontal="center" vertical="center" wrapText="1"/>
    </xf>
    <xf numFmtId="0" fontId="114" fillId="21" borderId="188" xfId="2" applyFont="1" applyFill="1" applyBorder="1" applyAlignment="1">
      <alignment horizontal="center" vertical="center"/>
    </xf>
    <xf numFmtId="0" fontId="114" fillId="21" borderId="187" xfId="2" applyFont="1" applyFill="1" applyBorder="1" applyAlignment="1">
      <alignment horizontal="center" vertical="center"/>
    </xf>
    <xf numFmtId="0" fontId="91" fillId="21" borderId="189" xfId="2" applyFont="1" applyFill="1" applyBorder="1" applyAlignment="1">
      <alignment horizontal="center" vertical="center"/>
    </xf>
    <xf numFmtId="0" fontId="144" fillId="0" borderId="0" xfId="2" applyFont="1">
      <alignment vertical="center"/>
    </xf>
    <xf numFmtId="0" fontId="131" fillId="0" borderId="208" xfId="1" applyFont="1" applyFill="1" applyBorder="1" applyAlignment="1" applyProtection="1">
      <alignment horizontal="left" vertical="top" wrapText="1"/>
    </xf>
    <xf numFmtId="0" fontId="8" fillId="0" borderId="209" xfId="1" applyFill="1" applyBorder="1" applyAlignment="1" applyProtection="1">
      <alignment horizontal="left" vertical="center" wrapText="1"/>
    </xf>
    <xf numFmtId="0" fontId="6" fillId="0" borderId="0" xfId="2" applyAlignment="1">
      <alignment horizontal="center" vertical="top"/>
    </xf>
    <xf numFmtId="0" fontId="130" fillId="0" borderId="211" xfId="1" applyFont="1" applyBorder="1" applyAlignment="1" applyProtection="1">
      <alignment horizontal="left" vertical="top" wrapText="1"/>
    </xf>
    <xf numFmtId="0" fontId="8" fillId="0" borderId="212" xfId="1" applyFill="1" applyBorder="1" applyAlignment="1" applyProtection="1">
      <alignment vertical="center" wrapText="1"/>
    </xf>
    <xf numFmtId="0" fontId="132" fillId="0" borderId="212" xfId="1" applyFont="1" applyFill="1" applyBorder="1" applyAlignment="1" applyProtection="1">
      <alignment horizontal="left" vertical="top" wrapText="1"/>
    </xf>
    <xf numFmtId="0" fontId="32" fillId="31" borderId="213" xfId="1" applyFont="1" applyFill="1" applyBorder="1" applyAlignment="1" applyProtection="1">
      <alignment horizontal="center" vertical="center" wrapText="1" shrinkToFit="1"/>
    </xf>
    <xf numFmtId="0" fontId="88" fillId="0" borderId="214" xfId="2" applyFont="1" applyBorder="1" applyAlignment="1">
      <alignment vertical="center" shrinkToFit="1"/>
    </xf>
    <xf numFmtId="0" fontId="32" fillId="31" borderId="215" xfId="1" applyFont="1" applyFill="1" applyBorder="1" applyAlignment="1" applyProtection="1">
      <alignment horizontal="center" vertical="center" wrapText="1" shrinkToFit="1"/>
    </xf>
    <xf numFmtId="0" fontId="88" fillId="0" borderId="207" xfId="2" applyFont="1" applyBorder="1" applyAlignment="1">
      <alignment vertical="center" shrinkToFit="1"/>
    </xf>
    <xf numFmtId="0" fontId="23" fillId="0" borderId="176" xfId="2" applyFont="1" applyBorder="1" applyAlignment="1">
      <alignment horizontal="center" vertical="center"/>
    </xf>
    <xf numFmtId="0" fontId="0" fillId="38" borderId="0" xfId="0" applyFill="1">
      <alignment vertical="center"/>
    </xf>
    <xf numFmtId="0" fontId="136" fillId="38" borderId="0" xfId="0" applyFont="1" applyFill="1">
      <alignment vertical="center"/>
    </xf>
    <xf numFmtId="0" fontId="135" fillId="38" borderId="0" xfId="0" applyFont="1" applyFill="1">
      <alignment vertical="center"/>
    </xf>
    <xf numFmtId="0" fontId="150" fillId="38" borderId="0" xfId="0" applyFont="1" applyFill="1">
      <alignment vertical="center"/>
    </xf>
    <xf numFmtId="0" fontId="138" fillId="38" borderId="0" xfId="0" applyFont="1" applyFill="1">
      <alignment vertical="center"/>
    </xf>
    <xf numFmtId="0" fontId="126" fillId="38" borderId="0" xfId="0" applyFont="1" applyFill="1" applyAlignment="1">
      <alignment vertical="center" wrapText="1"/>
    </xf>
    <xf numFmtId="0" fontId="137" fillId="38" borderId="0" xfId="0" applyFont="1" applyFill="1">
      <alignment vertical="center"/>
    </xf>
    <xf numFmtId="14" fontId="87" fillId="21" borderId="171" xfId="1" applyNumberFormat="1" applyFont="1" applyFill="1" applyBorder="1" applyAlignment="1" applyProtection="1">
      <alignment horizontal="center" vertical="center" wrapText="1"/>
    </xf>
    <xf numFmtId="0" fontId="21" fillId="0" borderId="207" xfId="1" applyFont="1" applyFill="1" applyBorder="1" applyAlignment="1" applyProtection="1">
      <alignment vertical="top" wrapText="1"/>
    </xf>
    <xf numFmtId="0" fontId="18" fillId="35" borderId="182" xfId="1" applyFont="1" applyFill="1" applyBorder="1" applyAlignment="1" applyProtection="1">
      <alignment horizontal="center" vertical="center" wrapText="1"/>
    </xf>
    <xf numFmtId="0" fontId="140" fillId="35" borderId="0" xfId="0" applyFont="1" applyFill="1" applyAlignment="1">
      <alignment horizontal="center" vertical="center" wrapText="1"/>
    </xf>
    <xf numFmtId="0" fontId="0" fillId="39" borderId="215" xfId="0" applyFill="1" applyBorder="1">
      <alignment vertical="center"/>
    </xf>
    <xf numFmtId="0" fontId="0" fillId="39" borderId="220" xfId="0" applyFill="1" applyBorder="1">
      <alignment vertical="center"/>
    </xf>
    <xf numFmtId="0" fontId="6" fillId="19" borderId="223" xfId="2" applyFill="1" applyBorder="1" applyAlignment="1">
      <alignment horizontal="center" vertical="center" wrapText="1"/>
    </xf>
    <xf numFmtId="0" fontId="6" fillId="19" borderId="224" xfId="2" applyFill="1" applyBorder="1" applyAlignment="1">
      <alignment horizontal="center" vertical="center"/>
    </xf>
    <xf numFmtId="0" fontId="6" fillId="19" borderId="224" xfId="2" applyFill="1" applyBorder="1" applyAlignment="1">
      <alignment horizontal="center" vertical="center" wrapText="1"/>
    </xf>
    <xf numFmtId="0" fontId="6" fillId="19" borderId="225" xfId="2" applyFill="1" applyBorder="1" applyAlignment="1">
      <alignment horizontal="center" vertical="center"/>
    </xf>
    <xf numFmtId="0" fontId="0" fillId="23" borderId="226" xfId="0" applyFill="1" applyBorder="1" applyAlignment="1">
      <alignment horizontal="left" vertical="center"/>
    </xf>
    <xf numFmtId="0" fontId="0" fillId="23" borderId="227" xfId="0" applyFill="1" applyBorder="1" applyAlignment="1">
      <alignment horizontal="left" vertical="center"/>
    </xf>
    <xf numFmtId="0" fontId="71" fillId="29" borderId="227" xfId="0" applyFont="1" applyFill="1" applyBorder="1" applyAlignment="1">
      <alignment horizontal="left" vertical="center"/>
    </xf>
    <xf numFmtId="0" fontId="71" fillId="29" borderId="228" xfId="0" applyFont="1" applyFill="1" applyBorder="1" applyAlignment="1">
      <alignment horizontal="center" vertical="center"/>
    </xf>
    <xf numFmtId="0" fontId="91" fillId="21" borderId="39" xfId="2" applyFont="1" applyFill="1" applyBorder="1" applyAlignment="1">
      <alignment horizontal="center" vertical="center"/>
    </xf>
    <xf numFmtId="0" fontId="13" fillId="0" borderId="229" xfId="2" applyFont="1" applyBorder="1" applyAlignment="1">
      <alignment horizontal="center" vertical="center" wrapText="1"/>
    </xf>
    <xf numFmtId="0" fontId="24" fillId="19" borderId="0" xfId="2" applyFont="1" applyFill="1" applyAlignment="1">
      <alignment horizontal="center" vertical="top" wrapText="1"/>
    </xf>
    <xf numFmtId="0" fontId="23" fillId="19" borderId="37" xfId="2" applyFont="1" applyFill="1" applyBorder="1" applyAlignment="1">
      <alignment horizontal="center" vertical="center" wrapText="1"/>
    </xf>
    <xf numFmtId="0" fontId="24" fillId="19" borderId="52" xfId="2" applyFont="1" applyFill="1" applyBorder="1" applyAlignment="1">
      <alignment horizontal="center" vertical="center" wrapText="1"/>
    </xf>
    <xf numFmtId="0" fontId="23" fillId="19" borderId="230" xfId="2" applyFont="1" applyFill="1" applyBorder="1" applyAlignment="1">
      <alignment horizontal="left" vertical="center"/>
    </xf>
    <xf numFmtId="0" fontId="23" fillId="19" borderId="8" xfId="2" applyFont="1" applyFill="1" applyBorder="1" applyAlignment="1">
      <alignment horizontal="center" vertical="center" wrapText="1"/>
    </xf>
    <xf numFmtId="0" fontId="24" fillId="19" borderId="175" xfId="2" applyFont="1" applyFill="1" applyBorder="1" applyAlignment="1">
      <alignment horizontal="center" vertical="top" wrapText="1"/>
    </xf>
    <xf numFmtId="177" fontId="1" fillId="19" borderId="52" xfId="2" applyNumberFormat="1" applyFont="1" applyFill="1" applyBorder="1" applyAlignment="1">
      <alignment horizontal="center" vertical="center" wrapText="1"/>
    </xf>
    <xf numFmtId="0" fontId="85" fillId="0" borderId="176" xfId="0" applyFont="1" applyBorder="1" applyAlignment="1">
      <alignment horizontal="center" vertical="center" wrapText="1"/>
    </xf>
    <xf numFmtId="177" fontId="37" fillId="19" borderId="176" xfId="2" applyNumberFormat="1" applyFont="1" applyFill="1" applyBorder="1" applyAlignment="1">
      <alignment horizontal="center" vertical="center" wrapText="1"/>
    </xf>
    <xf numFmtId="0" fontId="23" fillId="19" borderId="175" xfId="2" applyFont="1" applyFill="1" applyBorder="1" applyAlignment="1">
      <alignment horizontal="center" vertical="center" wrapText="1"/>
    </xf>
    <xf numFmtId="177" fontId="23" fillId="19" borderId="52" xfId="2" applyNumberFormat="1" applyFont="1" applyFill="1" applyBorder="1" applyAlignment="1">
      <alignment horizontal="center" vertical="center" shrinkToFit="1"/>
    </xf>
    <xf numFmtId="0" fontId="89" fillId="0" borderId="0" xfId="2" applyFont="1" applyAlignment="1">
      <alignment vertical="top" wrapText="1"/>
    </xf>
    <xf numFmtId="0" fontId="8" fillId="0" borderId="232" xfId="1" applyBorder="1" applyAlignment="1" applyProtection="1">
      <alignment vertical="center" wrapText="1"/>
    </xf>
    <xf numFmtId="0" fontId="113" fillId="19" borderId="233" xfId="0" applyFont="1" applyFill="1" applyBorder="1" applyAlignment="1">
      <alignment horizontal="left" vertical="center"/>
    </xf>
    <xf numFmtId="0" fontId="113" fillId="19" borderId="234" xfId="0" applyFont="1" applyFill="1" applyBorder="1" applyAlignment="1">
      <alignment horizontal="left" vertical="center"/>
    </xf>
    <xf numFmtId="14" fontId="113" fillId="19" borderId="234" xfId="0" applyNumberFormat="1" applyFont="1" applyFill="1" applyBorder="1" applyAlignment="1">
      <alignment horizontal="center" vertical="center"/>
    </xf>
    <xf numFmtId="14" fontId="113" fillId="19" borderId="235" xfId="0" applyNumberFormat="1" applyFont="1" applyFill="1" applyBorder="1" applyAlignment="1">
      <alignment horizontal="center" vertical="center"/>
    </xf>
    <xf numFmtId="0" fontId="85" fillId="41" borderId="118" xfId="0" applyFont="1" applyFill="1" applyBorder="1" applyAlignment="1">
      <alignment horizontal="center" vertical="center" wrapText="1"/>
    </xf>
    <xf numFmtId="14" fontId="93" fillId="19" borderId="131" xfId="17" applyNumberFormat="1" applyFont="1" applyFill="1" applyBorder="1" applyAlignment="1">
      <alignment horizontal="center" vertical="center" wrapText="1"/>
    </xf>
    <xf numFmtId="0" fontId="37" fillId="19" borderId="130" xfId="17" applyFont="1" applyFill="1" applyBorder="1" applyAlignment="1">
      <alignment horizontal="center" vertical="center" wrapText="1"/>
    </xf>
    <xf numFmtId="14" fontId="37" fillId="19" borderId="131" xfId="17" applyNumberFormat="1" applyFont="1" applyFill="1" applyBorder="1" applyAlignment="1">
      <alignment horizontal="center" vertical="center"/>
    </xf>
    <xf numFmtId="0" fontId="1" fillId="19" borderId="130" xfId="17" applyFill="1" applyBorder="1" applyAlignment="1">
      <alignment horizontal="center" vertical="center" wrapText="1"/>
    </xf>
    <xf numFmtId="14" fontId="1" fillId="19" borderId="131" xfId="17" applyNumberFormat="1" applyFill="1" applyBorder="1" applyAlignment="1">
      <alignment horizontal="center" vertical="center"/>
    </xf>
    <xf numFmtId="56" fontId="93" fillId="19" borderId="130" xfId="17" applyNumberFormat="1" applyFont="1" applyFill="1" applyBorder="1" applyAlignment="1">
      <alignment horizontal="center" vertical="center" wrapText="1"/>
    </xf>
    <xf numFmtId="0" fontId="71" fillId="19" borderId="0" xfId="0" applyFont="1" applyFill="1" applyAlignment="1">
      <alignment horizontal="center" vertical="center"/>
    </xf>
    <xf numFmtId="0" fontId="13" fillId="5" borderId="229" xfId="2" applyFont="1" applyFill="1" applyBorder="1" applyAlignment="1">
      <alignment horizontal="center" vertical="center" wrapText="1"/>
    </xf>
    <xf numFmtId="0" fontId="130" fillId="0" borderId="231" xfId="1" applyFont="1" applyFill="1" applyBorder="1" applyAlignment="1" applyProtection="1">
      <alignment horizontal="left" vertical="top" wrapText="1"/>
    </xf>
    <xf numFmtId="0" fontId="100" fillId="21" borderId="130" xfId="17" applyFont="1" applyFill="1" applyBorder="1" applyAlignment="1">
      <alignment horizontal="center" vertical="center" wrapText="1"/>
    </xf>
    <xf numFmtId="14" fontId="93" fillId="21" borderId="131" xfId="17" applyNumberFormat="1" applyFont="1" applyFill="1" applyBorder="1" applyAlignment="1">
      <alignment horizontal="center" vertical="center"/>
    </xf>
    <xf numFmtId="0" fontId="93" fillId="21" borderId="130" xfId="17" applyFont="1" applyFill="1" applyBorder="1" applyAlignment="1">
      <alignment horizontal="center" vertical="center" wrapText="1"/>
    </xf>
    <xf numFmtId="0" fontId="8" fillId="0" borderId="236" xfId="1" applyBorder="1" applyAlignment="1" applyProtection="1">
      <alignment vertical="center"/>
    </xf>
    <xf numFmtId="0" fontId="0" fillId="19" borderId="0" xfId="0" applyFill="1" applyAlignment="1">
      <alignment horizontal="center" vertical="center"/>
    </xf>
    <xf numFmtId="0" fontId="0" fillId="0" borderId="0" xfId="0" applyAlignment="1">
      <alignment horizontal="center" vertical="center"/>
    </xf>
    <xf numFmtId="0" fontId="6" fillId="19" borderId="237" xfId="2" applyFill="1" applyBorder="1" applyAlignment="1">
      <alignment horizontal="center" vertical="center" wrapText="1"/>
    </xf>
    <xf numFmtId="0" fontId="6" fillId="19" borderId="238" xfId="2" applyFill="1" applyBorder="1" applyAlignment="1">
      <alignment horizontal="center" vertical="center"/>
    </xf>
    <xf numFmtId="0" fontId="6" fillId="19" borderId="238" xfId="2" applyFill="1" applyBorder="1" applyAlignment="1">
      <alignment horizontal="center" vertical="center" wrapText="1"/>
    </xf>
    <xf numFmtId="0" fontId="6" fillId="19" borderId="239" xfId="2" applyFill="1" applyBorder="1" applyAlignment="1">
      <alignment horizontal="center" vertical="center"/>
    </xf>
    <xf numFmtId="0" fontId="0" fillId="0" borderId="240" xfId="0" applyBorder="1" applyAlignment="1">
      <alignment horizontal="center" vertical="center"/>
    </xf>
    <xf numFmtId="0" fontId="0" fillId="0" borderId="241" xfId="0" applyBorder="1" applyAlignment="1">
      <alignment horizontal="center" vertical="center"/>
    </xf>
    <xf numFmtId="0" fontId="0" fillId="0" borderId="242" xfId="0" applyBorder="1" applyAlignment="1">
      <alignment horizontal="center" vertical="center"/>
    </xf>
    <xf numFmtId="0" fontId="6" fillId="19" borderId="243" xfId="2" applyFill="1" applyBorder="1" applyAlignment="1">
      <alignment horizontal="center" vertical="center" wrapText="1"/>
    </xf>
    <xf numFmtId="0" fontId="6" fillId="19" borderId="244" xfId="2" applyFill="1" applyBorder="1" applyAlignment="1">
      <alignment horizontal="center" vertical="center"/>
    </xf>
    <xf numFmtId="0" fontId="6" fillId="19" borderId="244" xfId="2" applyFill="1" applyBorder="1" applyAlignment="1">
      <alignment horizontal="center" vertical="center" wrapText="1"/>
    </xf>
    <xf numFmtId="0" fontId="6" fillId="19" borderId="245" xfId="2" applyFill="1" applyBorder="1" applyAlignment="1">
      <alignment horizontal="center" vertical="center"/>
    </xf>
    <xf numFmtId="184" fontId="0" fillId="40" borderId="240" xfId="0" applyNumberFormat="1" applyFill="1" applyBorder="1" applyAlignment="1">
      <alignment horizontal="center" vertical="center"/>
    </xf>
    <xf numFmtId="184" fontId="0" fillId="40" borderId="241" xfId="0" applyNumberFormat="1" applyFill="1" applyBorder="1" applyAlignment="1">
      <alignment horizontal="center" vertical="center"/>
    </xf>
    <xf numFmtId="184" fontId="0" fillId="40" borderId="242" xfId="0" applyNumberFormat="1" applyFill="1" applyBorder="1" applyAlignment="1">
      <alignment horizontal="center" vertical="center"/>
    </xf>
    <xf numFmtId="0" fontId="37" fillId="21" borderId="130" xfId="17" applyFont="1" applyFill="1" applyBorder="1" applyAlignment="1">
      <alignment horizontal="center" vertical="center" wrapText="1"/>
    </xf>
    <xf numFmtId="14" fontId="13" fillId="21" borderId="131" xfId="17" applyNumberFormat="1" applyFont="1" applyFill="1" applyBorder="1" applyAlignment="1">
      <alignment horizontal="center" vertical="center"/>
    </xf>
    <xf numFmtId="14" fontId="152" fillId="21" borderId="1" xfId="2" applyNumberFormat="1" applyFont="1" applyFill="1" applyBorder="1" applyAlignment="1">
      <alignment vertical="center" wrapText="1" shrinkToFit="1"/>
    </xf>
    <xf numFmtId="0" fontId="139" fillId="21" borderId="146" xfId="2" applyFont="1" applyFill="1" applyBorder="1" applyAlignment="1">
      <alignment horizontal="center" vertical="center" wrapText="1"/>
    </xf>
    <xf numFmtId="0" fontId="153" fillId="21" borderId="210" xfId="2" applyFont="1" applyFill="1" applyBorder="1" applyAlignment="1">
      <alignment horizontal="center" vertical="center" wrapText="1"/>
    </xf>
    <xf numFmtId="0" fontId="153" fillId="21" borderId="149" xfId="1" applyFont="1" applyFill="1" applyBorder="1" applyAlignment="1" applyProtection="1">
      <alignment horizontal="center" vertical="center" wrapText="1"/>
    </xf>
    <xf numFmtId="0" fontId="35" fillId="0" borderId="0" xfId="2" applyFont="1" applyAlignment="1">
      <alignment vertical="top" wrapText="1"/>
    </xf>
    <xf numFmtId="0" fontId="114" fillId="21" borderId="187" xfId="2" applyFont="1" applyFill="1" applyBorder="1" applyAlignment="1">
      <alignment horizontal="left" vertical="top"/>
    </xf>
    <xf numFmtId="0" fontId="8" fillId="0" borderId="248" xfId="1" applyBorder="1" applyAlignment="1" applyProtection="1">
      <alignment vertical="center" wrapText="1"/>
    </xf>
    <xf numFmtId="0" fontId="18" fillId="23" borderId="190" xfId="2" applyFont="1" applyFill="1" applyBorder="1" applyAlignment="1">
      <alignment horizontal="center" vertical="center" wrapText="1"/>
    </xf>
    <xf numFmtId="0" fontId="32" fillId="23" borderId="246" xfId="2" applyFont="1" applyFill="1" applyBorder="1" applyAlignment="1">
      <alignment horizontal="center" vertical="center" wrapText="1"/>
    </xf>
    <xf numFmtId="0" fontId="32" fillId="23" borderId="247" xfId="2" applyFont="1" applyFill="1" applyBorder="1" applyAlignment="1">
      <alignment horizontal="center" vertical="center" wrapText="1"/>
    </xf>
    <xf numFmtId="0" fontId="8" fillId="0" borderId="249" xfId="1" applyBorder="1" applyAlignment="1" applyProtection="1">
      <alignment horizontal="left" vertical="top" wrapText="1"/>
    </xf>
    <xf numFmtId="0" fontId="21" fillId="0" borderId="104" xfId="1" applyFont="1" applyFill="1" applyBorder="1" applyAlignment="1" applyProtection="1">
      <alignment vertical="top" wrapText="1"/>
    </xf>
    <xf numFmtId="0" fontId="6" fillId="0" borderId="250" xfId="2" applyBorder="1">
      <alignment vertical="center"/>
    </xf>
    <xf numFmtId="0" fontId="8" fillId="0" borderId="93" xfId="1" applyFill="1" applyBorder="1" applyAlignment="1" applyProtection="1">
      <alignment vertical="top" wrapText="1"/>
    </xf>
    <xf numFmtId="0" fontId="6" fillId="0" borderId="0" xfId="4"/>
    <xf numFmtId="0" fontId="6" fillId="0" borderId="0" xfId="4" applyAlignment="1">
      <alignment horizontal="center" vertical="center"/>
    </xf>
    <xf numFmtId="0" fontId="17" fillId="5" borderId="0" xfId="4" applyFont="1" applyFill="1"/>
    <xf numFmtId="0" fontId="113" fillId="19" borderId="193" xfId="0" applyFont="1" applyFill="1" applyBorder="1" applyAlignment="1">
      <alignment horizontal="left" vertical="center"/>
    </xf>
    <xf numFmtId="0" fontId="113" fillId="19" borderId="204" xfId="0" applyFont="1" applyFill="1" applyBorder="1" applyAlignment="1">
      <alignment horizontal="left" vertical="center"/>
    </xf>
    <xf numFmtId="0" fontId="99" fillId="19" borderId="0" xfId="0" applyFont="1" applyFill="1" applyAlignment="1">
      <alignment horizontal="center" vertical="center" wrapText="1"/>
    </xf>
    <xf numFmtId="14" fontId="13" fillId="19" borderId="131" xfId="17" applyNumberFormat="1" applyFont="1" applyFill="1" applyBorder="1" applyAlignment="1">
      <alignment horizontal="center" vertical="center" wrapText="1"/>
    </xf>
    <xf numFmtId="14" fontId="23" fillId="21" borderId="131" xfId="17" applyNumberFormat="1" applyFont="1" applyFill="1" applyBorder="1" applyAlignment="1">
      <alignment horizontal="center" vertical="center"/>
    </xf>
    <xf numFmtId="0" fontId="164" fillId="21" borderId="0" xfId="0" applyFont="1" applyFill="1" applyAlignment="1">
      <alignment horizontal="center" vertical="center"/>
    </xf>
    <xf numFmtId="14" fontId="151" fillId="21" borderId="131" xfId="0" applyNumberFormat="1" applyFont="1" applyFill="1" applyBorder="1" applyAlignment="1">
      <alignment horizontal="center" vertical="center"/>
    </xf>
    <xf numFmtId="14" fontId="100" fillId="21" borderId="131" xfId="17" applyNumberFormat="1" applyFont="1" applyFill="1" applyBorder="1" applyAlignment="1">
      <alignment horizontal="center" vertical="center" wrapText="1"/>
    </xf>
    <xf numFmtId="0" fontId="113" fillId="21" borderId="204" xfId="0" applyFont="1" applyFill="1" applyBorder="1" applyAlignment="1">
      <alignment horizontal="left" vertical="center"/>
    </xf>
    <xf numFmtId="0" fontId="113" fillId="21" borderId="234" xfId="0" applyFont="1" applyFill="1" applyBorder="1" applyAlignment="1">
      <alignment horizontal="left" vertical="center"/>
    </xf>
    <xf numFmtId="0" fontId="113" fillId="29" borderId="193" xfId="0" applyFont="1" applyFill="1" applyBorder="1" applyAlignment="1">
      <alignment horizontal="left" vertical="center"/>
    </xf>
    <xf numFmtId="0" fontId="113" fillId="29" borderId="234" xfId="0" applyFont="1" applyFill="1" applyBorder="1" applyAlignment="1">
      <alignment horizontal="left" vertical="center"/>
    </xf>
    <xf numFmtId="0" fontId="113" fillId="43" borderId="234" xfId="0" applyFont="1" applyFill="1" applyBorder="1" applyAlignment="1">
      <alignment horizontal="left" vertical="center"/>
    </xf>
    <xf numFmtId="0" fontId="113" fillId="44" borderId="234" xfId="0" applyFont="1" applyFill="1" applyBorder="1" applyAlignment="1">
      <alignment horizontal="left" vertical="center"/>
    </xf>
    <xf numFmtId="0" fontId="113" fillId="45" borderId="234" xfId="0" applyFont="1" applyFill="1" applyBorder="1" applyAlignment="1">
      <alignment horizontal="left" vertical="center"/>
    </xf>
    <xf numFmtId="0" fontId="113" fillId="28" borderId="204" xfId="0" applyFont="1" applyFill="1" applyBorder="1" applyAlignment="1">
      <alignment horizontal="left" vertical="center"/>
    </xf>
    <xf numFmtId="0" fontId="25" fillId="0" borderId="0" xfId="1" applyFont="1" applyAlignment="1" applyProtection="1">
      <alignment vertical="top" wrapText="1"/>
    </xf>
    <xf numFmtId="0" fontId="7" fillId="47" borderId="0" xfId="4" applyFont="1" applyFill="1" applyAlignment="1">
      <alignment vertical="top"/>
    </xf>
    <xf numFmtId="0" fontId="7" fillId="47" borderId="0" xfId="2" applyFont="1" applyFill="1" applyAlignment="1">
      <alignment vertical="top"/>
    </xf>
    <xf numFmtId="0" fontId="155" fillId="0" borderId="0" xfId="2" applyFont="1">
      <alignment vertical="center"/>
    </xf>
    <xf numFmtId="0" fontId="159" fillId="47" borderId="0" xfId="2" applyFont="1" applyFill="1" applyAlignment="1">
      <alignment vertical="top"/>
    </xf>
    <xf numFmtId="0" fontId="34" fillId="47" borderId="0" xfId="2" applyFont="1" applyFill="1" applyAlignment="1">
      <alignment vertical="top"/>
    </xf>
    <xf numFmtId="0" fontId="160" fillId="47" borderId="0" xfId="2" applyFont="1" applyFill="1" applyAlignment="1">
      <alignment vertical="top"/>
    </xf>
    <xf numFmtId="0" fontId="6" fillId="47" borderId="0" xfId="2" applyFill="1" applyAlignment="1">
      <alignment horizontal="left" vertical="center"/>
    </xf>
    <xf numFmtId="0" fontId="34" fillId="5" borderId="0" xfId="4" applyFont="1" applyFill="1"/>
    <xf numFmtId="0" fontId="169" fillId="5" borderId="0" xfId="4" applyFont="1" applyFill="1"/>
    <xf numFmtId="0" fontId="17" fillId="49" borderId="0" xfId="4" applyFont="1" applyFill="1"/>
    <xf numFmtId="0" fontId="170" fillId="49" borderId="0" xfId="4" applyFont="1" applyFill="1" applyAlignment="1">
      <alignment vertical="top" wrapText="1"/>
    </xf>
    <xf numFmtId="0" fontId="6" fillId="0" borderId="0" xfId="2" applyAlignment="1">
      <alignment vertical="center" wrapText="1"/>
    </xf>
    <xf numFmtId="0" fontId="161" fillId="0" borderId="0" xfId="2" applyFont="1">
      <alignment vertical="center"/>
    </xf>
    <xf numFmtId="0" fontId="162" fillId="0" borderId="0" xfId="2" applyFont="1">
      <alignment vertical="center"/>
    </xf>
    <xf numFmtId="0" fontId="70" fillId="0" borderId="0" xfId="12">
      <alignment vertical="center"/>
    </xf>
    <xf numFmtId="0" fontId="163" fillId="0" borderId="0" xfId="2" applyFont="1">
      <alignment vertical="center"/>
    </xf>
    <xf numFmtId="0" fontId="6" fillId="0" borderId="67" xfId="0" applyFont="1" applyBorder="1" applyAlignment="1">
      <alignment horizontal="left" vertical="center"/>
    </xf>
    <xf numFmtId="0" fontId="6" fillId="0" borderId="0" xfId="0" applyFont="1" applyAlignment="1">
      <alignment horizontal="left" vertical="center"/>
    </xf>
    <xf numFmtId="0" fontId="6" fillId="0" borderId="69" xfId="0" applyFont="1" applyBorder="1" applyAlignment="1">
      <alignment horizontal="left" vertical="center"/>
    </xf>
    <xf numFmtId="0" fontId="104" fillId="5" borderId="0" xfId="0" applyFont="1" applyFill="1" applyAlignment="1">
      <alignment horizontal="left" vertical="center" wrapText="1"/>
    </xf>
    <xf numFmtId="0" fontId="104" fillId="5" borderId="69" xfId="0" applyFont="1" applyFill="1" applyBorder="1" applyAlignment="1">
      <alignment horizontal="left" vertical="center" wrapText="1"/>
    </xf>
    <xf numFmtId="0" fontId="104" fillId="5" borderId="0" xfId="0" applyFont="1" applyFill="1" applyAlignment="1">
      <alignment horizontal="left" vertical="center"/>
    </xf>
    <xf numFmtId="0" fontId="104" fillId="5" borderId="0" xfId="0" applyFont="1" applyFill="1" applyAlignment="1">
      <alignment horizontal="left" vertical="top" wrapText="1"/>
    </xf>
    <xf numFmtId="0" fontId="8" fillId="0" borderId="0" xfId="1" applyAlignment="1" applyProtection="1">
      <alignment horizontal="center" vertical="center" wrapText="1"/>
    </xf>
    <xf numFmtId="0" fontId="78" fillId="0" borderId="0" xfId="0" applyFont="1" applyAlignment="1">
      <alignment horizontal="left" vertical="center" wrapText="1"/>
    </xf>
    <xf numFmtId="0" fontId="74" fillId="0" borderId="0" xfId="0" applyFont="1" applyAlignment="1">
      <alignment horizontal="left" vertical="center" wrapText="1"/>
    </xf>
    <xf numFmtId="0" fontId="77" fillId="0" borderId="0" xfId="0" applyFont="1" applyAlignment="1">
      <alignment horizontal="left" vertical="center" wrapText="1"/>
    </xf>
    <xf numFmtId="0" fontId="75"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98" fillId="19" borderId="0" xfId="1" applyFont="1" applyFill="1" applyAlignment="1" applyProtection="1">
      <alignment horizontal="center" vertical="center"/>
    </xf>
    <xf numFmtId="0" fontId="37" fillId="19" borderId="152" xfId="17" applyFont="1" applyFill="1" applyBorder="1" applyAlignment="1">
      <alignment horizontal="left" vertical="top" wrapText="1"/>
    </xf>
    <xf numFmtId="0" fontId="37" fillId="19" borderId="153" xfId="17" applyFont="1" applyFill="1" applyBorder="1" applyAlignment="1">
      <alignment horizontal="left" vertical="top" wrapText="1"/>
    </xf>
    <xf numFmtId="0" fontId="37" fillId="19" borderId="154" xfId="17" applyFont="1" applyFill="1" applyBorder="1" applyAlignment="1">
      <alignment horizontal="left" vertical="top" wrapText="1"/>
    </xf>
    <xf numFmtId="0" fontId="37" fillId="21" borderId="152" xfId="17" applyFont="1" applyFill="1" applyBorder="1" applyAlignment="1">
      <alignment horizontal="left" vertical="top" wrapText="1"/>
    </xf>
    <xf numFmtId="0" fontId="37" fillId="21" borderId="153" xfId="17" applyFont="1" applyFill="1" applyBorder="1" applyAlignment="1">
      <alignment horizontal="left" vertical="top" wrapText="1"/>
    </xf>
    <xf numFmtId="0" fontId="37" fillId="21" borderId="154" xfId="17" applyFont="1" applyFill="1" applyBorder="1" applyAlignment="1">
      <alignment horizontal="left" vertical="top" wrapText="1"/>
    </xf>
    <xf numFmtId="0" fontId="43" fillId="19" borderId="0" xfId="17" applyFont="1" applyFill="1" applyAlignment="1">
      <alignment horizontal="left" vertical="center"/>
    </xf>
    <xf numFmtId="0" fontId="10" fillId="6" borderId="201" xfId="17" applyFont="1" applyFill="1" applyBorder="1" applyAlignment="1">
      <alignment horizontal="center" vertical="center" wrapText="1"/>
    </xf>
    <xf numFmtId="0" fontId="10" fillId="6" borderId="199" xfId="17" applyFont="1" applyFill="1" applyBorder="1" applyAlignment="1">
      <alignment horizontal="center" vertical="center" wrapText="1"/>
    </xf>
    <xf numFmtId="0" fontId="10" fillId="6" borderId="202" xfId="17" applyFont="1" applyFill="1" applyBorder="1" applyAlignment="1">
      <alignment horizontal="center" vertical="center" wrapText="1"/>
    </xf>
    <xf numFmtId="0" fontId="13" fillId="19" borderId="152" xfId="2" applyFont="1" applyFill="1" applyBorder="1" applyAlignment="1">
      <alignment horizontal="left" vertical="top" wrapText="1"/>
    </xf>
    <xf numFmtId="0" fontId="13" fillId="19" borderId="153" xfId="2" applyFont="1" applyFill="1" applyBorder="1" applyAlignment="1">
      <alignment horizontal="left" vertical="top" wrapText="1"/>
    </xf>
    <xf numFmtId="0" fontId="13" fillId="19" borderId="154" xfId="2" applyFont="1" applyFill="1" applyBorder="1" applyAlignment="1">
      <alignment horizontal="left" vertical="top" wrapText="1"/>
    </xf>
    <xf numFmtId="0" fontId="95" fillId="19" borderId="152" xfId="2" applyFont="1" applyFill="1" applyBorder="1" applyAlignment="1">
      <alignment horizontal="left" vertical="top" wrapText="1"/>
    </xf>
    <xf numFmtId="0" fontId="95" fillId="19" borderId="153" xfId="2" applyFont="1" applyFill="1" applyBorder="1" applyAlignment="1">
      <alignment horizontal="left" vertical="top" wrapText="1"/>
    </xf>
    <xf numFmtId="0" fontId="95" fillId="19" borderId="154" xfId="2" applyFont="1" applyFill="1" applyBorder="1" applyAlignment="1">
      <alignment horizontal="left" vertical="top" wrapText="1"/>
    </xf>
    <xf numFmtId="0" fontId="60" fillId="12" borderId="57" xfId="17" applyFont="1" applyFill="1" applyBorder="1" applyAlignment="1">
      <alignment horizontal="right" vertical="center" wrapText="1"/>
    </xf>
    <xf numFmtId="0" fontId="61" fillId="12" borderId="57" xfId="0" applyFont="1" applyFill="1" applyBorder="1" applyAlignment="1">
      <alignment horizontal="right" vertical="center"/>
    </xf>
    <xf numFmtId="0" fontId="0" fillId="12" borderId="57" xfId="0" applyFill="1" applyBorder="1" applyAlignment="1">
      <alignment horizontal="right" vertical="center"/>
    </xf>
    <xf numFmtId="180" fontId="60" fillId="12" borderId="57" xfId="17" applyNumberFormat="1" applyFont="1" applyFill="1" applyBorder="1" applyAlignment="1">
      <alignment horizontal="center" vertical="center" wrapText="1"/>
    </xf>
    <xf numFmtId="180" fontId="0" fillId="12" borderId="57" xfId="0" applyNumberFormat="1" applyFill="1" applyBorder="1" applyAlignment="1">
      <alignment horizontal="center" vertical="center" wrapText="1"/>
    </xf>
    <xf numFmtId="0" fontId="62" fillId="13" borderId="58" xfId="17" applyFont="1" applyFill="1" applyBorder="1" applyAlignment="1">
      <alignment horizontal="center" vertical="center" wrapText="1"/>
    </xf>
    <xf numFmtId="0" fontId="63" fillId="13" borderId="58" xfId="0" applyFont="1" applyFill="1" applyBorder="1" applyAlignment="1">
      <alignment horizontal="center" vertical="center"/>
    </xf>
    <xf numFmtId="0" fontId="62" fillId="10" borderId="58" xfId="0" applyFont="1" applyFill="1" applyBorder="1" applyAlignment="1">
      <alignment horizontal="center" vertical="center"/>
    </xf>
    <xf numFmtId="0" fontId="65" fillId="10" borderId="58" xfId="0" applyFont="1" applyFill="1" applyBorder="1" applyAlignment="1">
      <alignment horizontal="center" vertical="center"/>
    </xf>
    <xf numFmtId="0" fontId="67" fillId="18" borderId="106" xfId="16" applyFont="1" applyFill="1" applyBorder="1" applyAlignment="1">
      <alignment horizontal="center" vertical="center"/>
    </xf>
    <xf numFmtId="0" fontId="67" fillId="18" borderId="111" xfId="16" applyFont="1" applyFill="1" applyBorder="1" applyAlignment="1">
      <alignment horizontal="center" vertical="center"/>
    </xf>
    <xf numFmtId="0" fontId="67" fillId="18" borderId="113" xfId="16" applyFont="1" applyFill="1" applyBorder="1" applyAlignment="1">
      <alignment horizontal="center" vertical="center"/>
    </xf>
    <xf numFmtId="0" fontId="68" fillId="2" borderId="107" xfId="16" applyFont="1" applyFill="1" applyBorder="1" applyAlignment="1">
      <alignment vertical="center" wrapText="1"/>
    </xf>
    <xf numFmtId="0" fontId="68" fillId="2" borderId="108" xfId="16" applyFont="1" applyFill="1" applyBorder="1" applyAlignment="1">
      <alignment vertical="center" wrapText="1"/>
    </xf>
    <xf numFmtId="0" fontId="68" fillId="2" borderId="109" xfId="16" applyFont="1" applyFill="1" applyBorder="1" applyAlignment="1">
      <alignment vertical="center" wrapText="1"/>
    </xf>
    <xf numFmtId="0" fontId="68" fillId="2" borderId="98" xfId="16" applyFont="1" applyFill="1" applyBorder="1" applyAlignment="1">
      <alignment vertical="center" wrapText="1"/>
    </xf>
    <xf numFmtId="0" fontId="68" fillId="2" borderId="0" xfId="16" applyFont="1" applyFill="1" applyAlignment="1">
      <alignment vertical="center" wrapText="1"/>
    </xf>
    <xf numFmtId="0" fontId="68" fillId="2" borderId="99" xfId="16" applyFont="1" applyFill="1" applyBorder="1" applyAlignment="1">
      <alignment vertical="center" wrapText="1"/>
    </xf>
    <xf numFmtId="0" fontId="68" fillId="2" borderId="114" xfId="16" applyFont="1" applyFill="1" applyBorder="1" applyAlignment="1">
      <alignment vertical="center" wrapText="1"/>
    </xf>
    <xf numFmtId="0" fontId="68" fillId="2" borderId="115" xfId="16" applyFont="1" applyFill="1" applyBorder="1" applyAlignment="1">
      <alignment vertical="center" wrapText="1"/>
    </xf>
    <xf numFmtId="0" fontId="68" fillId="2" borderId="116" xfId="16" applyFont="1" applyFill="1" applyBorder="1" applyAlignment="1">
      <alignment vertical="center" wrapText="1"/>
    </xf>
    <xf numFmtId="0" fontId="68" fillId="2" borderId="107" xfId="16" applyFont="1" applyFill="1" applyBorder="1" applyAlignment="1">
      <alignment horizontal="left" vertical="center" wrapText="1"/>
    </xf>
    <xf numFmtId="0" fontId="68" fillId="2" borderId="108" xfId="16" applyFont="1" applyFill="1" applyBorder="1" applyAlignment="1">
      <alignment horizontal="left" vertical="center" wrapText="1"/>
    </xf>
    <xf numFmtId="0" fontId="68" fillId="2" borderId="110" xfId="16" applyFont="1" applyFill="1" applyBorder="1" applyAlignment="1">
      <alignment horizontal="left" vertical="center" wrapText="1"/>
    </xf>
    <xf numFmtId="0" fontId="68" fillId="2" borderId="98"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2" xfId="16" applyFont="1" applyFill="1" applyBorder="1" applyAlignment="1">
      <alignment horizontal="left" vertical="center" wrapText="1"/>
    </xf>
    <xf numFmtId="0" fontId="68" fillId="2" borderId="114" xfId="16" applyFont="1" applyFill="1" applyBorder="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7" fillId="5" borderId="35" xfId="17" applyFont="1" applyFill="1" applyBorder="1" applyAlignment="1">
      <alignment horizontal="center" vertical="center" wrapText="1"/>
    </xf>
    <xf numFmtId="0" fontId="60" fillId="25" borderId="71" xfId="17" applyFont="1" applyFill="1" applyBorder="1" applyAlignment="1">
      <alignment horizontal="center" vertical="center" wrapText="1"/>
    </xf>
    <xf numFmtId="0" fontId="58" fillId="16" borderId="71" xfId="17" applyFont="1" applyFill="1" applyBorder="1" applyAlignment="1">
      <alignment horizontal="center" vertical="center" wrapText="1"/>
    </xf>
    <xf numFmtId="0" fontId="0" fillId="16" borderId="71" xfId="0" applyFill="1" applyBorder="1" applyAlignment="1">
      <alignment horizontal="center" vertical="center" wrapText="1"/>
    </xf>
    <xf numFmtId="180" fontId="60" fillId="3" borderId="72" xfId="17" applyNumberFormat="1" applyFont="1"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0" fontId="68" fillId="3" borderId="72" xfId="17" applyFont="1" applyFill="1" applyBorder="1" applyAlignment="1">
      <alignment horizontal="center" vertical="center" wrapText="1"/>
    </xf>
    <xf numFmtId="0" fontId="68" fillId="3" borderId="179" xfId="17"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13" fillId="21" borderId="152" xfId="2" applyFont="1" applyFill="1" applyBorder="1" applyAlignment="1">
      <alignment horizontal="left" vertical="top" wrapText="1"/>
    </xf>
    <xf numFmtId="0" fontId="13" fillId="21" borderId="153" xfId="2" applyFont="1" applyFill="1" applyBorder="1" applyAlignment="1">
      <alignment horizontal="left" vertical="top" wrapText="1"/>
    </xf>
    <xf numFmtId="0" fontId="13" fillId="21" borderId="154" xfId="2" applyFont="1" applyFill="1" applyBorder="1" applyAlignment="1">
      <alignment horizontal="left" vertical="top" wrapText="1"/>
    </xf>
    <xf numFmtId="0" fontId="93" fillId="19" borderId="152" xfId="17" applyFont="1" applyFill="1" applyBorder="1" applyAlignment="1">
      <alignment horizontal="left" vertical="top" wrapText="1"/>
    </xf>
    <xf numFmtId="0" fontId="93" fillId="19" borderId="153" xfId="17" applyFont="1" applyFill="1" applyBorder="1" applyAlignment="1">
      <alignment horizontal="left" vertical="top" wrapText="1"/>
    </xf>
    <xf numFmtId="0" fontId="93" fillId="19" borderId="154" xfId="17" applyFont="1" applyFill="1" applyBorder="1" applyAlignment="1">
      <alignment horizontal="left" vertical="top" wrapText="1"/>
    </xf>
    <xf numFmtId="0" fontId="13" fillId="21" borderId="152" xfId="17" applyFont="1" applyFill="1" applyBorder="1" applyAlignment="1">
      <alignment horizontal="left" vertical="top" wrapText="1"/>
    </xf>
    <xf numFmtId="0" fontId="13" fillId="21" borderId="153" xfId="17" applyFont="1" applyFill="1" applyBorder="1" applyAlignment="1">
      <alignment horizontal="left" vertical="top" wrapText="1"/>
    </xf>
    <xf numFmtId="0" fontId="13" fillId="21" borderId="154" xfId="17" applyFont="1" applyFill="1" applyBorder="1" applyAlignment="1">
      <alignment horizontal="left" vertical="top" wrapText="1"/>
    </xf>
    <xf numFmtId="0" fontId="37" fillId="21" borderId="178" xfId="17" applyFont="1" applyFill="1" applyBorder="1" applyAlignment="1">
      <alignment horizontal="left" vertical="top" wrapText="1"/>
    </xf>
    <xf numFmtId="0" fontId="37" fillId="21" borderId="130" xfId="17" applyFont="1" applyFill="1" applyBorder="1" applyAlignment="1">
      <alignment horizontal="left" vertical="top" wrapText="1"/>
    </xf>
    <xf numFmtId="0" fontId="13" fillId="19" borderId="152" xfId="17" applyFont="1" applyFill="1" applyBorder="1" applyAlignment="1">
      <alignment horizontal="left" vertical="top" wrapText="1"/>
    </xf>
    <xf numFmtId="0" fontId="13" fillId="19" borderId="153" xfId="17" applyFont="1" applyFill="1" applyBorder="1" applyAlignment="1">
      <alignment horizontal="left" vertical="top" wrapText="1"/>
    </xf>
    <xf numFmtId="0" fontId="13" fillId="19" borderId="154" xfId="17" applyFont="1" applyFill="1" applyBorder="1" applyAlignment="1">
      <alignment horizontal="left" vertical="top" wrapText="1"/>
    </xf>
    <xf numFmtId="0" fontId="50" fillId="19" borderId="47" xfId="17" applyFont="1" applyFill="1" applyBorder="1" applyAlignment="1">
      <alignment horizontal="center" vertical="center"/>
    </xf>
    <xf numFmtId="0" fontId="50" fillId="19" borderId="48" xfId="17" applyFont="1" applyFill="1" applyBorder="1" applyAlignment="1">
      <alignment horizontal="center" vertical="center"/>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1" fillId="0" borderId="74" xfId="17"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38" fillId="0" borderId="77" xfId="17" applyFont="1" applyBorder="1" applyAlignment="1">
      <alignment horizontal="center" vertical="center" wrapText="1"/>
    </xf>
    <xf numFmtId="0" fontId="38" fillId="0" borderId="43" xfId="17" applyFont="1" applyBorder="1" applyAlignment="1">
      <alignment horizontal="center" vertical="center" wrapText="1"/>
    </xf>
    <xf numFmtId="0" fontId="34" fillId="17" borderId="0" xfId="17" applyFont="1" applyFill="1" applyAlignment="1">
      <alignment horizontal="center" vertical="center"/>
    </xf>
    <xf numFmtId="179" fontId="11" fillId="0" borderId="78" xfId="17" applyNumberFormat="1" applyFont="1" applyBorder="1" applyAlignment="1">
      <alignment horizontal="center" vertical="center" shrinkToFit="1"/>
    </xf>
    <xf numFmtId="179" fontId="11" fillId="0" borderId="79" xfId="17" applyNumberFormat="1" applyFont="1" applyBorder="1" applyAlignment="1">
      <alignment horizontal="center" vertical="center" shrinkToFit="1"/>
    </xf>
    <xf numFmtId="0" fontId="48" fillId="0" borderId="80" xfId="17" applyFont="1" applyBorder="1" applyAlignment="1">
      <alignment horizontal="center" vertical="center"/>
    </xf>
    <xf numFmtId="0" fontId="48" fillId="0" borderId="81" xfId="17" applyFont="1" applyBorder="1" applyAlignment="1">
      <alignment horizontal="center" vertical="center"/>
    </xf>
    <xf numFmtId="0" fontId="37" fillId="19" borderId="82" xfId="18" applyFont="1" applyFill="1" applyBorder="1" applyAlignment="1">
      <alignment horizontal="center" vertical="center"/>
    </xf>
    <xf numFmtId="0" fontId="37" fillId="19" borderId="83" xfId="18" applyFont="1" applyFill="1" applyBorder="1" applyAlignment="1">
      <alignment horizontal="center" vertical="center"/>
    </xf>
    <xf numFmtId="0" fontId="12" fillId="0" borderId="119" xfId="17" applyFont="1" applyBorder="1" applyAlignment="1">
      <alignment horizontal="center" vertical="center" wrapText="1"/>
    </xf>
    <xf numFmtId="0" fontId="12" fillId="0" borderId="120" xfId="17" applyFont="1" applyBorder="1" applyAlignment="1">
      <alignment horizontal="center" vertical="center" wrapText="1"/>
    </xf>
    <xf numFmtId="0" fontId="12" fillId="0" borderId="121" xfId="17" applyFont="1" applyBorder="1" applyAlignment="1">
      <alignment horizontal="center" vertical="center" wrapText="1"/>
    </xf>
    <xf numFmtId="0" fontId="55" fillId="19" borderId="123" xfId="17" applyFont="1" applyFill="1" applyBorder="1" applyAlignment="1">
      <alignment horizontal="center" vertical="center"/>
    </xf>
    <xf numFmtId="0" fontId="55" fillId="19" borderId="124" xfId="17" applyFont="1" applyFill="1" applyBorder="1" applyAlignment="1">
      <alignment horizontal="center" vertical="center"/>
    </xf>
    <xf numFmtId="0" fontId="55" fillId="19" borderId="125" xfId="17" applyFont="1" applyFill="1" applyBorder="1" applyAlignment="1">
      <alignment horizontal="center" vertical="center"/>
    </xf>
    <xf numFmtId="0" fontId="37" fillId="21" borderId="219" xfId="17" applyFont="1" applyFill="1" applyBorder="1" applyAlignment="1">
      <alignment horizontal="left" vertical="top" wrapText="1"/>
    </xf>
    <xf numFmtId="0" fontId="37" fillId="21" borderId="217" xfId="17" applyFont="1" applyFill="1" applyBorder="1" applyAlignment="1">
      <alignment horizontal="left" vertical="top" wrapText="1"/>
    </xf>
    <xf numFmtId="0" fontId="37" fillId="21" borderId="218" xfId="17" applyFont="1" applyFill="1" applyBorder="1" applyAlignment="1">
      <alignment horizontal="left" vertical="top" wrapText="1"/>
    </xf>
    <xf numFmtId="0" fontId="109" fillId="19" borderId="216" xfId="17" applyFont="1" applyFill="1" applyBorder="1" applyAlignment="1">
      <alignment horizontal="left" vertical="top" wrapText="1"/>
    </xf>
    <xf numFmtId="0" fontId="109" fillId="19" borderId="217" xfId="17" applyFont="1" applyFill="1" applyBorder="1" applyAlignment="1">
      <alignment horizontal="left" vertical="top" wrapText="1"/>
    </xf>
    <xf numFmtId="0" fontId="109" fillId="19" borderId="218" xfId="17" applyFont="1" applyFill="1" applyBorder="1" applyAlignment="1">
      <alignment horizontal="left" vertical="top" wrapText="1"/>
    </xf>
    <xf numFmtId="0" fontId="0" fillId="23" borderId="221" xfId="0" applyFill="1" applyBorder="1" applyAlignment="1">
      <alignment horizontal="center" vertical="center"/>
    </xf>
    <xf numFmtId="0" fontId="0" fillId="23" borderId="104" xfId="0" applyFill="1" applyBorder="1" applyAlignment="1">
      <alignment horizontal="center" vertical="center"/>
    </xf>
    <xf numFmtId="0" fontId="71" fillId="29" borderId="104" xfId="0" applyFont="1" applyFill="1" applyBorder="1" applyAlignment="1">
      <alignment horizontal="center" vertical="center"/>
    </xf>
    <xf numFmtId="0" fontId="71" fillId="29" borderId="222" xfId="0" applyFont="1" applyFill="1" applyBorder="1" applyAlignment="1">
      <alignment horizontal="center" vertical="center"/>
    </xf>
    <xf numFmtId="0" fontId="57" fillId="47" borderId="0" xfId="2" applyFont="1" applyFill="1" applyAlignment="1">
      <alignment horizontal="center" vertical="center"/>
    </xf>
    <xf numFmtId="0" fontId="156" fillId="47" borderId="0" xfId="2" applyFont="1" applyFill="1" applyAlignment="1">
      <alignment vertical="top" wrapText="1"/>
    </xf>
    <xf numFmtId="0" fontId="157" fillId="47" borderId="0" xfId="2" applyFont="1" applyFill="1" applyAlignment="1">
      <alignment vertical="top" wrapText="1"/>
    </xf>
    <xf numFmtId="0" fontId="6" fillId="47" borderId="0" xfId="2" applyFill="1" applyAlignment="1">
      <alignment vertical="top" wrapText="1"/>
    </xf>
    <xf numFmtId="0" fontId="167" fillId="48" borderId="256" xfId="2" applyFont="1" applyFill="1" applyBorder="1" applyAlignment="1">
      <alignment horizontal="left" vertical="center" wrapText="1" indent="1"/>
    </xf>
    <xf numFmtId="0" fontId="158" fillId="48" borderId="257" xfId="2" applyFont="1" applyFill="1" applyBorder="1" applyAlignment="1">
      <alignment horizontal="left" vertical="center" wrapText="1" indent="1"/>
    </xf>
    <xf numFmtId="0" fontId="158" fillId="48" borderId="258" xfId="2" applyFont="1" applyFill="1" applyBorder="1" applyAlignment="1">
      <alignment horizontal="left" vertical="center" wrapText="1" indent="1"/>
    </xf>
    <xf numFmtId="0" fontId="158" fillId="48" borderId="259" xfId="2" applyFont="1" applyFill="1" applyBorder="1" applyAlignment="1">
      <alignment horizontal="left" vertical="center" wrapText="1" indent="1"/>
    </xf>
    <xf numFmtId="0" fontId="158" fillId="48" borderId="0" xfId="2" applyFont="1" applyFill="1" applyAlignment="1">
      <alignment horizontal="left" vertical="center" wrapText="1" indent="1"/>
    </xf>
    <xf numFmtId="0" fontId="158" fillId="48" borderId="260" xfId="2" applyFont="1" applyFill="1" applyBorder="1" applyAlignment="1">
      <alignment horizontal="left" vertical="center" wrapText="1" indent="1"/>
    </xf>
    <xf numFmtId="0" fontId="158" fillId="48" borderId="261" xfId="2" applyFont="1" applyFill="1" applyBorder="1" applyAlignment="1">
      <alignment horizontal="left" vertical="center" wrapText="1" indent="1"/>
    </xf>
    <xf numFmtId="0" fontId="158" fillId="48" borderId="262" xfId="2" applyFont="1" applyFill="1" applyBorder="1" applyAlignment="1">
      <alignment horizontal="left" vertical="center" wrapText="1" indent="1"/>
    </xf>
    <xf numFmtId="0" fontId="158" fillId="48" borderId="263" xfId="2" applyFont="1" applyFill="1" applyBorder="1" applyAlignment="1">
      <alignment horizontal="left" vertical="center" wrapText="1" indent="1"/>
    </xf>
    <xf numFmtId="0" fontId="170" fillId="49" borderId="0" xfId="4" applyFont="1" applyFill="1" applyAlignment="1">
      <alignment horizontal="left" vertical="top" wrapText="1" indent="1"/>
    </xf>
    <xf numFmtId="0" fontId="6" fillId="0" borderId="0" xfId="2" applyAlignment="1">
      <alignment horizontal="center" vertical="center" wrapText="1"/>
    </xf>
    <xf numFmtId="0" fontId="154" fillId="42" borderId="0" xfId="2" applyFont="1" applyFill="1" applyAlignment="1">
      <alignment horizontal="center" vertical="center"/>
    </xf>
    <xf numFmtId="0" fontId="6" fillId="0" borderId="0" xfId="2">
      <alignment vertical="center"/>
    </xf>
    <xf numFmtId="0" fontId="35" fillId="0" borderId="0" xfId="2" applyFont="1">
      <alignment vertical="center"/>
    </xf>
    <xf numFmtId="0" fontId="21" fillId="0" borderId="0" xfId="2" applyFont="1" applyAlignment="1">
      <alignment horizontal="center" vertical="center"/>
    </xf>
    <xf numFmtId="0" fontId="88" fillId="0" borderId="0" xfId="2" applyFont="1">
      <alignment vertical="center"/>
    </xf>
    <xf numFmtId="0" fontId="165" fillId="46" borderId="0" xfId="2" applyFont="1" applyFill="1" applyAlignment="1">
      <alignment horizontal="center" vertical="center"/>
    </xf>
    <xf numFmtId="0" fontId="21" fillId="46" borderId="0" xfId="2" applyFont="1" applyFill="1" applyAlignment="1">
      <alignment horizontal="center" vertical="center"/>
    </xf>
    <xf numFmtId="0" fontId="166" fillId="0" borderId="0" xfId="2" applyFont="1" applyAlignment="1">
      <alignment horizontal="center" vertical="center"/>
    </xf>
    <xf numFmtId="0" fontId="25" fillId="0" borderId="0" xfId="2" applyFont="1" applyAlignment="1">
      <alignment horizontal="center" vertical="center"/>
    </xf>
    <xf numFmtId="14" fontId="87" fillId="21" borderId="251" xfId="1" applyNumberFormat="1" applyFont="1" applyFill="1" applyBorder="1" applyAlignment="1" applyProtection="1">
      <alignment horizontal="center" vertical="center" wrapText="1"/>
    </xf>
    <xf numFmtId="14" fontId="87" fillId="21" borderId="165" xfId="1" applyNumberFormat="1" applyFont="1" applyFill="1" applyBorder="1" applyAlignment="1" applyProtection="1">
      <alignment horizontal="center" vertical="center" wrapText="1"/>
    </xf>
    <xf numFmtId="14" fontId="87" fillId="21" borderId="252" xfId="1" applyNumberFormat="1" applyFont="1" applyFill="1" applyBorder="1" applyAlignment="1" applyProtection="1">
      <alignment horizontal="center" vertical="center" wrapText="1"/>
    </xf>
    <xf numFmtId="14" fontId="87" fillId="21" borderId="253" xfId="2" applyNumberFormat="1" applyFont="1" applyFill="1" applyBorder="1" applyAlignment="1">
      <alignment horizontal="center" vertical="center" wrapText="1" shrinkToFit="1"/>
    </xf>
    <xf numFmtId="14" fontId="87" fillId="21" borderId="254" xfId="2" applyNumberFormat="1" applyFont="1" applyFill="1" applyBorder="1" applyAlignment="1">
      <alignment horizontal="center" vertical="center" wrapText="1" shrinkToFit="1"/>
    </xf>
    <xf numFmtId="14" fontId="87" fillId="21" borderId="255" xfId="2" applyNumberFormat="1" applyFont="1" applyFill="1" applyBorder="1" applyAlignment="1">
      <alignment horizontal="center" vertical="center" wrapText="1" shrinkToFit="1"/>
    </xf>
    <xf numFmtId="56" fontId="87" fillId="21" borderId="169" xfId="2" applyNumberFormat="1" applyFont="1" applyFill="1" applyBorder="1" applyAlignment="1">
      <alignment horizontal="center" vertical="center" wrapText="1"/>
    </xf>
    <xf numFmtId="56" fontId="87" fillId="21" borderId="1" xfId="2" applyNumberFormat="1" applyFont="1" applyFill="1" applyBorder="1" applyAlignment="1">
      <alignment horizontal="center" vertical="center" wrapText="1"/>
    </xf>
    <xf numFmtId="56" fontId="87" fillId="21" borderId="134" xfId="2" applyNumberFormat="1" applyFont="1" applyFill="1" applyBorder="1" applyAlignment="1">
      <alignment horizontal="center" vertical="center" wrapText="1"/>
    </xf>
    <xf numFmtId="14" fontId="35" fillId="21" borderId="169" xfId="1" applyNumberFormat="1" applyFont="1" applyFill="1" applyBorder="1" applyAlignment="1" applyProtection="1">
      <alignment horizontal="center" vertical="center" shrinkToFit="1"/>
    </xf>
    <xf numFmtId="14" fontId="35" fillId="21" borderId="1" xfId="1" applyNumberFormat="1" applyFont="1" applyFill="1" applyBorder="1" applyAlignment="1" applyProtection="1">
      <alignment horizontal="center" vertical="center" shrinkToFit="1"/>
    </xf>
    <xf numFmtId="14" fontId="35" fillId="21" borderId="134" xfId="1" applyNumberFormat="1" applyFont="1" applyFill="1" applyBorder="1" applyAlignment="1" applyProtection="1">
      <alignment horizontal="center" vertical="center" shrinkToFit="1"/>
    </xf>
    <xf numFmtId="14" fontId="87" fillId="21" borderId="169"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wrapText="1" shrinkToFit="1"/>
    </xf>
    <xf numFmtId="14" fontId="87" fillId="21" borderId="134" xfId="2" applyNumberFormat="1" applyFont="1" applyFill="1" applyBorder="1" applyAlignment="1">
      <alignment horizontal="center" vertical="center" wrapText="1" shrinkToFit="1"/>
    </xf>
    <xf numFmtId="56" fontId="87" fillId="21" borderId="169" xfId="2" applyNumberFormat="1" applyFont="1" applyFill="1" applyBorder="1" applyAlignment="1">
      <alignment horizontal="center" vertical="center" shrinkToFit="1"/>
    </xf>
    <xf numFmtId="56" fontId="87" fillId="21" borderId="1" xfId="2" applyNumberFormat="1" applyFont="1" applyFill="1" applyBorder="1" applyAlignment="1">
      <alignment horizontal="center" vertical="center" shrinkToFit="1"/>
    </xf>
    <xf numFmtId="56" fontId="87" fillId="21" borderId="134" xfId="2" applyNumberFormat="1" applyFont="1" applyFill="1" applyBorder="1" applyAlignment="1">
      <alignment horizontal="center" vertical="center" shrinkToFit="1"/>
    </xf>
    <xf numFmtId="14" fontId="87" fillId="21" borderId="1" xfId="2" applyNumberFormat="1" applyFont="1" applyFill="1" applyBorder="1" applyAlignment="1">
      <alignment horizontal="center" vertical="center" shrinkToFit="1"/>
    </xf>
    <xf numFmtId="14" fontId="87" fillId="21" borderId="134" xfId="2" applyNumberFormat="1" applyFont="1" applyFill="1" applyBorder="1" applyAlignment="1">
      <alignment horizontal="center" vertical="center" shrinkToFit="1"/>
    </xf>
    <xf numFmtId="14" fontId="87" fillId="21" borderId="169" xfId="2" applyNumberFormat="1" applyFont="1" applyFill="1" applyBorder="1" applyAlignment="1">
      <alignment horizontal="center" vertical="center" shrinkToFit="1"/>
    </xf>
    <xf numFmtId="14" fontId="87" fillId="21" borderId="253" xfId="2" applyNumberFormat="1" applyFont="1" applyFill="1" applyBorder="1" applyAlignment="1">
      <alignment horizontal="center" vertical="center" shrinkToFit="1"/>
    </xf>
    <xf numFmtId="14" fontId="87" fillId="21" borderId="254" xfId="2" applyNumberFormat="1" applyFont="1" applyFill="1" applyBorder="1" applyAlignment="1">
      <alignment horizontal="center" vertical="center" shrinkToFit="1"/>
    </xf>
    <xf numFmtId="14" fontId="87" fillId="21" borderId="255" xfId="2" applyNumberFormat="1" applyFont="1" applyFill="1" applyBorder="1" applyAlignment="1">
      <alignment horizontal="center" vertical="center" shrinkToFit="1"/>
    </xf>
    <xf numFmtId="0" fontId="114" fillId="21" borderId="188" xfId="2" applyFont="1" applyFill="1" applyBorder="1" applyAlignment="1">
      <alignment horizontal="center" vertical="center" shrinkToFit="1"/>
    </xf>
    <xf numFmtId="0" fontId="114" fillId="21" borderId="189" xfId="2" applyFont="1" applyFill="1" applyBorder="1" applyAlignment="1">
      <alignment horizontal="center" vertical="center" shrinkToFit="1"/>
    </xf>
    <xf numFmtId="0" fontId="81" fillId="33" borderId="0" xfId="2" applyFont="1" applyFill="1" applyAlignment="1">
      <alignment horizontal="left" vertical="center" wrapText="1"/>
    </xf>
    <xf numFmtId="0" fontId="81" fillId="33" borderId="0" xfId="2" applyFont="1" applyFill="1" applyAlignment="1">
      <alignment horizontal="left" vertical="center"/>
    </xf>
    <xf numFmtId="0" fontId="1" fillId="15" borderId="65" xfId="2" applyFont="1" applyFill="1" applyBorder="1" applyAlignment="1">
      <alignment vertical="top" wrapText="1"/>
    </xf>
    <xf numFmtId="0" fontId="6" fillId="0" borderId="61" xfId="2" applyBorder="1" applyAlignment="1">
      <alignment vertical="top" wrapText="1"/>
    </xf>
    <xf numFmtId="0" fontId="69" fillId="0" borderId="0" xfId="1" applyFont="1" applyAlignment="1" applyProtection="1">
      <alignment vertical="center"/>
    </xf>
    <xf numFmtId="0" fontId="6" fillId="24" borderId="53" xfId="2" applyFill="1" applyBorder="1" applyAlignment="1">
      <alignment horizontal="left" vertical="top" wrapText="1"/>
    </xf>
    <xf numFmtId="0" fontId="6" fillId="24" borderId="122" xfId="2" applyFill="1" applyBorder="1" applyAlignment="1">
      <alignment horizontal="left" vertical="top" wrapText="1"/>
    </xf>
    <xf numFmtId="0" fontId="6" fillId="24" borderId="136" xfId="2" applyFill="1" applyBorder="1" applyAlignment="1">
      <alignment horizontal="left" vertical="top" wrapText="1"/>
    </xf>
    <xf numFmtId="0" fontId="1" fillId="28" borderId="53" xfId="2" applyFont="1" applyFill="1" applyBorder="1" applyAlignment="1">
      <alignment horizontal="left" vertical="top" wrapText="1"/>
    </xf>
    <xf numFmtId="0" fontId="1" fillId="28" borderId="64" xfId="2" applyFont="1" applyFill="1" applyBorder="1" applyAlignment="1">
      <alignment horizontal="left" vertical="top" wrapText="1"/>
    </xf>
    <xf numFmtId="0" fontId="8" fillId="28" borderId="122" xfId="1" applyFill="1" applyBorder="1" applyAlignment="1" applyProtection="1">
      <alignment horizontal="left" vertical="top"/>
    </xf>
    <xf numFmtId="0" fontId="6" fillId="28" borderId="135" xfId="2" applyFill="1" applyBorder="1" applyAlignment="1">
      <alignment horizontal="left" vertical="top"/>
    </xf>
    <xf numFmtId="0" fontId="6" fillId="2" borderId="70" xfId="2" applyFill="1" applyBorder="1" applyAlignment="1">
      <alignment vertical="top" wrapText="1"/>
    </xf>
    <xf numFmtId="0" fontId="15" fillId="2" borderId="61" xfId="0" applyFont="1" applyFill="1" applyBorder="1" applyAlignment="1">
      <alignment vertical="top" wrapText="1"/>
    </xf>
    <xf numFmtId="0" fontId="1" fillId="2" borderId="70" xfId="2" applyFont="1" applyFill="1" applyBorder="1" applyAlignment="1">
      <alignment horizontal="left" vertical="top" wrapText="1"/>
    </xf>
    <xf numFmtId="0" fontId="1" fillId="2" borderId="61" xfId="2" applyFont="1" applyFill="1" applyBorder="1" applyAlignment="1">
      <alignment horizontal="left" vertical="top" wrapText="1"/>
    </xf>
    <xf numFmtId="0" fontId="14" fillId="5" borderId="184" xfId="2" applyFont="1" applyFill="1" applyBorder="1" applyAlignment="1">
      <alignment horizontal="center" vertical="center" wrapText="1"/>
    </xf>
    <xf numFmtId="0" fontId="14" fillId="5" borderId="185" xfId="2" applyFont="1" applyFill="1" applyBorder="1" applyAlignment="1">
      <alignment horizontal="center" vertical="center" wrapText="1"/>
    </xf>
    <xf numFmtId="0" fontId="14" fillId="5" borderId="186" xfId="2" applyFont="1" applyFill="1" applyBorder="1" applyAlignment="1">
      <alignment horizontal="center" vertical="center" wrapText="1"/>
    </xf>
    <xf numFmtId="0" fontId="6" fillId="5" borderId="84" xfId="2" applyFill="1" applyBorder="1">
      <alignment vertical="center"/>
    </xf>
    <xf numFmtId="0" fontId="6" fillId="5" borderId="24" xfId="2" applyFill="1" applyBorder="1">
      <alignment vertical="center"/>
    </xf>
    <xf numFmtId="0" fontId="6" fillId="5" borderId="85"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22" fillId="5" borderId="89" xfId="2" applyFont="1" applyFill="1" applyBorder="1" applyAlignment="1">
      <alignment horizontal="center" vertical="top" wrapText="1"/>
    </xf>
    <xf numFmtId="0" fontId="22" fillId="5" borderId="81" xfId="2" applyFont="1" applyFill="1" applyBorder="1" applyAlignment="1">
      <alignment horizontal="center" vertical="top" wrapText="1"/>
    </xf>
    <xf numFmtId="0" fontId="22" fillId="5" borderId="90"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16" fillId="5" borderId="17" xfId="2" applyFont="1" applyFill="1" applyBorder="1" applyAlignment="1">
      <alignment horizontal="center" vertical="center" shrinkToFit="1"/>
    </xf>
    <xf numFmtId="0" fontId="116" fillId="5" borderId="4" xfId="2" applyFont="1" applyFill="1" applyBorder="1" applyAlignment="1">
      <alignment horizontal="center" vertical="center" shrinkToFit="1"/>
    </xf>
    <xf numFmtId="0" fontId="88" fillId="19" borderId="138" xfId="1" applyFont="1" applyFill="1" applyBorder="1" applyAlignment="1" applyProtection="1">
      <alignment horizontal="center" vertical="center" wrapText="1" shrinkToFit="1"/>
    </xf>
    <xf numFmtId="0" fontId="28" fillId="19" borderId="139" xfId="2" applyFont="1" applyFill="1" applyBorder="1" applyAlignment="1">
      <alignment horizontal="center" vertical="center" wrapText="1" shrinkToFit="1"/>
    </xf>
    <xf numFmtId="0" fontId="28" fillId="19" borderId="140" xfId="2" applyFont="1" applyFill="1" applyBorder="1" applyAlignment="1">
      <alignment horizontal="center" vertical="center" wrapText="1" shrinkToFit="1"/>
    </xf>
    <xf numFmtId="0" fontId="132" fillId="19" borderId="54" xfId="2" applyFont="1" applyFill="1" applyBorder="1" applyAlignment="1">
      <alignment horizontal="left" vertical="top" wrapText="1" shrinkToFit="1"/>
    </xf>
    <xf numFmtId="0" fontId="20"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8" fillId="0" borderId="55" xfId="2" applyFont="1" applyBorder="1">
      <alignment vertical="center"/>
    </xf>
    <xf numFmtId="0" fontId="10" fillId="0" borderId="55" xfId="2" applyFont="1" applyBorder="1">
      <alignment vertical="center"/>
    </xf>
    <xf numFmtId="0" fontId="28" fillId="29" borderId="138" xfId="2" applyFont="1" applyFill="1" applyBorder="1" applyAlignment="1">
      <alignment horizontal="center" vertical="center" wrapText="1" shrinkToFit="1"/>
    </xf>
    <xf numFmtId="0" fontId="28" fillId="29" borderId="139" xfId="2" applyFont="1" applyFill="1" applyBorder="1" applyAlignment="1">
      <alignment horizontal="center" vertical="center" wrapText="1" shrinkToFit="1"/>
    </xf>
    <xf numFmtId="0" fontId="28" fillId="29" borderId="140" xfId="2" applyFont="1" applyFill="1" applyBorder="1" applyAlignment="1">
      <alignment horizontal="center" vertical="center" wrapText="1" shrinkToFit="1"/>
    </xf>
    <xf numFmtId="0" fontId="148" fillId="29" borderId="54" xfId="2" applyFont="1" applyFill="1" applyBorder="1" applyAlignment="1">
      <alignment horizontal="left" vertical="top" wrapText="1" shrinkToFit="1"/>
    </xf>
    <xf numFmtId="0" fontId="148" fillId="29" borderId="55" xfId="2" applyFont="1" applyFill="1" applyBorder="1" applyAlignment="1">
      <alignment horizontal="left" vertical="top" wrapText="1" shrinkToFit="1"/>
    </xf>
    <xf numFmtId="0" fontId="148" fillId="29" borderId="56" xfId="2" applyFont="1" applyFill="1" applyBorder="1" applyAlignment="1">
      <alignment horizontal="left" vertical="top" wrapText="1" shrinkToFit="1"/>
    </xf>
    <xf numFmtId="0" fontId="115" fillId="19" borderId="96"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7" xfId="2" applyFont="1" applyFill="1" applyBorder="1" applyAlignment="1">
      <alignment horizontal="center" vertical="center" shrinkToFit="1"/>
    </xf>
    <xf numFmtId="0" fontId="130" fillId="19" borderId="93" xfId="1" applyFont="1" applyFill="1" applyBorder="1" applyAlignment="1" applyProtection="1">
      <alignment vertical="top" wrapText="1"/>
    </xf>
    <xf numFmtId="0" fontId="21" fillId="19" borderId="94" xfId="2" applyFont="1" applyFill="1" applyBorder="1" applyAlignment="1">
      <alignment vertical="top" wrapText="1"/>
    </xf>
    <xf numFmtId="0" fontId="21" fillId="19" borderId="95" xfId="2" applyFont="1" applyFill="1" applyBorder="1" applyAlignment="1">
      <alignment vertical="top" wrapText="1"/>
    </xf>
    <xf numFmtId="0" fontId="28" fillId="21" borderId="96"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7" xfId="2" applyFont="1" applyFill="1" applyBorder="1" applyAlignment="1">
      <alignment horizontal="center" vertical="center" shrinkToFit="1"/>
    </xf>
    <xf numFmtId="0" fontId="115" fillId="29" borderId="96" xfId="2" applyFont="1" applyFill="1" applyBorder="1" applyAlignment="1">
      <alignment horizontal="center" vertical="center" wrapText="1" shrinkToFit="1"/>
    </xf>
    <xf numFmtId="0" fontId="18" fillId="29" borderId="28" xfId="2" applyFont="1" applyFill="1" applyBorder="1" applyAlignment="1">
      <alignment horizontal="center" vertical="center" shrinkToFit="1"/>
    </xf>
    <xf numFmtId="0" fontId="18" fillId="29" borderId="97" xfId="2" applyFont="1" applyFill="1" applyBorder="1" applyAlignment="1">
      <alignment horizontal="center" vertical="center" shrinkToFit="1"/>
    </xf>
    <xf numFmtId="0" fontId="132" fillId="29" borderId="195" xfId="1" applyFont="1" applyFill="1" applyBorder="1" applyAlignment="1" applyProtection="1">
      <alignment horizontal="left" vertical="top" wrapText="1"/>
    </xf>
    <xf numFmtId="0" fontId="132" fillId="29" borderId="104" xfId="1" applyFont="1" applyFill="1" applyBorder="1" applyAlignment="1" applyProtection="1">
      <alignment horizontal="left" vertical="top" wrapText="1"/>
    </xf>
    <xf numFmtId="0" fontId="132" fillId="29" borderId="196" xfId="1" applyFont="1" applyFill="1" applyBorder="1" applyAlignment="1" applyProtection="1">
      <alignment horizontal="left" vertical="top" wrapText="1"/>
    </xf>
    <xf numFmtId="0" fontId="26" fillId="19" borderId="0" xfId="19" applyFont="1" applyFill="1" applyAlignment="1">
      <alignment vertical="center"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EF729"/>
      <color rgb="FF6DDDF7"/>
      <color rgb="FFCC00FF"/>
      <color rgb="FFFF99FF"/>
      <color rgb="FF00CC00"/>
      <color rgb="FF3399FF"/>
      <color rgb="FFD4FDC3"/>
      <color rgb="FFFAFEC2"/>
      <color rgb="FFFFCC00"/>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102525799962E-2"/>
          <c:y val="0.1768518759411116"/>
          <c:w val="0.77210613690956476"/>
          <c:h val="0.60984543598716823"/>
        </c:manualLayout>
      </c:layout>
      <c:lineChart>
        <c:grouping val="standard"/>
        <c:varyColors val="0"/>
        <c:ser>
          <c:idx val="9"/>
          <c:order val="0"/>
          <c:tx>
            <c:strRef>
              <c:f>'6　感染症統計'!$A$7</c:f>
              <c:strCache>
                <c:ptCount val="1"/>
                <c:pt idx="0">
                  <c:v>2024年</c:v>
                </c:pt>
              </c:strCache>
            </c:strRef>
          </c:tx>
          <c:spPr>
            <a:ln w="38100" cap="rnd">
              <a:solidFill>
                <a:srgbClr val="FF0000"/>
              </a:solidFill>
              <a:round/>
            </a:ln>
            <a:effectLst/>
          </c:spPr>
          <c:marker>
            <c:symbol val="circle"/>
            <c:size val="5"/>
            <c:spPr>
              <a:solidFill>
                <a:srgbClr val="FF0000"/>
              </a:solidFill>
              <a:ln w="38100">
                <a:solidFill>
                  <a:srgbClr val="FF0000"/>
                </a:solidFill>
              </a:ln>
              <a:effectLst/>
            </c:spPr>
          </c:marker>
          <c:val>
            <c:numRef>
              <c:f>'6　感染症統計'!$B$7:$M$7</c:f>
              <c:numCache>
                <c:formatCode>General</c:formatCode>
                <c:ptCount val="12"/>
                <c:pt idx="0">
                  <c:v>100</c:v>
                </c:pt>
                <c:pt idx="1">
                  <c:v>29</c:v>
                </c:pt>
              </c:numCache>
            </c:numRef>
          </c:val>
          <c:smooth val="0"/>
          <c:extLst>
            <c:ext xmlns:c16="http://schemas.microsoft.com/office/drawing/2014/chart" uri="{C3380CC4-5D6E-409C-BE32-E72D297353CC}">
              <c16:uniqueId val="{00000008-9549-4A62-BF04-398DC0EE804A}"/>
            </c:ext>
          </c:extLst>
        </c:ser>
        <c:ser>
          <c:idx val="6"/>
          <c:order val="1"/>
          <c:tx>
            <c:strRef>
              <c:f>'6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'6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'6　感染症統計'!$A$9</c:f>
              <c:strCache>
                <c:ptCount val="1"/>
                <c:pt idx="0">
                  <c:v>2022年</c:v>
                </c:pt>
              </c:strCache>
            </c:strRef>
          </c:tx>
          <c:spPr>
            <a:ln w="28575" cap="rnd">
              <a:solidFill>
                <a:schemeClr val="accent1"/>
              </a:solidFill>
              <a:round/>
            </a:ln>
            <a:effectLst/>
          </c:spPr>
          <c:marker>
            <c:symbol val="none"/>
          </c:marker>
          <c:val>
            <c:numRef>
              <c:f>'6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'6　感染症統計'!$A$10</c:f>
              <c:strCache>
                <c:ptCount val="1"/>
                <c:pt idx="0">
                  <c:v>2021年</c:v>
                </c:pt>
              </c:strCache>
            </c:strRef>
          </c:tx>
          <c:spPr>
            <a:ln w="28575" cap="rnd">
              <a:solidFill>
                <a:schemeClr val="accent2"/>
              </a:solidFill>
              <a:round/>
            </a:ln>
            <a:effectLst/>
          </c:spPr>
          <c:marker>
            <c:symbol val="none"/>
          </c:marker>
          <c:val>
            <c:numRef>
              <c:f>'6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'6　感染症統計'!$A$11</c:f>
              <c:strCache>
                <c:ptCount val="1"/>
                <c:pt idx="0">
                  <c:v>2020年</c:v>
                </c:pt>
              </c:strCache>
            </c:strRef>
          </c:tx>
          <c:spPr>
            <a:ln w="28575" cap="rnd">
              <a:solidFill>
                <a:schemeClr val="accent3"/>
              </a:solidFill>
              <a:round/>
            </a:ln>
            <a:effectLst/>
          </c:spPr>
          <c:marker>
            <c:symbol val="none"/>
          </c:marker>
          <c:val>
            <c:numRef>
              <c:f>'6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'6　感染症統計'!$A$12</c:f>
              <c:strCache>
                <c:ptCount val="1"/>
                <c:pt idx="0">
                  <c:v>2019年</c:v>
                </c:pt>
              </c:strCache>
            </c:strRef>
          </c:tx>
          <c:spPr>
            <a:ln w="28575" cap="rnd">
              <a:solidFill>
                <a:schemeClr val="accent4"/>
              </a:solidFill>
              <a:round/>
            </a:ln>
            <a:effectLst/>
          </c:spPr>
          <c:marker>
            <c:symbol val="none"/>
          </c:marker>
          <c:val>
            <c:numRef>
              <c:f>'6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'6　感染症統計'!$A$13</c:f>
              <c:strCache>
                <c:ptCount val="1"/>
                <c:pt idx="0">
                  <c:v>2018年</c:v>
                </c:pt>
              </c:strCache>
            </c:strRef>
          </c:tx>
          <c:spPr>
            <a:ln w="28575" cap="rnd">
              <a:solidFill>
                <a:schemeClr val="accent5"/>
              </a:solidFill>
              <a:round/>
            </a:ln>
            <a:effectLst/>
          </c:spPr>
          <c:marker>
            <c:symbol val="none"/>
          </c:marker>
          <c:val>
            <c:numRef>
              <c:f>'6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76972496693E-2"/>
          <c:y val="0.15513360601198112"/>
          <c:w val="0.71832911183304882"/>
          <c:h val="0.62589415129079018"/>
        </c:manualLayout>
      </c:layout>
      <c:lineChart>
        <c:grouping val="standard"/>
        <c:varyColors val="0"/>
        <c:ser>
          <c:idx val="6"/>
          <c:order val="0"/>
          <c:tx>
            <c:strRef>
              <c:f>'6　感染症統計'!$P$7</c:f>
              <c:strCache>
                <c:ptCount val="1"/>
                <c:pt idx="0">
                  <c:v>2024年</c:v>
                </c:pt>
              </c:strCache>
            </c:strRef>
          </c:tx>
          <c:spPr>
            <a:ln w="63500" cap="rnd">
              <a:solidFill>
                <a:srgbClr val="FF0000"/>
              </a:solidFill>
              <a:round/>
            </a:ln>
            <a:effectLst/>
          </c:spPr>
          <c:marker>
            <c:symbol val="none"/>
          </c:marker>
          <c:val>
            <c:numRef>
              <c:f>'6　感染症統計'!$Q$7:$AB$7</c:f>
              <c:numCache>
                <c:formatCode>General</c:formatCode>
                <c:ptCount val="12"/>
                <c:pt idx="0" formatCode="#,##0_ ">
                  <c:v>4</c:v>
                </c:pt>
                <c:pt idx="1">
                  <c:v>2</c:v>
                </c:pt>
              </c:numCache>
            </c:numRef>
          </c:val>
          <c:smooth val="0"/>
          <c:extLst>
            <c:ext xmlns:c16="http://schemas.microsoft.com/office/drawing/2014/chart" uri="{C3380CC4-5D6E-409C-BE32-E72D297353CC}">
              <c16:uniqueId val="{00000000-691A-4A61-BF12-3A5977548A2F}"/>
            </c:ext>
          </c:extLst>
        </c:ser>
        <c:ser>
          <c:idx val="0"/>
          <c:order val="1"/>
          <c:tx>
            <c:strRef>
              <c:f>'6　感染症統計'!$P$8</c:f>
              <c:strCache>
                <c:ptCount val="1"/>
                <c:pt idx="0">
                  <c:v>2023年</c:v>
                </c:pt>
              </c:strCache>
            </c:strRef>
          </c:tx>
          <c:spPr>
            <a:ln w="28575" cap="rnd">
              <a:solidFill>
                <a:schemeClr val="accent1"/>
              </a:solidFill>
              <a:round/>
            </a:ln>
            <a:effectLst/>
          </c:spPr>
          <c:marker>
            <c:symbol val="none"/>
          </c:marker>
          <c:val>
            <c:numRef>
              <c:f>'6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'6　感染症統計'!$P$9</c:f>
              <c:strCache>
                <c:ptCount val="1"/>
                <c:pt idx="0">
                  <c:v>2022年</c:v>
                </c:pt>
              </c:strCache>
            </c:strRef>
          </c:tx>
          <c:spPr>
            <a:ln w="28575" cap="rnd">
              <a:solidFill>
                <a:schemeClr val="accent2"/>
              </a:solidFill>
              <a:round/>
            </a:ln>
            <a:effectLst/>
          </c:spPr>
          <c:marker>
            <c:symbol val="none"/>
          </c:marker>
          <c:val>
            <c:numRef>
              <c:f>'6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'6　感染症統計'!$P$10</c:f>
              <c:strCache>
                <c:ptCount val="1"/>
                <c:pt idx="0">
                  <c:v>2021年</c:v>
                </c:pt>
              </c:strCache>
            </c:strRef>
          </c:tx>
          <c:spPr>
            <a:ln w="28575" cap="rnd">
              <a:solidFill>
                <a:schemeClr val="accent3"/>
              </a:solidFill>
              <a:round/>
            </a:ln>
            <a:effectLst/>
          </c:spPr>
          <c:marker>
            <c:symbol val="none"/>
          </c:marker>
          <c:val>
            <c:numRef>
              <c:f>'6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'6　感染症統計'!$P$11</c:f>
              <c:strCache>
                <c:ptCount val="1"/>
                <c:pt idx="0">
                  <c:v>2020年</c:v>
                </c:pt>
              </c:strCache>
            </c:strRef>
          </c:tx>
          <c:spPr>
            <a:ln w="28575" cap="rnd">
              <a:solidFill>
                <a:schemeClr val="accent4"/>
              </a:solidFill>
              <a:round/>
            </a:ln>
            <a:effectLst/>
          </c:spPr>
          <c:marker>
            <c:symbol val="none"/>
          </c:marker>
          <c:val>
            <c:numRef>
              <c:f>'6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'6　感染症統計'!$P$12</c:f>
              <c:strCache>
                <c:ptCount val="1"/>
                <c:pt idx="0">
                  <c:v>2019年</c:v>
                </c:pt>
              </c:strCache>
            </c:strRef>
          </c:tx>
          <c:spPr>
            <a:ln w="28575" cap="rnd">
              <a:solidFill>
                <a:schemeClr val="accent5"/>
              </a:solidFill>
              <a:round/>
            </a:ln>
            <a:effectLst/>
          </c:spPr>
          <c:marker>
            <c:symbol val="none"/>
          </c:marker>
          <c:val>
            <c:numRef>
              <c:f>'6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'6　感染症統計'!$P$13</c:f>
              <c:strCache>
                <c:ptCount val="1"/>
                <c:pt idx="0">
                  <c:v>2018年</c:v>
                </c:pt>
              </c:strCache>
            </c:strRef>
          </c:tx>
          <c:spPr>
            <a:ln w="28575" cap="rnd">
              <a:solidFill>
                <a:schemeClr val="accent6"/>
              </a:solidFill>
              <a:round/>
            </a:ln>
            <a:effectLst/>
          </c:spPr>
          <c:marker>
            <c:symbol val="none"/>
          </c:marker>
          <c:val>
            <c:numRef>
              <c:f>'6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8.png"/><Relationship Id="rId1" Type="http://schemas.openxmlformats.org/officeDocument/2006/relationships/image" Target="../media/image7.jpeg"/><Relationship Id="rId4" Type="http://schemas.openxmlformats.org/officeDocument/2006/relationships/image" Target="../media/image10.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24</xdr:col>
      <xdr:colOff>11043</xdr:colOff>
      <xdr:row>49</xdr:row>
      <xdr:rowOff>22087</xdr:rowOff>
    </xdr:to>
    <xdr:pic>
      <xdr:nvPicPr>
        <xdr:cNvPr id="9" name="図 8">
          <a:extLst>
            <a:ext uri="{FF2B5EF4-FFF2-40B4-BE49-F238E27FC236}">
              <a16:creationId xmlns:a16="http://schemas.microsoft.com/office/drawing/2014/main" id="{A78110B8-138F-EE09-AEAE-4B8B88A2FD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611652" cy="914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14941</xdr:colOff>
      <xdr:row>0</xdr:row>
      <xdr:rowOff>67235</xdr:rowOff>
    </xdr:from>
    <xdr:to>
      <xdr:col>13</xdr:col>
      <xdr:colOff>149411</xdr:colOff>
      <xdr:row>18</xdr:row>
      <xdr:rowOff>7470</xdr:rowOff>
    </xdr:to>
    <xdr:pic>
      <xdr:nvPicPr>
        <xdr:cNvPr id="32" name="図 31" descr="感染性胃腸炎患者報告数　直近5シーズン">
          <a:extLst>
            <a:ext uri="{FF2B5EF4-FFF2-40B4-BE49-F238E27FC236}">
              <a16:creationId xmlns:a16="http://schemas.microsoft.com/office/drawing/2014/main" id="{0687682D-E934-E990-5A96-C5EEE96F91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2117" y="67235"/>
          <a:ext cx="7336118" cy="3720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14855" y="2019727"/>
          <a:ext cx="7018769" cy="1081895"/>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7.60</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129911</xdr:rowOff>
    </xdr:from>
    <xdr:to>
      <xdr:col>13</xdr:col>
      <xdr:colOff>748871</xdr:colOff>
      <xdr:row>8</xdr:row>
      <xdr:rowOff>183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86142" y="1130970"/>
          <a:ext cx="2591553" cy="587448"/>
        </a:xfrm>
        <a:prstGeom prst="borderCallout2">
          <a:avLst>
            <a:gd name="adj1" fmla="val 101279"/>
            <a:gd name="adj2" fmla="val 51060"/>
            <a:gd name="adj3" fmla="val 210486"/>
            <a:gd name="adj4" fmla="val 51057"/>
            <a:gd name="adj5" fmla="val 208537"/>
            <a:gd name="adj6" fmla="val -69692"/>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ノロウイルスのピークは</a:t>
          </a:r>
        </a:p>
        <a:p>
          <a:pPr algn="l" rtl="0">
            <a:defRPr sz="1000"/>
          </a:pPr>
          <a:r>
            <a:rPr lang="en-US" altLang="ja-JP" sz="1400" b="1" i="0" u="none" strike="noStrike" baseline="0">
              <a:solidFill>
                <a:srgbClr val="FF0000"/>
              </a:solidFill>
              <a:latin typeface="ＭＳ Ｐゴシック"/>
              <a:ea typeface="ＭＳ Ｐゴシック"/>
            </a:rPr>
            <a:t>11-12</a:t>
          </a:r>
          <a:r>
            <a:rPr lang="ja-JP" altLang="en-US" sz="1400" b="1" i="0" u="none" strike="noStrike" baseline="0">
              <a:solidFill>
                <a:srgbClr val="FF0000"/>
              </a:solidFill>
              <a:latin typeface="ＭＳ Ｐゴシック"/>
              <a:ea typeface="ＭＳ Ｐゴシック"/>
            </a:rPr>
            <a:t>月です。</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9</xdr:col>
      <xdr:colOff>611534</xdr:colOff>
      <xdr:row>11</xdr:row>
      <xdr:rowOff>438</xdr:rowOff>
    </xdr:from>
    <xdr:to>
      <xdr:col>9</xdr:col>
      <xdr:colOff>934352</xdr:colOff>
      <xdr:row>12</xdr:row>
      <xdr:rowOff>137598</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7858005" y="2211732"/>
          <a:ext cx="322818" cy="301513"/>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37</xdr:row>
      <xdr:rowOff>0</xdr:rowOff>
    </xdr:from>
    <xdr:to>
      <xdr:col>4</xdr:col>
      <xdr:colOff>45720</xdr:colOff>
      <xdr:row>37</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2</xdr:row>
      <xdr:rowOff>0</xdr:rowOff>
    </xdr:from>
    <xdr:to>
      <xdr:col>3</xdr:col>
      <xdr:colOff>149134</xdr:colOff>
      <xdr:row>15</xdr:row>
      <xdr:rowOff>141941</xdr:rowOff>
    </xdr:to>
    <xdr:pic>
      <xdr:nvPicPr>
        <xdr:cNvPr id="16" name="図 15">
          <a:extLst>
            <a:ext uri="{FF2B5EF4-FFF2-40B4-BE49-F238E27FC236}">
              <a16:creationId xmlns:a16="http://schemas.microsoft.com/office/drawing/2014/main" id="{5BC031FD-C0B8-78A1-118A-0E0D1B3749C1}"/>
            </a:ext>
          </a:extLst>
        </xdr:cNvPr>
        <xdr:cNvPicPr>
          <a:picLocks noChangeAspect="1"/>
        </xdr:cNvPicPr>
      </xdr:nvPicPr>
      <xdr:blipFill>
        <a:blip xmlns:r="http://schemas.openxmlformats.org/officeDocument/2006/relationships" r:embed="rId3"/>
        <a:stretch>
          <a:fillRect/>
        </a:stretch>
      </xdr:blipFill>
      <xdr:spPr>
        <a:xfrm>
          <a:off x="1" y="552824"/>
          <a:ext cx="1635780" cy="2457823"/>
        </a:xfrm>
        <a:prstGeom prst="rect">
          <a:avLst/>
        </a:prstGeom>
      </xdr:spPr>
    </xdr:pic>
    <xdr:clientData/>
  </xdr:twoCellAnchor>
  <xdr:twoCellAnchor editAs="oneCell">
    <xdr:from>
      <xdr:col>4</xdr:col>
      <xdr:colOff>761993</xdr:colOff>
      <xdr:row>2</xdr:row>
      <xdr:rowOff>0</xdr:rowOff>
    </xdr:from>
    <xdr:to>
      <xdr:col>6</xdr:col>
      <xdr:colOff>761993</xdr:colOff>
      <xdr:row>16</xdr:row>
      <xdr:rowOff>31574</xdr:rowOff>
    </xdr:to>
    <xdr:pic>
      <xdr:nvPicPr>
        <xdr:cNvPr id="28" name="図 27">
          <a:extLst>
            <a:ext uri="{FF2B5EF4-FFF2-40B4-BE49-F238E27FC236}">
              <a16:creationId xmlns:a16="http://schemas.microsoft.com/office/drawing/2014/main" id="{F22E8C0B-3696-1F11-276E-DB817997F4C0}"/>
            </a:ext>
          </a:extLst>
        </xdr:cNvPr>
        <xdr:cNvPicPr>
          <a:picLocks noChangeAspect="1"/>
        </xdr:cNvPicPr>
      </xdr:nvPicPr>
      <xdr:blipFill>
        <a:blip xmlns:r="http://schemas.openxmlformats.org/officeDocument/2006/relationships" r:embed="rId4"/>
        <a:stretch>
          <a:fillRect/>
        </a:stretch>
      </xdr:blipFill>
      <xdr:spPr>
        <a:xfrm>
          <a:off x="2719287" y="552824"/>
          <a:ext cx="1792941" cy="25118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266700</xdr:colOff>
      <xdr:row>7</xdr:row>
      <xdr:rowOff>38100</xdr:rowOff>
    </xdr:from>
    <xdr:to>
      <xdr:col>6</xdr:col>
      <xdr:colOff>495300</xdr:colOff>
      <xdr:row>10</xdr:row>
      <xdr:rowOff>114300</xdr:rowOff>
    </xdr:to>
    <xdr:sp macro="" textlink="">
      <xdr:nvSpPr>
        <xdr:cNvPr id="2" name="右矢印 1">
          <a:extLst>
            <a:ext uri="{FF2B5EF4-FFF2-40B4-BE49-F238E27FC236}">
              <a16:creationId xmlns:a16="http://schemas.microsoft.com/office/drawing/2014/main" id="{CE14AA2C-581F-4F81-ACAD-92AECFEB4CAE}"/>
            </a:ext>
          </a:extLst>
        </xdr:cNvPr>
        <xdr:cNvSpPr/>
      </xdr:nvSpPr>
      <xdr:spPr>
        <a:xfrm>
          <a:off x="3070860" y="2225040"/>
          <a:ext cx="845820" cy="8991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9525</xdr:colOff>
      <xdr:row>5</xdr:row>
      <xdr:rowOff>28575</xdr:rowOff>
    </xdr:from>
    <xdr:to>
      <xdr:col>4</xdr:col>
      <xdr:colOff>657225</xdr:colOff>
      <xdr:row>14</xdr:row>
      <xdr:rowOff>38100</xdr:rowOff>
    </xdr:to>
    <xdr:sp macro="" textlink="">
      <xdr:nvSpPr>
        <xdr:cNvPr id="3" name="正方形/長方形 2">
          <a:extLst>
            <a:ext uri="{FF2B5EF4-FFF2-40B4-BE49-F238E27FC236}">
              <a16:creationId xmlns:a16="http://schemas.microsoft.com/office/drawing/2014/main" id="{EAAC4DB3-4012-42C4-8BB0-FAED99C7662C}"/>
            </a:ext>
          </a:extLst>
        </xdr:cNvPr>
        <xdr:cNvSpPr>
          <a:spLocks noChangeArrowheads="1"/>
        </xdr:cNvSpPr>
      </xdr:nvSpPr>
      <xdr:spPr bwMode="auto">
        <a:xfrm>
          <a:off x="344805" y="1666875"/>
          <a:ext cx="2461260" cy="2478405"/>
        </a:xfrm>
        <a:prstGeom prst="rect">
          <a:avLst/>
        </a:prstGeom>
        <a:noFill/>
        <a:ln w="63500" algn="ctr">
          <a:solidFill>
            <a:srgbClr val="0000FF"/>
          </a:solidFill>
          <a:round/>
          <a:headEnd/>
          <a:tailEnd/>
        </a:ln>
      </xdr:spPr>
    </xdr:sp>
    <xdr:clientData/>
  </xdr:twoCellAnchor>
  <xdr:twoCellAnchor>
    <xdr:from>
      <xdr:col>0</xdr:col>
      <xdr:colOff>38100</xdr:colOff>
      <xdr:row>4</xdr:row>
      <xdr:rowOff>76200</xdr:rowOff>
    </xdr:from>
    <xdr:to>
      <xdr:col>6</xdr:col>
      <xdr:colOff>601579</xdr:colOff>
      <xdr:row>4</xdr:row>
      <xdr:rowOff>344906</xdr:rowOff>
    </xdr:to>
    <xdr:sp macro="" textlink="">
      <xdr:nvSpPr>
        <xdr:cNvPr id="4" name="Text Box 1126">
          <a:extLst>
            <a:ext uri="{FF2B5EF4-FFF2-40B4-BE49-F238E27FC236}">
              <a16:creationId xmlns:a16="http://schemas.microsoft.com/office/drawing/2014/main" id="{C95D66BC-73EA-407A-8ACD-88BBC2C64A5C}"/>
            </a:ext>
          </a:extLst>
        </xdr:cNvPr>
        <xdr:cNvSpPr txBox="1">
          <a:spLocks noChangeArrowheads="1"/>
        </xdr:cNvSpPr>
      </xdr:nvSpPr>
      <xdr:spPr bwMode="auto">
        <a:xfrm>
          <a:off x="38100" y="1356360"/>
          <a:ext cx="3984859" cy="268706"/>
        </a:xfrm>
        <a:prstGeom prst="rect">
          <a:avLst/>
        </a:prstGeom>
        <a:noFill/>
        <a:ln>
          <a:noFill/>
        </a:ln>
        <a:effectLst/>
      </xdr:spPr>
      <xdr:txBody>
        <a:bodyPr vertOverflow="clip" wrap="square" lIns="36576" tIns="22860" rIns="36576" bIns="0" anchor="t" upright="1"/>
        <a:lstStyle/>
        <a:p>
          <a:pPr algn="ctr" rtl="0">
            <a:defRPr sz="1000"/>
          </a:pPr>
          <a:r>
            <a:rPr lang="ja-JP" altLang="en-US" sz="1400" b="1" i="0" u="none" strike="noStrike" baseline="0">
              <a:solidFill>
                <a:srgbClr val="FFFFCC"/>
              </a:solidFill>
              <a:latin typeface="ＭＳ Ｐゴシック"/>
              <a:ea typeface="ＭＳ Ｐゴシック"/>
            </a:rPr>
            <a:t>指輪や時計には細菌がたくさん付着しています</a:t>
          </a:r>
        </a:p>
        <a:p>
          <a:pPr algn="ctr" rtl="0">
            <a:defRPr sz="1000"/>
          </a:pPr>
          <a:endParaRPr lang="ja-JP" altLang="en-US" sz="1400" b="1" i="0" u="none" strike="noStrike" baseline="0">
            <a:solidFill>
              <a:srgbClr val="0000FF"/>
            </a:solidFill>
            <a:latin typeface="ＭＳ Ｐゴシック"/>
            <a:ea typeface="ＭＳ Ｐゴシック"/>
          </a:endParaRPr>
        </a:p>
        <a:p>
          <a:pPr algn="ctr" rtl="0">
            <a:defRPr sz="1000"/>
          </a:pPr>
          <a:endParaRPr lang="ja-JP" altLang="en-US" sz="1300" b="1" i="0" u="none" strike="noStrike" baseline="0">
            <a:solidFill>
              <a:srgbClr val="0000FF"/>
            </a:solidFill>
            <a:latin typeface="ＭＳ Ｐゴシック"/>
            <a:ea typeface="ＭＳ Ｐゴシック"/>
          </a:endParaRPr>
        </a:p>
        <a:p>
          <a:pPr algn="ctr" rtl="0">
            <a:defRPr sz="1000"/>
          </a:pPr>
          <a:r>
            <a:rPr lang="ja-JP" altLang="en-US" sz="1300" b="1" i="0" u="none" strike="noStrike" baseline="0">
              <a:solidFill>
                <a:srgbClr val="0000FF"/>
              </a:solidFill>
              <a:latin typeface="ＭＳ Ｐゴシック"/>
              <a:ea typeface="ＭＳ Ｐゴシック"/>
            </a:rPr>
            <a:t>。</a:t>
          </a:r>
        </a:p>
      </xdr:txBody>
    </xdr:sp>
    <xdr:clientData/>
  </xdr:twoCellAnchor>
  <xdr:twoCellAnchor>
    <xdr:from>
      <xdr:col>1</xdr:col>
      <xdr:colOff>38100</xdr:colOff>
      <xdr:row>5</xdr:row>
      <xdr:rowOff>85725</xdr:rowOff>
    </xdr:from>
    <xdr:to>
      <xdr:col>5</xdr:col>
      <xdr:colOff>1905</xdr:colOff>
      <xdr:row>14</xdr:row>
      <xdr:rowOff>28575</xdr:rowOff>
    </xdr:to>
    <xdr:grpSp>
      <xdr:nvGrpSpPr>
        <xdr:cNvPr id="5" name="グループ化 3">
          <a:extLst>
            <a:ext uri="{FF2B5EF4-FFF2-40B4-BE49-F238E27FC236}">
              <a16:creationId xmlns:a16="http://schemas.microsoft.com/office/drawing/2014/main" id="{4372EF5A-EFB0-4AB2-B16E-578D88453159}"/>
            </a:ext>
          </a:extLst>
        </xdr:cNvPr>
        <xdr:cNvGrpSpPr>
          <a:grpSpLocks/>
        </xdr:cNvGrpSpPr>
      </xdr:nvGrpSpPr>
      <xdr:grpSpPr bwMode="auto">
        <a:xfrm>
          <a:off x="374984" y="1730041"/>
          <a:ext cx="2434289" cy="2397292"/>
          <a:chOff x="419100" y="1733550"/>
          <a:chExt cx="2640819" cy="2428875"/>
        </a:xfrm>
      </xdr:grpSpPr>
      <xdr:grpSp>
        <xdr:nvGrpSpPr>
          <xdr:cNvPr id="6" name="Group 1122">
            <a:extLst>
              <a:ext uri="{FF2B5EF4-FFF2-40B4-BE49-F238E27FC236}">
                <a16:creationId xmlns:a16="http://schemas.microsoft.com/office/drawing/2014/main" id="{805EEE8F-4F4B-31B3-07B7-607FBDE92B28}"/>
              </a:ext>
            </a:extLst>
          </xdr:cNvPr>
          <xdr:cNvGrpSpPr>
            <a:grpSpLocks/>
          </xdr:cNvGrpSpPr>
        </xdr:nvGrpSpPr>
        <xdr:grpSpPr bwMode="auto">
          <a:xfrm>
            <a:off x="419100" y="1733550"/>
            <a:ext cx="2638425" cy="2409825"/>
            <a:chOff x="650" y="185"/>
            <a:chExt cx="254" cy="199"/>
          </a:xfrm>
        </xdr:grpSpPr>
        <xdr:pic>
          <xdr:nvPicPr>
            <xdr:cNvPr id="9" name="Picture 1123" descr="hand_01">
              <a:extLst>
                <a:ext uri="{FF2B5EF4-FFF2-40B4-BE49-F238E27FC236}">
                  <a16:creationId xmlns:a16="http://schemas.microsoft.com/office/drawing/2014/main" id="{5C36D436-F129-309D-8D20-80D588F1A2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50" y="185"/>
              <a:ext cx="254" cy="199"/>
            </a:xfrm>
            <a:prstGeom prst="rect">
              <a:avLst/>
            </a:prstGeom>
            <a:noFill/>
            <a:ln w="9525">
              <a:noFill/>
              <a:miter lim="800000"/>
              <a:headEnd/>
              <a:tailEnd/>
            </a:ln>
          </xdr:spPr>
        </xdr:pic>
        <xdr:sp macro="" textlink="">
          <xdr:nvSpPr>
            <xdr:cNvPr id="10" name="Oval 1124">
              <a:extLst>
                <a:ext uri="{FF2B5EF4-FFF2-40B4-BE49-F238E27FC236}">
                  <a16:creationId xmlns:a16="http://schemas.microsoft.com/office/drawing/2014/main" id="{B1EBC62F-D4D0-5819-5D7A-BEB9A477DEB1}"/>
                </a:ext>
              </a:extLst>
            </xdr:cNvPr>
            <xdr:cNvSpPr>
              <a:spLocks noChangeArrowheads="1"/>
            </xdr:cNvSpPr>
          </xdr:nvSpPr>
          <xdr:spPr bwMode="auto">
            <a:xfrm>
              <a:off x="697" y="247"/>
              <a:ext cx="46" cy="16"/>
            </a:xfrm>
            <a:prstGeom prst="ellipse">
              <a:avLst/>
            </a:prstGeom>
            <a:noFill/>
            <a:ln w="38100">
              <a:solidFill>
                <a:srgbClr val="FF0000"/>
              </a:solidFill>
              <a:round/>
              <a:headEnd/>
              <a:tailEnd/>
            </a:ln>
          </xdr:spPr>
        </xdr:sp>
        <xdr:sp macro="" textlink="">
          <xdr:nvSpPr>
            <xdr:cNvPr id="11" name="Oval 1125">
              <a:extLst>
                <a:ext uri="{FF2B5EF4-FFF2-40B4-BE49-F238E27FC236}">
                  <a16:creationId xmlns:a16="http://schemas.microsoft.com/office/drawing/2014/main" id="{3C0F3C70-95CD-C854-2387-A9C803867E16}"/>
                </a:ext>
              </a:extLst>
            </xdr:cNvPr>
            <xdr:cNvSpPr>
              <a:spLocks noChangeArrowheads="1"/>
            </xdr:cNvSpPr>
          </xdr:nvSpPr>
          <xdr:spPr bwMode="auto">
            <a:xfrm>
              <a:off x="669" y="325"/>
              <a:ext cx="75" cy="30"/>
            </a:xfrm>
            <a:prstGeom prst="ellipse">
              <a:avLst/>
            </a:prstGeom>
            <a:noFill/>
            <a:ln w="38100">
              <a:solidFill>
                <a:srgbClr val="FF0000"/>
              </a:solidFill>
              <a:round/>
              <a:headEnd/>
              <a:tailEnd/>
            </a:ln>
          </xdr:spPr>
        </xdr:sp>
      </xdr:grpSp>
      <xdr:pic>
        <xdr:nvPicPr>
          <xdr:cNvPr id="7" name="図 1">
            <a:extLst>
              <a:ext uri="{FF2B5EF4-FFF2-40B4-BE49-F238E27FC236}">
                <a16:creationId xmlns:a16="http://schemas.microsoft.com/office/drawing/2014/main" id="{76AEDD0C-1B97-A125-703C-FB77BF309443}"/>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rot="5400000">
            <a:off x="1519483" y="1957440"/>
            <a:ext cx="1761634" cy="1314450"/>
          </a:xfrm>
          <a:prstGeom prst="rect">
            <a:avLst/>
          </a:prstGeom>
          <a:noFill/>
          <a:ln w="9525">
            <a:noFill/>
            <a:miter lim="800000"/>
            <a:headEnd/>
            <a:tailEnd/>
          </a:ln>
        </xdr:spPr>
      </xdr:pic>
      <xdr:pic>
        <xdr:nvPicPr>
          <xdr:cNvPr id="8" name="図 2">
            <a:extLst>
              <a:ext uri="{FF2B5EF4-FFF2-40B4-BE49-F238E27FC236}">
                <a16:creationId xmlns:a16="http://schemas.microsoft.com/office/drawing/2014/main" id="{6030201B-7205-44F8-F04B-8E6795DC12C3}"/>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1433072" y="3248025"/>
            <a:ext cx="1626847" cy="914400"/>
          </a:xfrm>
          <a:prstGeom prst="rect">
            <a:avLst/>
          </a:prstGeom>
          <a:noFill/>
          <a:ln w="9525">
            <a:noFill/>
            <a:miter lim="800000"/>
            <a:headEnd/>
            <a:tailEnd/>
          </a:ln>
        </xdr:spPr>
      </xdr:pic>
    </xdr:grpSp>
    <xdr:clientData/>
  </xdr:twoCellAnchor>
  <xdr:twoCellAnchor editAs="oneCell">
    <xdr:from>
      <xdr:col>5</xdr:col>
      <xdr:colOff>85725</xdr:colOff>
      <xdr:row>10</xdr:row>
      <xdr:rowOff>171450</xdr:rowOff>
    </xdr:from>
    <xdr:to>
      <xdr:col>6</xdr:col>
      <xdr:colOff>609600</xdr:colOff>
      <xdr:row>14</xdr:row>
      <xdr:rowOff>28575</xdr:rowOff>
    </xdr:to>
    <xdr:pic>
      <xdr:nvPicPr>
        <xdr:cNvPr id="12" name="図 11">
          <a:extLst>
            <a:ext uri="{FF2B5EF4-FFF2-40B4-BE49-F238E27FC236}">
              <a16:creationId xmlns:a16="http://schemas.microsoft.com/office/drawing/2014/main" id="{E7CD180E-FFFF-4D1C-AB7C-A8BBC835B83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rcRect l="12556" t="8289" r="19968" b="44383"/>
        <a:stretch>
          <a:fillRect/>
        </a:stretch>
      </xdr:blipFill>
      <xdr:spPr bwMode="auto">
        <a:xfrm>
          <a:off x="2889885" y="3181350"/>
          <a:ext cx="1141095" cy="9544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1</xdr:colOff>
      <xdr:row>14</xdr:row>
      <xdr:rowOff>38100</xdr:rowOff>
    </xdr:from>
    <xdr:to>
      <xdr:col>2</xdr:col>
      <xdr:colOff>4616465</xdr:colOff>
      <xdr:row>32</xdr:row>
      <xdr:rowOff>112652</xdr:rowOff>
    </xdr:to>
    <xdr:pic>
      <xdr:nvPicPr>
        <xdr:cNvPr id="4" name="図 3">
          <a:extLst>
            <a:ext uri="{FF2B5EF4-FFF2-40B4-BE49-F238E27FC236}">
              <a16:creationId xmlns:a16="http://schemas.microsoft.com/office/drawing/2014/main" id="{5B2980E8-84C5-78BA-3D33-D6A6BA1CC931}"/>
            </a:ext>
          </a:extLst>
        </xdr:cNvPr>
        <xdr:cNvPicPr>
          <a:picLocks noChangeAspect="1"/>
        </xdr:cNvPicPr>
      </xdr:nvPicPr>
      <xdr:blipFill>
        <a:blip xmlns:r="http://schemas.openxmlformats.org/officeDocument/2006/relationships" r:embed="rId2"/>
        <a:stretch>
          <a:fillRect/>
        </a:stretch>
      </xdr:blipFill>
      <xdr:spPr>
        <a:xfrm>
          <a:off x="2110741" y="6134100"/>
          <a:ext cx="4616464" cy="322161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119722" y="2698937"/>
          <a:ext cx="3487159" cy="453651"/>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206091" y="3050541"/>
          <a:ext cx="2374937" cy="793078"/>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80341" y="3152588"/>
          <a:ext cx="1768886" cy="69103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398420</xdr:colOff>
      <xdr:row>47</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501953" y="8043857"/>
          <a:ext cx="4553463" cy="261674"/>
        </a:xfrm>
        <a:prstGeom prst="rect">
          <a:avLst/>
        </a:prstGeom>
      </xdr:spPr>
    </xdr:pic>
    <xdr:clientData/>
  </xdr:oneCellAnchor>
  <xdr:twoCellAnchor>
    <xdr:from>
      <xdr:col>17</xdr:col>
      <xdr:colOff>37353</xdr:colOff>
      <xdr:row>24</xdr:row>
      <xdr:rowOff>24319</xdr:rowOff>
    </xdr:from>
    <xdr:to>
      <xdr:col>18</xdr:col>
      <xdr:colOff>18887</xdr:colOff>
      <xdr:row>43</xdr:row>
      <xdr:rowOff>112059</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flipH="1">
          <a:off x="8232588" y="4095790"/>
          <a:ext cx="444711" cy="3307563"/>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134471</xdr:colOff>
      <xdr:row>24</xdr:row>
      <xdr:rowOff>54133</xdr:rowOff>
    </xdr:from>
    <xdr:to>
      <xdr:col>4</xdr:col>
      <xdr:colOff>6079</xdr:colOff>
      <xdr:row>43</xdr:row>
      <xdr:rowOff>52294</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flipH="1">
          <a:off x="1636059" y="4125604"/>
          <a:ext cx="334785" cy="3217984"/>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128693</xdr:colOff>
      <xdr:row>24</xdr:row>
      <xdr:rowOff>61806</xdr:rowOff>
    </xdr:from>
    <xdr:to>
      <xdr:col>16</xdr:col>
      <xdr:colOff>110066</xdr:colOff>
      <xdr:row>28</xdr:row>
      <xdr:rowOff>160865</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95426" y="4142739"/>
          <a:ext cx="2970107" cy="750993"/>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372534</xdr:colOff>
      <xdr:row>54</xdr:row>
      <xdr:rowOff>93135</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48267" y="9338735"/>
          <a:ext cx="5009237" cy="287866"/>
        </a:xfrm>
        <a:prstGeom prst="rect">
          <a:avLst/>
        </a:prstGeom>
      </xdr:spPr>
    </xdr:pic>
    <xdr:clientData/>
  </xdr:oneCellAnchor>
  <xdr:twoCellAnchor>
    <xdr:from>
      <xdr:col>16</xdr:col>
      <xdr:colOff>59270</xdr:colOff>
      <xdr:row>43</xdr:row>
      <xdr:rowOff>42331</xdr:rowOff>
    </xdr:from>
    <xdr:to>
      <xdr:col>16</xdr:col>
      <xdr:colOff>135470</xdr:colOff>
      <xdr:row>43</xdr:row>
      <xdr:rowOff>118531</xdr:rowOff>
    </xdr:to>
    <xdr:sp macro="" textlink="">
      <xdr:nvSpPr>
        <xdr:cNvPr id="28" name="楕円 27">
          <a:extLst>
            <a:ext uri="{FF2B5EF4-FFF2-40B4-BE49-F238E27FC236}">
              <a16:creationId xmlns:a16="http://schemas.microsoft.com/office/drawing/2014/main" id="{CAD276A2-6D04-DAC2-1098-3334C1EA72D5}"/>
            </a:ext>
          </a:extLst>
        </xdr:cNvPr>
        <xdr:cNvSpPr/>
      </xdr:nvSpPr>
      <xdr:spPr>
        <a:xfrm>
          <a:off x="7814737" y="7425264"/>
          <a:ext cx="76200" cy="76200"/>
        </a:xfrm>
        <a:prstGeom prst="ellipse">
          <a:avLst/>
        </a:prstGeom>
        <a:solidFill>
          <a:srgbClr val="FF0000"/>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eic.or.jp/news/?act=view&amp;serial=2016&amp;oversea=" TargetMode="External"/><Relationship Id="rId2" Type="http://schemas.openxmlformats.org/officeDocument/2006/relationships/hyperlink" Target="https://ifas.mhlw.go.jp/faspub/_link.do?i=IO_S020502&amp;p=RCL202400298" TargetMode="External"/><Relationship Id="rId1" Type="http://schemas.openxmlformats.org/officeDocument/2006/relationships/hyperlink" Target="https://www.recordchina.co.jp/b85841-s0-c30-d0051.html"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news.yahoo.co.jp/articles/56dc9408505efad10a309576796ca82d82750b23" TargetMode="External"/><Relationship Id="rId2" Type="http://schemas.openxmlformats.org/officeDocument/2006/relationships/hyperlink" Target="https://news.yahoo.co.jp/articles/7b7d95c7b58218a3ca61365ebc8e3fe161a2e705" TargetMode="External"/><Relationship Id="rId1" Type="http://schemas.openxmlformats.org/officeDocument/2006/relationships/hyperlink" Target="https://www3.nhk.or.jp/lnews/kochi/20240217/8010019829.html" TargetMode="External"/><Relationship Id="rId6" Type="http://schemas.openxmlformats.org/officeDocument/2006/relationships/printerSettings" Target="../printerSettings/printerSettings5.bin"/><Relationship Id="rId5" Type="http://schemas.openxmlformats.org/officeDocument/2006/relationships/hyperlink" Target="https://www.city.kobe.lg.jp/a99427/878623229756.html" TargetMode="External"/><Relationship Id="rId4" Type="http://schemas.openxmlformats.org/officeDocument/2006/relationships/hyperlink" Target="https://www.city.kumamoto.jp/hpKiji/pub/detail.aspx?c_id=5&amp;id=53638&amp;class_set_id=3&amp;class_id=535"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news.nissyoku.co.jp/news/yamamoto20240208050435844" TargetMode="External"/><Relationship Id="rId3" Type="http://schemas.openxmlformats.org/officeDocument/2006/relationships/hyperlink" Target="https://news.yahoo.co.jp/articles/7a6770657e98c53d163143286e18c7a1a0a22c72" TargetMode="External"/><Relationship Id="rId7" Type="http://schemas.openxmlformats.org/officeDocument/2006/relationships/hyperlink" Target="https://www.bloomberg.co.jp/news/articles/2024-02-14/S8TONKT0AFB400" TargetMode="External"/><Relationship Id="rId2" Type="http://schemas.openxmlformats.org/officeDocument/2006/relationships/hyperlink" Target="https://www.nikkei.com/article/DGKKZO78437600T10C24A2FFJ000/" TargetMode="External"/><Relationship Id="rId1" Type="http://schemas.openxmlformats.org/officeDocument/2006/relationships/hyperlink" Target="https://www.jetro.go.jp/biznews/2024/02/42c482b8004c1044.html" TargetMode="External"/><Relationship Id="rId6" Type="http://schemas.openxmlformats.org/officeDocument/2006/relationships/hyperlink" Target="https://www.nikkei.com/article/DGXZRSP668449_V10C24A2000000/?au=7" TargetMode="External"/><Relationship Id="rId11" Type="http://schemas.openxmlformats.org/officeDocument/2006/relationships/printerSettings" Target="../printerSettings/printerSettings6.bin"/><Relationship Id="rId5" Type="http://schemas.openxmlformats.org/officeDocument/2006/relationships/hyperlink" Target="https://news.nissyoku.co.jp/flash/994446" TargetMode="External"/><Relationship Id="rId10" Type="http://schemas.openxmlformats.org/officeDocument/2006/relationships/hyperlink" Target="https://www.jetro.go.jp/biznews/2024/02/f56e5e7d693dd58a.html" TargetMode="External"/><Relationship Id="rId4" Type="http://schemas.openxmlformats.org/officeDocument/2006/relationships/hyperlink" Target="https://www.jetro.go.jp/biznews/2024/02/34da660b469dfafb.html" TargetMode="External"/><Relationship Id="rId9" Type="http://schemas.openxmlformats.org/officeDocument/2006/relationships/hyperlink" Target="https://www.jetro.go.jp/biznews/2024/02/91f55248608b99a1.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topLeftCell="A4" zoomScaleNormal="100" workbookViewId="0">
      <selection activeCell="A10"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37" t="s">
        <v>203</v>
      </c>
      <c r="B1" s="138"/>
      <c r="C1" s="138" t="s">
        <v>158</v>
      </c>
      <c r="D1" s="138"/>
      <c r="E1" s="138"/>
      <c r="F1" s="138"/>
      <c r="G1" s="138"/>
      <c r="H1" s="138"/>
      <c r="I1" s="99"/>
    </row>
    <row r="2" spans="1:9">
      <c r="A2" s="139" t="s">
        <v>113</v>
      </c>
      <c r="B2" s="140"/>
      <c r="C2" s="140"/>
      <c r="D2" s="140"/>
      <c r="E2" s="140"/>
      <c r="F2" s="140"/>
      <c r="G2" s="140"/>
      <c r="H2" s="140"/>
      <c r="I2" s="99"/>
    </row>
    <row r="3" spans="1:9" ht="15.75" customHeight="1">
      <c r="A3" s="541" t="s">
        <v>26</v>
      </c>
      <c r="B3" s="542"/>
      <c r="C3" s="542"/>
      <c r="D3" s="542"/>
      <c r="E3" s="542"/>
      <c r="F3" s="542"/>
      <c r="G3" s="542"/>
      <c r="H3" s="543"/>
      <c r="I3" s="99"/>
    </row>
    <row r="4" spans="1:9">
      <c r="A4" s="139" t="s">
        <v>181</v>
      </c>
      <c r="B4" s="140"/>
      <c r="C4" s="140"/>
      <c r="D4" s="140"/>
      <c r="E4" s="140"/>
      <c r="F4" s="140"/>
      <c r="G4" s="140"/>
      <c r="H4" s="140"/>
      <c r="I4" s="99"/>
    </row>
    <row r="5" spans="1:9">
      <c r="A5" s="139" t="s">
        <v>114</v>
      </c>
      <c r="B5" s="140"/>
      <c r="C5" s="140"/>
      <c r="D5" s="140"/>
      <c r="E5" s="140"/>
      <c r="F5" s="140"/>
      <c r="G5" s="140"/>
      <c r="H5" s="140"/>
      <c r="I5" s="99"/>
    </row>
    <row r="6" spans="1:9">
      <c r="A6" s="141" t="s">
        <v>113</v>
      </c>
      <c r="B6" s="142"/>
      <c r="C6" s="142"/>
      <c r="D6" s="142"/>
      <c r="E6" s="142"/>
      <c r="F6" s="142"/>
      <c r="G6" s="142"/>
      <c r="H6" s="142"/>
      <c r="I6" s="99"/>
    </row>
    <row r="7" spans="1:9">
      <c r="A7" s="141"/>
      <c r="B7" s="142"/>
      <c r="C7" s="142"/>
      <c r="D7" s="142"/>
      <c r="E7" s="142"/>
      <c r="F7" s="142"/>
      <c r="G7" s="142"/>
      <c r="H7" s="142"/>
      <c r="I7" s="99"/>
    </row>
    <row r="8" spans="1:9">
      <c r="A8" s="141" t="s">
        <v>115</v>
      </c>
      <c r="B8" s="142"/>
      <c r="C8" s="142"/>
      <c r="D8" s="142"/>
      <c r="E8" s="142"/>
      <c r="F8" s="142"/>
      <c r="G8" s="142"/>
      <c r="H8" s="142"/>
      <c r="I8" s="99"/>
    </row>
    <row r="9" spans="1:9">
      <c r="A9" s="143" t="s">
        <v>116</v>
      </c>
      <c r="B9" s="144"/>
      <c r="C9" s="144"/>
      <c r="D9" s="144"/>
      <c r="E9" s="144"/>
      <c r="F9" s="144"/>
      <c r="G9" s="144"/>
      <c r="H9" s="144"/>
      <c r="I9" s="99"/>
    </row>
    <row r="10" spans="1:9" ht="15" customHeight="1">
      <c r="A10" s="329" t="s">
        <v>168</v>
      </c>
      <c r="B10" s="166" t="str">
        <f>+'6　食中毒記事等 '!A2</f>
        <v>高知の居酒屋で１３人集団食中毒 店１７日から３日間営業停止</v>
      </c>
      <c r="C10" s="166"/>
      <c r="D10" s="168"/>
      <c r="E10" s="166"/>
      <c r="F10" s="169"/>
      <c r="G10" s="167"/>
      <c r="H10" s="167"/>
      <c r="I10" s="99"/>
    </row>
    <row r="11" spans="1:9" ht="15" customHeight="1">
      <c r="A11" s="329" t="s">
        <v>169</v>
      </c>
      <c r="B11" s="166" t="str">
        <f>+'6　ノロウイルス関連情報 '!H72</f>
        <v>管理レベル「3」　</v>
      </c>
      <c r="C11" s="166"/>
      <c r="D11" s="166" t="s">
        <v>170</v>
      </c>
      <c r="E11" s="166"/>
      <c r="F11" s="168">
        <f>+'6　ノロウイルス関連情報 '!G73</f>
        <v>6.88</v>
      </c>
      <c r="G11" s="166" t="str">
        <f>+'6　ノロウイルス関連情報 '!H73</f>
        <v>　：先週より</v>
      </c>
      <c r="H11" s="362">
        <f>+'6　ノロウイルス関連情報 '!I73</f>
        <v>-0.5600000000000005</v>
      </c>
      <c r="I11" s="99"/>
    </row>
    <row r="12" spans="1:9" s="110" customFormat="1" ht="15" customHeight="1">
      <c r="A12" s="170" t="s">
        <v>117</v>
      </c>
      <c r="B12" s="547" t="str">
        <f>+'6　残留農薬　等 '!A5</f>
        <v xml:space="preserve">【返金】あぐりあ店 こまつ菜 一部残留農薬基準超過(ID:48631) - リコールプラス </v>
      </c>
      <c r="C12" s="547"/>
      <c r="D12" s="547"/>
      <c r="E12" s="547"/>
      <c r="F12" s="547"/>
      <c r="G12" s="547"/>
      <c r="H12" s="171"/>
      <c r="I12" s="109"/>
    </row>
    <row r="13" spans="1:9" ht="15" customHeight="1">
      <c r="A13" s="165" t="s">
        <v>118</v>
      </c>
      <c r="B13" s="547" t="str">
        <f>+'6　食品表示'!A2</f>
        <v xml:space="preserve">イズミの店舗でアジフライ誤表記 ベトナムで加工を「長崎県産」 | 行政・社会 - 佐賀新聞 </v>
      </c>
      <c r="C13" s="547"/>
      <c r="D13" s="547"/>
      <c r="E13" s="547"/>
      <c r="F13" s="547"/>
      <c r="G13" s="547"/>
      <c r="H13" s="167"/>
      <c r="I13" s="99"/>
    </row>
    <row r="14" spans="1:9" ht="15" customHeight="1">
      <c r="A14" s="165" t="s">
        <v>119</v>
      </c>
      <c r="B14" s="167" t="e">
        <f>+'5　海外情報'!#REF!</f>
        <v>#REF!</v>
      </c>
      <c r="D14" s="167"/>
      <c r="E14" s="167"/>
      <c r="F14" s="167"/>
      <c r="G14" s="167"/>
      <c r="H14" s="167"/>
      <c r="I14" s="99"/>
    </row>
    <row r="15" spans="1:9" ht="15" customHeight="1">
      <c r="A15" s="172" t="s">
        <v>120</v>
      </c>
      <c r="B15" s="173" t="str">
        <f>+'5　海外情報'!A2</f>
        <v>ハウス食品グループ本社、インドネシアにおいて家庭用カレールウ製品「ササハウス カリジュパン」を販売開始</v>
      </c>
      <c r="C15" s="544" t="s">
        <v>174</v>
      </c>
      <c r="D15" s="544"/>
      <c r="E15" s="544"/>
      <c r="F15" s="544"/>
      <c r="G15" s="544"/>
      <c r="H15" s="545"/>
      <c r="I15" s="99"/>
    </row>
    <row r="16" spans="1:9" ht="15" customHeight="1">
      <c r="A16" s="165" t="s">
        <v>121</v>
      </c>
      <c r="B16" s="166" t="str">
        <f>+'6　感染症統計'!A22</f>
        <v>※2024年 第6週（2/5～2/11） 現在</v>
      </c>
      <c r="C16" s="167"/>
      <c r="D16" s="166" t="s">
        <v>19</v>
      </c>
      <c r="E16" s="167"/>
      <c r="F16" s="167"/>
      <c r="G16" s="167"/>
      <c r="H16" s="167"/>
      <c r="I16" s="99"/>
    </row>
    <row r="17" spans="1:16" ht="15" customHeight="1">
      <c r="A17" s="165" t="s">
        <v>122</v>
      </c>
      <c r="B17" s="546" t="str">
        <f>+'6　感染症統計'!A22</f>
        <v>※2024年 第6週（2/5～2/11） 現在</v>
      </c>
      <c r="C17" s="546"/>
      <c r="D17" s="546"/>
      <c r="E17" s="546"/>
      <c r="F17" s="546"/>
      <c r="G17" s="546"/>
      <c r="H17" s="167"/>
      <c r="I17" s="99"/>
    </row>
    <row r="18" spans="1:16" ht="15" customHeight="1">
      <c r="A18" s="165" t="s">
        <v>156</v>
      </c>
      <c r="B18" s="277" t="str">
        <f>+'6  衛生訓話'!A2</f>
        <v>　今週のお題(食品を取り扱うときは、指輪や時計などを外します)</v>
      </c>
      <c r="C18" s="167"/>
      <c r="D18" s="167"/>
      <c r="E18" s="167"/>
      <c r="F18" s="174"/>
      <c r="G18" s="167"/>
      <c r="H18" s="167"/>
      <c r="I18" s="99"/>
    </row>
    <row r="19" spans="1:16" ht="15" customHeight="1">
      <c r="A19" s="165" t="s">
        <v>176</v>
      </c>
      <c r="B19" s="300" t="s">
        <v>236</v>
      </c>
      <c r="C19" s="167"/>
      <c r="D19" s="167"/>
      <c r="E19" s="167"/>
      <c r="F19" s="167" t="s">
        <v>19</v>
      </c>
      <c r="G19" s="167"/>
      <c r="H19" s="167"/>
      <c r="I19" s="99"/>
      <c r="P19" t="s">
        <v>164</v>
      </c>
    </row>
    <row r="20" spans="1:16" ht="15" customHeight="1">
      <c r="A20" s="165" t="s">
        <v>19</v>
      </c>
      <c r="C20" s="167"/>
      <c r="D20" s="167"/>
      <c r="E20" s="167"/>
      <c r="F20" s="167"/>
      <c r="G20" s="167"/>
      <c r="H20" s="167"/>
      <c r="I20" s="99"/>
      <c r="L20" t="s">
        <v>174</v>
      </c>
    </row>
    <row r="21" spans="1:16">
      <c r="A21" s="143" t="s">
        <v>116</v>
      </c>
      <c r="B21" s="144"/>
      <c r="C21" s="144"/>
      <c r="D21" s="144"/>
      <c r="E21" s="144"/>
      <c r="F21" s="144"/>
      <c r="G21" s="144"/>
      <c r="H21" s="144"/>
      <c r="I21" s="99"/>
    </row>
    <row r="22" spans="1:16">
      <c r="A22" s="141" t="s">
        <v>19</v>
      </c>
      <c r="B22" s="142"/>
      <c r="C22" s="142"/>
      <c r="D22" s="142"/>
      <c r="E22" s="142"/>
      <c r="F22" s="142"/>
      <c r="G22" s="142"/>
      <c r="H22" s="142"/>
      <c r="I22" s="99"/>
    </row>
    <row r="23" spans="1:16">
      <c r="A23" s="100" t="s">
        <v>123</v>
      </c>
      <c r="I23" s="99"/>
    </row>
    <row r="24" spans="1:16">
      <c r="A24" s="99"/>
      <c r="I24" s="99"/>
    </row>
    <row r="25" spans="1:16">
      <c r="A25" s="99"/>
      <c r="I25" s="99"/>
    </row>
    <row r="26" spans="1:16">
      <c r="A26" s="99"/>
      <c r="I26" s="99"/>
    </row>
    <row r="27" spans="1:16">
      <c r="A27" s="99"/>
      <c r="I27" s="99"/>
    </row>
    <row r="28" spans="1:16">
      <c r="A28" s="99"/>
      <c r="I28" s="99"/>
    </row>
    <row r="29" spans="1:16">
      <c r="A29" s="99"/>
      <c r="I29" s="99"/>
    </row>
    <row r="30" spans="1:16">
      <c r="A30" s="99"/>
      <c r="H30" t="s">
        <v>166</v>
      </c>
      <c r="I30" s="99"/>
    </row>
    <row r="31" spans="1:16">
      <c r="A31" s="99"/>
      <c r="I31" s="99"/>
    </row>
    <row r="32" spans="1:16">
      <c r="A32" s="99"/>
      <c r="I32" s="99"/>
    </row>
    <row r="33" spans="1:9">
      <c r="A33" s="99"/>
      <c r="I33" s="99"/>
    </row>
    <row r="34" spans="1:9" ht="13.8" thickBot="1">
      <c r="A34" s="101"/>
      <c r="B34" s="102"/>
      <c r="C34" s="102"/>
      <c r="D34" s="102"/>
      <c r="E34" s="102"/>
      <c r="F34" s="102"/>
      <c r="G34" s="102"/>
      <c r="H34" s="102"/>
      <c r="I34" s="99"/>
    </row>
    <row r="35" spans="1:9" ht="13.8" thickTop="1"/>
    <row r="38" spans="1:9" ht="24.6">
      <c r="A38" s="114" t="s">
        <v>126</v>
      </c>
    </row>
    <row r="39" spans="1:9" ht="40.5" customHeight="1">
      <c r="A39" s="548" t="s">
        <v>127</v>
      </c>
      <c r="B39" s="548"/>
      <c r="C39" s="548"/>
      <c r="D39" s="548"/>
      <c r="E39" s="548"/>
      <c r="F39" s="548"/>
      <c r="G39" s="548"/>
    </row>
    <row r="40" spans="1:9" ht="30.75" customHeight="1">
      <c r="A40" s="552" t="s">
        <v>128</v>
      </c>
      <c r="B40" s="552"/>
      <c r="C40" s="552"/>
      <c r="D40" s="552"/>
      <c r="E40" s="552"/>
      <c r="F40" s="552"/>
      <c r="G40" s="552"/>
    </row>
    <row r="41" spans="1:9" ht="15">
      <c r="A41" s="115"/>
    </row>
    <row r="42" spans="1:9" ht="69.75" customHeight="1">
      <c r="A42" s="550" t="s">
        <v>136</v>
      </c>
      <c r="B42" s="550"/>
      <c r="C42" s="550"/>
      <c r="D42" s="550"/>
      <c r="E42" s="550"/>
      <c r="F42" s="550"/>
      <c r="G42" s="550"/>
    </row>
    <row r="43" spans="1:9" ht="35.25" customHeight="1">
      <c r="A43" s="552" t="s">
        <v>129</v>
      </c>
      <c r="B43" s="552"/>
      <c r="C43" s="552"/>
      <c r="D43" s="552"/>
      <c r="E43" s="552"/>
      <c r="F43" s="552"/>
      <c r="G43" s="552"/>
    </row>
    <row r="44" spans="1:9" ht="59.25" customHeight="1">
      <c r="A44" s="550" t="s">
        <v>130</v>
      </c>
      <c r="B44" s="550"/>
      <c r="C44" s="550"/>
      <c r="D44" s="550"/>
      <c r="E44" s="550"/>
      <c r="F44" s="550"/>
      <c r="G44" s="550"/>
    </row>
    <row r="45" spans="1:9" ht="15">
      <c r="A45" s="116"/>
    </row>
    <row r="46" spans="1:9" ht="27.75" customHeight="1">
      <c r="A46" s="551" t="s">
        <v>131</v>
      </c>
      <c r="B46" s="551"/>
      <c r="C46" s="551"/>
      <c r="D46" s="551"/>
      <c r="E46" s="551"/>
      <c r="F46" s="551"/>
      <c r="G46" s="551"/>
    </row>
    <row r="47" spans="1:9" ht="53.25" customHeight="1">
      <c r="A47" s="549" t="s">
        <v>137</v>
      </c>
      <c r="B47" s="550"/>
      <c r="C47" s="550"/>
      <c r="D47" s="550"/>
      <c r="E47" s="550"/>
      <c r="F47" s="550"/>
      <c r="G47" s="550"/>
    </row>
    <row r="48" spans="1:9" ht="15">
      <c r="A48" s="116"/>
    </row>
    <row r="49" spans="1:7" ht="32.25" customHeight="1">
      <c r="A49" s="551" t="s">
        <v>132</v>
      </c>
      <c r="B49" s="551"/>
      <c r="C49" s="551"/>
      <c r="D49" s="551"/>
      <c r="E49" s="551"/>
      <c r="F49" s="551"/>
      <c r="G49" s="551"/>
    </row>
    <row r="50" spans="1:7" ht="15">
      <c r="A50" s="115"/>
    </row>
    <row r="51" spans="1:7" ht="87" customHeight="1">
      <c r="A51" s="549" t="s">
        <v>138</v>
      </c>
      <c r="B51" s="550"/>
      <c r="C51" s="550"/>
      <c r="D51" s="550"/>
      <c r="E51" s="550"/>
      <c r="F51" s="550"/>
      <c r="G51" s="550"/>
    </row>
    <row r="52" spans="1:7" ht="15">
      <c r="A52" s="116"/>
    </row>
    <row r="53" spans="1:7" ht="32.25" customHeight="1">
      <c r="A53" s="551" t="s">
        <v>133</v>
      </c>
      <c r="B53" s="551"/>
      <c r="C53" s="551"/>
      <c r="D53" s="551"/>
      <c r="E53" s="551"/>
      <c r="F53" s="551"/>
      <c r="G53" s="551"/>
    </row>
    <row r="54" spans="1:7" ht="29.25" customHeight="1">
      <c r="A54" s="550" t="s">
        <v>134</v>
      </c>
      <c r="B54" s="550"/>
      <c r="C54" s="550"/>
      <c r="D54" s="550"/>
      <c r="E54" s="550"/>
      <c r="F54" s="550"/>
      <c r="G54" s="550"/>
    </row>
    <row r="55" spans="1:7" ht="15">
      <c r="A55" s="116"/>
    </row>
    <row r="56" spans="1:7" s="110" customFormat="1" ht="110.25" customHeight="1">
      <c r="A56" s="553" t="s">
        <v>139</v>
      </c>
      <c r="B56" s="554"/>
      <c r="C56" s="554"/>
      <c r="D56" s="554"/>
      <c r="E56" s="554"/>
      <c r="F56" s="554"/>
      <c r="G56" s="554"/>
    </row>
    <row r="57" spans="1:7" ht="34.5" customHeight="1">
      <c r="A57" s="552" t="s">
        <v>135</v>
      </c>
      <c r="B57" s="552"/>
      <c r="C57" s="552"/>
      <c r="D57" s="552"/>
      <c r="E57" s="552"/>
      <c r="F57" s="552"/>
      <c r="G57" s="552"/>
    </row>
    <row r="58" spans="1:7" ht="114" customHeight="1">
      <c r="A58" s="549" t="s">
        <v>140</v>
      </c>
      <c r="B58" s="550"/>
      <c r="C58" s="550"/>
      <c r="D58" s="550"/>
      <c r="E58" s="550"/>
      <c r="F58" s="550"/>
      <c r="G58" s="550"/>
    </row>
    <row r="59" spans="1:7" ht="109.5" customHeight="1">
      <c r="A59" s="550"/>
      <c r="B59" s="550"/>
      <c r="C59" s="550"/>
      <c r="D59" s="550"/>
      <c r="E59" s="550"/>
      <c r="F59" s="550"/>
      <c r="G59" s="550"/>
    </row>
    <row r="60" spans="1:7" ht="15">
      <c r="A60" s="116"/>
    </row>
    <row r="61" spans="1:7" s="113" customFormat="1" ht="57.75" customHeight="1">
      <c r="A61" s="550"/>
      <c r="B61" s="550"/>
      <c r="C61" s="550"/>
      <c r="D61" s="550"/>
      <c r="E61" s="550"/>
      <c r="F61" s="550"/>
      <c r="G61" s="550"/>
    </row>
  </sheetData>
  <mergeCells count="21">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s>
  <phoneticPr fontId="33"/>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4"/>
  <sheetViews>
    <sheetView zoomScale="99" zoomScaleNormal="99" zoomScaleSheetLayoutView="100" workbookViewId="0">
      <selection activeCell="A13" sqref="A13:N13"/>
    </sheetView>
  </sheetViews>
  <sheetFormatPr defaultColWidth="9" defaultRowHeight="36" customHeight="1"/>
  <cols>
    <col min="1" max="13" width="9" style="1"/>
    <col min="14" max="14" width="96.88671875" style="1" customWidth="1"/>
    <col min="15" max="15" width="26.88671875" style="10" customWidth="1"/>
    <col min="16" max="16384" width="9" style="1"/>
  </cols>
  <sheetData>
    <row r="1" spans="1:16" ht="46.2" customHeight="1" thickBot="1">
      <c r="A1" s="764" t="s">
        <v>243</v>
      </c>
      <c r="B1" s="765"/>
      <c r="C1" s="765"/>
      <c r="D1" s="765"/>
      <c r="E1" s="765"/>
      <c r="F1" s="765"/>
      <c r="G1" s="765"/>
      <c r="H1" s="765"/>
      <c r="I1" s="765"/>
      <c r="J1" s="765"/>
      <c r="K1" s="765"/>
      <c r="L1" s="765"/>
      <c r="M1" s="765"/>
      <c r="N1" s="766"/>
    </row>
    <row r="2" spans="1:16" ht="42.6" customHeight="1">
      <c r="A2" s="758" t="s">
        <v>351</v>
      </c>
      <c r="B2" s="759"/>
      <c r="C2" s="759"/>
      <c r="D2" s="759"/>
      <c r="E2" s="759"/>
      <c r="F2" s="759"/>
      <c r="G2" s="759"/>
      <c r="H2" s="759"/>
      <c r="I2" s="759"/>
      <c r="J2" s="759"/>
      <c r="K2" s="759"/>
      <c r="L2" s="759"/>
      <c r="M2" s="759"/>
      <c r="N2" s="760"/>
    </row>
    <row r="3" spans="1:16" ht="162" customHeight="1" thickBot="1">
      <c r="A3" s="761" t="s">
        <v>352</v>
      </c>
      <c r="B3" s="762"/>
      <c r="C3" s="762"/>
      <c r="D3" s="762"/>
      <c r="E3" s="762"/>
      <c r="F3" s="762"/>
      <c r="G3" s="762"/>
      <c r="H3" s="762"/>
      <c r="I3" s="762"/>
      <c r="J3" s="762"/>
      <c r="K3" s="762"/>
      <c r="L3" s="762"/>
      <c r="M3" s="762"/>
      <c r="N3" s="763"/>
      <c r="P3" s="288"/>
    </row>
    <row r="4" spans="1:16" ht="47.4" customHeight="1">
      <c r="A4" s="767" t="s">
        <v>354</v>
      </c>
      <c r="B4" s="768"/>
      <c r="C4" s="768"/>
      <c r="D4" s="768"/>
      <c r="E4" s="768"/>
      <c r="F4" s="768"/>
      <c r="G4" s="768"/>
      <c r="H4" s="768"/>
      <c r="I4" s="768"/>
      <c r="J4" s="768"/>
      <c r="K4" s="768"/>
      <c r="L4" s="768"/>
      <c r="M4" s="768"/>
      <c r="N4" s="769"/>
    </row>
    <row r="5" spans="1:16" ht="271.8" customHeight="1" thickBot="1">
      <c r="A5" s="770" t="s">
        <v>353</v>
      </c>
      <c r="B5" s="771"/>
      <c r="C5" s="771"/>
      <c r="D5" s="771"/>
      <c r="E5" s="771"/>
      <c r="F5" s="771"/>
      <c r="G5" s="771"/>
      <c r="H5" s="771"/>
      <c r="I5" s="771"/>
      <c r="J5" s="771"/>
      <c r="K5" s="771"/>
      <c r="L5" s="771"/>
      <c r="M5" s="771"/>
      <c r="N5" s="772"/>
    </row>
    <row r="6" spans="1:16" ht="49.2" customHeight="1" thickBot="1">
      <c r="A6" s="742" t="s">
        <v>355</v>
      </c>
      <c r="B6" s="743"/>
      <c r="C6" s="743"/>
      <c r="D6" s="743"/>
      <c r="E6" s="743"/>
      <c r="F6" s="743"/>
      <c r="G6" s="743"/>
      <c r="H6" s="743"/>
      <c r="I6" s="743"/>
      <c r="J6" s="743"/>
      <c r="K6" s="743"/>
      <c r="L6" s="743"/>
      <c r="M6" s="743"/>
      <c r="N6" s="744"/>
    </row>
    <row r="7" spans="1:16" ht="58.8" customHeight="1" thickBot="1">
      <c r="A7" s="745" t="s">
        <v>356</v>
      </c>
      <c r="B7" s="746"/>
      <c r="C7" s="746"/>
      <c r="D7" s="746"/>
      <c r="E7" s="746"/>
      <c r="F7" s="746"/>
      <c r="G7" s="746"/>
      <c r="H7" s="746"/>
      <c r="I7" s="746"/>
      <c r="J7" s="746"/>
      <c r="K7" s="746"/>
      <c r="L7" s="746"/>
      <c r="M7" s="746"/>
      <c r="N7" s="747"/>
      <c r="O7" s="42" t="s">
        <v>171</v>
      </c>
    </row>
    <row r="8" spans="1:16" ht="49.2" customHeight="1" thickBot="1">
      <c r="A8" s="752" t="s">
        <v>357</v>
      </c>
      <c r="B8" s="753"/>
      <c r="C8" s="753"/>
      <c r="D8" s="753"/>
      <c r="E8" s="753"/>
      <c r="F8" s="753"/>
      <c r="G8" s="753"/>
      <c r="H8" s="753"/>
      <c r="I8" s="753"/>
      <c r="J8" s="753"/>
      <c r="K8" s="753"/>
      <c r="L8" s="753"/>
      <c r="M8" s="753"/>
      <c r="N8" s="754"/>
      <c r="O8" s="45"/>
    </row>
    <row r="9" spans="1:16" ht="163.19999999999999" customHeight="1" thickBot="1">
      <c r="A9" s="755" t="s">
        <v>358</v>
      </c>
      <c r="B9" s="756"/>
      <c r="C9" s="756"/>
      <c r="D9" s="756"/>
      <c r="E9" s="756"/>
      <c r="F9" s="756"/>
      <c r="G9" s="756"/>
      <c r="H9" s="756"/>
      <c r="I9" s="756"/>
      <c r="J9" s="756"/>
      <c r="K9" s="756"/>
      <c r="L9" s="756"/>
      <c r="M9" s="756"/>
      <c r="N9" s="757"/>
      <c r="O9" s="45"/>
    </row>
    <row r="10" spans="1:16" ht="42.6" customHeight="1">
      <c r="A10" s="758" t="s">
        <v>359</v>
      </c>
      <c r="B10" s="759"/>
      <c r="C10" s="759"/>
      <c r="D10" s="759"/>
      <c r="E10" s="759"/>
      <c r="F10" s="759"/>
      <c r="G10" s="759"/>
      <c r="H10" s="759"/>
      <c r="I10" s="759"/>
      <c r="J10" s="759"/>
      <c r="K10" s="759"/>
      <c r="L10" s="759"/>
      <c r="M10" s="759"/>
      <c r="N10" s="760"/>
    </row>
    <row r="11" spans="1:16" ht="241.8" customHeight="1" thickBot="1">
      <c r="A11" s="761" t="s">
        <v>360</v>
      </c>
      <c r="B11" s="762"/>
      <c r="C11" s="762"/>
      <c r="D11" s="762"/>
      <c r="E11" s="762"/>
      <c r="F11" s="762"/>
      <c r="G11" s="762"/>
      <c r="H11" s="762"/>
      <c r="I11" s="762"/>
      <c r="J11" s="762"/>
      <c r="K11" s="762"/>
      <c r="L11" s="762"/>
      <c r="M11" s="762"/>
      <c r="N11" s="763"/>
      <c r="P11" s="288"/>
    </row>
    <row r="12" spans="1:16" ht="38.4" customHeight="1">
      <c r="A12" s="750"/>
      <c r="B12" s="751"/>
      <c r="C12" s="751"/>
      <c r="D12" s="751"/>
      <c r="E12" s="751"/>
      <c r="F12" s="751"/>
      <c r="G12" s="751"/>
      <c r="H12" s="751"/>
      <c r="I12" s="751"/>
      <c r="J12" s="751"/>
      <c r="K12" s="751"/>
      <c r="L12" s="751"/>
      <c r="M12" s="751"/>
      <c r="N12" s="751"/>
    </row>
    <row r="13" spans="1:16" ht="42" customHeight="1">
      <c r="A13" s="748" t="s">
        <v>25</v>
      </c>
      <c r="B13" s="749"/>
      <c r="C13" s="749"/>
      <c r="D13" s="749"/>
      <c r="E13" s="749"/>
      <c r="F13" s="749"/>
      <c r="G13" s="749"/>
      <c r="H13" s="749"/>
      <c r="I13" s="749"/>
      <c r="J13" s="749"/>
      <c r="K13" s="749"/>
      <c r="L13" s="749"/>
      <c r="M13" s="749"/>
      <c r="N13" s="749"/>
    </row>
    <row r="14" spans="1:16" ht="45.6" customHeight="1"/>
  </sheetData>
  <mergeCells count="13">
    <mergeCell ref="A1:N1"/>
    <mergeCell ref="A2:N2"/>
    <mergeCell ref="A3:N3"/>
    <mergeCell ref="A4:N4"/>
    <mergeCell ref="A5:N5"/>
    <mergeCell ref="A6:N6"/>
    <mergeCell ref="A7:N7"/>
    <mergeCell ref="A13:N13"/>
    <mergeCell ref="A12:N12"/>
    <mergeCell ref="A8:N8"/>
    <mergeCell ref="A9:N9"/>
    <mergeCell ref="A10:N10"/>
    <mergeCell ref="A11:N11"/>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0"/>
  <sheetViews>
    <sheetView view="pageBreakPreview" zoomScale="101" zoomScaleNormal="100" zoomScaleSheetLayoutView="101" workbookViewId="0">
      <selection activeCell="C3" sqref="C3"/>
    </sheetView>
  </sheetViews>
  <sheetFormatPr defaultColWidth="9" defaultRowHeight="13.2"/>
  <cols>
    <col min="1" max="1" width="21.33203125" style="40" customWidth="1"/>
    <col min="2" max="2" width="19.77734375" style="40" customWidth="1"/>
    <col min="3" max="3" width="80.21875" style="253" customWidth="1"/>
    <col min="4" max="4" width="14.44140625" style="41" customWidth="1"/>
    <col min="5" max="5" width="13.6640625" style="41"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66" t="s">
        <v>244</v>
      </c>
      <c r="B1" s="267" t="s">
        <v>150</v>
      </c>
      <c r="C1" s="320" t="s">
        <v>163</v>
      </c>
      <c r="D1" s="268" t="s">
        <v>23</v>
      </c>
      <c r="E1" s="269" t="s">
        <v>24</v>
      </c>
    </row>
    <row r="2" spans="1:5" s="103" customFormat="1" ht="24" customHeight="1">
      <c r="A2" s="370" t="s">
        <v>299</v>
      </c>
      <c r="B2" s="508" t="s">
        <v>300</v>
      </c>
      <c r="C2" s="518" t="s">
        <v>340</v>
      </c>
      <c r="D2" s="371">
        <v>45338</v>
      </c>
      <c r="E2" s="372">
        <v>45338</v>
      </c>
    </row>
    <row r="3" spans="1:5" s="103" customFormat="1" ht="24" customHeight="1">
      <c r="A3" s="394" t="s">
        <v>301</v>
      </c>
      <c r="B3" s="509" t="s">
        <v>302</v>
      </c>
      <c r="C3" s="523" t="s">
        <v>341</v>
      </c>
      <c r="D3" s="395">
        <v>45338</v>
      </c>
      <c r="E3" s="396">
        <v>45338</v>
      </c>
    </row>
    <row r="4" spans="1:5" s="103" customFormat="1" ht="24" customHeight="1">
      <c r="A4" s="394" t="s">
        <v>303</v>
      </c>
      <c r="B4" s="509" t="s">
        <v>304</v>
      </c>
      <c r="C4" s="516" t="s">
        <v>342</v>
      </c>
      <c r="D4" s="395">
        <v>45338</v>
      </c>
      <c r="E4" s="396">
        <v>45338</v>
      </c>
    </row>
    <row r="5" spans="1:5" s="103" customFormat="1" ht="24" customHeight="1">
      <c r="A5" s="455" t="s">
        <v>301</v>
      </c>
      <c r="B5" s="456" t="s">
        <v>305</v>
      </c>
      <c r="C5" s="519" t="s">
        <v>343</v>
      </c>
      <c r="D5" s="457">
        <v>45335</v>
      </c>
      <c r="E5" s="458">
        <v>45338</v>
      </c>
    </row>
    <row r="6" spans="1:5" s="103" customFormat="1" ht="24" customHeight="1">
      <c r="A6" s="455" t="s">
        <v>301</v>
      </c>
      <c r="B6" s="456" t="s">
        <v>306</v>
      </c>
      <c r="C6" s="520" t="s">
        <v>344</v>
      </c>
      <c r="D6" s="457">
        <v>45337</v>
      </c>
      <c r="E6" s="458">
        <v>45338</v>
      </c>
    </row>
    <row r="7" spans="1:5" s="103" customFormat="1" ht="24" customHeight="1">
      <c r="A7" s="455" t="s">
        <v>299</v>
      </c>
      <c r="B7" s="456" t="s">
        <v>307</v>
      </c>
      <c r="C7" s="520" t="s">
        <v>345</v>
      </c>
      <c r="D7" s="457">
        <v>45337</v>
      </c>
      <c r="E7" s="458">
        <v>45338</v>
      </c>
    </row>
    <row r="8" spans="1:5" s="103" customFormat="1" ht="24" customHeight="1">
      <c r="A8" s="455" t="s">
        <v>301</v>
      </c>
      <c r="B8" s="456" t="s">
        <v>308</v>
      </c>
      <c r="C8" s="517" t="s">
        <v>346</v>
      </c>
      <c r="D8" s="457">
        <v>45337</v>
      </c>
      <c r="E8" s="458">
        <v>45338</v>
      </c>
    </row>
    <row r="9" spans="1:5" s="103" customFormat="1" ht="24" customHeight="1">
      <c r="A9" s="455" t="s">
        <v>301</v>
      </c>
      <c r="B9" s="456" t="s">
        <v>309</v>
      </c>
      <c r="C9" s="517" t="s">
        <v>347</v>
      </c>
      <c r="D9" s="457">
        <v>45337</v>
      </c>
      <c r="E9" s="458">
        <v>45338</v>
      </c>
    </row>
    <row r="10" spans="1:5" s="103" customFormat="1" ht="24" customHeight="1">
      <c r="A10" s="455" t="s">
        <v>301</v>
      </c>
      <c r="B10" s="456" t="s">
        <v>310</v>
      </c>
      <c r="C10" s="519" t="s">
        <v>348</v>
      </c>
      <c r="D10" s="457">
        <v>45337</v>
      </c>
      <c r="E10" s="458">
        <v>45338</v>
      </c>
    </row>
    <row r="11" spans="1:5" s="103" customFormat="1" ht="24" customHeight="1">
      <c r="A11" s="455" t="s">
        <v>301</v>
      </c>
      <c r="B11" s="456" t="s">
        <v>311</v>
      </c>
      <c r="C11" s="517" t="s">
        <v>349</v>
      </c>
      <c r="D11" s="457">
        <v>45337</v>
      </c>
      <c r="E11" s="458">
        <v>45337</v>
      </c>
    </row>
    <row r="12" spans="1:5" s="103" customFormat="1" ht="24" customHeight="1">
      <c r="A12" s="455" t="s">
        <v>312</v>
      </c>
      <c r="B12" s="456" t="s">
        <v>313</v>
      </c>
      <c r="C12" s="456" t="s">
        <v>350</v>
      </c>
      <c r="D12" s="457">
        <v>45337</v>
      </c>
      <c r="E12" s="458">
        <v>45337</v>
      </c>
    </row>
    <row r="13" spans="1:5" s="103" customFormat="1" ht="24" customHeight="1">
      <c r="A13" s="455" t="s">
        <v>301</v>
      </c>
      <c r="B13" s="456" t="s">
        <v>314</v>
      </c>
      <c r="C13" s="519" t="s">
        <v>315</v>
      </c>
      <c r="D13" s="457">
        <v>45336</v>
      </c>
      <c r="E13" s="458">
        <v>45337</v>
      </c>
    </row>
    <row r="14" spans="1:5" s="103" customFormat="1" ht="24" customHeight="1">
      <c r="A14" s="455" t="s">
        <v>299</v>
      </c>
      <c r="B14" s="456" t="s">
        <v>316</v>
      </c>
      <c r="C14" s="519" t="s">
        <v>317</v>
      </c>
      <c r="D14" s="457">
        <v>45336</v>
      </c>
      <c r="E14" s="458">
        <v>45337</v>
      </c>
    </row>
    <row r="15" spans="1:5" s="103" customFormat="1" ht="24" customHeight="1">
      <c r="A15" s="455" t="s">
        <v>301</v>
      </c>
      <c r="B15" s="456" t="s">
        <v>318</v>
      </c>
      <c r="C15" s="517" t="s">
        <v>319</v>
      </c>
      <c r="D15" s="457">
        <v>45336</v>
      </c>
      <c r="E15" s="458">
        <v>45337</v>
      </c>
    </row>
    <row r="16" spans="1:5" s="103" customFormat="1" ht="24" customHeight="1">
      <c r="A16" s="455" t="s">
        <v>301</v>
      </c>
      <c r="B16" s="456" t="s">
        <v>320</v>
      </c>
      <c r="C16" s="517" t="s">
        <v>321</v>
      </c>
      <c r="D16" s="457">
        <v>45336</v>
      </c>
      <c r="E16" s="458">
        <v>45336</v>
      </c>
    </row>
    <row r="17" spans="1:11" s="103" customFormat="1" ht="24" customHeight="1">
      <c r="A17" s="455" t="s">
        <v>301</v>
      </c>
      <c r="B17" s="456" t="s">
        <v>322</v>
      </c>
      <c r="C17" s="521" t="s">
        <v>323</v>
      </c>
      <c r="D17" s="457">
        <v>45336</v>
      </c>
      <c r="E17" s="458">
        <v>45336</v>
      </c>
    </row>
    <row r="18" spans="1:11" s="103" customFormat="1" ht="24" customHeight="1">
      <c r="A18" s="455" t="s">
        <v>301</v>
      </c>
      <c r="B18" s="456" t="s">
        <v>324</v>
      </c>
      <c r="C18" s="519" t="s">
        <v>325</v>
      </c>
      <c r="D18" s="457">
        <v>45336</v>
      </c>
      <c r="E18" s="458">
        <v>45336</v>
      </c>
    </row>
    <row r="19" spans="1:11" s="103" customFormat="1" ht="24" customHeight="1">
      <c r="A19" s="455" t="s">
        <v>312</v>
      </c>
      <c r="B19" s="456" t="s">
        <v>326</v>
      </c>
      <c r="C19" s="517" t="s">
        <v>327</v>
      </c>
      <c r="D19" s="457">
        <v>45335</v>
      </c>
      <c r="E19" s="458">
        <v>45335</v>
      </c>
    </row>
    <row r="20" spans="1:11" s="103" customFormat="1" ht="24" customHeight="1">
      <c r="A20" s="455" t="s">
        <v>301</v>
      </c>
      <c r="B20" s="456" t="s">
        <v>328</v>
      </c>
      <c r="C20" s="521" t="s">
        <v>329</v>
      </c>
      <c r="D20" s="457">
        <v>45335</v>
      </c>
      <c r="E20" s="458">
        <v>45335</v>
      </c>
    </row>
    <row r="21" spans="1:11" s="103" customFormat="1" ht="24" customHeight="1">
      <c r="A21" s="455" t="s">
        <v>299</v>
      </c>
      <c r="B21" s="456" t="s">
        <v>330</v>
      </c>
      <c r="C21" s="519" t="s">
        <v>331</v>
      </c>
      <c r="D21" s="457">
        <v>45335</v>
      </c>
      <c r="E21" s="458">
        <v>45335</v>
      </c>
    </row>
    <row r="22" spans="1:11" s="103" customFormat="1" ht="24" customHeight="1">
      <c r="A22" s="455" t="s">
        <v>312</v>
      </c>
      <c r="B22" s="456" t="s">
        <v>332</v>
      </c>
      <c r="C22" s="522" t="s">
        <v>333</v>
      </c>
      <c r="D22" s="457">
        <v>45335</v>
      </c>
      <c r="E22" s="458">
        <v>45335</v>
      </c>
    </row>
    <row r="23" spans="1:11" s="103" customFormat="1" ht="24" customHeight="1">
      <c r="A23" s="455" t="s">
        <v>299</v>
      </c>
      <c r="B23" s="456" t="s">
        <v>334</v>
      </c>
      <c r="C23" s="517" t="s">
        <v>335</v>
      </c>
      <c r="D23" s="457">
        <v>45335</v>
      </c>
      <c r="E23" s="458">
        <v>45335</v>
      </c>
    </row>
    <row r="24" spans="1:11" s="103" customFormat="1" ht="24" customHeight="1">
      <c r="A24" s="455" t="s">
        <v>301</v>
      </c>
      <c r="B24" s="456" t="s">
        <v>336</v>
      </c>
      <c r="C24" s="519" t="s">
        <v>337</v>
      </c>
      <c r="D24" s="457">
        <v>45334</v>
      </c>
      <c r="E24" s="458">
        <v>45335</v>
      </c>
    </row>
    <row r="25" spans="1:11" s="103" customFormat="1" ht="24" customHeight="1">
      <c r="A25" s="455" t="s">
        <v>301</v>
      </c>
      <c r="B25" s="456" t="s">
        <v>338</v>
      </c>
      <c r="C25" s="519" t="s">
        <v>339</v>
      </c>
      <c r="D25" s="457">
        <v>45331</v>
      </c>
      <c r="E25" s="458">
        <v>45335</v>
      </c>
    </row>
    <row r="26" spans="1:11" ht="20.25" customHeight="1">
      <c r="A26" s="295"/>
      <c r="B26" s="296"/>
      <c r="C26" s="251"/>
      <c r="D26" s="297"/>
      <c r="E26" s="297"/>
      <c r="J26" s="120"/>
      <c r="K26" s="120"/>
    </row>
    <row r="27" spans="1:11" ht="20.25" customHeight="1">
      <c r="A27" s="37"/>
      <c r="B27" s="38"/>
      <c r="C27" s="251" t="s">
        <v>159</v>
      </c>
      <c r="D27" s="39"/>
      <c r="E27" s="39"/>
      <c r="J27" s="120"/>
      <c r="K27" s="120"/>
    </row>
    <row r="28" spans="1:11" ht="20.25" customHeight="1">
      <c r="A28" s="295"/>
      <c r="B28" s="296"/>
      <c r="C28" s="251"/>
      <c r="D28" s="297"/>
      <c r="E28" s="297"/>
      <c r="J28" s="120"/>
      <c r="K28" s="120"/>
    </row>
    <row r="29" spans="1:11">
      <c r="A29" s="252" t="s">
        <v>141</v>
      </c>
      <c r="B29" s="252"/>
      <c r="C29" s="252"/>
      <c r="D29" s="298"/>
      <c r="E29" s="298"/>
    </row>
    <row r="30" spans="1:11">
      <c r="A30" s="773" t="s">
        <v>25</v>
      </c>
      <c r="B30" s="773"/>
      <c r="C30" s="773"/>
      <c r="D30" s="299"/>
      <c r="E30" s="299"/>
    </row>
  </sheetData>
  <mergeCells count="1">
    <mergeCell ref="A30:C30"/>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tabColor theme="1"/>
  </sheetPr>
  <dimension ref="A1:C49"/>
  <sheetViews>
    <sheetView view="pageBreakPreview" zoomScale="90" zoomScaleNormal="75" zoomScaleSheetLayoutView="90" workbookViewId="0">
      <selection activeCell="A11" sqref="A11:XFD24"/>
    </sheetView>
  </sheetViews>
  <sheetFormatPr defaultColWidth="9" defaultRowHeight="14.4"/>
  <cols>
    <col min="1" max="1" width="220.44140625" style="5" customWidth="1"/>
    <col min="2" max="2" width="33.109375" style="3" hidden="1" customWidth="1"/>
    <col min="3" max="3" width="23.109375" style="4" hidden="1" customWidth="1"/>
    <col min="4" max="16384" width="9" style="1"/>
  </cols>
  <sheetData>
    <row r="1" spans="1:3" s="40" customFormat="1" ht="46.2" customHeight="1" thickBot="1">
      <c r="A1" s="125" t="s">
        <v>242</v>
      </c>
      <c r="B1" s="43" t="s">
        <v>0</v>
      </c>
      <c r="C1" s="44" t="s">
        <v>2</v>
      </c>
    </row>
    <row r="2" spans="1:3" ht="46.8" customHeight="1">
      <c r="A2" s="293" t="s">
        <v>361</v>
      </c>
      <c r="B2" s="2"/>
      <c r="C2" s="774"/>
    </row>
    <row r="3" spans="1:3" ht="183" customHeight="1">
      <c r="A3" s="411" t="s">
        <v>362</v>
      </c>
      <c r="B3" s="46"/>
      <c r="C3" s="775"/>
    </row>
    <row r="4" spans="1:3" ht="34.799999999999997" customHeight="1" thickBot="1">
      <c r="A4" s="412" t="s">
        <v>363</v>
      </c>
      <c r="B4" s="1"/>
      <c r="C4" s="1"/>
    </row>
    <row r="5" spans="1:3" ht="46.8" customHeight="1">
      <c r="A5" s="293" t="s">
        <v>364</v>
      </c>
      <c r="B5" s="2"/>
      <c r="C5" s="774"/>
    </row>
    <row r="6" spans="1:3" ht="236.4" customHeight="1">
      <c r="A6" s="411" t="s">
        <v>365</v>
      </c>
      <c r="B6" s="46"/>
      <c r="C6" s="775"/>
    </row>
    <row r="7" spans="1:3" ht="34.799999999999997" customHeight="1" thickBot="1">
      <c r="A7" s="412" t="s">
        <v>366</v>
      </c>
      <c r="B7" s="1"/>
      <c r="C7" s="1"/>
    </row>
    <row r="8" spans="1:3" ht="41.4" customHeight="1">
      <c r="A8" s="378" t="s">
        <v>367</v>
      </c>
      <c r="B8" s="2"/>
      <c r="C8" s="774"/>
    </row>
    <row r="9" spans="1:3" ht="184.2" customHeight="1">
      <c r="A9" s="357" t="s">
        <v>368</v>
      </c>
      <c r="B9" s="46"/>
      <c r="C9" s="775"/>
    </row>
    <row r="10" spans="1:3" ht="38.4" customHeight="1">
      <c r="A10" s="288" t="s">
        <v>369</v>
      </c>
      <c r="B10" s="1"/>
      <c r="C10" s="1"/>
    </row>
    <row r="11" spans="1:3" ht="43.2" hidden="1" customHeight="1">
      <c r="A11" s="429"/>
      <c r="B11" s="152"/>
      <c r="C11" s="774"/>
    </row>
    <row r="12" spans="1:3" ht="124.2" hidden="1" customHeight="1" thickBot="1">
      <c r="A12" s="413"/>
      <c r="B12" s="153"/>
      <c r="C12" s="775"/>
    </row>
    <row r="13" spans="1:3" ht="36" hidden="1" customHeight="1">
      <c r="A13" s="324"/>
      <c r="B13" s="1"/>
      <c r="C13" s="1"/>
    </row>
    <row r="14" spans="1:3" s="325" customFormat="1" ht="42.6" hidden="1" customHeight="1">
      <c r="A14" s="414"/>
      <c r="B14" s="415"/>
      <c r="C14" s="415"/>
    </row>
    <row r="15" spans="1:3" ht="105.6" hidden="1" customHeight="1" thickBot="1">
      <c r="A15" s="358"/>
      <c r="B15" s="326"/>
      <c r="C15" s="326"/>
    </row>
    <row r="16" spans="1:3" s="328" customFormat="1" ht="34.200000000000003" hidden="1" customHeight="1">
      <c r="A16" s="327"/>
    </row>
    <row r="17" spans="1:3" s="325" customFormat="1" ht="42.6" hidden="1" customHeight="1">
      <c r="A17" s="416"/>
      <c r="B17" s="417"/>
      <c r="C17" s="417"/>
    </row>
    <row r="18" spans="1:3" ht="205.8" hidden="1" customHeight="1" thickBot="1">
      <c r="A18" s="358"/>
      <c r="B18" s="326"/>
      <c r="C18" s="326"/>
    </row>
    <row r="19" spans="1:3" s="328" customFormat="1" ht="46.8" hidden="1" customHeight="1">
      <c r="A19" s="428"/>
    </row>
    <row r="20" spans="1:3" ht="90.6" hidden="1" customHeight="1">
      <c r="A20" s="427"/>
      <c r="B20" s="1"/>
      <c r="C20" s="1"/>
    </row>
    <row r="21" spans="1:3" ht="29.4" hidden="1" customHeight="1">
      <c r="A21" s="359"/>
      <c r="B21" s="1"/>
      <c r="C21" s="1"/>
    </row>
    <row r="22" spans="1:3" s="328" customFormat="1" ht="46.8" hidden="1" customHeight="1">
      <c r="A22" s="428"/>
    </row>
    <row r="23" spans="1:3" s="429" customFormat="1" ht="46.8" hidden="1" customHeight="1">
      <c r="B23" s="429" t="s">
        <v>234</v>
      </c>
      <c r="C23" s="429" t="s">
        <v>234</v>
      </c>
    </row>
    <row r="24" spans="1:3" ht="247.2" hidden="1" customHeight="1">
      <c r="A24" s="502"/>
      <c r="B24" s="1"/>
      <c r="C24" s="1"/>
    </row>
    <row r="25" spans="1:3" ht="38.4" customHeight="1" thickBot="1">
      <c r="A25" s="504"/>
      <c r="B25" s="503"/>
      <c r="C25" s="503"/>
    </row>
    <row r="26" spans="1:3" ht="38.4" customHeight="1">
      <c r="A26" s="359"/>
      <c r="B26" s="1"/>
      <c r="C26" s="1"/>
    </row>
    <row r="27" spans="1:3" ht="39" customHeight="1">
      <c r="A27" s="1" t="s">
        <v>184</v>
      </c>
      <c r="B27" s="1"/>
      <c r="C27" s="1"/>
    </row>
    <row r="28" spans="1:3" ht="32.25" customHeight="1">
      <c r="A28" s="1" t="s">
        <v>185</v>
      </c>
      <c r="B28" s="1"/>
      <c r="C28" s="1"/>
    </row>
    <row r="29" spans="1:3" ht="36.75" customHeight="1"/>
    <row r="30" spans="1:3" ht="33" customHeight="1"/>
    <row r="31" spans="1:3" ht="36.75" customHeight="1"/>
    <row r="32" spans="1:3" ht="36.75" customHeight="1"/>
    <row r="33" spans="1:1" ht="25.5" customHeight="1"/>
    <row r="34" spans="1:1" ht="32.25" customHeight="1"/>
    <row r="35" spans="1:1" ht="30.75" customHeight="1"/>
    <row r="36" spans="1:1" ht="42.75" customHeight="1">
      <c r="A36" s="453"/>
    </row>
    <row r="37" spans="1:1" ht="43.5" customHeight="1"/>
    <row r="38" spans="1:1" ht="27.75" customHeight="1"/>
    <row r="39" spans="1:1" ht="30.75" customHeight="1"/>
    <row r="40" spans="1:1" ht="29.25" customHeight="1"/>
    <row r="41" spans="1:1" ht="27" customHeight="1"/>
    <row r="42" spans="1:1" ht="27" customHeight="1"/>
    <row r="43" spans="1:1" ht="27" customHeight="1"/>
    <row r="44" spans="1:1" ht="27" customHeight="1"/>
    <row r="45" spans="1:1" ht="27" customHeight="1"/>
    <row r="46" spans="1:1" ht="27" customHeight="1"/>
    <row r="47" spans="1:1" ht="27" customHeight="1"/>
    <row r="48" spans="1:1" ht="27" customHeight="1"/>
    <row r="49" ht="27" customHeight="1"/>
  </sheetData>
  <mergeCells count="4">
    <mergeCell ref="C5:C6"/>
    <mergeCell ref="C8:C9"/>
    <mergeCell ref="C11:C12"/>
    <mergeCell ref="C2:C3"/>
  </mergeCells>
  <phoneticPr fontId="86"/>
  <hyperlinks>
    <hyperlink ref="A4" r:id="rId1" xr:uid="{8B5F9021-081F-4C4E-AD2C-FC4DA64ACBED}"/>
    <hyperlink ref="A7" r:id="rId2" xr:uid="{1043328D-054C-4765-A4A6-F2C7A5D26BBA}"/>
    <hyperlink ref="A10" r:id="rId3" xr:uid="{4EBC38C5-6F9A-405C-AC92-A9453B8FC93B}"/>
  </hyperlinks>
  <pageMargins left="0" right="0" top="0.19685039370078741" bottom="0.39370078740157483" header="0" footer="0.19685039370078741"/>
  <pageSetup paperSize="9" scale="58"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X51"/>
  <sheetViews>
    <sheetView view="pageBreakPreview" topLeftCell="B1" zoomScale="69" zoomScaleNormal="100" zoomScaleSheetLayoutView="69" workbookViewId="0">
      <selection activeCell="AF9" sqref="AF9"/>
    </sheetView>
  </sheetViews>
  <sheetFormatPr defaultRowHeight="13.2"/>
  <cols>
    <col min="1" max="1" width="8.88671875" hidden="1" customWidth="1"/>
    <col min="6" max="6" width="4.88671875" customWidth="1"/>
    <col min="8" max="8" width="1.77734375" customWidth="1"/>
    <col min="9" max="9" width="8.88671875" hidden="1" customWidth="1"/>
    <col min="11" max="11" width="11.6640625" customWidth="1"/>
    <col min="17" max="17" width="6.109375" customWidth="1"/>
  </cols>
  <sheetData>
    <row r="1" spans="1:24">
      <c r="B1" s="419"/>
      <c r="C1" s="419"/>
      <c r="D1" s="419"/>
      <c r="E1" s="419"/>
      <c r="F1" s="419"/>
      <c r="G1" s="419"/>
      <c r="H1" s="419"/>
      <c r="I1" s="419"/>
      <c r="J1" s="419"/>
      <c r="K1" s="419"/>
      <c r="L1" s="419"/>
      <c r="M1" s="419"/>
      <c r="N1" s="419"/>
      <c r="O1" s="419"/>
      <c r="P1" s="419"/>
      <c r="Q1" s="419"/>
      <c r="R1" s="419"/>
      <c r="S1" s="419"/>
      <c r="T1" s="419"/>
      <c r="U1" s="419"/>
      <c r="V1" s="419"/>
      <c r="W1" s="419"/>
      <c r="X1" s="419"/>
    </row>
    <row r="2" spans="1:24" ht="55.2" customHeight="1">
      <c r="B2" s="419"/>
      <c r="C2" s="419"/>
      <c r="D2" s="419"/>
      <c r="E2" s="419"/>
      <c r="F2" s="419"/>
      <c r="G2" s="419"/>
      <c r="H2" s="419"/>
      <c r="I2" s="419"/>
      <c r="J2" s="419"/>
      <c r="K2" s="419"/>
      <c r="L2" s="419"/>
      <c r="M2" s="419"/>
      <c r="N2" s="419"/>
      <c r="O2" s="419"/>
      <c r="P2" s="419"/>
      <c r="Q2" s="419"/>
      <c r="R2" s="419"/>
      <c r="S2" s="419"/>
      <c r="T2" s="419"/>
      <c r="U2" s="419"/>
      <c r="V2" s="419"/>
      <c r="W2" s="419"/>
      <c r="X2" s="419"/>
    </row>
    <row r="3" spans="1:24">
      <c r="B3" s="419"/>
      <c r="C3" s="419"/>
      <c r="D3" s="419"/>
      <c r="E3" s="419"/>
      <c r="F3" s="419"/>
      <c r="G3" s="419"/>
      <c r="H3" s="419"/>
      <c r="I3" s="419"/>
      <c r="J3" s="419"/>
      <c r="K3" s="419"/>
      <c r="L3" s="419"/>
      <c r="M3" s="419"/>
      <c r="N3" s="419"/>
      <c r="O3" s="419"/>
      <c r="P3" s="419"/>
      <c r="Q3" s="419"/>
      <c r="R3" s="419"/>
      <c r="S3" s="419"/>
      <c r="T3" s="419"/>
      <c r="U3" s="419"/>
      <c r="V3" s="419"/>
      <c r="W3" s="419"/>
      <c r="X3" s="419"/>
    </row>
    <row r="4" spans="1:24">
      <c r="B4" s="419"/>
      <c r="C4" s="419"/>
      <c r="D4" s="419"/>
      <c r="E4" s="419"/>
      <c r="F4" s="419"/>
      <c r="G4" s="419"/>
      <c r="H4" s="419"/>
      <c r="I4" s="419"/>
      <c r="J4" s="419"/>
      <c r="K4" s="419"/>
      <c r="L4" s="419"/>
      <c r="M4" s="419"/>
      <c r="N4" s="419"/>
      <c r="O4" s="419"/>
      <c r="P4" s="419"/>
      <c r="Q4" s="419"/>
      <c r="R4" s="419"/>
      <c r="S4" s="419"/>
      <c r="T4" s="419"/>
      <c r="U4" s="419"/>
      <c r="V4" s="419"/>
      <c r="W4" s="419"/>
      <c r="X4" s="419"/>
    </row>
    <row r="5" spans="1:24">
      <c r="B5" s="419"/>
      <c r="C5" s="419"/>
      <c r="D5" s="419"/>
      <c r="E5" s="419"/>
      <c r="F5" s="419"/>
      <c r="G5" s="419"/>
      <c r="H5" s="419"/>
      <c r="I5" s="419"/>
      <c r="J5" s="419"/>
      <c r="K5" s="419"/>
      <c r="L5" s="419"/>
      <c r="M5" s="419"/>
      <c r="N5" s="419"/>
      <c r="O5" s="419"/>
      <c r="P5" s="419"/>
      <c r="Q5" s="419"/>
      <c r="R5" s="419"/>
      <c r="S5" s="419"/>
      <c r="T5" s="419"/>
      <c r="U5" s="419"/>
      <c r="V5" s="419"/>
      <c r="W5" s="419"/>
      <c r="X5" s="419"/>
    </row>
    <row r="6" spans="1:24" ht="24.6" customHeight="1">
      <c r="A6" s="382"/>
      <c r="B6" s="419"/>
      <c r="C6" s="419"/>
      <c r="D6" s="420"/>
      <c r="E6" s="420"/>
      <c r="F6" s="420"/>
      <c r="G6" s="421"/>
      <c r="H6" s="419"/>
      <c r="I6" s="419"/>
      <c r="J6" s="419"/>
      <c r="K6" s="419"/>
      <c r="L6" s="422"/>
      <c r="M6" s="422"/>
      <c r="N6" s="422"/>
      <c r="O6" s="422"/>
      <c r="P6" s="422"/>
      <c r="Q6" s="422"/>
      <c r="R6" s="422"/>
      <c r="S6" s="419"/>
      <c r="T6" s="419"/>
      <c r="U6" s="419"/>
      <c r="V6" s="419"/>
      <c r="W6" s="419"/>
      <c r="X6" s="419"/>
    </row>
    <row r="7" spans="1:24" ht="24.6" customHeight="1">
      <c r="A7" s="383"/>
      <c r="B7" s="419"/>
      <c r="C7" s="419"/>
      <c r="D7" s="423"/>
      <c r="E7" s="423"/>
      <c r="F7" s="423"/>
      <c r="G7" s="423"/>
      <c r="H7" s="419"/>
      <c r="I7" s="419"/>
      <c r="J7" s="419"/>
      <c r="K7" s="419"/>
      <c r="L7" s="422"/>
      <c r="M7" s="422"/>
      <c r="N7" s="422"/>
      <c r="O7" s="422"/>
      <c r="P7" s="422"/>
      <c r="Q7" s="422"/>
      <c r="R7" s="422"/>
      <c r="S7" s="419"/>
      <c r="T7" s="419"/>
      <c r="U7" s="419"/>
      <c r="V7" s="419"/>
      <c r="W7" s="419"/>
      <c r="X7" s="419"/>
    </row>
    <row r="8" spans="1:24" ht="7.2" customHeight="1">
      <c r="A8" s="384"/>
      <c r="B8" s="419"/>
      <c r="C8" s="419"/>
      <c r="D8" s="424"/>
      <c r="E8" s="424"/>
      <c r="F8" s="424"/>
      <c r="G8" s="424"/>
      <c r="H8" s="419"/>
      <c r="I8" s="419"/>
      <c r="J8" s="419"/>
      <c r="K8" s="419"/>
      <c r="L8" s="419"/>
      <c r="M8" s="419"/>
      <c r="N8" s="419"/>
      <c r="O8" s="419"/>
      <c r="P8" s="419"/>
      <c r="Q8" s="419"/>
      <c r="R8" s="419"/>
      <c r="S8" s="419"/>
      <c r="T8" s="419"/>
      <c r="U8" s="419"/>
      <c r="V8" s="419"/>
      <c r="W8" s="419"/>
      <c r="X8" s="419"/>
    </row>
    <row r="9" spans="1:24" ht="24.6" customHeight="1">
      <c r="A9" s="385"/>
      <c r="B9" s="419"/>
      <c r="C9" s="419"/>
      <c r="D9" s="425"/>
      <c r="E9" s="425"/>
      <c r="F9" s="425"/>
      <c r="G9" s="425"/>
      <c r="H9" s="419"/>
      <c r="I9" s="419"/>
      <c r="J9" s="419"/>
      <c r="K9" s="419"/>
      <c r="L9" s="419"/>
      <c r="M9" s="419"/>
      <c r="N9" s="419"/>
      <c r="O9" s="419"/>
      <c r="P9" s="419"/>
      <c r="Q9" s="419"/>
      <c r="R9" s="419"/>
      <c r="S9" s="419"/>
      <c r="T9" s="419"/>
      <c r="U9" s="419"/>
      <c r="V9" s="419"/>
      <c r="W9" s="419"/>
      <c r="X9" s="419"/>
    </row>
    <row r="10" spans="1:24" ht="13.2" customHeight="1">
      <c r="A10" s="384"/>
      <c r="B10" s="419"/>
      <c r="C10" s="419"/>
      <c r="D10" s="424"/>
      <c r="E10" s="424"/>
      <c r="F10" s="424"/>
      <c r="G10" s="424"/>
      <c r="H10" s="419"/>
      <c r="I10" s="419"/>
      <c r="J10" s="419"/>
      <c r="K10" s="419"/>
      <c r="L10" s="419"/>
      <c r="M10" s="419"/>
      <c r="N10" s="419"/>
      <c r="O10" s="419"/>
      <c r="P10" s="419"/>
      <c r="Q10" s="419"/>
      <c r="R10" s="419"/>
      <c r="S10" s="419"/>
      <c r="T10" s="419"/>
      <c r="U10" s="419"/>
      <c r="V10" s="419"/>
      <c r="W10" s="419"/>
      <c r="X10" s="419"/>
    </row>
    <row r="11" spans="1:24" ht="13.2" customHeight="1">
      <c r="A11" s="384"/>
      <c r="B11" s="419"/>
      <c r="C11" s="419"/>
      <c r="D11" s="424"/>
      <c r="E11" s="424"/>
      <c r="F11" s="424"/>
      <c r="G11" s="424"/>
      <c r="H11" s="419"/>
      <c r="I11" s="419"/>
      <c r="J11" s="419"/>
      <c r="K11" s="419"/>
      <c r="L11" s="419"/>
      <c r="M11" s="419"/>
      <c r="N11" s="419"/>
      <c r="O11" s="419"/>
      <c r="P11" s="419"/>
      <c r="Q11" s="419"/>
      <c r="R11" s="419"/>
      <c r="S11" s="419"/>
      <c r="T11" s="419"/>
      <c r="U11" s="419"/>
      <c r="V11" s="419"/>
      <c r="W11" s="419"/>
      <c r="X11" s="419"/>
    </row>
    <row r="12" spans="1:24" ht="13.2" customHeight="1">
      <c r="A12" s="384"/>
      <c r="B12" s="419"/>
      <c r="C12" s="419"/>
      <c r="D12" s="424"/>
      <c r="E12" s="424"/>
      <c r="F12" s="424"/>
      <c r="G12" s="424"/>
      <c r="H12" s="424"/>
      <c r="I12" s="424"/>
      <c r="J12" s="424"/>
      <c r="K12" s="424"/>
      <c r="L12" s="424"/>
      <c r="M12" s="419"/>
      <c r="N12" s="419"/>
      <c r="O12" s="419"/>
      <c r="P12" s="419"/>
      <c r="Q12" s="419"/>
      <c r="R12" s="419"/>
      <c r="S12" s="419"/>
      <c r="T12" s="419"/>
      <c r="U12" s="419"/>
      <c r="V12" s="419"/>
      <c r="W12" s="419"/>
      <c r="X12" s="419"/>
    </row>
    <row r="13" spans="1:24" ht="13.2" customHeight="1">
      <c r="A13" s="384"/>
      <c r="B13" s="419"/>
      <c r="C13" s="419"/>
      <c r="D13" s="424"/>
      <c r="E13" s="424"/>
      <c r="F13" s="424"/>
      <c r="G13" s="424"/>
      <c r="H13" s="424"/>
      <c r="I13" s="424"/>
      <c r="J13" s="424"/>
      <c r="K13" s="424"/>
      <c r="L13" s="424"/>
      <c r="M13" s="419"/>
      <c r="N13" s="419"/>
      <c r="O13" s="419"/>
      <c r="P13" s="419"/>
      <c r="Q13" s="419"/>
      <c r="R13" s="419"/>
      <c r="S13" s="419"/>
      <c r="T13" s="419"/>
      <c r="U13" s="419"/>
      <c r="V13" s="419"/>
      <c r="W13" s="419"/>
      <c r="X13" s="419"/>
    </row>
    <row r="14" spans="1:24">
      <c r="A14" s="381"/>
      <c r="B14" s="419"/>
      <c r="C14" s="419"/>
      <c r="D14" s="419"/>
      <c r="E14" s="419"/>
      <c r="F14" s="419"/>
      <c r="G14" s="419"/>
      <c r="H14" s="419"/>
      <c r="I14" s="419"/>
      <c r="J14" s="419"/>
      <c r="K14" s="419"/>
      <c r="L14" s="419"/>
      <c r="M14" s="419"/>
      <c r="N14" s="419"/>
      <c r="O14" s="419"/>
      <c r="P14" s="419"/>
      <c r="Q14" s="419"/>
      <c r="R14" s="419"/>
      <c r="S14" s="419"/>
      <c r="T14" s="419"/>
      <c r="U14" s="419"/>
      <c r="V14" s="419"/>
      <c r="W14" s="419"/>
      <c r="X14" s="419"/>
    </row>
    <row r="15" spans="1:24" ht="21" customHeight="1">
      <c r="A15" s="381"/>
      <c r="B15" s="419"/>
      <c r="C15" s="419"/>
      <c r="D15" s="419"/>
      <c r="E15" s="419"/>
      <c r="F15" s="419"/>
      <c r="G15" s="419"/>
      <c r="H15" s="419"/>
      <c r="I15" s="419"/>
      <c r="J15" s="419"/>
      <c r="K15" s="419"/>
      <c r="L15" s="419"/>
      <c r="M15" s="419"/>
      <c r="N15" s="419"/>
      <c r="O15" s="419"/>
      <c r="P15" s="419"/>
      <c r="Q15" s="419"/>
      <c r="R15" s="419"/>
      <c r="S15" s="419"/>
      <c r="T15" s="419"/>
      <c r="U15" s="419"/>
      <c r="V15" s="419"/>
      <c r="W15" s="419"/>
      <c r="X15" s="419"/>
    </row>
    <row r="16" spans="1:24" ht="13.2" customHeight="1">
      <c r="A16" s="381"/>
      <c r="B16" s="419"/>
      <c r="C16" s="419"/>
      <c r="D16" s="419"/>
      <c r="E16" s="419"/>
      <c r="F16" s="419"/>
      <c r="G16" s="419"/>
      <c r="H16" s="419"/>
      <c r="I16" s="419"/>
      <c r="J16" s="419"/>
      <c r="K16" s="419"/>
      <c r="L16" s="419"/>
      <c r="M16" s="419"/>
      <c r="N16" s="419"/>
      <c r="O16" s="419"/>
      <c r="P16" s="419"/>
      <c r="Q16" s="419"/>
      <c r="R16" s="419"/>
      <c r="S16" s="419"/>
      <c r="T16" s="419"/>
      <c r="U16" s="419"/>
      <c r="V16" s="419"/>
      <c r="W16" s="419"/>
      <c r="X16" s="419"/>
    </row>
    <row r="17" spans="1:24" ht="13.2" customHeight="1">
      <c r="A17" s="381"/>
      <c r="B17" s="419"/>
      <c r="C17" s="419"/>
      <c r="D17" s="419"/>
      <c r="E17" s="419"/>
      <c r="F17" s="419"/>
      <c r="G17" s="419"/>
      <c r="H17" s="419"/>
      <c r="I17" s="419"/>
      <c r="J17" s="419"/>
      <c r="K17" s="419"/>
      <c r="L17" s="419"/>
      <c r="M17" s="419"/>
      <c r="N17" s="419"/>
      <c r="O17" s="419"/>
      <c r="P17" s="419"/>
      <c r="Q17" s="419"/>
      <c r="R17" s="419"/>
      <c r="S17" s="419"/>
      <c r="T17" s="419"/>
      <c r="U17" s="419"/>
      <c r="V17" s="419"/>
      <c r="W17" s="419"/>
      <c r="X17" s="419"/>
    </row>
    <row r="18" spans="1:24">
      <c r="A18" s="381"/>
      <c r="B18" s="419"/>
      <c r="C18" s="419"/>
      <c r="D18" s="419"/>
      <c r="E18" s="419"/>
      <c r="F18" s="419"/>
      <c r="G18" s="419"/>
      <c r="H18" s="419"/>
      <c r="I18" s="419"/>
      <c r="J18" s="419"/>
      <c r="K18" s="419"/>
      <c r="L18" s="419"/>
      <c r="M18" s="419"/>
      <c r="N18" s="419"/>
      <c r="O18" s="419"/>
      <c r="P18" s="419"/>
      <c r="Q18" s="419"/>
      <c r="R18" s="419"/>
      <c r="S18" s="419"/>
      <c r="T18" s="419"/>
      <c r="U18" s="419"/>
      <c r="V18" s="419"/>
      <c r="W18" s="419"/>
      <c r="X18" s="419"/>
    </row>
    <row r="19" spans="1:24">
      <c r="A19" s="104"/>
      <c r="B19" s="104"/>
      <c r="C19" s="104"/>
      <c r="D19" s="104"/>
      <c r="E19" s="104"/>
      <c r="F19" s="104"/>
      <c r="G19" s="104"/>
      <c r="H19" s="104"/>
      <c r="I19" s="104"/>
      <c r="J19" s="104"/>
      <c r="K19" s="104"/>
      <c r="L19" s="104"/>
      <c r="M19" s="104"/>
      <c r="N19" s="104"/>
      <c r="O19" s="104"/>
      <c r="P19" s="104"/>
      <c r="Q19" s="104"/>
      <c r="R19" s="104"/>
      <c r="S19" s="104"/>
      <c r="T19" s="104"/>
      <c r="U19" s="104"/>
      <c r="V19" s="104"/>
      <c r="W19" s="473"/>
      <c r="X19" s="104"/>
    </row>
    <row r="20" spans="1:24">
      <c r="A20" s="104"/>
      <c r="B20" s="104"/>
      <c r="C20" s="104"/>
      <c r="D20" s="104"/>
      <c r="E20" s="104"/>
      <c r="F20" s="104"/>
      <c r="G20" s="104"/>
      <c r="H20" s="104"/>
      <c r="I20" s="104"/>
      <c r="J20" s="104"/>
      <c r="K20" s="104"/>
      <c r="L20" s="104"/>
      <c r="M20" s="104"/>
      <c r="N20" s="104"/>
      <c r="O20" s="104"/>
      <c r="P20" s="104"/>
      <c r="Q20" s="104"/>
      <c r="R20" s="104"/>
      <c r="S20" s="104"/>
      <c r="T20" s="104"/>
      <c r="U20" s="104"/>
      <c r="V20" s="104"/>
      <c r="W20" s="104"/>
      <c r="X20" s="104"/>
    </row>
    <row r="21" spans="1:24">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row>
    <row r="22" spans="1:24">
      <c r="A22" s="104"/>
      <c r="B22" s="104"/>
      <c r="C22" s="104"/>
      <c r="D22" s="104"/>
      <c r="E22" s="104"/>
      <c r="F22" s="104"/>
      <c r="G22" s="104"/>
      <c r="H22" s="104"/>
      <c r="I22" s="104"/>
      <c r="J22" s="104"/>
      <c r="K22" s="104"/>
      <c r="L22" s="104"/>
      <c r="M22" s="104"/>
      <c r="N22" s="104"/>
      <c r="O22" s="104"/>
      <c r="P22" s="104"/>
      <c r="Q22" s="104"/>
      <c r="R22" s="104"/>
      <c r="S22" s="104"/>
      <c r="T22" s="104"/>
      <c r="U22" s="104"/>
      <c r="V22" s="104"/>
      <c r="W22" s="104"/>
      <c r="X22" s="104"/>
    </row>
    <row r="23" spans="1:24">
      <c r="A23" s="104"/>
      <c r="B23" s="104"/>
      <c r="C23" s="104"/>
      <c r="D23" s="104"/>
      <c r="E23" s="104"/>
      <c r="F23" s="104"/>
      <c r="G23" s="104"/>
      <c r="H23" s="104"/>
      <c r="I23" s="104"/>
      <c r="J23" s="104"/>
      <c r="K23" s="104"/>
      <c r="L23" s="104"/>
      <c r="M23" s="104"/>
      <c r="N23" s="104"/>
      <c r="O23" s="104"/>
      <c r="P23" s="104"/>
      <c r="Q23" s="104"/>
      <c r="R23" s="104"/>
      <c r="S23" s="104"/>
      <c r="T23" s="104"/>
      <c r="U23" s="104"/>
      <c r="V23" s="104"/>
      <c r="W23" s="104"/>
      <c r="X23" s="104"/>
    </row>
    <row r="24" spans="1:24">
      <c r="A24" s="104"/>
      <c r="B24" s="104"/>
      <c r="C24" s="104"/>
      <c r="D24" s="104"/>
      <c r="E24" s="104"/>
      <c r="F24" s="104"/>
      <c r="G24" s="104"/>
      <c r="H24" s="104"/>
      <c r="I24" s="104"/>
      <c r="J24" s="104"/>
      <c r="K24" s="104"/>
      <c r="L24" s="104"/>
      <c r="M24" s="104"/>
      <c r="N24" s="104"/>
      <c r="O24" s="104"/>
      <c r="P24" s="104"/>
      <c r="Q24" s="104"/>
      <c r="R24" s="104"/>
      <c r="S24" s="104"/>
      <c r="T24" s="104"/>
      <c r="U24" s="104"/>
      <c r="V24" s="104"/>
      <c r="W24" s="104"/>
      <c r="X24" s="104"/>
    </row>
    <row r="25" spans="1:24">
      <c r="A25" s="104"/>
      <c r="B25" s="104"/>
      <c r="C25" s="104"/>
      <c r="D25" s="104"/>
      <c r="E25" s="104"/>
      <c r="F25" s="104"/>
      <c r="G25" s="104"/>
      <c r="H25" s="104"/>
      <c r="I25" s="104"/>
      <c r="J25" s="104"/>
      <c r="K25" s="104"/>
      <c r="L25" s="104"/>
      <c r="M25" s="104"/>
      <c r="N25" s="104"/>
      <c r="O25" s="104"/>
      <c r="P25" s="104"/>
      <c r="Q25" s="104"/>
      <c r="R25" s="104"/>
      <c r="S25" s="104"/>
      <c r="T25" s="104"/>
      <c r="U25" s="104"/>
      <c r="V25" s="104"/>
      <c r="W25" s="104"/>
      <c r="X25" s="104"/>
    </row>
    <row r="26" spans="1:24">
      <c r="A26" s="104"/>
      <c r="B26" s="104"/>
      <c r="C26" s="104"/>
      <c r="D26" s="104"/>
      <c r="E26" s="104"/>
      <c r="F26" s="104"/>
      <c r="G26" s="104"/>
      <c r="H26" s="104"/>
      <c r="I26" s="104"/>
      <c r="J26" s="104"/>
      <c r="K26" s="104"/>
      <c r="L26" s="104"/>
      <c r="M26" s="104"/>
      <c r="N26" s="104"/>
      <c r="O26" s="104"/>
      <c r="P26" s="104"/>
      <c r="Q26" s="104"/>
      <c r="R26" s="104"/>
      <c r="S26" s="104"/>
      <c r="T26" s="104"/>
      <c r="U26" s="104"/>
      <c r="V26" s="104"/>
      <c r="W26" s="104"/>
      <c r="X26" s="104"/>
    </row>
    <row r="27" spans="1:24">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4"/>
    </row>
    <row r="28" spans="1:24">
      <c r="A28" s="104"/>
      <c r="B28" s="104"/>
      <c r="C28" s="104"/>
      <c r="D28" s="104"/>
      <c r="E28" s="104"/>
      <c r="F28" s="104"/>
      <c r="G28" s="104"/>
      <c r="H28" s="104"/>
      <c r="I28" s="104"/>
      <c r="J28" s="104"/>
      <c r="K28" s="104"/>
      <c r="L28" s="104"/>
      <c r="M28" s="104"/>
      <c r="N28" s="104"/>
      <c r="O28" s="104"/>
      <c r="P28" s="104"/>
      <c r="Q28" s="104"/>
      <c r="R28" s="104"/>
      <c r="S28" s="104"/>
      <c r="T28" s="104"/>
      <c r="U28" s="104"/>
      <c r="V28" s="104"/>
      <c r="W28" s="104"/>
      <c r="X28" s="104"/>
    </row>
    <row r="29" spans="1:24">
      <c r="A29" s="104"/>
      <c r="B29" s="104"/>
      <c r="C29" s="104"/>
      <c r="D29" s="104"/>
      <c r="E29" s="104"/>
      <c r="F29" s="104"/>
      <c r="G29" s="104"/>
      <c r="H29" s="104"/>
      <c r="I29" s="104"/>
      <c r="J29" s="104"/>
      <c r="K29" s="104"/>
      <c r="L29" s="104"/>
      <c r="M29" s="104"/>
      <c r="N29" s="104"/>
      <c r="O29" s="104"/>
      <c r="P29" s="104"/>
      <c r="Q29" s="104"/>
      <c r="R29" s="104"/>
      <c r="S29" s="104"/>
      <c r="T29" s="104"/>
      <c r="U29" s="104"/>
      <c r="V29" s="104"/>
      <c r="W29" s="104"/>
      <c r="X29" s="104"/>
    </row>
    <row r="30" spans="1:24">
      <c r="A30" s="104"/>
      <c r="B30" s="104"/>
      <c r="C30" s="104"/>
      <c r="D30" s="104"/>
      <c r="E30" s="104"/>
      <c r="F30" s="104"/>
      <c r="G30" s="104"/>
      <c r="H30" s="104"/>
      <c r="I30" s="104"/>
      <c r="J30" s="104"/>
      <c r="K30" s="104"/>
      <c r="L30" s="104"/>
      <c r="M30" s="104"/>
      <c r="N30" s="104"/>
      <c r="O30" s="104"/>
      <c r="P30" s="104"/>
      <c r="Q30" s="104"/>
      <c r="R30" s="104"/>
      <c r="S30" s="104"/>
      <c r="T30" s="104"/>
      <c r="U30" s="104"/>
      <c r="V30" s="104"/>
      <c r="W30" s="104"/>
      <c r="X30" s="104"/>
    </row>
    <row r="31" spans="1:24">
      <c r="A31" s="104"/>
      <c r="B31" s="104"/>
      <c r="C31" s="104"/>
      <c r="D31" s="104"/>
      <c r="E31" s="104"/>
      <c r="F31" s="104"/>
      <c r="G31" s="104"/>
      <c r="H31" s="104"/>
      <c r="I31" s="104"/>
      <c r="J31" s="104"/>
      <c r="K31" s="104"/>
      <c r="L31" s="104"/>
      <c r="M31" s="104"/>
      <c r="N31" s="104"/>
      <c r="O31" s="104"/>
      <c r="P31" s="104"/>
      <c r="Q31" s="104"/>
      <c r="R31" s="104"/>
      <c r="S31" s="104"/>
      <c r="T31" s="104"/>
      <c r="U31" s="104"/>
      <c r="V31" s="104"/>
      <c r="W31" s="104"/>
      <c r="X31" s="104"/>
    </row>
    <row r="32" spans="1:24">
      <c r="A32" s="104"/>
      <c r="B32" s="104"/>
      <c r="C32" s="104"/>
      <c r="D32" s="104"/>
      <c r="E32" s="104"/>
      <c r="F32" s="104"/>
      <c r="G32" s="104"/>
      <c r="H32" s="104"/>
      <c r="I32" s="104"/>
      <c r="J32" s="104"/>
      <c r="K32" s="104"/>
      <c r="L32" s="104"/>
      <c r="M32" s="104"/>
      <c r="N32" s="104"/>
      <c r="O32" s="104"/>
      <c r="P32" s="104"/>
      <c r="Q32" s="104"/>
      <c r="R32" s="104"/>
      <c r="S32" s="104"/>
      <c r="T32" s="104"/>
      <c r="U32" s="104"/>
      <c r="V32" s="104"/>
      <c r="W32" s="104"/>
      <c r="X32" s="104"/>
    </row>
    <row r="33" spans="1:24">
      <c r="A33" s="104"/>
      <c r="B33" s="104"/>
      <c r="C33" s="104"/>
      <c r="D33" s="104"/>
      <c r="E33" s="104"/>
      <c r="F33" s="104"/>
      <c r="G33" s="104"/>
      <c r="H33" s="104"/>
      <c r="I33" s="104"/>
      <c r="J33" s="104"/>
      <c r="K33" s="104"/>
      <c r="L33" s="104"/>
      <c r="M33" s="104"/>
      <c r="N33" s="104"/>
      <c r="O33" s="104"/>
      <c r="P33" s="104"/>
      <c r="Q33" s="104"/>
      <c r="R33" s="104"/>
      <c r="S33" s="104"/>
      <c r="T33" s="104"/>
      <c r="U33" s="104"/>
      <c r="V33" s="104"/>
      <c r="W33" s="104"/>
      <c r="X33" s="104"/>
    </row>
    <row r="34" spans="1:24">
      <c r="A34" s="104"/>
      <c r="B34" s="104"/>
      <c r="C34" s="104"/>
      <c r="D34" s="104"/>
      <c r="E34" s="104"/>
      <c r="F34" s="104"/>
      <c r="G34" s="104"/>
      <c r="H34" s="104"/>
      <c r="I34" s="104"/>
      <c r="J34" s="104"/>
      <c r="K34" s="104"/>
      <c r="L34" s="104"/>
      <c r="M34" s="104"/>
      <c r="N34" s="104"/>
      <c r="O34" s="104"/>
      <c r="P34" s="104"/>
      <c r="Q34" s="104"/>
      <c r="R34" s="104"/>
      <c r="S34" s="104"/>
      <c r="T34" s="104"/>
      <c r="U34" s="104"/>
      <c r="V34" s="104"/>
      <c r="W34" s="104"/>
      <c r="X34" s="104"/>
    </row>
    <row r="35" spans="1:24">
      <c r="A35" s="104"/>
      <c r="B35" s="104"/>
      <c r="C35" s="104"/>
      <c r="D35" s="104"/>
      <c r="E35" s="104"/>
      <c r="F35" s="104"/>
      <c r="G35" s="104"/>
      <c r="H35" s="104"/>
      <c r="I35" s="104"/>
      <c r="J35" s="104"/>
      <c r="K35" s="104"/>
      <c r="L35" s="104"/>
      <c r="M35" s="104"/>
      <c r="N35" s="104"/>
      <c r="O35" s="104"/>
      <c r="P35" s="104"/>
      <c r="Q35" s="104"/>
      <c r="R35" s="104"/>
      <c r="S35" s="104"/>
      <c r="T35" s="104"/>
      <c r="U35" s="104"/>
      <c r="V35" s="104"/>
      <c r="W35" s="104"/>
      <c r="X35" s="104"/>
    </row>
    <row r="36" spans="1:24">
      <c r="A36" s="104"/>
      <c r="B36" s="104"/>
      <c r="C36" s="104"/>
      <c r="D36" s="104"/>
      <c r="E36" s="104"/>
      <c r="F36" s="104"/>
      <c r="G36" s="104"/>
      <c r="H36" s="104"/>
      <c r="I36" s="104"/>
      <c r="J36" s="104"/>
      <c r="K36" s="104"/>
      <c r="L36" s="104"/>
      <c r="M36" s="104"/>
      <c r="N36" s="104"/>
      <c r="O36" s="104"/>
      <c r="P36" s="104"/>
      <c r="Q36" s="104"/>
      <c r="R36" s="104"/>
      <c r="S36" s="104"/>
      <c r="T36" s="104"/>
      <c r="U36" s="104"/>
      <c r="V36" s="104"/>
      <c r="W36" s="104"/>
      <c r="X36" s="104"/>
    </row>
    <row r="37" spans="1:24">
      <c r="A37" s="104"/>
      <c r="B37" s="104"/>
      <c r="C37" s="104"/>
      <c r="D37" s="104"/>
      <c r="E37" s="104"/>
      <c r="F37" s="104"/>
      <c r="G37" s="104"/>
      <c r="H37" s="104"/>
      <c r="I37" s="104"/>
      <c r="J37" s="104"/>
      <c r="K37" s="104"/>
      <c r="L37" s="104"/>
      <c r="M37" s="104"/>
      <c r="N37" s="104"/>
      <c r="O37" s="104"/>
      <c r="P37" s="104"/>
      <c r="Q37" s="104"/>
      <c r="R37" s="104"/>
      <c r="S37" s="104"/>
      <c r="T37" s="104"/>
      <c r="U37" s="104"/>
      <c r="V37" s="104"/>
      <c r="W37" s="104"/>
      <c r="X37" s="104"/>
    </row>
    <row r="38" spans="1:24">
      <c r="A38" s="104"/>
      <c r="B38" s="104"/>
      <c r="C38" s="104"/>
      <c r="D38" s="104"/>
      <c r="E38" s="104"/>
      <c r="F38" s="104"/>
      <c r="G38" s="104"/>
      <c r="H38" s="104"/>
      <c r="I38" s="104"/>
      <c r="J38" s="104"/>
      <c r="K38" s="104"/>
      <c r="L38" s="104"/>
      <c r="M38" s="104"/>
      <c r="N38" s="104"/>
      <c r="O38" s="104"/>
      <c r="P38" s="104"/>
      <c r="Q38" s="104"/>
      <c r="R38" s="104"/>
      <c r="S38" s="104"/>
      <c r="T38" s="104"/>
      <c r="U38" s="104"/>
      <c r="V38" s="104"/>
      <c r="W38" s="104"/>
      <c r="X38" s="104"/>
    </row>
    <row r="39" spans="1:24">
      <c r="A39" s="104"/>
      <c r="B39" s="104"/>
      <c r="C39" s="104"/>
      <c r="D39" s="104"/>
      <c r="E39" s="104"/>
      <c r="F39" s="104"/>
      <c r="G39" s="104"/>
      <c r="H39" s="104"/>
      <c r="I39" s="104"/>
      <c r="J39" s="104"/>
      <c r="K39" s="104"/>
      <c r="L39" s="104"/>
      <c r="M39" s="104"/>
      <c r="N39" s="104"/>
      <c r="O39" s="104"/>
      <c r="P39" s="104"/>
      <c r="Q39" s="104"/>
      <c r="R39" s="104"/>
      <c r="S39" s="104"/>
      <c r="T39" s="104"/>
      <c r="U39" s="104"/>
      <c r="V39" s="104"/>
      <c r="W39" s="104"/>
      <c r="X39" s="104"/>
    </row>
    <row r="40" spans="1:24">
      <c r="A40" s="104"/>
      <c r="B40" s="104"/>
      <c r="C40" s="104"/>
      <c r="D40" s="104"/>
      <c r="E40" s="104"/>
      <c r="F40" s="104"/>
      <c r="G40" s="104"/>
      <c r="H40" s="104"/>
      <c r="I40" s="104"/>
      <c r="J40" s="104"/>
      <c r="K40" s="104"/>
      <c r="L40" s="104"/>
      <c r="M40" s="104"/>
      <c r="N40" s="104"/>
      <c r="O40" s="104"/>
      <c r="P40" s="104"/>
      <c r="Q40" s="104"/>
      <c r="R40" s="104"/>
      <c r="S40" s="104"/>
      <c r="T40" s="104"/>
      <c r="U40" s="104"/>
      <c r="V40" s="104"/>
      <c r="W40" s="104"/>
      <c r="X40" s="104"/>
    </row>
    <row r="41" spans="1:24" ht="14.4">
      <c r="A41" s="104"/>
      <c r="B41" s="104"/>
      <c r="C41" s="104"/>
      <c r="D41" s="104"/>
      <c r="E41" s="555"/>
      <c r="F41" s="555"/>
      <c r="G41" s="555"/>
      <c r="H41" s="555"/>
      <c r="I41" s="555"/>
      <c r="J41" s="555"/>
      <c r="K41" s="555"/>
      <c r="L41" s="104"/>
      <c r="M41" s="104"/>
      <c r="N41" s="104"/>
      <c r="O41" s="104"/>
      <c r="P41" s="104"/>
      <c r="Q41" s="104"/>
      <c r="R41" s="104"/>
      <c r="S41" s="555"/>
      <c r="T41" s="555"/>
      <c r="U41" s="555"/>
      <c r="V41" s="555"/>
      <c r="W41" s="104"/>
      <c r="X41" s="104"/>
    </row>
    <row r="42" spans="1:24">
      <c r="A42" s="104"/>
      <c r="B42" s="104"/>
      <c r="C42" s="104"/>
      <c r="D42" s="104"/>
      <c r="E42" s="104"/>
      <c r="F42" s="104"/>
      <c r="G42" s="104"/>
      <c r="H42" s="104"/>
      <c r="I42" s="104"/>
      <c r="J42" s="104"/>
      <c r="K42" s="104"/>
      <c r="L42" s="104"/>
      <c r="M42" s="104"/>
      <c r="N42" s="104"/>
      <c r="O42" s="104"/>
      <c r="P42" s="104"/>
      <c r="Q42" s="104"/>
      <c r="R42" s="104"/>
      <c r="S42" s="104"/>
      <c r="T42" s="104"/>
      <c r="U42" s="104"/>
      <c r="V42" s="104"/>
      <c r="W42" s="104"/>
      <c r="X42" s="104"/>
    </row>
    <row r="43" spans="1:24">
      <c r="A43" s="104"/>
      <c r="B43" s="104"/>
      <c r="C43" s="104"/>
      <c r="D43" s="104"/>
      <c r="E43" s="104"/>
      <c r="F43" s="104"/>
      <c r="G43" s="104"/>
      <c r="H43" s="104"/>
      <c r="I43" s="104"/>
      <c r="J43" s="104"/>
      <c r="K43" s="104"/>
      <c r="L43" s="104"/>
      <c r="M43" s="104"/>
      <c r="N43" s="104"/>
      <c r="O43" s="104"/>
      <c r="P43" s="104"/>
      <c r="Q43" s="104"/>
      <c r="R43" s="104"/>
      <c r="S43" s="104"/>
      <c r="T43" s="104"/>
      <c r="U43" s="104"/>
      <c r="V43" s="104"/>
      <c r="W43" s="104"/>
      <c r="X43" s="104"/>
    </row>
    <row r="44" spans="1:24">
      <c r="A44" s="104"/>
      <c r="B44" s="104"/>
      <c r="C44" s="104"/>
      <c r="D44" s="104"/>
      <c r="E44" s="104"/>
      <c r="F44" s="104"/>
      <c r="G44" s="104"/>
      <c r="H44" s="104"/>
      <c r="I44" s="104"/>
      <c r="J44" s="104"/>
      <c r="K44" s="104"/>
      <c r="L44" s="104"/>
      <c r="M44" s="104"/>
      <c r="N44" s="104"/>
      <c r="O44" s="104"/>
      <c r="P44" s="104"/>
      <c r="Q44" s="104"/>
      <c r="R44" s="104"/>
      <c r="S44" s="104"/>
      <c r="T44" s="104"/>
      <c r="U44" s="104"/>
      <c r="V44" s="104"/>
      <c r="W44" s="104"/>
      <c r="X44" s="104"/>
    </row>
    <row r="45" spans="1:24">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row>
    <row r="46" spans="1:24">
      <c r="A46" s="104"/>
      <c r="B46" s="104"/>
      <c r="C46" s="104"/>
      <c r="D46" s="104"/>
      <c r="E46" s="104"/>
      <c r="F46" s="104"/>
      <c r="G46" s="104"/>
      <c r="H46" s="104"/>
      <c r="I46" s="104"/>
      <c r="J46" s="104"/>
      <c r="K46" s="104"/>
      <c r="L46" s="104"/>
      <c r="M46" s="104"/>
      <c r="N46" s="104"/>
      <c r="O46" s="104"/>
      <c r="P46" s="104"/>
      <c r="Q46" s="104"/>
      <c r="R46" s="104"/>
      <c r="S46" s="104"/>
      <c r="T46" s="104"/>
      <c r="U46" s="104"/>
      <c r="V46" s="104"/>
      <c r="W46" s="104"/>
      <c r="X46" s="104"/>
    </row>
    <row r="47" spans="1:24">
      <c r="A47" s="104"/>
      <c r="B47" s="104"/>
      <c r="C47" s="104"/>
      <c r="D47" s="104"/>
      <c r="E47" s="104"/>
      <c r="F47" s="104"/>
      <c r="G47" s="104"/>
      <c r="H47" s="104"/>
      <c r="I47" s="104"/>
      <c r="J47" s="104"/>
      <c r="K47" s="104"/>
      <c r="L47" s="104"/>
      <c r="M47" s="104"/>
      <c r="N47" s="104"/>
      <c r="O47" s="104"/>
      <c r="P47" s="104"/>
      <c r="Q47" s="104"/>
      <c r="R47" s="104"/>
      <c r="S47" s="104"/>
      <c r="T47" s="104"/>
      <c r="U47" s="104"/>
      <c r="V47" s="104"/>
      <c r="W47" s="104"/>
      <c r="X47" s="104"/>
    </row>
    <row r="48" spans="1:24">
      <c r="A48" s="104"/>
      <c r="B48" s="104"/>
      <c r="C48" s="104"/>
      <c r="D48" s="104"/>
      <c r="E48" s="104"/>
      <c r="F48" s="104"/>
      <c r="G48" s="104"/>
      <c r="H48" s="104"/>
      <c r="I48" s="104"/>
      <c r="J48" s="104"/>
      <c r="K48" s="104"/>
      <c r="L48" s="104"/>
      <c r="M48" s="104"/>
      <c r="N48" s="104"/>
      <c r="O48" s="104"/>
      <c r="P48" s="104"/>
      <c r="Q48" s="104"/>
      <c r="R48" s="104"/>
      <c r="S48" s="104"/>
      <c r="T48" s="104"/>
      <c r="U48" s="104"/>
      <c r="V48" s="104"/>
      <c r="W48" s="104"/>
      <c r="X48" s="104"/>
    </row>
    <row r="49" spans="1:24">
      <c r="A49" s="104"/>
      <c r="B49" s="104"/>
      <c r="C49" s="104"/>
      <c r="D49" s="104"/>
      <c r="E49" s="104"/>
      <c r="F49" s="104"/>
      <c r="G49" s="104"/>
      <c r="H49" s="104"/>
      <c r="I49" s="104"/>
      <c r="J49" s="104"/>
      <c r="K49" s="104"/>
      <c r="L49" s="104"/>
      <c r="M49" s="104"/>
      <c r="N49" s="104"/>
      <c r="O49" s="104"/>
      <c r="P49" s="104"/>
      <c r="Q49" s="104"/>
      <c r="R49" s="104"/>
      <c r="S49" s="104"/>
      <c r="T49" s="104"/>
      <c r="U49" s="104"/>
      <c r="V49" s="104"/>
      <c r="W49" s="104"/>
      <c r="X49" s="104"/>
    </row>
    <row r="50" spans="1:24">
      <c r="A50" s="104"/>
      <c r="B50" s="104"/>
      <c r="C50" s="104"/>
      <c r="D50" s="104"/>
      <c r="E50" s="104"/>
      <c r="F50" s="104"/>
      <c r="G50" s="104"/>
      <c r="H50" s="104"/>
      <c r="I50" s="104"/>
      <c r="J50" s="104"/>
      <c r="K50" s="104"/>
      <c r="L50" s="104"/>
      <c r="M50" s="104"/>
      <c r="N50" s="104"/>
      <c r="O50" s="104"/>
      <c r="P50" s="104"/>
      <c r="Q50" s="104"/>
      <c r="R50" s="104"/>
      <c r="S50" s="104"/>
      <c r="T50" s="104"/>
      <c r="U50" s="104"/>
      <c r="V50" s="104"/>
      <c r="W50" s="104"/>
      <c r="X50" s="104"/>
    </row>
    <row r="51" spans="1:24">
      <c r="A51" s="104"/>
      <c r="B51" s="104"/>
      <c r="C51" s="104"/>
      <c r="D51" s="104"/>
      <c r="E51" s="104"/>
      <c r="F51" s="104"/>
      <c r="G51" s="104"/>
      <c r="H51" s="104"/>
      <c r="I51" s="104"/>
      <c r="J51" s="104"/>
      <c r="K51" s="104"/>
      <c r="L51" s="104"/>
      <c r="M51" s="104"/>
      <c r="N51" s="104"/>
      <c r="O51" s="104"/>
      <c r="P51" s="104"/>
      <c r="Q51" s="104"/>
      <c r="R51" s="104"/>
      <c r="S51" s="104"/>
      <c r="T51" s="104"/>
      <c r="U51" s="104"/>
      <c r="V51" s="104"/>
      <c r="W51" s="104"/>
      <c r="X51" s="104"/>
    </row>
  </sheetData>
  <sheetProtection formatCells="0" formatColumns="0" formatRows="0" insertColumns="0" insertRows="0" insertHyperlinks="0" deleteColumns="0" deleteRows="0" sort="0" autoFilter="0" pivotTables="0"/>
  <mergeCells count="2">
    <mergeCell ref="E41:K41"/>
    <mergeCell ref="S41:V41"/>
  </mergeCells>
  <phoneticPr fontId="86"/>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102" zoomScaleNormal="102" zoomScaleSheetLayoutView="100" workbookViewId="0">
      <selection activeCell="H48" sqref="H48:L48"/>
    </sheetView>
  </sheetViews>
  <sheetFormatPr defaultColWidth="9" defaultRowHeight="13.2"/>
  <cols>
    <col min="1" max="1" width="12.77734375" style="52" customWidth="1"/>
    <col min="2" max="2" width="5.109375" style="52" customWidth="1"/>
    <col min="3" max="3" width="3.77734375" style="52" customWidth="1"/>
    <col min="4" max="4" width="6.88671875" style="52" customWidth="1"/>
    <col min="5" max="5" width="13.109375" style="52" customWidth="1"/>
    <col min="6" max="6" width="13.109375" style="87" customWidth="1"/>
    <col min="7" max="7" width="11.33203125" style="52" customWidth="1"/>
    <col min="8" max="8" width="26.6640625" style="64" customWidth="1"/>
    <col min="9" max="9" width="13" style="57" customWidth="1"/>
    <col min="10" max="10" width="16.109375" style="57" customWidth="1"/>
    <col min="11" max="11" width="13.44140625" style="87" customWidth="1"/>
    <col min="12" max="12" width="22.44140625" style="87" customWidth="1"/>
    <col min="13" max="13" width="13.44140625" style="62" customWidth="1"/>
    <col min="14" max="14" width="22.44140625" style="52" customWidth="1"/>
    <col min="15" max="15" width="9" style="53"/>
    <col min="16" max="16384" width="9" style="52"/>
  </cols>
  <sheetData>
    <row r="1" spans="1:16" ht="26.25" customHeight="1" thickTop="1">
      <c r="A1" s="47" t="s">
        <v>162</v>
      </c>
      <c r="B1" s="48"/>
      <c r="C1" s="48"/>
      <c r="D1" s="49"/>
      <c r="E1" s="49"/>
      <c r="F1" s="50"/>
      <c r="G1" s="51"/>
      <c r="H1" s="330"/>
      <c r="I1" s="331" t="s">
        <v>35</v>
      </c>
      <c r="J1" s="332"/>
      <c r="K1" s="333"/>
      <c r="L1" s="334"/>
      <c r="M1" s="335"/>
    </row>
    <row r="2" spans="1:16" ht="17.399999999999999">
      <c r="A2" s="54"/>
      <c r="B2" s="178"/>
      <c r="C2" s="178"/>
      <c r="D2" s="178"/>
      <c r="E2" s="178"/>
      <c r="F2" s="178"/>
      <c r="G2" s="55"/>
      <c r="H2" s="336"/>
      <c r="I2" s="562" t="s">
        <v>172</v>
      </c>
      <c r="J2" s="562"/>
      <c r="K2" s="562"/>
      <c r="L2" s="562"/>
      <c r="M2" s="562"/>
      <c r="N2" s="154"/>
      <c r="P2" s="117"/>
    </row>
    <row r="3" spans="1:16" ht="17.399999999999999">
      <c r="A3" s="179" t="s">
        <v>26</v>
      </c>
      <c r="B3" s="180"/>
      <c r="D3" s="181"/>
      <c r="E3" s="181"/>
      <c r="F3" s="181"/>
      <c r="G3" s="56"/>
      <c r="H3" s="104"/>
      <c r="I3" s="339"/>
      <c r="J3" s="340"/>
      <c r="K3" s="341"/>
      <c r="L3" s="333"/>
      <c r="M3" s="342"/>
    </row>
    <row r="4" spans="1:16" ht="17.399999999999999">
      <c r="A4" s="58"/>
      <c r="B4" s="180"/>
      <c r="C4" s="87"/>
      <c r="D4" s="181"/>
      <c r="E4" s="181"/>
      <c r="F4" s="182"/>
      <c r="G4" s="59"/>
      <c r="H4" s="343"/>
      <c r="I4" s="343"/>
      <c r="J4" s="332"/>
      <c r="K4" s="341"/>
      <c r="L4" s="333"/>
      <c r="M4" s="342"/>
      <c r="N4" s="242"/>
    </row>
    <row r="5" spans="1:16">
      <c r="A5" s="183"/>
      <c r="D5" s="181"/>
      <c r="E5" s="60"/>
      <c r="F5" s="184"/>
      <c r="G5" s="61"/>
      <c r="H5"/>
      <c r="I5" s="344"/>
      <c r="J5" s="332"/>
      <c r="K5" s="341"/>
      <c r="L5" s="341"/>
      <c r="M5" s="342"/>
    </row>
    <row r="6" spans="1:16" ht="17.399999999999999">
      <c r="A6" s="183"/>
      <c r="D6" s="181"/>
      <c r="E6" s="184"/>
      <c r="F6" s="184"/>
      <c r="G6" s="61"/>
      <c r="H6" s="336"/>
      <c r="I6" s="345"/>
      <c r="J6" s="332"/>
      <c r="K6" s="341"/>
      <c r="L6" s="341"/>
      <c r="M6" s="342"/>
    </row>
    <row r="7" spans="1:16">
      <c r="A7" s="183"/>
      <c r="D7" s="181"/>
      <c r="E7" s="184"/>
      <c r="F7" s="184"/>
      <c r="G7" s="61"/>
      <c r="H7" s="346"/>
      <c r="I7" s="344"/>
      <c r="J7" s="332"/>
      <c r="K7" s="341"/>
      <c r="L7" s="341"/>
      <c r="M7" s="342"/>
    </row>
    <row r="8" spans="1:16">
      <c r="A8" s="183"/>
      <c r="D8" s="181"/>
      <c r="E8" s="184"/>
      <c r="F8" s="184"/>
      <c r="G8" s="61"/>
      <c r="H8" s="337"/>
      <c r="I8" s="347"/>
      <c r="J8" s="347"/>
      <c r="K8" s="347"/>
      <c r="L8" s="341"/>
      <c r="M8" s="348"/>
    </row>
    <row r="9" spans="1:16">
      <c r="A9" s="183"/>
      <c r="D9" s="181"/>
      <c r="E9" s="184"/>
      <c r="F9" s="184"/>
      <c r="G9" s="61"/>
      <c r="H9" s="347"/>
      <c r="I9" s="347"/>
      <c r="J9" s="347"/>
      <c r="K9" s="347"/>
      <c r="L9" s="341"/>
      <c r="M9" s="348"/>
      <c r="N9" s="63"/>
    </row>
    <row r="10" spans="1:16">
      <c r="A10" s="183"/>
      <c r="D10" s="181"/>
      <c r="E10" s="184"/>
      <c r="F10" s="184"/>
      <c r="G10" s="61"/>
      <c r="H10" s="347"/>
      <c r="I10" s="347"/>
      <c r="J10" s="347"/>
      <c r="K10" s="347"/>
      <c r="L10" s="341"/>
      <c r="M10" s="348"/>
      <c r="N10" s="63" t="s">
        <v>36</v>
      </c>
    </row>
    <row r="11" spans="1:16">
      <c r="A11" s="183"/>
      <c r="D11" s="181"/>
      <c r="E11" s="184"/>
      <c r="F11" s="184"/>
      <c r="G11" s="61"/>
      <c r="H11" s="347"/>
      <c r="I11" s="347"/>
      <c r="J11" s="347"/>
      <c r="K11" s="347"/>
      <c r="L11" s="341"/>
      <c r="M11" s="348"/>
    </row>
    <row r="12" spans="1:16">
      <c r="A12" s="183"/>
      <c r="D12" s="181"/>
      <c r="E12" s="184"/>
      <c r="F12" s="184"/>
      <c r="G12" s="61"/>
      <c r="H12" s="347"/>
      <c r="I12" s="347"/>
      <c r="J12" s="347"/>
      <c r="K12" s="347"/>
      <c r="L12" s="341"/>
      <c r="M12" s="348"/>
      <c r="N12" s="63" t="s">
        <v>37</v>
      </c>
      <c r="O12" s="276"/>
    </row>
    <row r="13" spans="1:16">
      <c r="A13" s="183"/>
      <c r="D13" s="181"/>
      <c r="E13" s="184"/>
      <c r="F13" s="184"/>
      <c r="G13" s="61"/>
      <c r="H13" s="347"/>
      <c r="I13" s="347"/>
      <c r="J13" s="347"/>
      <c r="K13" s="347"/>
      <c r="L13" s="341"/>
      <c r="M13" s="348"/>
    </row>
    <row r="14" spans="1:16">
      <c r="A14" s="183"/>
      <c r="D14" s="181"/>
      <c r="E14" s="184"/>
      <c r="F14" s="184"/>
      <c r="G14" s="61"/>
      <c r="H14" s="347"/>
      <c r="I14" s="347"/>
      <c r="J14" s="347"/>
      <c r="K14" s="347"/>
      <c r="L14" s="341"/>
      <c r="M14" s="348"/>
      <c r="N14" s="301" t="s">
        <v>38</v>
      </c>
    </row>
    <row r="15" spans="1:16">
      <c r="A15" s="183"/>
      <c r="D15" s="181"/>
      <c r="E15" s="181" t="s">
        <v>19</v>
      </c>
      <c r="F15" s="182"/>
      <c r="G15" s="56"/>
      <c r="H15" s="346"/>
      <c r="I15" s="344"/>
      <c r="J15" s="337"/>
      <c r="K15" s="341"/>
      <c r="L15" s="341"/>
      <c r="M15" s="348"/>
    </row>
    <row r="16" spans="1:16">
      <c r="A16" s="183"/>
      <c r="D16" s="181"/>
      <c r="E16" s="181"/>
      <c r="F16" s="182"/>
      <c r="G16" s="56"/>
      <c r="H16" s="332"/>
      <c r="I16" s="344"/>
      <c r="J16" s="332"/>
      <c r="K16" s="341"/>
      <c r="L16" s="341"/>
      <c r="M16" s="348"/>
      <c r="N16" s="243" t="s">
        <v>160</v>
      </c>
    </row>
    <row r="17" spans="1:19" ht="20.25" customHeight="1" thickBot="1">
      <c r="A17" s="625" t="s">
        <v>270</v>
      </c>
      <c r="B17" s="626"/>
      <c r="C17" s="626"/>
      <c r="D17" s="186"/>
      <c r="E17" s="187"/>
      <c r="F17" s="627" t="s">
        <v>271</v>
      </c>
      <c r="G17" s="628"/>
      <c r="H17" s="346"/>
      <c r="I17" s="344"/>
      <c r="J17" s="337"/>
      <c r="K17" s="341"/>
      <c r="L17" s="338"/>
      <c r="M17" s="342"/>
      <c r="N17" s="185" t="s">
        <v>124</v>
      </c>
    </row>
    <row r="18" spans="1:19" ht="39" customHeight="1" thickTop="1">
      <c r="A18" s="629" t="s">
        <v>39</v>
      </c>
      <c r="B18" s="630"/>
      <c r="C18" s="631"/>
      <c r="D18" s="188" t="s">
        <v>40</v>
      </c>
      <c r="E18" s="189"/>
      <c r="F18" s="632" t="s">
        <v>41</v>
      </c>
      <c r="G18" s="633"/>
      <c r="H18" s="332"/>
      <c r="I18" s="344"/>
      <c r="J18" s="332"/>
      <c r="K18" s="341"/>
      <c r="L18" s="341"/>
      <c r="M18" s="342"/>
      <c r="Q18" s="52" t="s">
        <v>26</v>
      </c>
      <c r="S18" s="52" t="s">
        <v>19</v>
      </c>
    </row>
    <row r="19" spans="1:19" ht="30" customHeight="1">
      <c r="A19" s="634" t="s">
        <v>209</v>
      </c>
      <c r="B19" s="634"/>
      <c r="C19" s="634"/>
      <c r="D19" s="634"/>
      <c r="E19" s="634"/>
      <c r="F19" s="634"/>
      <c r="G19" s="634"/>
      <c r="H19" s="349"/>
      <c r="I19" s="350" t="s">
        <v>42</v>
      </c>
      <c r="J19" s="350"/>
      <c r="K19" s="350"/>
      <c r="L19" s="338"/>
      <c r="M19" s="342"/>
    </row>
    <row r="20" spans="1:19" ht="17.399999999999999">
      <c r="E20" s="190" t="s">
        <v>43</v>
      </c>
      <c r="F20" s="191" t="s">
        <v>44</v>
      </c>
      <c r="H20" s="278" t="s">
        <v>144</v>
      </c>
      <c r="I20" s="344"/>
      <c r="J20" s="332" t="s">
        <v>19</v>
      </c>
      <c r="K20" s="351" t="s">
        <v>19</v>
      </c>
      <c r="L20" s="341"/>
      <c r="M20" s="342"/>
    </row>
    <row r="21" spans="1:19" ht="16.8" thickBot="1">
      <c r="A21" s="192"/>
      <c r="B21" s="635">
        <v>45340</v>
      </c>
      <c r="C21" s="636"/>
      <c r="D21" s="193" t="s">
        <v>45</v>
      </c>
      <c r="E21" s="637" t="s">
        <v>46</v>
      </c>
      <c r="F21" s="638"/>
      <c r="G21" s="57" t="s">
        <v>47</v>
      </c>
      <c r="H21" s="639" t="s">
        <v>237</v>
      </c>
      <c r="I21" s="640"/>
      <c r="J21" s="640"/>
      <c r="K21" s="640"/>
      <c r="L21" s="640"/>
      <c r="M21" s="352">
        <v>7</v>
      </c>
      <c r="N21" s="354"/>
    </row>
    <row r="22" spans="1:19" ht="36" customHeight="1" thickTop="1" thickBot="1">
      <c r="A22" s="194" t="s">
        <v>48</v>
      </c>
      <c r="B22" s="641" t="s">
        <v>49</v>
      </c>
      <c r="C22" s="642"/>
      <c r="D22" s="643"/>
      <c r="E22" s="65" t="s">
        <v>238</v>
      </c>
      <c r="F22" s="65" t="s">
        <v>239</v>
      </c>
      <c r="G22" s="195" t="s">
        <v>50</v>
      </c>
      <c r="H22" s="644" t="s">
        <v>173</v>
      </c>
      <c r="I22" s="645"/>
      <c r="J22" s="645"/>
      <c r="K22" s="645"/>
      <c r="L22" s="646"/>
      <c r="M22" s="353" t="s">
        <v>51</v>
      </c>
      <c r="N22" s="355" t="s">
        <v>52</v>
      </c>
      <c r="R22" s="52" t="s">
        <v>26</v>
      </c>
    </row>
    <row r="23" spans="1:19" ht="85.2" customHeight="1" thickBot="1">
      <c r="A23" s="388" t="s">
        <v>53</v>
      </c>
      <c r="B23" s="563" t="str">
        <f>IF(G23&gt;5,"☆☆☆☆",IF(AND(G23&gt;=2.39,G23&lt;5),"☆☆☆",IF(AND(G23&gt;=1.39,G23&lt;2.4),"☆☆",IF(AND(G23&gt;0,G23&lt;1.4),"☆",IF(AND(G23&gt;=-1.39,G23&lt;0),"★",IF(AND(G23&gt;=-2.39,G23&lt;-1.4),"★★",IF(AND(G23&gt;=-3.39,G23&lt;-2.4),"★★★")))))))</f>
        <v>☆</v>
      </c>
      <c r="C23" s="564"/>
      <c r="D23" s="565"/>
      <c r="E23" s="119">
        <v>3.55</v>
      </c>
      <c r="F23" s="119">
        <v>3.8</v>
      </c>
      <c r="G23" s="282">
        <f t="shared" ref="G23:G70" si="0">F23-E23</f>
        <v>0.25</v>
      </c>
      <c r="H23" s="647" t="s">
        <v>268</v>
      </c>
      <c r="I23" s="648"/>
      <c r="J23" s="648"/>
      <c r="K23" s="648"/>
      <c r="L23" s="649"/>
      <c r="M23" s="469" t="s">
        <v>269</v>
      </c>
      <c r="N23" s="515">
        <v>45336</v>
      </c>
      <c r="O23" s="254" t="s">
        <v>155</v>
      </c>
    </row>
    <row r="24" spans="1:19" ht="76.2" customHeight="1" thickBot="1">
      <c r="A24" s="196" t="s">
        <v>54</v>
      </c>
      <c r="B24" s="563" t="str">
        <f t="shared" ref="B24" si="1">IF(G24&gt;5,"☆☆☆☆",IF(AND(G24&gt;=2.39,G24&lt;5),"☆☆☆",IF(AND(G24&gt;=1.39,G24&lt;2.4),"☆☆",IF(AND(G24&gt;0,G24&lt;1.4),"☆",IF(AND(G24&gt;=-1.39,G24&lt;0),"★",IF(AND(G24&gt;=-2.39,G24&lt;-1.4),"★★",IF(AND(G24&gt;=-3.39,G24&lt;-2.4),"★★★")))))))</f>
        <v>★</v>
      </c>
      <c r="C24" s="564"/>
      <c r="D24" s="565"/>
      <c r="E24" s="119">
        <v>5.78</v>
      </c>
      <c r="F24" s="119">
        <v>4.92</v>
      </c>
      <c r="G24" s="387">
        <f t="shared" si="0"/>
        <v>-0.86000000000000032</v>
      </c>
      <c r="H24" s="650"/>
      <c r="I24" s="651"/>
      <c r="J24" s="651"/>
      <c r="K24" s="651"/>
      <c r="L24" s="652"/>
      <c r="M24" s="147"/>
      <c r="N24" s="148"/>
      <c r="O24" s="254" t="s">
        <v>54</v>
      </c>
      <c r="Q24" s="52" t="s">
        <v>26</v>
      </c>
    </row>
    <row r="25" spans="1:19" ht="81" customHeight="1" thickBot="1">
      <c r="A25" s="260" t="s">
        <v>55</v>
      </c>
      <c r="B25" s="563" t="str">
        <f t="shared" ref="B25:B70" si="2">IF(G25&gt;5,"☆☆☆☆",IF(AND(G25&gt;=2.39,G25&lt;5),"☆☆☆",IF(AND(G25&gt;=1.39,G25&lt;2.4),"☆☆",IF(AND(G25&gt;0,G25&lt;1.4),"☆",IF(AND(G25&gt;=-1.39,G25&lt;0),"★",IF(AND(G25&gt;=-2.39,G25&lt;-1.4),"★★",IF(AND(G25&gt;=-3.39,G25&lt;-2.4),"★★★")))))))</f>
        <v>★</v>
      </c>
      <c r="C25" s="564"/>
      <c r="D25" s="565"/>
      <c r="E25" s="379">
        <v>9.26</v>
      </c>
      <c r="F25" s="379">
        <v>9.1300000000000008</v>
      </c>
      <c r="G25" s="387">
        <f t="shared" si="0"/>
        <v>-0.12999999999999901</v>
      </c>
      <c r="H25" s="559" t="s">
        <v>262</v>
      </c>
      <c r="I25" s="560"/>
      <c r="J25" s="560"/>
      <c r="K25" s="560"/>
      <c r="L25" s="561"/>
      <c r="M25" s="469" t="s">
        <v>263</v>
      </c>
      <c r="N25" s="470">
        <v>45336</v>
      </c>
      <c r="O25" s="254" t="s">
        <v>55</v>
      </c>
    </row>
    <row r="26" spans="1:19" ht="83.25" customHeight="1" thickBot="1">
      <c r="A26" s="260" t="s">
        <v>56</v>
      </c>
      <c r="B26" s="563" t="str">
        <f t="shared" si="2"/>
        <v>★</v>
      </c>
      <c r="C26" s="564"/>
      <c r="D26" s="565"/>
      <c r="E26" s="379">
        <v>6.22</v>
      </c>
      <c r="F26" s="119">
        <v>5.42</v>
      </c>
      <c r="G26" s="387">
        <f t="shared" si="0"/>
        <v>-0.79999999999999982</v>
      </c>
      <c r="H26" s="556"/>
      <c r="I26" s="557"/>
      <c r="J26" s="557"/>
      <c r="K26" s="557"/>
      <c r="L26" s="558"/>
      <c r="M26" s="147"/>
      <c r="N26" s="148"/>
      <c r="O26" s="254" t="s">
        <v>56</v>
      </c>
    </row>
    <row r="27" spans="1:19" ht="78.599999999999994" customHeight="1" thickBot="1">
      <c r="A27" s="260" t="s">
        <v>57</v>
      </c>
      <c r="B27" s="563" t="str">
        <f t="shared" si="2"/>
        <v>★</v>
      </c>
      <c r="C27" s="564"/>
      <c r="D27" s="565"/>
      <c r="E27" s="322">
        <v>2.76</v>
      </c>
      <c r="F27" s="322">
        <v>2.72</v>
      </c>
      <c r="G27" s="387">
        <f t="shared" si="0"/>
        <v>-3.9999999999999591E-2</v>
      </c>
      <c r="H27" s="556"/>
      <c r="I27" s="557"/>
      <c r="J27" s="557"/>
      <c r="K27" s="557"/>
      <c r="L27" s="558"/>
      <c r="M27" s="147"/>
      <c r="N27" s="148"/>
      <c r="O27" s="254" t="s">
        <v>57</v>
      </c>
    </row>
    <row r="28" spans="1:19" ht="87" customHeight="1" thickBot="1">
      <c r="A28" s="260" t="s">
        <v>58</v>
      </c>
      <c r="B28" s="563" t="str">
        <f t="shared" si="2"/>
        <v>☆</v>
      </c>
      <c r="C28" s="564"/>
      <c r="D28" s="565"/>
      <c r="E28" s="119">
        <v>5.14</v>
      </c>
      <c r="F28" s="379">
        <v>6.07</v>
      </c>
      <c r="G28" s="387">
        <f t="shared" si="0"/>
        <v>0.9300000000000006</v>
      </c>
      <c r="H28" s="556"/>
      <c r="I28" s="557"/>
      <c r="J28" s="557"/>
      <c r="K28" s="557"/>
      <c r="L28" s="558"/>
      <c r="M28" s="147"/>
      <c r="N28" s="148"/>
      <c r="O28" s="254" t="s">
        <v>58</v>
      </c>
    </row>
    <row r="29" spans="1:19" ht="81" customHeight="1" thickBot="1">
      <c r="A29" s="260" t="s">
        <v>59</v>
      </c>
      <c r="B29" s="563" t="str">
        <f t="shared" si="2"/>
        <v>☆</v>
      </c>
      <c r="C29" s="564"/>
      <c r="D29" s="565"/>
      <c r="E29" s="119">
        <v>5.08</v>
      </c>
      <c r="F29" s="119">
        <v>5.88</v>
      </c>
      <c r="G29" s="387">
        <f t="shared" si="0"/>
        <v>0.79999999999999982</v>
      </c>
      <c r="H29" s="556"/>
      <c r="I29" s="557"/>
      <c r="J29" s="557"/>
      <c r="K29" s="557"/>
      <c r="L29" s="558"/>
      <c r="M29" s="147"/>
      <c r="N29" s="148"/>
      <c r="O29" s="254" t="s">
        <v>59</v>
      </c>
    </row>
    <row r="30" spans="1:19" ht="73.5" customHeight="1" thickBot="1">
      <c r="A30" s="260" t="s">
        <v>60</v>
      </c>
      <c r="B30" s="563" t="str">
        <f t="shared" si="2"/>
        <v>★</v>
      </c>
      <c r="C30" s="564"/>
      <c r="D30" s="565"/>
      <c r="E30" s="379">
        <v>6.73</v>
      </c>
      <c r="F30" s="379">
        <v>6.36</v>
      </c>
      <c r="G30" s="387">
        <f t="shared" si="0"/>
        <v>-0.37000000000000011</v>
      </c>
      <c r="H30" s="559" t="s">
        <v>253</v>
      </c>
      <c r="I30" s="560"/>
      <c r="J30" s="560"/>
      <c r="K30" s="560"/>
      <c r="L30" s="561"/>
      <c r="M30" s="513" t="s">
        <v>254</v>
      </c>
      <c r="N30" s="470">
        <v>45337</v>
      </c>
      <c r="O30" s="254" t="s">
        <v>60</v>
      </c>
    </row>
    <row r="31" spans="1:19" ht="75.75" customHeight="1" thickBot="1">
      <c r="A31" s="260" t="s">
        <v>61</v>
      </c>
      <c r="B31" s="563" t="str">
        <f t="shared" si="2"/>
        <v>★</v>
      </c>
      <c r="C31" s="564"/>
      <c r="D31" s="565"/>
      <c r="E31" s="119">
        <v>4.8499999999999996</v>
      </c>
      <c r="F31" s="119">
        <v>3.81</v>
      </c>
      <c r="G31" s="387">
        <f t="shared" si="0"/>
        <v>-1.0399999999999996</v>
      </c>
      <c r="H31" s="556"/>
      <c r="I31" s="557"/>
      <c r="J31" s="557"/>
      <c r="K31" s="557"/>
      <c r="L31" s="558"/>
      <c r="M31" s="147"/>
      <c r="N31" s="148"/>
      <c r="O31" s="254" t="s">
        <v>61</v>
      </c>
    </row>
    <row r="32" spans="1:19" ht="75" customHeight="1" thickBot="1">
      <c r="A32" s="261" t="s">
        <v>62</v>
      </c>
      <c r="B32" s="563" t="str">
        <f t="shared" si="2"/>
        <v>☆</v>
      </c>
      <c r="C32" s="564"/>
      <c r="D32" s="565"/>
      <c r="E32" s="379">
        <v>7.96</v>
      </c>
      <c r="F32" s="379">
        <v>8.1300000000000008</v>
      </c>
      <c r="G32" s="387">
        <f t="shared" si="0"/>
        <v>0.17000000000000082</v>
      </c>
      <c r="H32" s="556" t="s">
        <v>232</v>
      </c>
      <c r="I32" s="557"/>
      <c r="J32" s="557"/>
      <c r="K32" s="557"/>
      <c r="L32" s="558"/>
      <c r="M32" s="147" t="s">
        <v>233</v>
      </c>
      <c r="N32" s="460">
        <v>45326</v>
      </c>
      <c r="O32" s="254" t="s">
        <v>62</v>
      </c>
    </row>
    <row r="33" spans="1:16" ht="74.400000000000006" customHeight="1" thickBot="1">
      <c r="A33" s="262" t="s">
        <v>63</v>
      </c>
      <c r="B33" s="563" t="str">
        <f t="shared" si="2"/>
        <v>★★</v>
      </c>
      <c r="C33" s="564"/>
      <c r="D33" s="565"/>
      <c r="E33" s="379">
        <v>8.98</v>
      </c>
      <c r="F33" s="379">
        <v>7.51</v>
      </c>
      <c r="G33" s="387">
        <f t="shared" si="0"/>
        <v>-1.4700000000000006</v>
      </c>
      <c r="H33" s="556" t="s">
        <v>229</v>
      </c>
      <c r="I33" s="557"/>
      <c r="J33" s="557"/>
      <c r="K33" s="557"/>
      <c r="L33" s="558"/>
      <c r="M33" s="147" t="s">
        <v>208</v>
      </c>
      <c r="N33" s="148">
        <v>45330</v>
      </c>
      <c r="O33" s="254" t="s">
        <v>63</v>
      </c>
    </row>
    <row r="34" spans="1:16" ht="93" customHeight="1" thickBot="1">
      <c r="A34" s="196" t="s">
        <v>64</v>
      </c>
      <c r="B34" s="563" t="str">
        <f t="shared" si="2"/>
        <v>★★</v>
      </c>
      <c r="C34" s="564"/>
      <c r="D34" s="565"/>
      <c r="E34" s="379">
        <v>8.02</v>
      </c>
      <c r="F34" s="379">
        <v>6.59</v>
      </c>
      <c r="G34" s="387">
        <f t="shared" si="0"/>
        <v>-1.4299999999999997</v>
      </c>
      <c r="H34" s="622" t="s">
        <v>225</v>
      </c>
      <c r="I34" s="623"/>
      <c r="J34" s="623"/>
      <c r="K34" s="623"/>
      <c r="L34" s="624"/>
      <c r="M34" s="510" t="s">
        <v>226</v>
      </c>
      <c r="N34" s="511">
        <v>45330</v>
      </c>
      <c r="O34" s="254" t="s">
        <v>64</v>
      </c>
    </row>
    <row r="35" spans="1:16" ht="78.599999999999994" customHeight="1" thickBot="1">
      <c r="A35" s="441" t="s">
        <v>65</v>
      </c>
      <c r="B35" s="563" t="str">
        <f t="shared" si="2"/>
        <v>★★</v>
      </c>
      <c r="C35" s="564"/>
      <c r="D35" s="565"/>
      <c r="E35" s="379">
        <v>9.5299999999999994</v>
      </c>
      <c r="F35" s="379">
        <v>8.06</v>
      </c>
      <c r="G35" s="387">
        <f t="shared" si="0"/>
        <v>-1.4699999999999989</v>
      </c>
      <c r="H35" s="617" t="s">
        <v>261</v>
      </c>
      <c r="I35" s="618"/>
      <c r="J35" s="618"/>
      <c r="K35" s="618"/>
      <c r="L35" s="619"/>
      <c r="M35" s="489" t="s">
        <v>260</v>
      </c>
      <c r="N35" s="490">
        <v>45337</v>
      </c>
      <c r="O35" s="254" t="s">
        <v>65</v>
      </c>
    </row>
    <row r="36" spans="1:16" ht="92.4" customHeight="1" thickBot="1">
      <c r="A36" s="263" t="s">
        <v>66</v>
      </c>
      <c r="B36" s="563" t="str">
        <f t="shared" si="2"/>
        <v>★</v>
      </c>
      <c r="C36" s="564"/>
      <c r="D36" s="565"/>
      <c r="E36" s="379">
        <v>7.39</v>
      </c>
      <c r="F36" s="379">
        <v>6.11</v>
      </c>
      <c r="G36" s="387">
        <f t="shared" si="0"/>
        <v>-1.2799999999999994</v>
      </c>
      <c r="H36" s="556"/>
      <c r="I36" s="557"/>
      <c r="J36" s="557"/>
      <c r="K36" s="557"/>
      <c r="L36" s="558"/>
      <c r="M36" s="461"/>
      <c r="N36" s="462"/>
      <c r="O36" s="254" t="s">
        <v>66</v>
      </c>
    </row>
    <row r="37" spans="1:16" ht="87.75" customHeight="1" thickBot="1">
      <c r="A37" s="260" t="s">
        <v>67</v>
      </c>
      <c r="B37" s="563" t="str">
        <f t="shared" si="2"/>
        <v>★</v>
      </c>
      <c r="C37" s="564"/>
      <c r="D37" s="565"/>
      <c r="E37" s="119">
        <v>5.75</v>
      </c>
      <c r="F37" s="119">
        <v>4.75</v>
      </c>
      <c r="G37" s="387">
        <f t="shared" si="0"/>
        <v>-1</v>
      </c>
      <c r="H37" s="559" t="s">
        <v>251</v>
      </c>
      <c r="I37" s="560"/>
      <c r="J37" s="560"/>
      <c r="K37" s="560"/>
      <c r="L37" s="561"/>
      <c r="M37" s="471" t="s">
        <v>252</v>
      </c>
      <c r="N37" s="470">
        <v>45339</v>
      </c>
      <c r="O37" s="254" t="s">
        <v>67</v>
      </c>
    </row>
    <row r="38" spans="1:16" ht="75.75" customHeight="1" thickBot="1">
      <c r="A38" s="260" t="s">
        <v>68</v>
      </c>
      <c r="B38" s="563" t="str">
        <f t="shared" si="2"/>
        <v>☆</v>
      </c>
      <c r="C38" s="564"/>
      <c r="D38" s="565"/>
      <c r="E38" s="379">
        <v>7.79</v>
      </c>
      <c r="F38" s="379">
        <v>8.76</v>
      </c>
      <c r="G38" s="387">
        <f t="shared" si="0"/>
        <v>0.96999999999999975</v>
      </c>
      <c r="H38" s="556"/>
      <c r="I38" s="557"/>
      <c r="J38" s="557"/>
      <c r="K38" s="557"/>
      <c r="L38" s="558"/>
      <c r="M38" s="147"/>
      <c r="N38" s="148"/>
      <c r="O38" s="254" t="s">
        <v>68</v>
      </c>
    </row>
    <row r="39" spans="1:16" ht="70.2" customHeight="1" thickBot="1">
      <c r="A39" s="260" t="s">
        <v>69</v>
      </c>
      <c r="B39" s="563" t="str">
        <f t="shared" si="2"/>
        <v>☆☆</v>
      </c>
      <c r="C39" s="564"/>
      <c r="D39" s="565"/>
      <c r="E39" s="379">
        <v>11.79</v>
      </c>
      <c r="F39" s="459">
        <v>13.25</v>
      </c>
      <c r="G39" s="387">
        <f t="shared" si="0"/>
        <v>1.4600000000000009</v>
      </c>
      <c r="H39" s="556"/>
      <c r="I39" s="557"/>
      <c r="J39" s="557"/>
      <c r="K39" s="557"/>
      <c r="L39" s="558"/>
      <c r="M39" s="461"/>
      <c r="N39" s="462"/>
      <c r="O39" s="254" t="s">
        <v>69</v>
      </c>
    </row>
    <row r="40" spans="1:16" ht="78.75" customHeight="1" thickBot="1">
      <c r="A40" s="260" t="s">
        <v>70</v>
      </c>
      <c r="B40" s="563" t="str">
        <f t="shared" si="2"/>
        <v>☆</v>
      </c>
      <c r="C40" s="564"/>
      <c r="D40" s="565"/>
      <c r="E40" s="379">
        <v>10.199999999999999</v>
      </c>
      <c r="F40" s="379">
        <v>10.4</v>
      </c>
      <c r="G40" s="387">
        <f t="shared" si="0"/>
        <v>0.20000000000000107</v>
      </c>
      <c r="H40" s="556"/>
      <c r="I40" s="557"/>
      <c r="J40" s="557"/>
      <c r="K40" s="557"/>
      <c r="L40" s="558"/>
      <c r="M40" s="147"/>
      <c r="N40" s="148"/>
      <c r="O40" s="254" t="s">
        <v>70</v>
      </c>
    </row>
    <row r="41" spans="1:16" ht="66" customHeight="1" thickBot="1">
      <c r="A41" s="260" t="s">
        <v>71</v>
      </c>
      <c r="B41" s="563" t="str">
        <f t="shared" si="2"/>
        <v>☆</v>
      </c>
      <c r="C41" s="564"/>
      <c r="D41" s="565"/>
      <c r="E41" s="119">
        <v>3.79</v>
      </c>
      <c r="F41" s="119">
        <v>4.25</v>
      </c>
      <c r="G41" s="387">
        <f t="shared" si="0"/>
        <v>0.45999999999999996</v>
      </c>
      <c r="H41" s="556"/>
      <c r="I41" s="557"/>
      <c r="J41" s="557"/>
      <c r="K41" s="557"/>
      <c r="L41" s="558"/>
      <c r="M41" s="147"/>
      <c r="N41" s="148"/>
      <c r="O41" s="254" t="s">
        <v>71</v>
      </c>
    </row>
    <row r="42" spans="1:16" ht="77.25" customHeight="1" thickBot="1">
      <c r="A42" s="260" t="s">
        <v>72</v>
      </c>
      <c r="B42" s="563" t="str">
        <f t="shared" si="2"/>
        <v>★</v>
      </c>
      <c r="C42" s="564"/>
      <c r="D42" s="565"/>
      <c r="E42" s="379">
        <v>6.43</v>
      </c>
      <c r="F42" s="119">
        <v>5.57</v>
      </c>
      <c r="G42" s="387">
        <f t="shared" si="0"/>
        <v>-0.85999999999999943</v>
      </c>
      <c r="H42" s="556"/>
      <c r="I42" s="557"/>
      <c r="J42" s="557"/>
      <c r="K42" s="557"/>
      <c r="L42" s="558"/>
      <c r="M42" s="461"/>
      <c r="N42" s="148"/>
      <c r="O42" s="254" t="s">
        <v>72</v>
      </c>
      <c r="P42" s="52" t="s">
        <v>144</v>
      </c>
    </row>
    <row r="43" spans="1:16" ht="77.400000000000006" customHeight="1" thickBot="1">
      <c r="A43" s="260" t="s">
        <v>73</v>
      </c>
      <c r="B43" s="563" t="str">
        <f t="shared" si="2"/>
        <v>★</v>
      </c>
      <c r="C43" s="564"/>
      <c r="D43" s="565"/>
      <c r="E43" s="119">
        <v>4.96</v>
      </c>
      <c r="F43" s="119">
        <v>4.43</v>
      </c>
      <c r="G43" s="387">
        <f t="shared" si="0"/>
        <v>-0.53000000000000025</v>
      </c>
      <c r="H43" s="559" t="s">
        <v>247</v>
      </c>
      <c r="I43" s="560"/>
      <c r="J43" s="560"/>
      <c r="K43" s="560"/>
      <c r="L43" s="561"/>
      <c r="M43" s="471" t="s">
        <v>248</v>
      </c>
      <c r="N43" s="470">
        <v>45340</v>
      </c>
      <c r="O43" s="254" t="s">
        <v>73</v>
      </c>
    </row>
    <row r="44" spans="1:16" ht="77.25" customHeight="1" thickBot="1">
      <c r="A44" s="467" t="s">
        <v>74</v>
      </c>
      <c r="B44" s="563" t="str">
        <f t="shared" si="2"/>
        <v>★</v>
      </c>
      <c r="C44" s="564"/>
      <c r="D44" s="565"/>
      <c r="E44" s="379">
        <v>6.24</v>
      </c>
      <c r="F44" s="119">
        <v>5.78</v>
      </c>
      <c r="G44" s="387">
        <f t="shared" si="0"/>
        <v>-0.45999999999999996</v>
      </c>
      <c r="H44" s="620" t="s">
        <v>257</v>
      </c>
      <c r="I44" s="621"/>
      <c r="J44" s="621"/>
      <c r="K44" s="621"/>
      <c r="L44" s="621"/>
      <c r="M44" s="514" t="s">
        <v>258</v>
      </c>
      <c r="N44" s="514">
        <v>45338</v>
      </c>
      <c r="O44" s="52"/>
    </row>
    <row r="45" spans="1:16" ht="81.75" customHeight="1" thickBot="1">
      <c r="A45" s="260" t="s">
        <v>75</v>
      </c>
      <c r="B45" s="563" t="str">
        <f t="shared" si="2"/>
        <v>★</v>
      </c>
      <c r="C45" s="564"/>
      <c r="D45" s="565"/>
      <c r="E45" s="119">
        <v>5.68</v>
      </c>
      <c r="F45" s="119">
        <v>5.55</v>
      </c>
      <c r="G45" s="387">
        <f t="shared" si="0"/>
        <v>-0.12999999999999989</v>
      </c>
      <c r="H45" s="614"/>
      <c r="I45" s="615"/>
      <c r="J45" s="615"/>
      <c r="K45" s="615"/>
      <c r="L45" s="616"/>
      <c r="M45" s="147"/>
      <c r="N45" s="460"/>
      <c r="O45" s="254" t="s">
        <v>75</v>
      </c>
    </row>
    <row r="46" spans="1:16" ht="72.75" customHeight="1" thickBot="1">
      <c r="A46" s="260" t="s">
        <v>76</v>
      </c>
      <c r="B46" s="563" t="str">
        <f t="shared" si="2"/>
        <v>★</v>
      </c>
      <c r="C46" s="564"/>
      <c r="D46" s="565"/>
      <c r="E46" s="379">
        <v>8.4</v>
      </c>
      <c r="F46" s="379">
        <v>7.67</v>
      </c>
      <c r="G46" s="387">
        <f t="shared" si="0"/>
        <v>-0.73000000000000043</v>
      </c>
      <c r="H46" s="556"/>
      <c r="I46" s="557"/>
      <c r="J46" s="557"/>
      <c r="K46" s="557"/>
      <c r="L46" s="558"/>
      <c r="M46" s="147"/>
      <c r="N46" s="148"/>
      <c r="O46" s="254" t="s">
        <v>76</v>
      </c>
    </row>
    <row r="47" spans="1:16" ht="91.2" customHeight="1" thickBot="1">
      <c r="A47" s="260" t="s">
        <v>77</v>
      </c>
      <c r="B47" s="563" t="str">
        <f t="shared" si="2"/>
        <v>★</v>
      </c>
      <c r="C47" s="564"/>
      <c r="D47" s="565"/>
      <c r="E47" s="119">
        <v>5.08</v>
      </c>
      <c r="F47" s="119">
        <v>4.6100000000000003</v>
      </c>
      <c r="G47" s="387">
        <f t="shared" si="0"/>
        <v>-0.46999999999999975</v>
      </c>
      <c r="H47" s="556" t="s">
        <v>224</v>
      </c>
      <c r="I47" s="557"/>
      <c r="J47" s="557"/>
      <c r="K47" s="557"/>
      <c r="L47" s="558"/>
      <c r="M47" s="147" t="s">
        <v>207</v>
      </c>
      <c r="N47" s="148">
        <v>45331</v>
      </c>
      <c r="O47" s="254" t="s">
        <v>77</v>
      </c>
    </row>
    <row r="48" spans="1:16" ht="78.75" customHeight="1" thickBot="1">
      <c r="A48" s="260" t="s">
        <v>78</v>
      </c>
      <c r="B48" s="563" t="str">
        <f t="shared" si="2"/>
        <v>☆</v>
      </c>
      <c r="C48" s="564"/>
      <c r="D48" s="565"/>
      <c r="E48" s="119">
        <v>5.48</v>
      </c>
      <c r="F48" s="119">
        <v>5.87</v>
      </c>
      <c r="G48" s="387">
        <f t="shared" si="0"/>
        <v>0.38999999999999968</v>
      </c>
      <c r="H48" s="611" t="s">
        <v>264</v>
      </c>
      <c r="I48" s="612"/>
      <c r="J48" s="612"/>
      <c r="K48" s="612"/>
      <c r="L48" s="613"/>
      <c r="M48" s="471" t="s">
        <v>265</v>
      </c>
      <c r="N48" s="470">
        <v>45335</v>
      </c>
      <c r="O48" s="254" t="s">
        <v>78</v>
      </c>
    </row>
    <row r="49" spans="1:15" ht="74.25" customHeight="1" thickBot="1">
      <c r="A49" s="260" t="s">
        <v>79</v>
      </c>
      <c r="B49" s="563" t="str">
        <f t="shared" si="2"/>
        <v>★</v>
      </c>
      <c r="C49" s="564"/>
      <c r="D49" s="565"/>
      <c r="E49" s="379">
        <v>8.31</v>
      </c>
      <c r="F49" s="379">
        <v>7.28</v>
      </c>
      <c r="G49" s="387">
        <f t="shared" si="0"/>
        <v>-1.0300000000000002</v>
      </c>
      <c r="H49" s="559" t="s">
        <v>266</v>
      </c>
      <c r="I49" s="560"/>
      <c r="J49" s="560"/>
      <c r="K49" s="560"/>
      <c r="L49" s="561"/>
      <c r="M49" s="471" t="s">
        <v>267</v>
      </c>
      <c r="N49" s="470">
        <v>45335</v>
      </c>
      <c r="O49" s="254" t="s">
        <v>79</v>
      </c>
    </row>
    <row r="50" spans="1:15" ht="73.2" customHeight="1" thickBot="1">
      <c r="A50" s="260" t="s">
        <v>80</v>
      </c>
      <c r="B50" s="563" t="str">
        <f t="shared" si="2"/>
        <v>☆</v>
      </c>
      <c r="C50" s="564"/>
      <c r="D50" s="565"/>
      <c r="E50" s="379">
        <v>8.4499999999999993</v>
      </c>
      <c r="F50" s="379">
        <v>9.17</v>
      </c>
      <c r="G50" s="387">
        <f t="shared" si="0"/>
        <v>0.72000000000000064</v>
      </c>
      <c r="H50" s="611" t="s">
        <v>249</v>
      </c>
      <c r="I50" s="612"/>
      <c r="J50" s="612"/>
      <c r="K50" s="612"/>
      <c r="L50" s="613"/>
      <c r="M50" s="471" t="s">
        <v>210</v>
      </c>
      <c r="N50" s="512">
        <v>45338</v>
      </c>
      <c r="O50" s="254" t="s">
        <v>80</v>
      </c>
    </row>
    <row r="51" spans="1:15" ht="73.5" customHeight="1" thickBot="1">
      <c r="A51" s="260" t="s">
        <v>81</v>
      </c>
      <c r="B51" s="563" t="str">
        <f t="shared" si="2"/>
        <v>☆</v>
      </c>
      <c r="C51" s="564"/>
      <c r="D51" s="565"/>
      <c r="E51" s="379">
        <v>8.3800000000000008</v>
      </c>
      <c r="F51" s="379">
        <v>8.44</v>
      </c>
      <c r="G51" s="387">
        <f t="shared" si="0"/>
        <v>5.9999999999998721E-2</v>
      </c>
      <c r="H51" s="556"/>
      <c r="I51" s="557"/>
      <c r="J51" s="557"/>
      <c r="K51" s="557"/>
      <c r="L51" s="558"/>
      <c r="M51" s="463"/>
      <c r="N51" s="464"/>
      <c r="O51" s="254" t="s">
        <v>81</v>
      </c>
    </row>
    <row r="52" spans="1:15" ht="75" customHeight="1" thickBot="1">
      <c r="A52" s="260" t="s">
        <v>82</v>
      </c>
      <c r="B52" s="563" t="str">
        <f t="shared" si="2"/>
        <v>★</v>
      </c>
      <c r="C52" s="564"/>
      <c r="D52" s="565"/>
      <c r="E52" s="379">
        <v>6.87</v>
      </c>
      <c r="F52" s="379">
        <v>6.53</v>
      </c>
      <c r="G52" s="387">
        <f t="shared" si="0"/>
        <v>-0.33999999999999986</v>
      </c>
      <c r="H52" s="559" t="s">
        <v>255</v>
      </c>
      <c r="I52" s="560"/>
      <c r="J52" s="560"/>
      <c r="K52" s="560"/>
      <c r="L52" s="561"/>
      <c r="M52" s="471" t="s">
        <v>256</v>
      </c>
      <c r="N52" s="470">
        <v>45338</v>
      </c>
      <c r="O52" s="254" t="s">
        <v>82</v>
      </c>
    </row>
    <row r="53" spans="1:15" ht="77.25" customHeight="1" thickBot="1">
      <c r="A53" s="260" t="s">
        <v>83</v>
      </c>
      <c r="B53" s="563" t="str">
        <f t="shared" si="2"/>
        <v>★</v>
      </c>
      <c r="C53" s="564"/>
      <c r="D53" s="565"/>
      <c r="E53" s="379">
        <v>7.42</v>
      </c>
      <c r="F53" s="379">
        <v>7.16</v>
      </c>
      <c r="G53" s="387">
        <f t="shared" si="0"/>
        <v>-0.25999999999999979</v>
      </c>
      <c r="H53" s="559" t="s">
        <v>250</v>
      </c>
      <c r="I53" s="560"/>
      <c r="J53" s="560"/>
      <c r="K53" s="560"/>
      <c r="L53" s="561"/>
      <c r="M53" s="471" t="s">
        <v>228</v>
      </c>
      <c r="N53" s="470">
        <v>45339</v>
      </c>
      <c r="O53" s="254" t="s">
        <v>83</v>
      </c>
    </row>
    <row r="54" spans="1:15" ht="78" customHeight="1" thickBot="1">
      <c r="A54" s="260" t="s">
        <v>84</v>
      </c>
      <c r="B54" s="563" t="str">
        <f t="shared" si="2"/>
        <v>★★★</v>
      </c>
      <c r="C54" s="564"/>
      <c r="D54" s="565"/>
      <c r="E54" s="379">
        <v>11.78</v>
      </c>
      <c r="F54" s="379">
        <v>9.3000000000000007</v>
      </c>
      <c r="G54" s="387">
        <f t="shared" si="0"/>
        <v>-2.4799999999999986</v>
      </c>
      <c r="H54" s="556" t="s">
        <v>227</v>
      </c>
      <c r="I54" s="557"/>
      <c r="J54" s="557"/>
      <c r="K54" s="557"/>
      <c r="L54" s="558"/>
      <c r="M54" s="147" t="s">
        <v>228</v>
      </c>
      <c r="N54" s="148">
        <v>45329</v>
      </c>
      <c r="O54" s="254" t="s">
        <v>84</v>
      </c>
    </row>
    <row r="55" spans="1:15" ht="69" customHeight="1" thickBot="1">
      <c r="A55" s="260" t="s">
        <v>85</v>
      </c>
      <c r="B55" s="563" t="str">
        <f t="shared" si="2"/>
        <v>★</v>
      </c>
      <c r="C55" s="564"/>
      <c r="D55" s="565"/>
      <c r="E55" s="379">
        <v>7.8</v>
      </c>
      <c r="F55" s="379">
        <v>7.52</v>
      </c>
      <c r="G55" s="387">
        <f t="shared" si="0"/>
        <v>-0.28000000000000025</v>
      </c>
      <c r="H55" s="556"/>
      <c r="I55" s="557"/>
      <c r="J55" s="557"/>
      <c r="K55" s="557"/>
      <c r="L55" s="558"/>
      <c r="M55" s="147"/>
      <c r="N55" s="148"/>
      <c r="O55" s="254" t="s">
        <v>85</v>
      </c>
    </row>
    <row r="56" spans="1:15" ht="69" customHeight="1" thickBot="1">
      <c r="A56" s="260" t="s">
        <v>86</v>
      </c>
      <c r="B56" s="563" t="str">
        <f t="shared" si="2"/>
        <v>★</v>
      </c>
      <c r="C56" s="564"/>
      <c r="D56" s="565"/>
      <c r="E56" s="379">
        <v>10.72</v>
      </c>
      <c r="F56" s="379">
        <v>10.59</v>
      </c>
      <c r="G56" s="387">
        <f t="shared" si="0"/>
        <v>-0.13000000000000078</v>
      </c>
      <c r="H56" s="556"/>
      <c r="I56" s="557"/>
      <c r="J56" s="557"/>
      <c r="K56" s="557"/>
      <c r="L56" s="558"/>
      <c r="M56" s="147"/>
      <c r="N56" s="148"/>
      <c r="O56" s="254" t="s">
        <v>86</v>
      </c>
    </row>
    <row r="57" spans="1:15" ht="63.75" customHeight="1" thickBot="1">
      <c r="A57" s="260" t="s">
        <v>87</v>
      </c>
      <c r="B57" s="563" t="str">
        <f t="shared" si="2"/>
        <v>★</v>
      </c>
      <c r="C57" s="564"/>
      <c r="D57" s="565"/>
      <c r="E57" s="379">
        <v>6.4</v>
      </c>
      <c r="F57" s="379">
        <v>6.35</v>
      </c>
      <c r="G57" s="387">
        <f t="shared" si="0"/>
        <v>-5.0000000000000711E-2</v>
      </c>
      <c r="H57" s="611" t="s">
        <v>272</v>
      </c>
      <c r="I57" s="612"/>
      <c r="J57" s="612"/>
      <c r="K57" s="612"/>
      <c r="L57" s="613"/>
      <c r="M57" s="471" t="s">
        <v>273</v>
      </c>
      <c r="N57" s="470">
        <v>45340</v>
      </c>
      <c r="O57" s="254" t="s">
        <v>87</v>
      </c>
    </row>
    <row r="58" spans="1:15" ht="69.75" customHeight="1" thickBot="1">
      <c r="A58" s="260" t="s">
        <v>88</v>
      </c>
      <c r="B58" s="563" t="str">
        <f t="shared" si="2"/>
        <v>☆</v>
      </c>
      <c r="C58" s="564"/>
      <c r="D58" s="565"/>
      <c r="E58" s="119">
        <v>5.57</v>
      </c>
      <c r="F58" s="119">
        <v>5.96</v>
      </c>
      <c r="G58" s="387">
        <f t="shared" si="0"/>
        <v>0.38999999999999968</v>
      </c>
      <c r="H58" s="556"/>
      <c r="I58" s="557"/>
      <c r="J58" s="557"/>
      <c r="K58" s="557"/>
      <c r="L58" s="558"/>
      <c r="M58" s="147"/>
      <c r="N58" s="148"/>
      <c r="O58" s="254" t="s">
        <v>88</v>
      </c>
    </row>
    <row r="59" spans="1:15" ht="76.2" customHeight="1" thickBot="1">
      <c r="A59" s="260" t="s">
        <v>89</v>
      </c>
      <c r="B59" s="563" t="str">
        <f t="shared" si="2"/>
        <v>★</v>
      </c>
      <c r="C59" s="564"/>
      <c r="D59" s="565"/>
      <c r="E59" s="459">
        <v>13.54</v>
      </c>
      <c r="F59" s="459">
        <v>13.39</v>
      </c>
      <c r="G59" s="387">
        <f t="shared" si="0"/>
        <v>-0.14999999999999858</v>
      </c>
      <c r="H59" s="556"/>
      <c r="I59" s="557"/>
      <c r="J59" s="557"/>
      <c r="K59" s="557"/>
      <c r="L59" s="558"/>
      <c r="M59" s="147"/>
      <c r="N59" s="148"/>
      <c r="O59" s="254" t="s">
        <v>89</v>
      </c>
    </row>
    <row r="60" spans="1:15" ht="73.8" customHeight="1" thickBot="1">
      <c r="A60" s="260" t="s">
        <v>90</v>
      </c>
      <c r="B60" s="563" t="str">
        <f t="shared" si="2"/>
        <v>☆</v>
      </c>
      <c r="C60" s="564"/>
      <c r="D60" s="565"/>
      <c r="E60" s="379">
        <v>10.08</v>
      </c>
      <c r="F60" s="379">
        <v>11.32</v>
      </c>
      <c r="G60" s="387">
        <f t="shared" si="0"/>
        <v>1.2400000000000002</v>
      </c>
      <c r="H60" s="559" t="s">
        <v>259</v>
      </c>
      <c r="I60" s="560"/>
      <c r="J60" s="560"/>
      <c r="K60" s="560"/>
      <c r="L60" s="561"/>
      <c r="M60" s="471" t="s">
        <v>228</v>
      </c>
      <c r="N60" s="470">
        <v>45338</v>
      </c>
      <c r="O60" s="254" t="s">
        <v>90</v>
      </c>
    </row>
    <row r="61" spans="1:15" ht="81" customHeight="1" thickBot="1">
      <c r="A61" s="260" t="s">
        <v>91</v>
      </c>
      <c r="B61" s="563" t="str">
        <f t="shared" si="2"/>
        <v>☆</v>
      </c>
      <c r="C61" s="564"/>
      <c r="D61" s="565"/>
      <c r="E61" s="119">
        <v>5.27</v>
      </c>
      <c r="F61" s="379">
        <v>6.5</v>
      </c>
      <c r="G61" s="387">
        <f t="shared" si="0"/>
        <v>1.2300000000000004</v>
      </c>
      <c r="H61" s="556" t="s">
        <v>230</v>
      </c>
      <c r="I61" s="557"/>
      <c r="J61" s="557"/>
      <c r="K61" s="557"/>
      <c r="L61" s="558"/>
      <c r="M61" s="147" t="s">
        <v>231</v>
      </c>
      <c r="N61" s="148">
        <v>45328</v>
      </c>
      <c r="O61" s="254" t="s">
        <v>91</v>
      </c>
    </row>
    <row r="62" spans="1:15" ht="75.599999999999994" customHeight="1" thickBot="1">
      <c r="A62" s="260" t="s">
        <v>92</v>
      </c>
      <c r="B62" s="563" t="str">
        <f t="shared" si="2"/>
        <v>★</v>
      </c>
      <c r="C62" s="564"/>
      <c r="D62" s="565"/>
      <c r="E62" s="379">
        <v>6.07</v>
      </c>
      <c r="F62" s="119">
        <v>4.91</v>
      </c>
      <c r="G62" s="387">
        <f t="shared" si="0"/>
        <v>-1.1600000000000001</v>
      </c>
      <c r="H62" s="556"/>
      <c r="I62" s="557"/>
      <c r="J62" s="557"/>
      <c r="K62" s="557"/>
      <c r="L62" s="558"/>
      <c r="M62" s="465"/>
      <c r="N62" s="148"/>
      <c r="O62" s="254" t="s">
        <v>92</v>
      </c>
    </row>
    <row r="63" spans="1:15" ht="87" customHeight="1" thickBot="1">
      <c r="A63" s="260" t="s">
        <v>93</v>
      </c>
      <c r="B63" s="563" t="str">
        <f t="shared" si="2"/>
        <v>★</v>
      </c>
      <c r="C63" s="564"/>
      <c r="D63" s="565"/>
      <c r="E63" s="119">
        <v>4</v>
      </c>
      <c r="F63" s="119">
        <v>3.91</v>
      </c>
      <c r="G63" s="387">
        <f t="shared" si="0"/>
        <v>-8.9999999999999858E-2</v>
      </c>
      <c r="H63" s="556"/>
      <c r="I63" s="557"/>
      <c r="J63" s="557"/>
      <c r="K63" s="557"/>
      <c r="L63" s="558"/>
      <c r="M63" s="466"/>
      <c r="N63" s="148"/>
      <c r="O63" s="254" t="s">
        <v>93</v>
      </c>
    </row>
    <row r="64" spans="1:15" ht="73.2" customHeight="1" thickBot="1">
      <c r="A64" s="260" t="s">
        <v>94</v>
      </c>
      <c r="B64" s="563" t="str">
        <f t="shared" si="2"/>
        <v>★</v>
      </c>
      <c r="C64" s="564"/>
      <c r="D64" s="565"/>
      <c r="E64" s="119">
        <v>4.3600000000000003</v>
      </c>
      <c r="F64" s="119">
        <v>3.93</v>
      </c>
      <c r="G64" s="387">
        <f t="shared" si="0"/>
        <v>-0.43000000000000016</v>
      </c>
      <c r="H64" s="569"/>
      <c r="I64" s="570"/>
      <c r="J64" s="570"/>
      <c r="K64" s="570"/>
      <c r="L64" s="571"/>
      <c r="M64" s="147"/>
      <c r="N64" s="148"/>
      <c r="O64" s="254" t="s">
        <v>94</v>
      </c>
    </row>
    <row r="65" spans="1:18" ht="80.25" customHeight="1" thickBot="1">
      <c r="A65" s="260" t="s">
        <v>95</v>
      </c>
      <c r="B65" s="563" t="str">
        <f t="shared" si="2"/>
        <v>★</v>
      </c>
      <c r="C65" s="564"/>
      <c r="D65" s="565"/>
      <c r="E65" s="379">
        <v>9.3800000000000008</v>
      </c>
      <c r="F65" s="379">
        <v>8.42</v>
      </c>
      <c r="G65" s="387">
        <f t="shared" si="0"/>
        <v>-0.96000000000000085</v>
      </c>
      <c r="H65" s="566"/>
      <c r="I65" s="567"/>
      <c r="J65" s="567"/>
      <c r="K65" s="567"/>
      <c r="L65" s="568"/>
      <c r="M65" s="360"/>
      <c r="N65" s="148"/>
      <c r="O65" s="254" t="s">
        <v>95</v>
      </c>
    </row>
    <row r="66" spans="1:18" ht="88.5" customHeight="1" thickBot="1">
      <c r="A66" s="260" t="s">
        <v>96</v>
      </c>
      <c r="B66" s="563" t="str">
        <f t="shared" si="2"/>
        <v>☆☆</v>
      </c>
      <c r="C66" s="564"/>
      <c r="D66" s="565"/>
      <c r="E66" s="459">
        <v>13.17</v>
      </c>
      <c r="F66" s="459">
        <v>14.75</v>
      </c>
      <c r="G66" s="387">
        <f t="shared" si="0"/>
        <v>1.58</v>
      </c>
      <c r="H66" s="566"/>
      <c r="I66" s="567"/>
      <c r="J66" s="567"/>
      <c r="K66" s="567"/>
      <c r="L66" s="568"/>
      <c r="M66" s="147"/>
      <c r="N66" s="148"/>
      <c r="O66" s="254" t="s">
        <v>96</v>
      </c>
    </row>
    <row r="67" spans="1:18" ht="78.75" customHeight="1" thickBot="1">
      <c r="A67" s="260" t="s">
        <v>97</v>
      </c>
      <c r="B67" s="563" t="str">
        <f t="shared" si="2"/>
        <v>★★</v>
      </c>
      <c r="C67" s="564"/>
      <c r="D67" s="565"/>
      <c r="E67" s="459">
        <v>12.89</v>
      </c>
      <c r="F67" s="379">
        <v>11.42</v>
      </c>
      <c r="G67" s="387">
        <f t="shared" si="0"/>
        <v>-1.4700000000000006</v>
      </c>
      <c r="H67" s="556"/>
      <c r="I67" s="557"/>
      <c r="J67" s="557"/>
      <c r="K67" s="557"/>
      <c r="L67" s="558"/>
      <c r="M67" s="147"/>
      <c r="N67" s="148"/>
      <c r="O67" s="254" t="s">
        <v>97</v>
      </c>
    </row>
    <row r="68" spans="1:18" ht="73.8" customHeight="1" thickBot="1">
      <c r="A68" s="263" t="s">
        <v>98</v>
      </c>
      <c r="B68" s="563" t="str">
        <f t="shared" si="2"/>
        <v>★★★</v>
      </c>
      <c r="C68" s="564"/>
      <c r="D68" s="565"/>
      <c r="E68" s="459">
        <v>12.22</v>
      </c>
      <c r="F68" s="379">
        <v>9.7100000000000009</v>
      </c>
      <c r="G68" s="387">
        <f t="shared" si="0"/>
        <v>-2.5099999999999998</v>
      </c>
      <c r="H68" s="556"/>
      <c r="I68" s="557"/>
      <c r="J68" s="557"/>
      <c r="K68" s="557"/>
      <c r="L68" s="558"/>
      <c r="M68" s="463"/>
      <c r="N68" s="148"/>
      <c r="O68" s="254" t="s">
        <v>98</v>
      </c>
    </row>
    <row r="69" spans="1:18" ht="72.75" customHeight="1" thickBot="1">
      <c r="A69" s="261" t="s">
        <v>99</v>
      </c>
      <c r="B69" s="563" t="str">
        <f t="shared" si="2"/>
        <v>★</v>
      </c>
      <c r="C69" s="564"/>
      <c r="D69" s="565"/>
      <c r="E69" s="400">
        <v>2.5499999999999998</v>
      </c>
      <c r="F69" s="400">
        <v>2.0299999999999998</v>
      </c>
      <c r="G69" s="387">
        <f t="shared" si="0"/>
        <v>-0.52</v>
      </c>
      <c r="H69" s="566"/>
      <c r="I69" s="567"/>
      <c r="J69" s="567"/>
      <c r="K69" s="567"/>
      <c r="L69" s="568"/>
      <c r="M69" s="147"/>
      <c r="N69" s="148"/>
      <c r="O69" s="254" t="s">
        <v>99</v>
      </c>
    </row>
    <row r="70" spans="1:18" ht="58.5" customHeight="1" thickBot="1">
      <c r="A70" s="197" t="s">
        <v>100</v>
      </c>
      <c r="B70" s="563" t="str">
        <f t="shared" si="2"/>
        <v>★</v>
      </c>
      <c r="C70" s="564"/>
      <c r="D70" s="565"/>
      <c r="E70" s="379">
        <v>7.44</v>
      </c>
      <c r="F70" s="379">
        <v>6.88</v>
      </c>
      <c r="G70" s="387">
        <f t="shared" si="0"/>
        <v>-0.5600000000000005</v>
      </c>
      <c r="H70" s="556"/>
      <c r="I70" s="557"/>
      <c r="J70" s="557"/>
      <c r="K70" s="557"/>
      <c r="L70" s="558"/>
      <c r="M70" s="198"/>
      <c r="N70" s="148"/>
      <c r="O70" s="254"/>
    </row>
    <row r="71" spans="1:18" ht="42.75" customHeight="1" thickBot="1">
      <c r="A71" s="199"/>
      <c r="B71" s="199"/>
      <c r="C71" s="199"/>
      <c r="D71" s="199"/>
      <c r="E71" s="602"/>
      <c r="F71" s="602"/>
      <c r="G71" s="602"/>
      <c r="H71" s="602"/>
      <c r="I71" s="602"/>
      <c r="J71" s="602"/>
      <c r="K71" s="602"/>
      <c r="L71" s="602"/>
      <c r="M71" s="53">
        <f>COUNTIF(E24:E70,"&gt;=10")</f>
        <v>9</v>
      </c>
      <c r="N71" s="53">
        <f>COUNTIF(F24:F70,"&gt;=10")</f>
        <v>7</v>
      </c>
      <c r="O71" s="53" t="s">
        <v>26</v>
      </c>
    </row>
    <row r="72" spans="1:18" ht="36.75" customHeight="1" thickBot="1">
      <c r="A72" s="66" t="s">
        <v>19</v>
      </c>
      <c r="B72" s="67"/>
      <c r="C72" s="112"/>
      <c r="D72" s="112"/>
      <c r="E72" s="603" t="s">
        <v>18</v>
      </c>
      <c r="F72" s="603"/>
      <c r="G72" s="603"/>
      <c r="H72" s="604" t="s">
        <v>188</v>
      </c>
      <c r="I72" s="605"/>
      <c r="J72" s="67"/>
      <c r="K72" s="68"/>
      <c r="L72" s="68"/>
      <c r="M72" s="69"/>
      <c r="N72" s="70"/>
    </row>
    <row r="73" spans="1:18" ht="36.75" customHeight="1" thickBot="1">
      <c r="A73" s="71"/>
      <c r="B73" s="200"/>
      <c r="C73" s="608" t="s">
        <v>165</v>
      </c>
      <c r="D73" s="609"/>
      <c r="E73" s="609"/>
      <c r="F73" s="610"/>
      <c r="G73" s="72">
        <f>+F70</f>
        <v>6.88</v>
      </c>
      <c r="H73" s="73" t="s">
        <v>101</v>
      </c>
      <c r="I73" s="606">
        <f>+G70</f>
        <v>-0.5600000000000005</v>
      </c>
      <c r="J73" s="607"/>
      <c r="K73" s="201"/>
      <c r="L73" s="201"/>
      <c r="M73" s="202"/>
      <c r="N73" s="74"/>
    </row>
    <row r="74" spans="1:18" ht="36.75" customHeight="1" thickBot="1">
      <c r="A74" s="71"/>
      <c r="B74" s="200"/>
      <c r="C74" s="572" t="s">
        <v>102</v>
      </c>
      <c r="D74" s="573"/>
      <c r="E74" s="573"/>
      <c r="F74" s="574"/>
      <c r="G74" s="75">
        <f>+F35</f>
        <v>8.06</v>
      </c>
      <c r="H74" s="76" t="s">
        <v>101</v>
      </c>
      <c r="I74" s="575">
        <f>+G35</f>
        <v>-1.4699999999999989</v>
      </c>
      <c r="J74" s="576"/>
      <c r="K74" s="201"/>
      <c r="L74" s="201"/>
      <c r="M74" s="202"/>
      <c r="N74" s="74"/>
      <c r="R74" s="239" t="s">
        <v>19</v>
      </c>
    </row>
    <row r="75" spans="1:18" ht="36.75" customHeight="1" thickBot="1">
      <c r="A75" s="71"/>
      <c r="B75" s="200"/>
      <c r="C75" s="577" t="s">
        <v>103</v>
      </c>
      <c r="D75" s="578"/>
      <c r="E75" s="578"/>
      <c r="F75" s="77" t="str">
        <f>VLOOKUP(G75,F:P,10,0)</f>
        <v>大分県</v>
      </c>
      <c r="G75" s="78">
        <f>MAX(F23:F70)</f>
        <v>14.75</v>
      </c>
      <c r="H75" s="579" t="s">
        <v>104</v>
      </c>
      <c r="I75" s="580"/>
      <c r="J75" s="580"/>
      <c r="K75" s="79">
        <f>+N71</f>
        <v>7</v>
      </c>
      <c r="L75" s="80" t="s">
        <v>105</v>
      </c>
      <c r="M75" s="81">
        <f>N71-M71</f>
        <v>-2</v>
      </c>
      <c r="N75" s="74"/>
      <c r="R75" s="240"/>
    </row>
    <row r="76" spans="1:18" ht="36.75" customHeight="1" thickBot="1">
      <c r="A76" s="82"/>
      <c r="B76" s="83"/>
      <c r="C76" s="83"/>
      <c r="D76" s="83"/>
      <c r="E76" s="83"/>
      <c r="F76" s="83"/>
      <c r="G76" s="83"/>
      <c r="H76" s="83"/>
      <c r="I76" s="83"/>
      <c r="J76" s="83"/>
      <c r="K76" s="84"/>
      <c r="L76" s="84"/>
      <c r="M76" s="85"/>
      <c r="N76" s="86"/>
      <c r="R76" s="240"/>
    </row>
    <row r="77" spans="1:18" ht="30.75" customHeight="1">
      <c r="A77" s="108"/>
      <c r="B77" s="108"/>
      <c r="C77" s="108"/>
      <c r="D77" s="108"/>
      <c r="E77" s="108"/>
      <c r="F77" s="108"/>
      <c r="G77" s="108"/>
      <c r="H77" s="108"/>
      <c r="I77" s="108"/>
      <c r="J77" s="108"/>
      <c r="K77" s="203"/>
      <c r="L77" s="203"/>
      <c r="M77" s="204"/>
      <c r="N77" s="205"/>
      <c r="R77" s="241"/>
    </row>
    <row r="78" spans="1:18" ht="30.75" customHeight="1" thickBot="1">
      <c r="A78" s="206"/>
      <c r="B78" s="206"/>
      <c r="C78" s="206"/>
      <c r="D78" s="206"/>
      <c r="E78" s="206"/>
      <c r="F78" s="206"/>
      <c r="G78" s="206"/>
      <c r="H78" s="206"/>
      <c r="I78" s="206"/>
      <c r="J78" s="206"/>
      <c r="K78" s="207"/>
      <c r="L78" s="207"/>
      <c r="M78" s="208"/>
      <c r="N78" s="206"/>
    </row>
    <row r="79" spans="1:18" ht="24.75" customHeight="1" thickTop="1">
      <c r="A79" s="581">
        <v>3</v>
      </c>
      <c r="B79" s="584" t="s">
        <v>186</v>
      </c>
      <c r="C79" s="585"/>
      <c r="D79" s="585"/>
      <c r="E79" s="585"/>
      <c r="F79" s="586"/>
      <c r="G79" s="593" t="s">
        <v>187</v>
      </c>
      <c r="H79" s="594"/>
      <c r="I79" s="594"/>
      <c r="J79" s="594"/>
      <c r="K79" s="594"/>
      <c r="L79" s="594"/>
      <c r="M79" s="594"/>
      <c r="N79" s="595"/>
    </row>
    <row r="80" spans="1:18" ht="24.75" customHeight="1">
      <c r="A80" s="582"/>
      <c r="B80" s="587"/>
      <c r="C80" s="588"/>
      <c r="D80" s="588"/>
      <c r="E80" s="588"/>
      <c r="F80" s="589"/>
      <c r="G80" s="596"/>
      <c r="H80" s="597"/>
      <c r="I80" s="597"/>
      <c r="J80" s="597"/>
      <c r="K80" s="597"/>
      <c r="L80" s="597"/>
      <c r="M80" s="597"/>
      <c r="N80" s="598"/>
      <c r="O80" s="209" t="s">
        <v>26</v>
      </c>
      <c r="P80" s="209"/>
    </row>
    <row r="81" spans="1:16" ht="24.75" customHeight="1">
      <c r="A81" s="582"/>
      <c r="B81" s="587"/>
      <c r="C81" s="588"/>
      <c r="D81" s="588"/>
      <c r="E81" s="588"/>
      <c r="F81" s="589"/>
      <c r="G81" s="596"/>
      <c r="H81" s="597"/>
      <c r="I81" s="597"/>
      <c r="J81" s="597"/>
      <c r="K81" s="597"/>
      <c r="L81" s="597"/>
      <c r="M81" s="597"/>
      <c r="N81" s="598"/>
      <c r="O81" s="209" t="s">
        <v>19</v>
      </c>
      <c r="P81" s="209" t="s">
        <v>106</v>
      </c>
    </row>
    <row r="82" spans="1:16" ht="24.75" customHeight="1">
      <c r="A82" s="582"/>
      <c r="B82" s="587"/>
      <c r="C82" s="588"/>
      <c r="D82" s="588"/>
      <c r="E82" s="588"/>
      <c r="F82" s="589"/>
      <c r="G82" s="596"/>
      <c r="H82" s="597"/>
      <c r="I82" s="597"/>
      <c r="J82" s="597"/>
      <c r="K82" s="597"/>
      <c r="L82" s="597"/>
      <c r="M82" s="597"/>
      <c r="N82" s="598"/>
      <c r="O82" s="210"/>
      <c r="P82" s="209"/>
    </row>
    <row r="83" spans="1:16" ht="46.2" customHeight="1" thickBot="1">
      <c r="A83" s="583"/>
      <c r="B83" s="590"/>
      <c r="C83" s="591"/>
      <c r="D83" s="591"/>
      <c r="E83" s="591"/>
      <c r="F83" s="592"/>
      <c r="G83" s="599"/>
      <c r="H83" s="600"/>
      <c r="I83" s="600"/>
      <c r="J83" s="600"/>
      <c r="K83" s="600"/>
      <c r="L83" s="600"/>
      <c r="M83" s="600"/>
      <c r="N83" s="601"/>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4:D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104B0-DDA5-42FB-BFE0-417ACE65EF9E}">
  <dimension ref="A1:K28"/>
  <sheetViews>
    <sheetView workbookViewId="0">
      <selection activeCell="L20" sqref="L20"/>
    </sheetView>
  </sheetViews>
  <sheetFormatPr defaultRowHeight="13.2"/>
  <cols>
    <col min="2" max="2" width="13.109375" customWidth="1"/>
    <col min="3" max="4" width="11" customWidth="1"/>
    <col min="5" max="7" width="12.109375" customWidth="1"/>
  </cols>
  <sheetData>
    <row r="1" spans="1:10">
      <c r="A1" s="104"/>
      <c r="B1" s="104"/>
      <c r="C1" s="104"/>
      <c r="D1" s="104"/>
      <c r="E1" s="104"/>
      <c r="F1" s="104"/>
      <c r="G1" s="104"/>
      <c r="H1" s="104"/>
    </row>
    <row r="2" spans="1:10">
      <c r="A2" s="104"/>
      <c r="B2" s="104"/>
      <c r="C2" s="104"/>
      <c r="D2" s="104"/>
      <c r="E2" s="104"/>
      <c r="F2" s="104"/>
      <c r="G2" s="104"/>
      <c r="H2" s="104"/>
    </row>
    <row r="3" spans="1:10">
      <c r="A3" s="104"/>
      <c r="B3" s="104"/>
      <c r="C3" s="104"/>
      <c r="D3" s="104"/>
      <c r="E3" s="104"/>
      <c r="F3" s="104"/>
      <c r="G3" s="104"/>
      <c r="H3" s="104"/>
    </row>
    <row r="4" spans="1:10">
      <c r="A4" s="104"/>
      <c r="B4" s="430" t="s">
        <v>212</v>
      </c>
      <c r="C4" s="431"/>
      <c r="D4" s="104"/>
      <c r="E4" s="104"/>
      <c r="F4" s="104"/>
      <c r="G4" s="104"/>
      <c r="H4" s="104"/>
    </row>
    <row r="5" spans="1:10" ht="13.8" thickBot="1">
      <c r="A5" s="104"/>
      <c r="B5" s="653" t="s">
        <v>189</v>
      </c>
      <c r="C5" s="654"/>
      <c r="D5" s="654"/>
      <c r="E5" s="655" t="s">
        <v>190</v>
      </c>
      <c r="F5" s="655"/>
      <c r="G5" s="656"/>
      <c r="H5" s="104"/>
    </row>
    <row r="6" spans="1:10">
      <c r="A6" s="104"/>
      <c r="B6" s="432" t="s">
        <v>191</v>
      </c>
      <c r="C6" s="433" t="s">
        <v>191</v>
      </c>
      <c r="D6" s="433" t="s">
        <v>192</v>
      </c>
      <c r="E6" s="434" t="s">
        <v>191</v>
      </c>
      <c r="F6" s="433" t="s">
        <v>191</v>
      </c>
      <c r="G6" s="435" t="s">
        <v>192</v>
      </c>
      <c r="H6" s="104"/>
    </row>
    <row r="7" spans="1:10" ht="13.8" thickBot="1">
      <c r="A7" s="104"/>
      <c r="B7" s="475" t="s">
        <v>193</v>
      </c>
      <c r="C7" s="476" t="s">
        <v>194</v>
      </c>
      <c r="D7" s="476" t="s">
        <v>195</v>
      </c>
      <c r="E7" s="477" t="s">
        <v>193</v>
      </c>
      <c r="F7" s="476" t="s">
        <v>194</v>
      </c>
      <c r="G7" s="478" t="s">
        <v>195</v>
      </c>
      <c r="H7" s="104"/>
    </row>
    <row r="8" spans="1:10" ht="14.4" thickTop="1" thickBot="1">
      <c r="A8" s="104"/>
      <c r="B8" s="479">
        <v>87318</v>
      </c>
      <c r="C8" s="480">
        <v>46402</v>
      </c>
      <c r="D8" s="480">
        <v>40916</v>
      </c>
      <c r="E8" s="480">
        <v>60268</v>
      </c>
      <c r="F8" s="480">
        <v>30026</v>
      </c>
      <c r="G8" s="481">
        <v>30242</v>
      </c>
      <c r="H8" s="104"/>
    </row>
    <row r="9" spans="1:10">
      <c r="A9" s="104"/>
      <c r="B9" s="474"/>
      <c r="C9" s="474"/>
      <c r="D9" s="474"/>
      <c r="E9" s="474"/>
      <c r="F9" s="474"/>
      <c r="G9" s="474"/>
      <c r="H9" s="104"/>
    </row>
    <row r="10" spans="1:10">
      <c r="A10" s="104"/>
      <c r="B10" s="104"/>
      <c r="C10" s="104"/>
      <c r="D10" s="104"/>
      <c r="E10" s="104"/>
      <c r="F10" s="104"/>
      <c r="G10" s="104"/>
      <c r="H10" s="104"/>
      <c r="J10" t="s">
        <v>144</v>
      </c>
    </row>
    <row r="11" spans="1:10">
      <c r="A11" s="104"/>
      <c r="B11" s="104"/>
      <c r="C11" s="104"/>
      <c r="D11" s="104"/>
      <c r="E11" s="104"/>
      <c r="F11" s="104"/>
      <c r="G11" s="104"/>
      <c r="H11" s="104"/>
    </row>
    <row r="12" spans="1:10">
      <c r="A12" s="104"/>
      <c r="B12" s="430" t="s">
        <v>222</v>
      </c>
      <c r="C12" s="431"/>
      <c r="D12" s="104"/>
      <c r="E12" s="104"/>
      <c r="F12" s="104"/>
      <c r="G12" s="104"/>
      <c r="H12" s="104"/>
    </row>
    <row r="13" spans="1:10" ht="13.8" thickBot="1">
      <c r="A13" s="104"/>
      <c r="B13" s="653" t="s">
        <v>189</v>
      </c>
      <c r="C13" s="654"/>
      <c r="D13" s="654"/>
      <c r="E13" s="655" t="s">
        <v>190</v>
      </c>
      <c r="F13" s="655"/>
      <c r="G13" s="656"/>
      <c r="H13" s="104"/>
    </row>
    <row r="14" spans="1:10">
      <c r="A14" s="104"/>
      <c r="B14" s="432" t="s">
        <v>191</v>
      </c>
      <c r="C14" s="433" t="s">
        <v>191</v>
      </c>
      <c r="D14" s="433" t="s">
        <v>192</v>
      </c>
      <c r="E14" s="434" t="s">
        <v>191</v>
      </c>
      <c r="F14" s="433" t="s">
        <v>191</v>
      </c>
      <c r="G14" s="435" t="s">
        <v>192</v>
      </c>
      <c r="H14" s="104"/>
    </row>
    <row r="15" spans="1:10" ht="13.8" thickBot="1">
      <c r="A15" s="104"/>
      <c r="B15" s="475" t="s">
        <v>193</v>
      </c>
      <c r="C15" s="476" t="s">
        <v>194</v>
      </c>
      <c r="D15" s="476" t="s">
        <v>195</v>
      </c>
      <c r="E15" s="477" t="s">
        <v>193</v>
      </c>
      <c r="F15" s="476" t="s">
        <v>194</v>
      </c>
      <c r="G15" s="478" t="s">
        <v>195</v>
      </c>
      <c r="H15" s="104"/>
    </row>
    <row r="16" spans="1:10" ht="14.4" thickTop="1" thickBot="1">
      <c r="A16" s="104"/>
      <c r="B16" s="479">
        <v>94694</v>
      </c>
      <c r="C16" s="480">
        <v>51177</v>
      </c>
      <c r="D16" s="480">
        <v>43517</v>
      </c>
      <c r="E16" s="480">
        <v>73607</v>
      </c>
      <c r="F16" s="480">
        <v>36567</v>
      </c>
      <c r="G16" s="481">
        <v>37040</v>
      </c>
      <c r="H16" s="104"/>
    </row>
    <row r="17" spans="1:11">
      <c r="A17" s="104"/>
    </row>
    <row r="18" spans="1:11">
      <c r="A18" s="104"/>
      <c r="B18" s="104"/>
      <c r="C18" s="104"/>
      <c r="D18" s="104"/>
      <c r="E18" s="104"/>
      <c r="F18" s="104"/>
      <c r="G18" s="104"/>
      <c r="H18" s="104"/>
    </row>
    <row r="19" spans="1:11">
      <c r="A19" s="104"/>
      <c r="B19" s="104"/>
      <c r="C19" s="104"/>
      <c r="D19" s="104"/>
      <c r="E19" s="104"/>
      <c r="F19" s="104"/>
      <c r="G19" s="104"/>
      <c r="H19" s="104"/>
    </row>
    <row r="20" spans="1:11" ht="18" customHeight="1">
      <c r="A20" s="104"/>
      <c r="B20" s="436" t="s">
        <v>189</v>
      </c>
      <c r="C20" s="437"/>
      <c r="D20" s="437"/>
      <c r="E20" s="438" t="s">
        <v>190</v>
      </c>
      <c r="F20" s="438"/>
      <c r="G20" s="439"/>
      <c r="H20" s="104"/>
    </row>
    <row r="21" spans="1:11" ht="18" customHeight="1" thickBot="1">
      <c r="A21" s="104"/>
      <c r="B21" s="482" t="s">
        <v>196</v>
      </c>
      <c r="C21" s="483" t="s">
        <v>197</v>
      </c>
      <c r="D21" s="483" t="s">
        <v>198</v>
      </c>
      <c r="E21" s="484" t="s">
        <v>199</v>
      </c>
      <c r="F21" s="483" t="s">
        <v>200</v>
      </c>
      <c r="G21" s="485" t="s">
        <v>201</v>
      </c>
      <c r="H21" s="104"/>
      <c r="K21" t="s">
        <v>144</v>
      </c>
    </row>
    <row r="22" spans="1:11" ht="18" customHeight="1" thickTop="1" thickBot="1">
      <c r="A22" s="104"/>
      <c r="B22" s="486">
        <f>+B16/B8</f>
        <v>1.0844728463776083</v>
      </c>
      <c r="C22" s="487">
        <f t="shared" ref="C22:G22" si="0">+C16/C8</f>
        <v>1.1029050471962416</v>
      </c>
      <c r="D22" s="487">
        <f t="shared" si="0"/>
        <v>1.0635692638576595</v>
      </c>
      <c r="E22" s="487">
        <f t="shared" si="0"/>
        <v>1.2213280679630982</v>
      </c>
      <c r="F22" s="487">
        <f t="shared" si="0"/>
        <v>1.2178445347365616</v>
      </c>
      <c r="G22" s="488">
        <f t="shared" si="0"/>
        <v>1.2247867204549963</v>
      </c>
      <c r="H22" s="104"/>
    </row>
    <row r="23" spans="1:11">
      <c r="B23" s="104"/>
      <c r="C23" s="104"/>
      <c r="D23" s="104"/>
      <c r="E23" s="104"/>
      <c r="F23" s="104"/>
      <c r="G23" s="104"/>
      <c r="H23" s="104"/>
    </row>
    <row r="24" spans="1:11">
      <c r="B24" s="104"/>
      <c r="C24" s="104"/>
      <c r="D24" s="104"/>
      <c r="E24" s="104"/>
      <c r="F24" s="104"/>
      <c r="G24" s="104"/>
      <c r="H24" s="104"/>
    </row>
    <row r="25" spans="1:11">
      <c r="B25" s="104"/>
      <c r="C25" s="104"/>
      <c r="D25" s="104"/>
      <c r="E25" s="104"/>
      <c r="F25" s="104"/>
      <c r="G25" s="104"/>
      <c r="H25" s="104"/>
    </row>
    <row r="26" spans="1:11">
      <c r="H26" s="104"/>
    </row>
    <row r="28" spans="1:11">
      <c r="H28" t="s">
        <v>202</v>
      </c>
    </row>
  </sheetData>
  <mergeCells count="4">
    <mergeCell ref="B5:D5"/>
    <mergeCell ref="E5:G5"/>
    <mergeCell ref="B13:D13"/>
    <mergeCell ref="E13:G13"/>
  </mergeCells>
  <phoneticPr fontId="8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DB31-08FA-4329-B518-DE39D5014289}">
  <sheetPr>
    <pageSetUpPr fitToPage="1"/>
  </sheetPr>
  <dimension ref="A1:Z24"/>
  <sheetViews>
    <sheetView view="pageBreakPreview" zoomScale="95" zoomScaleNormal="100" zoomScaleSheetLayoutView="95" workbookViewId="0">
      <selection activeCell="R16" sqref="R16"/>
    </sheetView>
  </sheetViews>
  <sheetFormatPr defaultColWidth="9" defaultRowHeight="13.2"/>
  <cols>
    <col min="1" max="1" width="4.88671875" style="505" customWidth="1"/>
    <col min="2" max="6" width="9" style="505"/>
    <col min="7" max="7" width="11.33203125" style="505" customWidth="1"/>
    <col min="8" max="8" width="9" style="505"/>
    <col min="9" max="9" width="6" style="505" customWidth="1"/>
    <col min="10" max="10" width="9" style="505"/>
    <col min="11" max="11" width="5.88671875" style="505" customWidth="1"/>
    <col min="12" max="12" width="35.44140625" style="505" customWidth="1"/>
    <col min="13" max="13" width="8" style="505" customWidth="1"/>
    <col min="14" max="14" width="3.44140625" style="505" customWidth="1"/>
    <col min="15" max="16384" width="9" style="505"/>
  </cols>
  <sheetData>
    <row r="1" spans="1:26" ht="23.4">
      <c r="A1" s="672" t="s">
        <v>235</v>
      </c>
      <c r="B1" s="672"/>
      <c r="C1" s="672"/>
      <c r="D1" s="672"/>
      <c r="E1" s="672"/>
      <c r="F1" s="672"/>
      <c r="G1" s="672"/>
      <c r="H1" s="672"/>
      <c r="I1" s="672"/>
      <c r="J1" s="673"/>
      <c r="K1" s="673"/>
      <c r="L1" s="673"/>
      <c r="M1" s="673"/>
      <c r="P1" s="674" t="s">
        <v>410</v>
      </c>
      <c r="Q1" s="674"/>
      <c r="R1" s="674"/>
      <c r="S1" s="674"/>
      <c r="T1" s="674"/>
      <c r="U1" s="674"/>
      <c r="V1" s="674"/>
      <c r="W1" s="674"/>
      <c r="X1" s="674"/>
      <c r="Y1" s="674"/>
      <c r="Z1" s="674"/>
    </row>
    <row r="2" spans="1:26" s="1" customFormat="1" ht="26.25" customHeight="1">
      <c r="A2" s="675" t="s">
        <v>411</v>
      </c>
      <c r="B2" s="675"/>
      <c r="C2" s="675"/>
      <c r="D2" s="675"/>
      <c r="E2" s="675"/>
      <c r="F2" s="675"/>
      <c r="G2" s="675"/>
      <c r="H2" s="675"/>
      <c r="I2" s="675"/>
      <c r="J2" s="675"/>
      <c r="K2" s="675"/>
      <c r="L2" s="675"/>
      <c r="M2" s="675"/>
      <c r="P2" s="676"/>
      <c r="Q2" s="676"/>
      <c r="R2" s="676"/>
      <c r="S2" s="676"/>
      <c r="T2" s="676"/>
      <c r="U2" s="676"/>
      <c r="V2" s="676"/>
      <c r="W2" s="676"/>
      <c r="X2" s="676"/>
      <c r="Y2" s="676"/>
      <c r="Z2" s="676"/>
    </row>
    <row r="3" spans="1:26" s="1" customFormat="1" ht="26.25" customHeight="1">
      <c r="A3" s="677" t="s">
        <v>412</v>
      </c>
      <c r="B3" s="677"/>
      <c r="C3" s="677"/>
      <c r="D3" s="677"/>
      <c r="E3" s="677"/>
      <c r="F3" s="677"/>
      <c r="G3" s="677"/>
      <c r="H3" s="677"/>
      <c r="I3" s="677"/>
      <c r="J3" s="677"/>
      <c r="K3" s="677"/>
      <c r="L3" s="678"/>
      <c r="M3" s="678"/>
    </row>
    <row r="4" spans="1:26" s="1" customFormat="1" ht="26.25" customHeight="1">
      <c r="A4" s="679" t="s">
        <v>413</v>
      </c>
      <c r="B4" s="679"/>
      <c r="C4" s="679"/>
      <c r="D4" s="679"/>
      <c r="E4" s="679"/>
      <c r="F4" s="679"/>
      <c r="G4" s="679"/>
      <c r="H4" s="679"/>
      <c r="I4" s="679"/>
      <c r="J4" s="679"/>
      <c r="K4" s="679"/>
      <c r="L4" s="680"/>
      <c r="M4" s="680"/>
    </row>
    <row r="5" spans="1:26" ht="28.5" customHeight="1" thickBot="1">
      <c r="A5" s="525"/>
      <c r="B5" s="657" t="s">
        <v>19</v>
      </c>
      <c r="C5" s="657"/>
      <c r="D5" s="657"/>
      <c r="E5" s="657"/>
      <c r="F5" s="657"/>
      <c r="G5" s="657"/>
      <c r="H5" s="657"/>
      <c r="I5" s="657"/>
      <c r="J5" s="657"/>
      <c r="K5" s="657"/>
      <c r="L5" s="657"/>
      <c r="M5" s="526"/>
      <c r="N5" s="527"/>
    </row>
    <row r="6" spans="1:26" ht="21.75" customHeight="1" thickTop="1">
      <c r="A6" s="526"/>
      <c r="B6" s="658"/>
      <c r="C6" s="659"/>
      <c r="D6" s="659"/>
      <c r="E6" s="659"/>
      <c r="F6" s="526"/>
      <c r="G6" s="526" t="s">
        <v>19</v>
      </c>
      <c r="H6" s="661" t="s">
        <v>414</v>
      </c>
      <c r="I6" s="662"/>
      <c r="J6" s="662"/>
      <c r="K6" s="662"/>
      <c r="L6" s="663"/>
      <c r="M6" s="526"/>
      <c r="N6" s="527"/>
    </row>
    <row r="7" spans="1:26" ht="21.75" customHeight="1">
      <c r="A7" s="526"/>
      <c r="B7" s="659"/>
      <c r="C7" s="659"/>
      <c r="D7" s="659"/>
      <c r="E7" s="659"/>
      <c r="F7" s="526"/>
      <c r="G7" s="526"/>
      <c r="H7" s="664"/>
      <c r="I7" s="665"/>
      <c r="J7" s="665"/>
      <c r="K7" s="665"/>
      <c r="L7" s="666"/>
      <c r="M7" s="526"/>
      <c r="N7" s="527"/>
    </row>
    <row r="8" spans="1:26" ht="21.75" customHeight="1">
      <c r="A8" s="526"/>
      <c r="B8" s="659"/>
      <c r="C8" s="659"/>
      <c r="D8" s="659"/>
      <c r="E8" s="659"/>
      <c r="F8" s="526"/>
      <c r="G8" s="526"/>
      <c r="H8" s="664"/>
      <c r="I8" s="665"/>
      <c r="J8" s="665"/>
      <c r="K8" s="665"/>
      <c r="L8" s="666"/>
      <c r="M8" s="526"/>
    </row>
    <row r="9" spans="1:26" ht="21.75" customHeight="1">
      <c r="A9" s="526"/>
      <c r="B9" s="659"/>
      <c r="C9" s="659"/>
      <c r="D9" s="659"/>
      <c r="E9" s="659"/>
      <c r="F9" s="526"/>
      <c r="G9" s="526"/>
      <c r="H9" s="664"/>
      <c r="I9" s="665"/>
      <c r="J9" s="665"/>
      <c r="K9" s="665"/>
      <c r="L9" s="666"/>
      <c r="M9" s="526"/>
    </row>
    <row r="10" spans="1:26" ht="21.75" customHeight="1">
      <c r="A10" s="526"/>
      <c r="B10" s="659"/>
      <c r="C10" s="659"/>
      <c r="D10" s="659"/>
      <c r="E10" s="659"/>
      <c r="F10" s="526"/>
      <c r="G10" s="526"/>
      <c r="H10" s="664"/>
      <c r="I10" s="665"/>
      <c r="J10" s="665"/>
      <c r="K10" s="665"/>
      <c r="L10" s="666"/>
      <c r="M10" s="526"/>
    </row>
    <row r="11" spans="1:26" ht="21.75" customHeight="1">
      <c r="A11" s="526"/>
      <c r="B11" s="659"/>
      <c r="C11" s="659"/>
      <c r="D11" s="659"/>
      <c r="E11" s="659"/>
      <c r="F11" s="528"/>
      <c r="G11" s="528"/>
      <c r="H11" s="664"/>
      <c r="I11" s="665"/>
      <c r="J11" s="665"/>
      <c r="K11" s="665"/>
      <c r="L11" s="666"/>
      <c r="M11" s="526"/>
    </row>
    <row r="12" spans="1:26" ht="21.75" customHeight="1">
      <c r="A12" s="526"/>
      <c r="B12" s="659"/>
      <c r="C12" s="659"/>
      <c r="D12" s="659"/>
      <c r="E12" s="659"/>
      <c r="F12" s="529"/>
      <c r="G12" s="529"/>
      <c r="H12" s="664"/>
      <c r="I12" s="665"/>
      <c r="J12" s="665"/>
      <c r="K12" s="665"/>
      <c r="L12" s="666"/>
      <c r="M12" s="526"/>
    </row>
    <row r="13" spans="1:26" ht="21.75" customHeight="1">
      <c r="A13" s="526"/>
      <c r="B13" s="660"/>
      <c r="C13" s="660"/>
      <c r="D13" s="660"/>
      <c r="E13" s="660"/>
      <c r="F13" s="529"/>
      <c r="G13" s="529"/>
      <c r="H13" s="664"/>
      <c r="I13" s="665"/>
      <c r="J13" s="665"/>
      <c r="K13" s="665"/>
      <c r="L13" s="666"/>
      <c r="M13" s="526"/>
    </row>
    <row r="14" spans="1:26" ht="21.75" customHeight="1" thickBot="1">
      <c r="A14" s="526"/>
      <c r="B14" s="660"/>
      <c r="C14" s="660"/>
      <c r="D14" s="660"/>
      <c r="E14" s="660"/>
      <c r="F14" s="528"/>
      <c r="G14" s="528"/>
      <c r="H14" s="667"/>
      <c r="I14" s="668"/>
      <c r="J14" s="668"/>
      <c r="K14" s="668"/>
      <c r="L14" s="669"/>
      <c r="M14" s="526"/>
    </row>
    <row r="15" spans="1:26" ht="21.75" customHeight="1" thickTop="1">
      <c r="A15" s="530"/>
      <c r="B15" s="531" t="s">
        <v>19</v>
      </c>
      <c r="C15" s="526"/>
      <c r="D15" s="526"/>
      <c r="E15" s="526"/>
      <c r="F15" s="526"/>
      <c r="G15" s="526"/>
      <c r="H15" s="526"/>
      <c r="I15" s="526"/>
      <c r="J15" s="526"/>
      <c r="K15" s="526"/>
      <c r="L15" s="526"/>
      <c r="M15" s="526"/>
    </row>
    <row r="16" spans="1:26" ht="16.2">
      <c r="A16" s="532"/>
      <c r="B16" s="533"/>
      <c r="C16" s="507"/>
      <c r="D16" s="507"/>
      <c r="E16" s="507"/>
      <c r="F16" s="507"/>
      <c r="G16" s="507"/>
      <c r="H16" s="507"/>
      <c r="I16" s="507"/>
      <c r="J16" s="507"/>
      <c r="K16" s="507"/>
      <c r="L16" s="507"/>
      <c r="M16" s="507"/>
    </row>
    <row r="17" spans="1:16" ht="14.25" customHeight="1">
      <c r="A17" s="534"/>
      <c r="B17" s="670" t="s">
        <v>415</v>
      </c>
      <c r="C17" s="670"/>
      <c r="D17" s="670"/>
      <c r="E17" s="670"/>
      <c r="F17" s="670"/>
      <c r="G17" s="670"/>
      <c r="H17" s="670"/>
      <c r="I17" s="670"/>
      <c r="J17" s="670"/>
      <c r="K17" s="670"/>
      <c r="L17" s="670"/>
      <c r="M17" s="535"/>
    </row>
    <row r="18" spans="1:16" ht="13.5" customHeight="1">
      <c r="A18" s="534"/>
      <c r="B18" s="670"/>
      <c r="C18" s="670"/>
      <c r="D18" s="670"/>
      <c r="E18" s="670"/>
      <c r="F18" s="670"/>
      <c r="G18" s="670"/>
      <c r="H18" s="670"/>
      <c r="I18" s="670"/>
      <c r="J18" s="670"/>
      <c r="K18" s="670"/>
      <c r="L18" s="670"/>
      <c r="M18" s="535"/>
    </row>
    <row r="19" spans="1:16" ht="39.75" customHeight="1">
      <c r="A19" s="534"/>
      <c r="B19" s="670"/>
      <c r="C19" s="670"/>
      <c r="D19" s="670"/>
      <c r="E19" s="670"/>
      <c r="F19" s="670"/>
      <c r="G19" s="670"/>
      <c r="H19" s="670"/>
      <c r="I19" s="670"/>
      <c r="J19" s="670"/>
      <c r="K19" s="670"/>
      <c r="L19" s="670"/>
      <c r="M19" s="535"/>
      <c r="P19" s="506"/>
    </row>
    <row r="20" spans="1:16" ht="62.4" customHeight="1">
      <c r="A20" s="534"/>
      <c r="B20" s="670"/>
      <c r="C20" s="670"/>
      <c r="D20" s="670"/>
      <c r="E20" s="670"/>
      <c r="F20" s="670"/>
      <c r="G20" s="670"/>
      <c r="H20" s="670"/>
      <c r="I20" s="670"/>
      <c r="J20" s="670"/>
      <c r="K20" s="670"/>
      <c r="L20" s="670"/>
      <c r="M20" s="535"/>
    </row>
    <row r="21" spans="1:16">
      <c r="A21" s="507"/>
      <c r="B21" s="507"/>
      <c r="C21" s="507"/>
      <c r="D21" s="507"/>
      <c r="E21" s="507"/>
      <c r="F21" s="507"/>
      <c r="G21" s="507"/>
      <c r="H21" s="507"/>
      <c r="I21" s="507"/>
      <c r="J21" s="507"/>
      <c r="K21" s="507"/>
      <c r="L21" s="507"/>
      <c r="M21" s="507"/>
    </row>
    <row r="22" spans="1:16">
      <c r="I22" s="536"/>
      <c r="J22" s="536"/>
      <c r="K22" s="671"/>
      <c r="L22" s="671"/>
    </row>
    <row r="23" spans="1:16">
      <c r="B23" s="537" t="s">
        <v>26</v>
      </c>
      <c r="C23" s="538"/>
      <c r="D23" s="538"/>
      <c r="E23" s="1"/>
      <c r="F23" s="1"/>
      <c r="G23" s="1"/>
      <c r="H23" s="1"/>
      <c r="I23" s="539" t="s">
        <v>19</v>
      </c>
      <c r="J23" s="1"/>
      <c r="K23" s="1"/>
      <c r="L23" s="1"/>
    </row>
    <row r="24" spans="1:16">
      <c r="C24" s="1"/>
      <c r="D24" s="1"/>
      <c r="E24" s="538"/>
      <c r="F24" s="1"/>
      <c r="G24" s="40"/>
      <c r="H24" s="540"/>
      <c r="I24" s="1"/>
      <c r="J24" s="1"/>
      <c r="K24" s="1"/>
    </row>
  </sheetData>
  <mergeCells count="11">
    <mergeCell ref="A4:M4"/>
    <mergeCell ref="A1:M1"/>
    <mergeCell ref="P1:Z1"/>
    <mergeCell ref="A2:M2"/>
    <mergeCell ref="P2:Z2"/>
    <mergeCell ref="A3:M3"/>
    <mergeCell ref="B5:L5"/>
    <mergeCell ref="B6:E14"/>
    <mergeCell ref="H6:L14"/>
    <mergeCell ref="B17:L20"/>
    <mergeCell ref="K22:L22"/>
  </mergeCells>
  <phoneticPr fontId="86"/>
  <pageMargins left="0.74803149606299213" right="0.74803149606299213" top="0.98425196850393704" bottom="0.98425196850393704" header="0.51181102362204722" footer="0.51181102362204722"/>
  <pageSetup paperSize="9" scale="98" orientation="landscape" horizontalDpi="200" verticalDpi="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1"/>
  <sheetViews>
    <sheetView showGridLines="0" zoomScale="98" zoomScaleNormal="98" zoomScaleSheetLayoutView="79" workbookViewId="0">
      <selection activeCell="A17" sqref="A17:XFD40"/>
    </sheetView>
  </sheetViews>
  <sheetFormatPr defaultColWidth="9" defaultRowHeight="31.2" customHeight="1"/>
  <cols>
    <col min="1" max="1" width="163.88671875" style="275" customWidth="1"/>
    <col min="2" max="2" width="11.21875" style="273" customWidth="1"/>
    <col min="3" max="3" width="22" style="273" customWidth="1"/>
    <col min="4" max="4" width="20.109375" style="274" customWidth="1"/>
    <col min="5" max="16384" width="9" style="1"/>
  </cols>
  <sheetData>
    <row r="1" spans="1:4" s="40" customFormat="1" ht="31.2" customHeight="1" thickBot="1">
      <c r="A1" s="159" t="s">
        <v>240</v>
      </c>
      <c r="B1" s="160" t="s">
        <v>0</v>
      </c>
      <c r="C1" s="161" t="s">
        <v>1</v>
      </c>
      <c r="D1" s="272" t="s">
        <v>2</v>
      </c>
    </row>
    <row r="2" spans="1:4" s="40" customFormat="1" ht="39" customHeight="1" thickTop="1">
      <c r="A2" s="492" t="s">
        <v>274</v>
      </c>
      <c r="B2" s="284"/>
      <c r="C2" s="693" t="s">
        <v>277</v>
      </c>
      <c r="D2" s="287"/>
    </row>
    <row r="3" spans="1:4" s="40" customFormat="1" ht="136.80000000000001" customHeight="1">
      <c r="A3" s="397" t="s">
        <v>275</v>
      </c>
      <c r="B3" s="393" t="s">
        <v>276</v>
      </c>
      <c r="C3" s="699"/>
      <c r="D3" s="426">
        <v>45339</v>
      </c>
    </row>
    <row r="4" spans="1:4" s="40" customFormat="1" ht="31.2" customHeight="1" thickBot="1">
      <c r="A4" s="158" t="s">
        <v>278</v>
      </c>
      <c r="B4" s="283" t="s">
        <v>183</v>
      </c>
      <c r="C4" s="700"/>
      <c r="D4" s="286"/>
    </row>
    <row r="5" spans="1:4" s="40" customFormat="1" ht="31.2" customHeight="1" thickTop="1">
      <c r="A5" s="157" t="s">
        <v>279</v>
      </c>
      <c r="B5" s="284"/>
      <c r="C5" s="693" t="s">
        <v>283</v>
      </c>
      <c r="D5" s="287"/>
    </row>
    <row r="6" spans="1:4" s="40" customFormat="1" ht="175.2" customHeight="1">
      <c r="A6" s="397" t="s">
        <v>281</v>
      </c>
      <c r="B6" s="393" t="s">
        <v>280</v>
      </c>
      <c r="C6" s="699"/>
      <c r="D6" s="426">
        <v>45337</v>
      </c>
    </row>
    <row r="7" spans="1:4" s="40" customFormat="1" ht="31.2" customHeight="1" thickBot="1">
      <c r="A7" s="158" t="s">
        <v>282</v>
      </c>
      <c r="B7" s="283"/>
      <c r="C7" s="700"/>
      <c r="D7" s="286"/>
    </row>
    <row r="8" spans="1:4" s="40" customFormat="1" ht="31.2" customHeight="1" thickTop="1">
      <c r="A8" s="369" t="s">
        <v>284</v>
      </c>
      <c r="B8" s="284"/>
      <c r="C8" s="701" t="s">
        <v>288</v>
      </c>
      <c r="D8" s="287"/>
    </row>
    <row r="9" spans="1:4" s="40" customFormat="1" ht="162" customHeight="1">
      <c r="A9" s="468" t="s">
        <v>285</v>
      </c>
      <c r="B9" s="393" t="s">
        <v>287</v>
      </c>
      <c r="C9" s="699"/>
      <c r="D9" s="426">
        <v>45337</v>
      </c>
    </row>
    <row r="10" spans="1:4" s="40" customFormat="1" ht="31.2" customHeight="1" thickBot="1">
      <c r="A10" s="454" t="s">
        <v>286</v>
      </c>
      <c r="B10" s="283"/>
      <c r="C10" s="700"/>
      <c r="D10" s="286"/>
    </row>
    <row r="11" spans="1:4" s="40" customFormat="1" ht="36" customHeight="1" thickTop="1">
      <c r="A11" s="369" t="s">
        <v>289</v>
      </c>
      <c r="B11" s="284"/>
      <c r="C11" s="693" t="s">
        <v>293</v>
      </c>
      <c r="D11" s="287"/>
    </row>
    <row r="12" spans="1:4" s="40" customFormat="1" ht="230.4" customHeight="1">
      <c r="A12" s="363" t="s">
        <v>290</v>
      </c>
      <c r="B12" s="393" t="s">
        <v>292</v>
      </c>
      <c r="C12" s="699"/>
      <c r="D12" s="285">
        <v>45337</v>
      </c>
    </row>
    <row r="13" spans="1:4" s="40" customFormat="1" ht="31.2" customHeight="1" thickBot="1">
      <c r="A13" s="288" t="s">
        <v>291</v>
      </c>
      <c r="B13" s="283"/>
      <c r="C13" s="700"/>
      <c r="D13" s="286" t="s">
        <v>294</v>
      </c>
    </row>
    <row r="14" spans="1:4" s="40" customFormat="1" ht="31.2" customHeight="1" thickTop="1">
      <c r="A14" s="369" t="s">
        <v>295</v>
      </c>
      <c r="B14" s="284"/>
      <c r="C14" s="693" t="s">
        <v>298</v>
      </c>
      <c r="D14" s="287"/>
    </row>
    <row r="15" spans="1:4" s="40" customFormat="1" ht="207" customHeight="1">
      <c r="A15" s="408" t="s">
        <v>296</v>
      </c>
      <c r="B15" s="491" t="s">
        <v>280</v>
      </c>
      <c r="C15" s="694"/>
      <c r="D15" s="426">
        <v>45336</v>
      </c>
    </row>
    <row r="16" spans="1:4" s="40" customFormat="1" ht="31.2" customHeight="1" thickBot="1">
      <c r="A16" s="409" t="s">
        <v>297</v>
      </c>
      <c r="B16" s="401"/>
      <c r="C16" s="399"/>
      <c r="D16" s="286"/>
    </row>
    <row r="17" spans="1:19" s="40" customFormat="1" ht="31.2" hidden="1" customHeight="1" thickTop="1">
      <c r="A17" s="493"/>
      <c r="B17" s="440"/>
      <c r="C17" s="690"/>
      <c r="D17" s="681"/>
    </row>
    <row r="18" spans="1:19" s="40" customFormat="1" ht="163.80000000000001" hidden="1" customHeight="1">
      <c r="A18" s="363"/>
      <c r="B18" s="289"/>
      <c r="C18" s="691"/>
      <c r="D18" s="682"/>
      <c r="S18" s="410"/>
    </row>
    <row r="19" spans="1:19" s="40" customFormat="1" ht="31.2" hidden="1" customHeight="1" thickBot="1">
      <c r="A19" s="158"/>
      <c r="B19" s="156"/>
      <c r="C19" s="692"/>
      <c r="D19" s="683"/>
    </row>
    <row r="20" spans="1:19" s="40" customFormat="1" ht="31.2" hidden="1" customHeight="1" thickTop="1">
      <c r="A20" s="398"/>
      <c r="B20" s="284"/>
      <c r="C20" s="693"/>
      <c r="D20" s="287"/>
    </row>
    <row r="21" spans="1:19" s="40" customFormat="1" ht="94.8" hidden="1" customHeight="1">
      <c r="A21" s="363"/>
      <c r="B21" s="393"/>
      <c r="C21" s="694"/>
      <c r="D21" s="285"/>
    </row>
    <row r="22" spans="1:19" s="40" customFormat="1" ht="31.2" hidden="1" customHeight="1" thickBot="1">
      <c r="A22" s="158"/>
      <c r="B22" s="283"/>
      <c r="C22" s="695"/>
      <c r="D22" s="286"/>
    </row>
    <row r="23" spans="1:19" s="40" customFormat="1" ht="31.2" hidden="1" customHeight="1" thickTop="1">
      <c r="A23" s="494"/>
      <c r="B23" s="702"/>
      <c r="C23" s="696"/>
      <c r="D23" s="681"/>
    </row>
    <row r="24" spans="1:19" s="40" customFormat="1" ht="295.8" hidden="1" customHeight="1">
      <c r="A24" s="377"/>
      <c r="B24" s="703"/>
      <c r="C24" s="697"/>
      <c r="D24" s="682"/>
    </row>
    <row r="25" spans="1:19" s="40" customFormat="1" ht="31.2" hidden="1" customHeight="1" thickBot="1">
      <c r="A25" s="472"/>
      <c r="B25" s="704"/>
      <c r="C25" s="698"/>
      <c r="D25" s="683"/>
    </row>
    <row r="26" spans="1:19" s="40" customFormat="1" ht="31.2" hidden="1" customHeight="1" thickTop="1">
      <c r="A26" s="380"/>
      <c r="B26" s="684"/>
      <c r="C26" s="687"/>
      <c r="D26" s="681"/>
    </row>
    <row r="27" spans="1:19" s="40" customFormat="1" ht="231.6" hidden="1" customHeight="1">
      <c r="A27" s="377"/>
      <c r="B27" s="685"/>
      <c r="C27" s="688"/>
      <c r="D27" s="682"/>
    </row>
    <row r="28" spans="1:19" s="40" customFormat="1" ht="31.2" hidden="1" customHeight="1" thickBot="1">
      <c r="A28" s="280"/>
      <c r="B28" s="686"/>
      <c r="C28" s="689"/>
      <c r="D28" s="683"/>
    </row>
    <row r="29" spans="1:19" ht="31.2" hidden="1" customHeight="1" thickTop="1">
      <c r="A29" s="380"/>
      <c r="B29" s="684"/>
      <c r="C29" s="687"/>
      <c r="D29" s="681"/>
    </row>
    <row r="30" spans="1:19" ht="121.2" hidden="1" customHeight="1">
      <c r="A30" s="377"/>
      <c r="B30" s="685"/>
      <c r="C30" s="688"/>
      <c r="D30" s="682"/>
    </row>
    <row r="31" spans="1:19" ht="31.2" hidden="1" customHeight="1" thickBot="1">
      <c r="A31" s="280"/>
      <c r="B31" s="686"/>
      <c r="C31" s="689"/>
      <c r="D31" s="683"/>
    </row>
    <row r="32" spans="1:19" ht="31.2" hidden="1" customHeight="1" thickTop="1">
      <c r="A32" s="380"/>
      <c r="B32" s="684"/>
      <c r="C32" s="687"/>
      <c r="D32" s="681"/>
    </row>
    <row r="33" spans="1:4" ht="192" hidden="1" customHeight="1">
      <c r="A33" s="377"/>
      <c r="B33" s="685"/>
      <c r="C33" s="688"/>
      <c r="D33" s="682"/>
    </row>
    <row r="34" spans="1:4" ht="31.2" hidden="1" customHeight="1" thickBot="1">
      <c r="A34" s="280"/>
      <c r="B34" s="686"/>
      <c r="C34" s="689"/>
      <c r="D34" s="683"/>
    </row>
    <row r="35" spans="1:4" ht="31.2" hidden="1" customHeight="1" thickTop="1">
      <c r="A35" s="380"/>
      <c r="B35" s="684"/>
      <c r="C35" s="687"/>
      <c r="D35" s="681"/>
    </row>
    <row r="36" spans="1:4" ht="233.4" hidden="1" customHeight="1">
      <c r="A36" s="377"/>
      <c r="B36" s="685"/>
      <c r="C36" s="688"/>
      <c r="D36" s="682"/>
    </row>
    <row r="37" spans="1:4" ht="31.2" hidden="1" customHeight="1" thickBot="1">
      <c r="A37" s="280"/>
      <c r="B37" s="686"/>
      <c r="C37" s="689"/>
      <c r="D37" s="683"/>
    </row>
    <row r="38" spans="1:4" s="40" customFormat="1" ht="31.2" hidden="1" customHeight="1" thickTop="1">
      <c r="A38" s="398"/>
      <c r="B38" s="284"/>
      <c r="C38" s="693"/>
      <c r="D38" s="287"/>
    </row>
    <row r="39" spans="1:4" s="40" customFormat="1" ht="230.4" hidden="1" customHeight="1">
      <c r="A39" s="363"/>
      <c r="B39" s="393"/>
      <c r="C39" s="694"/>
      <c r="D39" s="285"/>
    </row>
    <row r="40" spans="1:4" s="40" customFormat="1" ht="31.2" hidden="1" customHeight="1" thickBot="1">
      <c r="A40" s="158"/>
      <c r="B40" s="283"/>
      <c r="C40" s="695"/>
      <c r="D40" s="286"/>
    </row>
    <row r="41" spans="1:4" ht="31.2" customHeight="1" thickTop="1"/>
  </sheetData>
  <mergeCells count="24">
    <mergeCell ref="C38:C40"/>
    <mergeCell ref="B23:B25"/>
    <mergeCell ref="B26:B28"/>
    <mergeCell ref="B29:B31"/>
    <mergeCell ref="C29:C31"/>
    <mergeCell ref="B35:B37"/>
    <mergeCell ref="C35:C37"/>
    <mergeCell ref="C2:C4"/>
    <mergeCell ref="C8:C10"/>
    <mergeCell ref="C14:C15"/>
    <mergeCell ref="C11:C13"/>
    <mergeCell ref="C5:C7"/>
    <mergeCell ref="D17:D19"/>
    <mergeCell ref="C17:C19"/>
    <mergeCell ref="C20:C22"/>
    <mergeCell ref="D26:D28"/>
    <mergeCell ref="C23:C25"/>
    <mergeCell ref="D23:D25"/>
    <mergeCell ref="C26:C28"/>
    <mergeCell ref="D35:D37"/>
    <mergeCell ref="B32:B34"/>
    <mergeCell ref="C32:C34"/>
    <mergeCell ref="D32:D34"/>
    <mergeCell ref="D29:D31"/>
  </mergeCells>
  <phoneticPr fontId="16"/>
  <hyperlinks>
    <hyperlink ref="A4" r:id="rId1" xr:uid="{E2DE1E58-8E72-4A5D-8A5B-91384F7B431D}"/>
    <hyperlink ref="A7" r:id="rId2" xr:uid="{8ED6E3C0-6E61-4B38-BB09-9115C09F85A3}"/>
    <hyperlink ref="A10" r:id="rId3" xr:uid="{7E97FDF6-AED7-49A2-B87F-AE7A684EC582}"/>
    <hyperlink ref="A13" r:id="rId4" xr:uid="{E3943D6D-9B08-4D70-B630-CF9D76A92077}"/>
    <hyperlink ref="A16" r:id="rId5" xr:uid="{3BEF5CFD-80C7-4341-8AE5-9EFD94FDA1FB}"/>
  </hyperlinks>
  <pageMargins left="0" right="0" top="0.19685039370078741" bottom="0.39370078740157483" header="0" footer="0.19685039370078741"/>
  <pageSetup paperSize="8" scale="28" orientation="portrait" horizontalDpi="300" verticalDpi="300" r:id="rId6"/>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X34"/>
  <sheetViews>
    <sheetView defaultGridColor="0" view="pageBreakPreview" topLeftCell="A7" colorId="56" zoomScale="98" zoomScaleNormal="66" zoomScaleSheetLayoutView="98" workbookViewId="0">
      <selection activeCell="A8" sqref="A8"/>
    </sheetView>
  </sheetViews>
  <sheetFormatPr defaultColWidth="9" defaultRowHeight="40.200000000000003" customHeight="1"/>
  <cols>
    <col min="1" max="1" width="193.5546875" style="279" customWidth="1"/>
    <col min="2" max="2" width="18" style="131" customWidth="1"/>
    <col min="3" max="3" width="20.109375" style="132" customWidth="1"/>
    <col min="4" max="16384" width="9" style="36"/>
  </cols>
  <sheetData>
    <row r="1" spans="1:24" ht="40.200000000000003" customHeight="1" thickBot="1">
      <c r="A1" s="35" t="s">
        <v>241</v>
      </c>
      <c r="B1" s="270" t="s">
        <v>22</v>
      </c>
      <c r="C1" s="271" t="s">
        <v>2</v>
      </c>
    </row>
    <row r="2" spans="1:24" ht="40.200000000000003" customHeight="1">
      <c r="A2" s="121" t="s">
        <v>400</v>
      </c>
      <c r="B2" s="126"/>
      <c r="C2" s="127"/>
    </row>
    <row r="3" spans="1:24" ht="267.60000000000002" customHeight="1">
      <c r="A3" s="321" t="s">
        <v>376</v>
      </c>
      <c r="B3" s="319" t="s">
        <v>391</v>
      </c>
      <c r="C3" s="128">
        <v>45338</v>
      </c>
    </row>
    <row r="4" spans="1:24" ht="36" customHeight="1" thickBot="1">
      <c r="A4" s="281" t="s">
        <v>375</v>
      </c>
      <c r="B4" s="129"/>
      <c r="C4" s="130"/>
    </row>
    <row r="5" spans="1:24" ht="40.200000000000003" customHeight="1">
      <c r="A5" s="368" t="s">
        <v>401</v>
      </c>
      <c r="B5" s="405"/>
      <c r="C5" s="364"/>
    </row>
    <row r="6" spans="1:24" ht="182.4" customHeight="1">
      <c r="A6" s="386" t="s">
        <v>378</v>
      </c>
      <c r="B6" s="403" t="s">
        <v>392</v>
      </c>
      <c r="C6" s="365">
        <v>45338</v>
      </c>
    </row>
    <row r="7" spans="1:24" ht="31.8" customHeight="1" thickBot="1">
      <c r="A7" s="367" t="s">
        <v>377</v>
      </c>
      <c r="B7" s="406"/>
      <c r="C7" s="366"/>
      <c r="X7" s="36">
        <v>0</v>
      </c>
    </row>
    <row r="8" spans="1:24" ht="40.200000000000003" customHeight="1">
      <c r="A8" s="498" t="s">
        <v>416</v>
      </c>
      <c r="B8" s="405"/>
      <c r="C8" s="364"/>
    </row>
    <row r="9" spans="1:24" ht="73.2" customHeight="1">
      <c r="A9" s="386" t="s">
        <v>380</v>
      </c>
      <c r="B9" s="705" t="s">
        <v>393</v>
      </c>
      <c r="C9" s="365">
        <v>45337</v>
      </c>
    </row>
    <row r="10" spans="1:24" ht="34.200000000000003" customHeight="1" thickBot="1">
      <c r="A10" s="367" t="s">
        <v>379</v>
      </c>
      <c r="B10" s="706"/>
      <c r="C10" s="366"/>
    </row>
    <row r="11" spans="1:24" ht="40.200000000000003" hidden="1" customHeight="1">
      <c r="A11" s="368" t="s">
        <v>402</v>
      </c>
      <c r="B11" s="405"/>
      <c r="C11" s="364"/>
    </row>
    <row r="12" spans="1:24" ht="289.8" hidden="1" customHeight="1">
      <c r="A12" s="386"/>
      <c r="B12" s="404"/>
      <c r="C12" s="365"/>
    </row>
    <row r="13" spans="1:24" ht="40.200000000000003" hidden="1" customHeight="1" thickBot="1">
      <c r="A13" s="367" t="s">
        <v>370</v>
      </c>
      <c r="B13" s="406"/>
      <c r="C13" s="366"/>
    </row>
    <row r="14" spans="1:24" ht="40.200000000000003" customHeight="1">
      <c r="A14" s="498" t="s">
        <v>403</v>
      </c>
      <c r="B14" s="405"/>
      <c r="C14" s="364"/>
    </row>
    <row r="15" spans="1:24" ht="220.8" customHeight="1">
      <c r="A15" s="386" t="s">
        <v>382</v>
      </c>
      <c r="B15" s="404" t="s">
        <v>391</v>
      </c>
      <c r="C15" s="365">
        <v>45337</v>
      </c>
    </row>
    <row r="16" spans="1:24" ht="25.8" customHeight="1" thickBot="1">
      <c r="A16" s="367" t="s">
        <v>381</v>
      </c>
      <c r="B16" s="406" t="s">
        <v>394</v>
      </c>
      <c r="C16" s="366"/>
    </row>
    <row r="17" spans="1:3" ht="40.200000000000003" customHeight="1">
      <c r="A17" s="368" t="s">
        <v>404</v>
      </c>
      <c r="B17" s="405"/>
      <c r="C17" s="364"/>
    </row>
    <row r="18" spans="1:3" ht="289.2" customHeight="1">
      <c r="A18" s="386" t="s">
        <v>384</v>
      </c>
      <c r="B18" s="403" t="s">
        <v>395</v>
      </c>
      <c r="C18" s="365">
        <v>45336</v>
      </c>
    </row>
    <row r="19" spans="1:3" ht="40.200000000000003" customHeight="1" thickBot="1">
      <c r="A19" s="367" t="s">
        <v>383</v>
      </c>
      <c r="B19" s="406"/>
      <c r="C19" s="366"/>
    </row>
    <row r="20" spans="1:3" ht="40.200000000000003" customHeight="1">
      <c r="A20" s="368" t="s">
        <v>405</v>
      </c>
      <c r="B20" s="405"/>
      <c r="C20" s="364"/>
    </row>
    <row r="21" spans="1:3" ht="178.8" customHeight="1">
      <c r="A21" s="386" t="s">
        <v>386</v>
      </c>
      <c r="B21" s="403" t="s">
        <v>396</v>
      </c>
      <c r="C21" s="365">
        <v>45336</v>
      </c>
    </row>
    <row r="22" spans="1:3" ht="28.2" customHeight="1" thickBot="1">
      <c r="A22" s="501" t="s">
        <v>385</v>
      </c>
      <c r="B22" s="403"/>
      <c r="C22" s="365"/>
    </row>
    <row r="23" spans="1:3" ht="40.200000000000003" customHeight="1" thickBot="1">
      <c r="A23" s="499" t="s">
        <v>406</v>
      </c>
      <c r="B23" s="496"/>
      <c r="C23" s="364"/>
    </row>
    <row r="24" spans="1:3" ht="143.4" customHeight="1">
      <c r="A24" s="524" t="s">
        <v>387</v>
      </c>
      <c r="B24" s="404"/>
      <c r="C24" s="365"/>
    </row>
    <row r="25" spans="1:3" ht="40.200000000000003" customHeight="1" thickBot="1">
      <c r="A25" s="135" t="s">
        <v>371</v>
      </c>
      <c r="B25" s="406"/>
      <c r="C25" s="366"/>
    </row>
    <row r="26" spans="1:3" ht="40.200000000000003" customHeight="1" thickBot="1">
      <c r="A26" s="500" t="s">
        <v>407</v>
      </c>
      <c r="B26" s="405"/>
      <c r="C26" s="364"/>
    </row>
    <row r="27" spans="1:3" ht="175.8" customHeight="1">
      <c r="A27" s="495" t="s">
        <v>388</v>
      </c>
      <c r="B27" s="404" t="s">
        <v>397</v>
      </c>
      <c r="C27" s="365">
        <v>45336</v>
      </c>
    </row>
    <row r="28" spans="1:3" ht="30" customHeight="1" thickBot="1">
      <c r="A28" s="497" t="s">
        <v>373</v>
      </c>
      <c r="B28" s="406"/>
      <c r="C28" s="366"/>
    </row>
    <row r="29" spans="1:3" ht="40.200000000000003" customHeight="1">
      <c r="A29" s="368" t="s">
        <v>408</v>
      </c>
      <c r="B29" s="405"/>
      <c r="C29" s="364"/>
    </row>
    <row r="30" spans="1:3" ht="53.4" customHeight="1">
      <c r="A30" s="386" t="s">
        <v>389</v>
      </c>
      <c r="B30" s="403" t="s">
        <v>398</v>
      </c>
      <c r="C30" s="365">
        <v>45336</v>
      </c>
    </row>
    <row r="31" spans="1:3" ht="34.200000000000003" customHeight="1" thickBot="1">
      <c r="A31" s="501" t="s">
        <v>374</v>
      </c>
      <c r="B31" s="403"/>
      <c r="C31" s="365"/>
    </row>
    <row r="32" spans="1:3" ht="40.200000000000003" customHeight="1">
      <c r="A32" s="368" t="s">
        <v>409</v>
      </c>
      <c r="B32" s="405"/>
      <c r="C32" s="364"/>
    </row>
    <row r="33" spans="1:3" ht="312.60000000000002" customHeight="1">
      <c r="A33" s="386" t="s">
        <v>390</v>
      </c>
      <c r="B33" s="403" t="s">
        <v>399</v>
      </c>
      <c r="C33" s="365">
        <v>45335</v>
      </c>
    </row>
    <row r="34" spans="1:3" ht="31.8" customHeight="1">
      <c r="A34" s="501" t="s">
        <v>372</v>
      </c>
      <c r="B34" s="403"/>
      <c r="C34" s="365"/>
    </row>
  </sheetData>
  <mergeCells count="1">
    <mergeCell ref="B9:B10"/>
  </mergeCells>
  <phoneticPr fontId="86"/>
  <hyperlinks>
    <hyperlink ref="A22" r:id="rId1" xr:uid="{DFD2450C-0E7C-46AF-995B-4619D4AB9292}"/>
    <hyperlink ref="A25" r:id="rId2" xr:uid="{26F2BD3A-13E7-47D6-9EFE-9696558C6C05}"/>
    <hyperlink ref="A28" r:id="rId3" xr:uid="{C0CF1417-BA34-4C79-A762-B36F04A21E2B}"/>
    <hyperlink ref="A34" r:id="rId4" xr:uid="{8DC9E9EE-F47E-4082-99C0-10E7581C64AD}"/>
    <hyperlink ref="A31" r:id="rId5" xr:uid="{CEC25463-0A8F-4275-823E-5852BE057181}"/>
    <hyperlink ref="A4" r:id="rId6" xr:uid="{02415F23-E9A8-4C55-A4E5-8E948E1479EB}"/>
    <hyperlink ref="A7" r:id="rId7" xr:uid="{DAB7DF99-AC69-43C9-B518-56E4B79144CC}"/>
    <hyperlink ref="A10" r:id="rId8" xr:uid="{FDDC49DB-6618-4426-8F40-684138A7E41E}"/>
    <hyperlink ref="A16" r:id="rId9" xr:uid="{1E4ADAFB-22E7-42C9-A4B9-441AD0BB5706}"/>
    <hyperlink ref="A19" r:id="rId10" xr:uid="{EE1F8FD0-B6DC-458D-9E06-7D4E2CA4EACF}"/>
  </hyperlinks>
  <pageMargins left="0.74803149606299213" right="0.74803149606299213" top="0.98425196850393704" bottom="0.98425196850393704" header="0.51181102362204722" footer="0.51181102362204722"/>
  <pageSetup paperSize="9" scale="16" fitToHeight="3" orientation="portrait"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D37" sqref="D37"/>
    </sheetView>
  </sheetViews>
  <sheetFormatPr defaultColWidth="9" defaultRowHeight="13.2"/>
  <cols>
    <col min="1" max="1" width="5" style="1" customWidth="1"/>
    <col min="2" max="2" width="25.77734375" style="88" customWidth="1"/>
    <col min="3" max="3" width="69.109375" style="1" customWidth="1"/>
    <col min="4" max="4" width="109.88671875" style="1" customWidth="1"/>
    <col min="5" max="5" width="3.88671875" style="1" customWidth="1"/>
    <col min="6" max="16384" width="9" style="1"/>
  </cols>
  <sheetData>
    <row r="1" spans="1:7" ht="18.75" customHeight="1">
      <c r="B1" s="88" t="s">
        <v>107</v>
      </c>
    </row>
    <row r="2" spans="1:7" ht="17.25" customHeight="1" thickBot="1">
      <c r="B2" t="s">
        <v>213</v>
      </c>
      <c r="D2" s="711"/>
      <c r="E2" s="673"/>
    </row>
    <row r="3" spans="1:7" ht="16.5" customHeight="1" thickBot="1">
      <c r="B3" s="89" t="s">
        <v>108</v>
      </c>
      <c r="C3" s="175" t="s">
        <v>109</v>
      </c>
      <c r="D3" s="135" t="s">
        <v>148</v>
      </c>
    </row>
    <row r="4" spans="1:7" ht="17.25" customHeight="1" thickBot="1">
      <c r="B4" s="90" t="s">
        <v>110</v>
      </c>
      <c r="C4" s="111" t="s">
        <v>214</v>
      </c>
      <c r="D4" s="91"/>
    </row>
    <row r="5" spans="1:7" ht="17.25" customHeight="1">
      <c r="B5" s="712" t="s">
        <v>142</v>
      </c>
      <c r="C5" s="715" t="s">
        <v>145</v>
      </c>
      <c r="D5" s="716"/>
    </row>
    <row r="6" spans="1:7" ht="19.2" customHeight="1">
      <c r="B6" s="713"/>
      <c r="C6" s="717" t="s">
        <v>146</v>
      </c>
      <c r="D6" s="718"/>
      <c r="G6" s="149"/>
    </row>
    <row r="7" spans="1:7" ht="19.95" customHeight="1">
      <c r="B7" s="713"/>
      <c r="C7" s="176" t="s">
        <v>147</v>
      </c>
      <c r="D7" s="177"/>
      <c r="G7" s="149"/>
    </row>
    <row r="8" spans="1:7" ht="25.2" customHeight="1" thickBot="1">
      <c r="B8" s="714"/>
      <c r="C8" s="151" t="s">
        <v>149</v>
      </c>
      <c r="D8" s="150"/>
      <c r="G8" s="149"/>
    </row>
    <row r="9" spans="1:7" ht="40.200000000000003" customHeight="1" thickBot="1">
      <c r="B9" s="92" t="s">
        <v>179</v>
      </c>
      <c r="C9" s="719" t="s">
        <v>215</v>
      </c>
      <c r="D9" s="720"/>
    </row>
    <row r="10" spans="1:7" ht="65.400000000000006" customHeight="1" thickBot="1">
      <c r="B10" s="93" t="s">
        <v>111</v>
      </c>
      <c r="C10" s="721" t="s">
        <v>218</v>
      </c>
      <c r="D10" s="722"/>
    </row>
    <row r="11" spans="1:7" ht="56.4" customHeight="1" thickBot="1">
      <c r="B11" s="94"/>
      <c r="C11" s="95" t="s">
        <v>216</v>
      </c>
      <c r="D11" s="155" t="s">
        <v>217</v>
      </c>
      <c r="F11" s="1" t="s">
        <v>19</v>
      </c>
    </row>
    <row r="12" spans="1:7" ht="37.799999999999997" hidden="1" customHeight="1" thickBot="1">
      <c r="B12" s="92" t="s">
        <v>177</v>
      </c>
      <c r="C12" s="721"/>
      <c r="D12" s="722"/>
    </row>
    <row r="13" spans="1:7" ht="102" customHeight="1" thickBot="1">
      <c r="B13" s="96" t="s">
        <v>211</v>
      </c>
      <c r="C13" s="97" t="s">
        <v>219</v>
      </c>
      <c r="D13" s="402" t="s">
        <v>220</v>
      </c>
      <c r="F13" t="s">
        <v>26</v>
      </c>
    </row>
    <row r="14" spans="1:7" ht="66.599999999999994" customHeight="1" thickBot="1">
      <c r="A14" t="s">
        <v>144</v>
      </c>
      <c r="B14" s="98" t="s">
        <v>112</v>
      </c>
      <c r="C14" s="709" t="s">
        <v>221</v>
      </c>
      <c r="D14" s="710"/>
    </row>
    <row r="15" spans="1:7" ht="17.25" customHeight="1"/>
    <row r="16" spans="1:7" ht="17.25" customHeight="1">
      <c r="B16" s="671" t="s">
        <v>175</v>
      </c>
      <c r="C16" s="290"/>
      <c r="D16" s="1" t="s">
        <v>144</v>
      </c>
    </row>
    <row r="17" spans="2:5">
      <c r="B17" s="671"/>
      <c r="C17"/>
    </row>
    <row r="18" spans="2:5">
      <c r="B18" s="671"/>
      <c r="E18" s="1" t="s">
        <v>19</v>
      </c>
    </row>
    <row r="19" spans="2:5">
      <c r="B19" s="671"/>
    </row>
    <row r="20" spans="2:5">
      <c r="B20" s="671"/>
    </row>
    <row r="21" spans="2:5" ht="16.2">
      <c r="B21" s="671"/>
      <c r="D21" s="407" t="s">
        <v>180</v>
      </c>
    </row>
    <row r="22" spans="2:5">
      <c r="B22" s="671"/>
    </row>
    <row r="23" spans="2:5">
      <c r="B23" s="671"/>
      <c r="D23" s="707" t="s">
        <v>223</v>
      </c>
    </row>
    <row r="24" spans="2:5">
      <c r="B24" s="671"/>
      <c r="D24" s="708"/>
    </row>
    <row r="25" spans="2:5">
      <c r="B25" s="671"/>
      <c r="D25" s="708"/>
    </row>
    <row r="26" spans="2:5">
      <c r="B26" s="671"/>
      <c r="D26" s="708"/>
    </row>
    <row r="27" spans="2:5">
      <c r="B27" s="671"/>
      <c r="D27" s="708"/>
    </row>
    <row r="28" spans="2:5">
      <c r="B28" s="671"/>
    </row>
    <row r="29" spans="2:5">
      <c r="B29" s="671"/>
      <c r="D29" s="1" t="s">
        <v>144</v>
      </c>
    </row>
    <row r="30" spans="2:5">
      <c r="B30" s="671"/>
      <c r="D30" s="1" t="s">
        <v>144</v>
      </c>
    </row>
    <row r="31" spans="2:5">
      <c r="B31" s="671"/>
    </row>
    <row r="32" spans="2:5">
      <c r="B32" s="671"/>
    </row>
    <row r="33" spans="2:2">
      <c r="B33" s="671"/>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zoomScale="102" zoomScaleNormal="102" zoomScaleSheetLayoutView="100" workbookViewId="0">
      <selection activeCell="C7" sqref="C7"/>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29" ht="15" customHeight="1">
      <c r="A1" s="726" t="s">
        <v>182</v>
      </c>
      <c r="B1" s="727"/>
      <c r="C1" s="727"/>
      <c r="D1" s="727"/>
      <c r="E1" s="727"/>
      <c r="F1" s="727"/>
      <c r="G1" s="727"/>
      <c r="H1" s="727"/>
      <c r="I1" s="727"/>
      <c r="J1" s="727"/>
      <c r="K1" s="727"/>
      <c r="L1" s="727"/>
      <c r="M1" s="727"/>
      <c r="N1" s="728"/>
      <c r="P1" s="729" t="s">
        <v>3</v>
      </c>
      <c r="Q1" s="730"/>
      <c r="R1" s="730"/>
      <c r="S1" s="730"/>
      <c r="T1" s="730"/>
      <c r="U1" s="730"/>
      <c r="V1" s="730"/>
      <c r="W1" s="730"/>
      <c r="X1" s="730"/>
      <c r="Y1" s="730"/>
      <c r="Z1" s="730"/>
      <c r="AA1" s="730"/>
      <c r="AB1" s="730"/>
      <c r="AC1" s="731"/>
    </row>
    <row r="2" spans="1:29" ht="18" customHeight="1" thickBot="1">
      <c r="A2" s="732" t="s">
        <v>183</v>
      </c>
      <c r="B2" s="733"/>
      <c r="C2" s="733"/>
      <c r="D2" s="733"/>
      <c r="E2" s="733"/>
      <c r="F2" s="733"/>
      <c r="G2" s="733"/>
      <c r="H2" s="733"/>
      <c r="I2" s="733"/>
      <c r="J2" s="733"/>
      <c r="K2" s="733"/>
      <c r="L2" s="733"/>
      <c r="M2" s="733"/>
      <c r="N2" s="734"/>
      <c r="P2" s="735" t="s">
        <v>4</v>
      </c>
      <c r="Q2" s="733"/>
      <c r="R2" s="733"/>
      <c r="S2" s="733"/>
      <c r="T2" s="733"/>
      <c r="U2" s="733"/>
      <c r="V2" s="733"/>
      <c r="W2" s="733"/>
      <c r="X2" s="733"/>
      <c r="Y2" s="733"/>
      <c r="Z2" s="733"/>
      <c r="AA2" s="733"/>
      <c r="AB2" s="733"/>
      <c r="AC2" s="736"/>
    </row>
    <row r="3" spans="1:29" ht="13.8" thickBot="1">
      <c r="A3" s="6" t="s">
        <v>183</v>
      </c>
      <c r="B3" s="8" t="s">
        <v>245</v>
      </c>
      <c r="C3" s="133" t="s">
        <v>5</v>
      </c>
      <c r="D3" s="136" t="s">
        <v>6</v>
      </c>
      <c r="E3" s="136" t="s">
        <v>7</v>
      </c>
      <c r="F3" s="136" t="s">
        <v>8</v>
      </c>
      <c r="G3" s="136" t="s">
        <v>9</v>
      </c>
      <c r="H3" s="136" t="s">
        <v>10</v>
      </c>
      <c r="I3" s="136" t="s">
        <v>11</v>
      </c>
      <c r="J3" s="136" t="s">
        <v>12</v>
      </c>
      <c r="K3" s="136" t="s">
        <v>13</v>
      </c>
      <c r="L3" s="136" t="s">
        <v>14</v>
      </c>
      <c r="M3" s="136" t="s">
        <v>15</v>
      </c>
      <c r="N3" s="7" t="s">
        <v>16</v>
      </c>
      <c r="P3" s="8"/>
      <c r="Q3" s="8" t="s">
        <v>245</v>
      </c>
      <c r="R3" s="133" t="s">
        <v>5</v>
      </c>
      <c r="S3" s="136" t="s">
        <v>6</v>
      </c>
      <c r="T3" s="136" t="s">
        <v>7</v>
      </c>
      <c r="U3" s="136" t="s">
        <v>8</v>
      </c>
      <c r="V3" s="136" t="s">
        <v>9</v>
      </c>
      <c r="W3" s="136" t="s">
        <v>10</v>
      </c>
      <c r="X3" s="136" t="s">
        <v>11</v>
      </c>
      <c r="Y3" s="136" t="s">
        <v>12</v>
      </c>
      <c r="Z3" s="136" t="s">
        <v>13</v>
      </c>
      <c r="AA3" s="136" t="s">
        <v>14</v>
      </c>
      <c r="AB3" s="136" t="s">
        <v>15</v>
      </c>
      <c r="AC3" s="9" t="s">
        <v>17</v>
      </c>
    </row>
    <row r="4" spans="1:29" ht="13.8" thickBot="1">
      <c r="A4" s="316" t="s">
        <v>183</v>
      </c>
      <c r="B4" s="317">
        <f t="shared" ref="B4:M4" si="0">AVERAGE(B8:B19)</f>
        <v>68.083333333333329</v>
      </c>
      <c r="C4" s="317">
        <f t="shared" si="0"/>
        <v>56.083333333333336</v>
      </c>
      <c r="D4" s="317">
        <f t="shared" si="0"/>
        <v>67.333333333333329</v>
      </c>
      <c r="E4" s="317">
        <f t="shared" si="0"/>
        <v>103.25</v>
      </c>
      <c r="F4" s="317">
        <f t="shared" si="0"/>
        <v>188.08333333333334</v>
      </c>
      <c r="G4" s="317">
        <f t="shared" si="0"/>
        <v>415.33333333333331</v>
      </c>
      <c r="H4" s="317">
        <f t="shared" si="0"/>
        <v>607.08333333333337</v>
      </c>
      <c r="I4" s="317">
        <f t="shared" si="0"/>
        <v>866.25</v>
      </c>
      <c r="J4" s="317">
        <f t="shared" si="0"/>
        <v>555.5</v>
      </c>
      <c r="K4" s="317">
        <f t="shared" ref="K4" si="1">AVERAGE(K8:K19)</f>
        <v>365.91666666666669</v>
      </c>
      <c r="L4" s="317">
        <f t="shared" si="0"/>
        <v>224.41666666666666</v>
      </c>
      <c r="M4" s="317">
        <f t="shared" si="0"/>
        <v>136.41666666666666</v>
      </c>
      <c r="N4" s="317">
        <f>AVERAGE(N8:N19)</f>
        <v>3653.75</v>
      </c>
      <c r="O4" s="10"/>
      <c r="P4" s="318" t="str">
        <f>+A4</f>
        <v xml:space="preserve"> </v>
      </c>
      <c r="Q4" s="317">
        <f t="shared" ref="Q4:AC4" si="2">AVERAGE(Q8:Q19)</f>
        <v>8.1666666666666661</v>
      </c>
      <c r="R4" s="317">
        <f t="shared" si="2"/>
        <v>8.75</v>
      </c>
      <c r="S4" s="317">
        <f t="shared" si="2"/>
        <v>13.25</v>
      </c>
      <c r="T4" s="317">
        <f t="shared" si="2"/>
        <v>6.5</v>
      </c>
      <c r="U4" s="317">
        <f t="shared" si="2"/>
        <v>9.1666666666666661</v>
      </c>
      <c r="V4" s="317">
        <f t="shared" si="2"/>
        <v>8.9166666666666661</v>
      </c>
      <c r="W4" s="317">
        <f t="shared" si="2"/>
        <v>8.0833333333333339</v>
      </c>
      <c r="X4" s="317">
        <f t="shared" si="2"/>
        <v>10.833333333333334</v>
      </c>
      <c r="Y4" s="317">
        <f t="shared" ref="Y4" si="3">AVERAGE(Y8:Y19)</f>
        <v>9.1666666666666661</v>
      </c>
      <c r="Z4" s="317">
        <f t="shared" ref="Z4" si="4">AVERAGE(Z8:Z19)</f>
        <v>18.75</v>
      </c>
      <c r="AA4" s="317">
        <f t="shared" si="2"/>
        <v>11.25</v>
      </c>
      <c r="AB4" s="317">
        <f t="shared" si="2"/>
        <v>11.583333333333334</v>
      </c>
      <c r="AC4" s="317">
        <f t="shared" si="2"/>
        <v>124.41666666666667</v>
      </c>
    </row>
    <row r="5" spans="1:29" ht="19.8" customHeight="1" thickBot="1">
      <c r="A5" s="245" t="s">
        <v>183</v>
      </c>
      <c r="B5" s="245" t="s">
        <v>183</v>
      </c>
      <c r="C5" s="307" t="s">
        <v>205</v>
      </c>
      <c r="D5" s="245"/>
      <c r="E5" s="245"/>
      <c r="F5" s="245"/>
      <c r="G5" s="245"/>
      <c r="H5" s="245"/>
      <c r="I5" s="245"/>
      <c r="J5" s="245"/>
      <c r="K5" s="245"/>
      <c r="L5" s="245"/>
      <c r="M5" s="245"/>
      <c r="N5" s="212"/>
      <c r="O5" s="103"/>
      <c r="P5" s="134"/>
      <c r="Q5" s="134"/>
      <c r="R5" s="307" t="s">
        <v>205</v>
      </c>
      <c r="S5" s="245"/>
      <c r="T5" s="245"/>
      <c r="U5" s="245"/>
      <c r="V5" s="245"/>
      <c r="W5" s="245"/>
      <c r="X5" s="245"/>
      <c r="Y5" s="245"/>
      <c r="Z5" s="245"/>
      <c r="AA5" s="245"/>
      <c r="AB5" s="245"/>
      <c r="AC5" s="212"/>
    </row>
    <row r="6" spans="1:29" ht="19.8" customHeight="1" thickBot="1">
      <c r="A6" s="245" t="s">
        <v>183</v>
      </c>
      <c r="B6" s="245" t="s">
        <v>183</v>
      </c>
      <c r="C6" s="307">
        <v>29</v>
      </c>
      <c r="D6" s="245"/>
      <c r="E6" s="245"/>
      <c r="F6" s="245"/>
      <c r="G6" s="245"/>
      <c r="H6" s="245"/>
      <c r="I6" s="245"/>
      <c r="J6" s="245"/>
      <c r="K6" s="245"/>
      <c r="L6" s="245"/>
      <c r="M6" s="245"/>
      <c r="N6" s="302"/>
      <c r="O6" s="103"/>
      <c r="P6" s="444"/>
      <c r="Q6" s="444"/>
      <c r="R6" s="307">
        <v>2</v>
      </c>
      <c r="S6" s="245"/>
      <c r="T6" s="245"/>
      <c r="U6" s="245"/>
      <c r="V6" s="245"/>
      <c r="W6" s="245"/>
      <c r="X6" s="245"/>
      <c r="Y6" s="245"/>
      <c r="Z6" s="245"/>
      <c r="AA6" s="245"/>
      <c r="AB6" s="245"/>
      <c r="AC6" s="302"/>
    </row>
    <row r="7" spans="1:29" ht="19.8" customHeight="1" thickBot="1">
      <c r="A7" s="443" t="s">
        <v>204</v>
      </c>
      <c r="B7" s="451">
        <v>100</v>
      </c>
      <c r="C7" s="451">
        <v>29</v>
      </c>
      <c r="D7" s="447"/>
      <c r="E7" s="447"/>
      <c r="F7" s="447"/>
      <c r="G7" s="447"/>
      <c r="H7" s="447"/>
      <c r="I7" s="447"/>
      <c r="J7" s="447"/>
      <c r="K7" s="447"/>
      <c r="L7" s="447"/>
      <c r="M7" s="442"/>
      <c r="N7" s="448"/>
      <c r="O7" s="103"/>
      <c r="P7" s="446" t="s">
        <v>204</v>
      </c>
      <c r="Q7" s="452">
        <v>4</v>
      </c>
      <c r="R7" s="446">
        <v>2</v>
      </c>
      <c r="S7" s="245"/>
      <c r="T7" s="245"/>
      <c r="U7" s="245"/>
      <c r="V7" s="245"/>
      <c r="W7" s="245"/>
      <c r="X7" s="245"/>
      <c r="Y7" s="245"/>
      <c r="Z7" s="245"/>
      <c r="AA7" s="245"/>
      <c r="AB7" s="245"/>
      <c r="AC7" s="448"/>
    </row>
    <row r="8" spans="1:29" ht="18" customHeight="1" thickBot="1">
      <c r="A8" s="306" t="s">
        <v>161</v>
      </c>
      <c r="B8" s="314">
        <v>82</v>
      </c>
      <c r="C8" s="312">
        <v>62</v>
      </c>
      <c r="D8" s="356">
        <v>99</v>
      </c>
      <c r="E8" s="312">
        <v>112</v>
      </c>
      <c r="F8" s="449">
        <v>224</v>
      </c>
      <c r="G8" s="449">
        <v>526</v>
      </c>
      <c r="H8" s="449">
        <v>521</v>
      </c>
      <c r="I8" s="312">
        <v>768</v>
      </c>
      <c r="J8" s="312">
        <v>454</v>
      </c>
      <c r="K8" s="312">
        <v>390</v>
      </c>
      <c r="L8" s="312">
        <v>416</v>
      </c>
      <c r="M8" s="418">
        <v>154</v>
      </c>
      <c r="N8" s="450">
        <f>SUM(B8:M8)</f>
        <v>3808</v>
      </c>
      <c r="O8" s="10"/>
      <c r="P8" s="445" t="s">
        <v>161</v>
      </c>
      <c r="Q8" s="375">
        <v>1</v>
      </c>
      <c r="R8" s="376">
        <v>1</v>
      </c>
      <c r="S8" s="376">
        <v>4</v>
      </c>
      <c r="T8" s="376">
        <v>2</v>
      </c>
      <c r="U8" s="376">
        <v>2</v>
      </c>
      <c r="V8" s="312">
        <v>7</v>
      </c>
      <c r="W8" s="312">
        <v>7</v>
      </c>
      <c r="X8" s="312">
        <v>3</v>
      </c>
      <c r="Y8" s="312">
        <v>1</v>
      </c>
      <c r="Z8" s="312">
        <v>7</v>
      </c>
      <c r="AA8" s="312">
        <v>7</v>
      </c>
      <c r="AB8" s="315">
        <v>5</v>
      </c>
      <c r="AC8" s="313">
        <f>SUM(Q8:AB8)</f>
        <v>47</v>
      </c>
    </row>
    <row r="9" spans="1:29" ht="18" customHeight="1" thickBot="1">
      <c r="A9" s="303" t="s">
        <v>157</v>
      </c>
      <c r="B9" s="308">
        <v>81</v>
      </c>
      <c r="C9" s="309">
        <v>39</v>
      </c>
      <c r="D9" s="309">
        <v>72</v>
      </c>
      <c r="E9" s="310">
        <v>89</v>
      </c>
      <c r="F9" s="310">
        <v>258</v>
      </c>
      <c r="G9" s="310">
        <v>416</v>
      </c>
      <c r="H9" s="310">
        <v>554</v>
      </c>
      <c r="I9" s="310">
        <v>568</v>
      </c>
      <c r="J9" s="310">
        <v>578</v>
      </c>
      <c r="K9" s="310">
        <v>337</v>
      </c>
      <c r="L9" s="310">
        <v>169</v>
      </c>
      <c r="M9" s="310">
        <v>168</v>
      </c>
      <c r="N9" s="311">
        <f t="shared" ref="N9:N20" si="5">SUM(B9:M9)</f>
        <v>3329</v>
      </c>
      <c r="O9" s="108" t="s">
        <v>19</v>
      </c>
      <c r="P9" s="373" t="s">
        <v>157</v>
      </c>
      <c r="Q9" s="391">
        <v>0</v>
      </c>
      <c r="R9" s="392">
        <v>5</v>
      </c>
      <c r="S9" s="392">
        <v>4</v>
      </c>
      <c r="T9" s="392">
        <v>1</v>
      </c>
      <c r="U9" s="392">
        <v>1</v>
      </c>
      <c r="V9" s="392">
        <v>1</v>
      </c>
      <c r="W9" s="392">
        <v>1</v>
      </c>
      <c r="X9" s="392">
        <v>1</v>
      </c>
      <c r="Y9" s="391">
        <v>0</v>
      </c>
      <c r="Z9" s="391">
        <v>0</v>
      </c>
      <c r="AA9" s="391">
        <v>0</v>
      </c>
      <c r="AB9" s="391">
        <v>2</v>
      </c>
      <c r="AC9" s="374">
        <f t="shared" ref="AC9:AC20" si="6">SUM(Q9:AB9)</f>
        <v>16</v>
      </c>
    </row>
    <row r="10" spans="1:29" ht="18" customHeight="1" thickBot="1">
      <c r="A10" s="303" t="s">
        <v>143</v>
      </c>
      <c r="B10" s="264">
        <v>81</v>
      </c>
      <c r="C10" s="264">
        <v>48</v>
      </c>
      <c r="D10" s="265">
        <v>71</v>
      </c>
      <c r="E10" s="264">
        <v>128</v>
      </c>
      <c r="F10" s="264">
        <v>171</v>
      </c>
      <c r="G10" s="264">
        <v>350</v>
      </c>
      <c r="H10" s="264">
        <v>569</v>
      </c>
      <c r="I10" s="264">
        <v>553</v>
      </c>
      <c r="J10" s="264">
        <v>458</v>
      </c>
      <c r="K10" s="264">
        <v>306</v>
      </c>
      <c r="L10" s="264">
        <v>220</v>
      </c>
      <c r="M10" s="265">
        <v>229</v>
      </c>
      <c r="N10" s="294">
        <f t="shared" si="5"/>
        <v>3184</v>
      </c>
      <c r="O10" s="244"/>
      <c r="P10" s="373" t="s">
        <v>143</v>
      </c>
      <c r="Q10" s="389">
        <v>1</v>
      </c>
      <c r="R10" s="389">
        <v>2</v>
      </c>
      <c r="S10" s="389">
        <v>1</v>
      </c>
      <c r="T10" s="389">
        <v>0</v>
      </c>
      <c r="U10" s="389">
        <v>0</v>
      </c>
      <c r="V10" s="389">
        <v>0</v>
      </c>
      <c r="W10" s="389">
        <v>1</v>
      </c>
      <c r="X10" s="389">
        <v>1</v>
      </c>
      <c r="Y10" s="389">
        <v>0</v>
      </c>
      <c r="Z10" s="389">
        <v>1</v>
      </c>
      <c r="AA10" s="389">
        <v>0</v>
      </c>
      <c r="AB10" s="389">
        <v>0</v>
      </c>
      <c r="AC10" s="390">
        <f t="shared" si="6"/>
        <v>7</v>
      </c>
    </row>
    <row r="11" spans="1:29" ht="18" customHeight="1" thickBot="1">
      <c r="A11" s="246" t="s">
        <v>125</v>
      </c>
      <c r="B11" s="162">
        <v>112</v>
      </c>
      <c r="C11" s="162">
        <v>85</v>
      </c>
      <c r="D11" s="162">
        <v>60</v>
      </c>
      <c r="E11" s="162">
        <v>97</v>
      </c>
      <c r="F11" s="162">
        <v>95</v>
      </c>
      <c r="G11" s="162">
        <v>305</v>
      </c>
      <c r="H11" s="162">
        <v>544</v>
      </c>
      <c r="I11" s="162">
        <v>449</v>
      </c>
      <c r="J11" s="162">
        <v>475</v>
      </c>
      <c r="K11" s="162">
        <v>505</v>
      </c>
      <c r="L11" s="162">
        <v>219</v>
      </c>
      <c r="M11" s="163">
        <v>98</v>
      </c>
      <c r="N11" s="259">
        <f t="shared" si="5"/>
        <v>3044</v>
      </c>
      <c r="O11" s="108"/>
      <c r="P11" s="303" t="s">
        <v>125</v>
      </c>
      <c r="Q11" s="211">
        <v>16</v>
      </c>
      <c r="R11" s="211">
        <v>1</v>
      </c>
      <c r="S11" s="211">
        <v>19</v>
      </c>
      <c r="T11" s="211">
        <v>3</v>
      </c>
      <c r="U11" s="211">
        <v>13</v>
      </c>
      <c r="V11" s="211">
        <v>1</v>
      </c>
      <c r="W11" s="211">
        <v>2</v>
      </c>
      <c r="X11" s="211">
        <v>2</v>
      </c>
      <c r="Y11" s="211">
        <v>0</v>
      </c>
      <c r="Z11" s="211">
        <v>24</v>
      </c>
      <c r="AA11" s="211">
        <v>4</v>
      </c>
      <c r="AB11" s="211">
        <v>2</v>
      </c>
      <c r="AC11" s="258">
        <f t="shared" si="6"/>
        <v>87</v>
      </c>
    </row>
    <row r="12" spans="1:29" ht="18" customHeight="1" thickBot="1">
      <c r="A12" s="247" t="s">
        <v>27</v>
      </c>
      <c r="B12" s="213">
        <v>84</v>
      </c>
      <c r="C12" s="213">
        <v>100</v>
      </c>
      <c r="D12" s="214">
        <v>77</v>
      </c>
      <c r="E12" s="214">
        <v>80</v>
      </c>
      <c r="F12" s="123">
        <v>236</v>
      </c>
      <c r="G12" s="123">
        <v>438</v>
      </c>
      <c r="H12" s="124">
        <v>631</v>
      </c>
      <c r="I12" s="123">
        <v>752</v>
      </c>
      <c r="J12" s="122">
        <v>523</v>
      </c>
      <c r="K12" s="123">
        <v>427</v>
      </c>
      <c r="L12" s="122">
        <v>253</v>
      </c>
      <c r="M12" s="215">
        <v>136</v>
      </c>
      <c r="N12" s="249">
        <f t="shared" si="5"/>
        <v>3737</v>
      </c>
      <c r="O12" s="108"/>
      <c r="P12" s="304" t="s">
        <v>20</v>
      </c>
      <c r="Q12" s="216">
        <v>7</v>
      </c>
      <c r="R12" s="216">
        <v>7</v>
      </c>
      <c r="S12" s="217">
        <v>13</v>
      </c>
      <c r="T12" s="217">
        <v>3</v>
      </c>
      <c r="U12" s="217">
        <v>8</v>
      </c>
      <c r="V12" s="217">
        <v>11</v>
      </c>
      <c r="W12" s="216">
        <v>5</v>
      </c>
      <c r="X12" s="217">
        <v>11</v>
      </c>
      <c r="Y12" s="217">
        <v>9</v>
      </c>
      <c r="Z12" s="217">
        <v>9</v>
      </c>
      <c r="AA12" s="218">
        <v>20</v>
      </c>
      <c r="AB12" s="218">
        <v>37</v>
      </c>
      <c r="AC12" s="256">
        <f t="shared" si="6"/>
        <v>140</v>
      </c>
    </row>
    <row r="13" spans="1:29" ht="18" customHeight="1" thickBot="1">
      <c r="A13" s="247" t="s">
        <v>28</v>
      </c>
      <c r="B13" s="217">
        <v>41</v>
      </c>
      <c r="C13" s="217">
        <v>44</v>
      </c>
      <c r="D13" s="217">
        <v>67</v>
      </c>
      <c r="E13" s="217">
        <v>103</v>
      </c>
      <c r="F13" s="219">
        <v>311</v>
      </c>
      <c r="G13" s="217">
        <v>415</v>
      </c>
      <c r="H13" s="217">
        <v>539</v>
      </c>
      <c r="I13" s="219">
        <v>1165</v>
      </c>
      <c r="J13" s="217">
        <v>534</v>
      </c>
      <c r="K13" s="217">
        <v>297</v>
      </c>
      <c r="L13" s="216">
        <v>205</v>
      </c>
      <c r="M13" s="220">
        <v>92</v>
      </c>
      <c r="N13" s="250">
        <f t="shared" si="5"/>
        <v>3813</v>
      </c>
      <c r="O13" s="108"/>
      <c r="P13" s="305" t="s">
        <v>28</v>
      </c>
      <c r="Q13" s="217">
        <v>9</v>
      </c>
      <c r="R13" s="217">
        <v>22</v>
      </c>
      <c r="S13" s="216">
        <v>18</v>
      </c>
      <c r="T13" s="217">
        <v>9</v>
      </c>
      <c r="U13" s="221">
        <v>21</v>
      </c>
      <c r="V13" s="217">
        <v>14</v>
      </c>
      <c r="W13" s="217">
        <v>6</v>
      </c>
      <c r="X13" s="217">
        <v>13</v>
      </c>
      <c r="Y13" s="217">
        <v>7</v>
      </c>
      <c r="Z13" s="222">
        <v>81</v>
      </c>
      <c r="AA13" s="221">
        <v>31</v>
      </c>
      <c r="AB13" s="222">
        <v>37</v>
      </c>
      <c r="AC13" s="257">
        <f t="shared" si="6"/>
        <v>268</v>
      </c>
    </row>
    <row r="14" spans="1:29" ht="18" customHeight="1" thickBot="1">
      <c r="A14" s="247" t="s">
        <v>29</v>
      </c>
      <c r="B14" s="217">
        <v>57</v>
      </c>
      <c r="C14" s="216">
        <v>35</v>
      </c>
      <c r="D14" s="217">
        <v>95</v>
      </c>
      <c r="E14" s="216">
        <v>112</v>
      </c>
      <c r="F14" s="217">
        <v>131</v>
      </c>
      <c r="G14" s="13">
        <v>340</v>
      </c>
      <c r="H14" s="13">
        <v>483</v>
      </c>
      <c r="I14" s="14">
        <v>1339</v>
      </c>
      <c r="J14" s="13">
        <v>614</v>
      </c>
      <c r="K14" s="13">
        <v>349</v>
      </c>
      <c r="L14" s="13">
        <v>236</v>
      </c>
      <c r="M14" s="223">
        <v>68</v>
      </c>
      <c r="N14" s="249">
        <f t="shared" si="5"/>
        <v>3859</v>
      </c>
      <c r="O14" s="108"/>
      <c r="P14" s="305" t="s">
        <v>29</v>
      </c>
      <c r="Q14" s="217">
        <v>19</v>
      </c>
      <c r="R14" s="217">
        <v>12</v>
      </c>
      <c r="S14" s="217">
        <v>8</v>
      </c>
      <c r="T14" s="216">
        <v>12</v>
      </c>
      <c r="U14" s="217">
        <v>7</v>
      </c>
      <c r="V14" s="217">
        <v>15</v>
      </c>
      <c r="W14" s="13">
        <v>16</v>
      </c>
      <c r="X14" s="223">
        <v>12</v>
      </c>
      <c r="Y14" s="216">
        <v>16</v>
      </c>
      <c r="Z14" s="217">
        <v>6</v>
      </c>
      <c r="AA14" s="216">
        <v>12</v>
      </c>
      <c r="AB14" s="216">
        <v>6</v>
      </c>
      <c r="AC14" s="256">
        <f t="shared" si="6"/>
        <v>141</v>
      </c>
    </row>
    <row r="15" spans="1:29" ht="18" hidden="1" customHeight="1" thickBot="1">
      <c r="A15" s="247" t="s">
        <v>30</v>
      </c>
      <c r="B15" s="224">
        <v>68</v>
      </c>
      <c r="C15" s="217">
        <v>42</v>
      </c>
      <c r="D15" s="217">
        <v>44</v>
      </c>
      <c r="E15" s="216">
        <v>75</v>
      </c>
      <c r="F15" s="216">
        <v>135</v>
      </c>
      <c r="G15" s="216">
        <v>448</v>
      </c>
      <c r="H15" s="217">
        <v>507</v>
      </c>
      <c r="I15" s="217">
        <v>808</v>
      </c>
      <c r="J15" s="221">
        <v>795</v>
      </c>
      <c r="K15" s="216">
        <v>313</v>
      </c>
      <c r="L15" s="216">
        <v>246</v>
      </c>
      <c r="M15" s="216">
        <v>143</v>
      </c>
      <c r="N15" s="249">
        <f t="shared" si="5"/>
        <v>3624</v>
      </c>
      <c r="O15" s="108"/>
      <c r="P15" s="305" t="s">
        <v>30</v>
      </c>
      <c r="Q15" s="226">
        <v>9</v>
      </c>
      <c r="R15" s="217">
        <v>16</v>
      </c>
      <c r="S15" s="217">
        <v>12</v>
      </c>
      <c r="T15" s="216">
        <v>6</v>
      </c>
      <c r="U15" s="227">
        <v>7</v>
      </c>
      <c r="V15" s="227">
        <v>14</v>
      </c>
      <c r="W15" s="217">
        <v>9</v>
      </c>
      <c r="X15" s="217">
        <v>14</v>
      </c>
      <c r="Y15" s="217">
        <v>9</v>
      </c>
      <c r="Z15" s="217">
        <v>9</v>
      </c>
      <c r="AA15" s="227">
        <v>8</v>
      </c>
      <c r="AB15" s="227">
        <v>7</v>
      </c>
      <c r="AC15" s="256">
        <f t="shared" si="6"/>
        <v>120</v>
      </c>
    </row>
    <row r="16" spans="1:29" ht="18" hidden="1" customHeight="1" thickBot="1">
      <c r="A16" s="12" t="s">
        <v>31</v>
      </c>
      <c r="B16" s="228">
        <v>71</v>
      </c>
      <c r="C16" s="228">
        <v>97</v>
      </c>
      <c r="D16" s="228">
        <v>61</v>
      </c>
      <c r="E16" s="229">
        <v>105</v>
      </c>
      <c r="F16" s="229">
        <v>198</v>
      </c>
      <c r="G16" s="229">
        <v>442</v>
      </c>
      <c r="H16" s="230">
        <v>790</v>
      </c>
      <c r="I16" s="15">
        <v>674</v>
      </c>
      <c r="J16" s="15">
        <v>594</v>
      </c>
      <c r="K16" s="229">
        <v>275</v>
      </c>
      <c r="L16" s="229">
        <v>133</v>
      </c>
      <c r="M16" s="229">
        <v>108</v>
      </c>
      <c r="N16" s="249">
        <f t="shared" si="5"/>
        <v>3548</v>
      </c>
      <c r="O16" s="10"/>
      <c r="P16" s="248" t="s">
        <v>31</v>
      </c>
      <c r="Q16" s="228">
        <v>7</v>
      </c>
      <c r="R16" s="228">
        <v>13</v>
      </c>
      <c r="S16" s="228">
        <v>12</v>
      </c>
      <c r="T16" s="229">
        <v>11</v>
      </c>
      <c r="U16" s="229">
        <v>12</v>
      </c>
      <c r="V16" s="229">
        <v>15</v>
      </c>
      <c r="W16" s="229">
        <v>20</v>
      </c>
      <c r="X16" s="229">
        <v>15</v>
      </c>
      <c r="Y16" s="229">
        <v>15</v>
      </c>
      <c r="Z16" s="229">
        <v>20</v>
      </c>
      <c r="AA16" s="229">
        <v>9</v>
      </c>
      <c r="AB16" s="229">
        <v>7</v>
      </c>
      <c r="AC16" s="255">
        <f t="shared" si="6"/>
        <v>156</v>
      </c>
    </row>
    <row r="17" spans="1:31" ht="13.8" hidden="1" thickBot="1">
      <c r="A17" s="17" t="s">
        <v>32</v>
      </c>
      <c r="B17" s="226">
        <v>38</v>
      </c>
      <c r="C17" s="229">
        <v>19</v>
      </c>
      <c r="D17" s="229">
        <v>38</v>
      </c>
      <c r="E17" s="229">
        <v>203</v>
      </c>
      <c r="F17" s="229">
        <v>146</v>
      </c>
      <c r="G17" s="229">
        <v>439</v>
      </c>
      <c r="H17" s="230">
        <v>964</v>
      </c>
      <c r="I17" s="230">
        <v>1154</v>
      </c>
      <c r="J17" s="229">
        <v>423</v>
      </c>
      <c r="K17" s="229">
        <v>388</v>
      </c>
      <c r="L17" s="229">
        <v>176</v>
      </c>
      <c r="M17" s="229">
        <v>143</v>
      </c>
      <c r="N17" s="231">
        <f t="shared" si="5"/>
        <v>4131</v>
      </c>
      <c r="O17" s="10"/>
      <c r="P17" s="16" t="s">
        <v>32</v>
      </c>
      <c r="Q17" s="229">
        <v>7</v>
      </c>
      <c r="R17" s="229">
        <v>7</v>
      </c>
      <c r="S17" s="229">
        <v>8</v>
      </c>
      <c r="T17" s="229">
        <v>12</v>
      </c>
      <c r="U17" s="229">
        <v>9</v>
      </c>
      <c r="V17" s="229">
        <v>6</v>
      </c>
      <c r="W17" s="229">
        <v>11</v>
      </c>
      <c r="X17" s="229">
        <v>8</v>
      </c>
      <c r="Y17" s="229">
        <v>16</v>
      </c>
      <c r="Z17" s="229">
        <v>40</v>
      </c>
      <c r="AA17" s="229">
        <v>17</v>
      </c>
      <c r="AB17" s="229">
        <v>16</v>
      </c>
      <c r="AC17" s="229">
        <f t="shared" si="6"/>
        <v>157</v>
      </c>
    </row>
    <row r="18" spans="1:31" ht="13.8" hidden="1" thickBot="1">
      <c r="A18" s="232" t="s">
        <v>33</v>
      </c>
      <c r="B18" s="15">
        <v>49</v>
      </c>
      <c r="C18" s="15">
        <v>63</v>
      </c>
      <c r="D18" s="15">
        <v>50</v>
      </c>
      <c r="E18" s="15">
        <v>71</v>
      </c>
      <c r="F18" s="15">
        <v>144</v>
      </c>
      <c r="G18" s="15">
        <v>374</v>
      </c>
      <c r="H18" s="105">
        <v>729</v>
      </c>
      <c r="I18" s="105">
        <v>1097</v>
      </c>
      <c r="J18" s="105">
        <v>650</v>
      </c>
      <c r="K18" s="15">
        <v>397</v>
      </c>
      <c r="L18" s="15">
        <v>192</v>
      </c>
      <c r="M18" s="15">
        <v>217</v>
      </c>
      <c r="N18" s="231">
        <f t="shared" si="5"/>
        <v>4033</v>
      </c>
      <c r="O18" s="10"/>
      <c r="P18" s="18" t="s">
        <v>33</v>
      </c>
      <c r="Q18" s="15">
        <v>10</v>
      </c>
      <c r="R18" s="15">
        <v>6</v>
      </c>
      <c r="S18" s="15">
        <v>14</v>
      </c>
      <c r="T18" s="15">
        <v>10</v>
      </c>
      <c r="U18" s="15">
        <v>10</v>
      </c>
      <c r="V18" s="15">
        <v>19</v>
      </c>
      <c r="W18" s="15">
        <v>11</v>
      </c>
      <c r="X18" s="15">
        <v>20</v>
      </c>
      <c r="Y18" s="15">
        <v>15</v>
      </c>
      <c r="Z18" s="15">
        <v>8</v>
      </c>
      <c r="AA18" s="15">
        <v>11</v>
      </c>
      <c r="AB18" s="15">
        <v>8</v>
      </c>
      <c r="AC18" s="229">
        <f t="shared" si="6"/>
        <v>142</v>
      </c>
    </row>
    <row r="19" spans="1:31" ht="13.8" hidden="1" thickBot="1">
      <c r="A19" s="17" t="s">
        <v>34</v>
      </c>
      <c r="B19" s="15">
        <v>53</v>
      </c>
      <c r="C19" s="15">
        <v>39</v>
      </c>
      <c r="D19" s="15">
        <v>74</v>
      </c>
      <c r="E19" s="15">
        <v>64</v>
      </c>
      <c r="F19" s="15">
        <v>208</v>
      </c>
      <c r="G19" s="15">
        <v>491</v>
      </c>
      <c r="H19" s="15">
        <v>454</v>
      </c>
      <c r="I19" s="105">
        <v>1068</v>
      </c>
      <c r="J19" s="15">
        <v>568</v>
      </c>
      <c r="K19" s="15">
        <v>407</v>
      </c>
      <c r="L19" s="15">
        <v>228</v>
      </c>
      <c r="M19" s="15">
        <v>81</v>
      </c>
      <c r="N19" s="225">
        <f t="shared" si="5"/>
        <v>3735</v>
      </c>
      <c r="O19" s="10"/>
      <c r="P19" s="16" t="s">
        <v>34</v>
      </c>
      <c r="Q19" s="15">
        <v>12</v>
      </c>
      <c r="R19" s="15">
        <v>13</v>
      </c>
      <c r="S19" s="15">
        <v>46</v>
      </c>
      <c r="T19" s="15">
        <v>9</v>
      </c>
      <c r="U19" s="15">
        <v>20</v>
      </c>
      <c r="V19" s="15">
        <v>4</v>
      </c>
      <c r="W19" s="15">
        <v>8</v>
      </c>
      <c r="X19" s="15">
        <v>30</v>
      </c>
      <c r="Y19" s="15">
        <v>22</v>
      </c>
      <c r="Z19" s="15">
        <v>20</v>
      </c>
      <c r="AA19" s="15">
        <v>16</v>
      </c>
      <c r="AB19" s="15">
        <v>12</v>
      </c>
      <c r="AC19" s="233">
        <f t="shared" si="6"/>
        <v>212</v>
      </c>
    </row>
    <row r="20" spans="1:31" ht="13.8" hidden="1" thickBot="1">
      <c r="A20" s="17" t="s">
        <v>21</v>
      </c>
      <c r="B20" s="106">
        <v>67</v>
      </c>
      <c r="C20" s="106">
        <v>62</v>
      </c>
      <c r="D20" s="106">
        <v>57</v>
      </c>
      <c r="E20" s="106">
        <v>77</v>
      </c>
      <c r="F20" s="106">
        <v>473</v>
      </c>
      <c r="G20" s="106">
        <v>468</v>
      </c>
      <c r="H20" s="107">
        <v>659</v>
      </c>
      <c r="I20" s="106">
        <v>851</v>
      </c>
      <c r="J20" s="106">
        <v>542</v>
      </c>
      <c r="K20" s="106">
        <v>270</v>
      </c>
      <c r="L20" s="106">
        <v>208</v>
      </c>
      <c r="M20" s="106">
        <v>174</v>
      </c>
      <c r="N20" s="234">
        <f t="shared" si="5"/>
        <v>3908</v>
      </c>
      <c r="O20" s="10" t="s">
        <v>26</v>
      </c>
      <c r="P20" s="18" t="s">
        <v>21</v>
      </c>
      <c r="Q20" s="15">
        <v>6</v>
      </c>
      <c r="R20" s="15">
        <v>25</v>
      </c>
      <c r="S20" s="15">
        <v>29</v>
      </c>
      <c r="T20" s="15">
        <v>4</v>
      </c>
      <c r="U20" s="15">
        <v>17</v>
      </c>
      <c r="V20" s="15">
        <v>19</v>
      </c>
      <c r="W20" s="15">
        <v>14</v>
      </c>
      <c r="X20" s="15">
        <v>37</v>
      </c>
      <c r="Y20" s="19">
        <v>76</v>
      </c>
      <c r="Z20" s="15">
        <v>34</v>
      </c>
      <c r="AA20" s="15">
        <v>17</v>
      </c>
      <c r="AB20" s="15">
        <v>18</v>
      </c>
      <c r="AC20" s="233">
        <f t="shared" si="6"/>
        <v>296</v>
      </c>
    </row>
    <row r="21" spans="1:31">
      <c r="A21" s="20"/>
      <c r="B21" s="235"/>
      <c r="C21" s="235"/>
      <c r="D21" s="235"/>
      <c r="E21" s="235"/>
      <c r="F21" s="235"/>
      <c r="G21" s="235"/>
      <c r="H21" s="235"/>
      <c r="I21" s="235"/>
      <c r="J21" s="235"/>
      <c r="K21" s="235"/>
      <c r="L21" s="235"/>
      <c r="M21" s="235"/>
      <c r="N21" s="21"/>
      <c r="O21" s="10"/>
      <c r="P21" s="22"/>
      <c r="Q21" s="236"/>
      <c r="R21" s="236"/>
      <c r="S21" s="236"/>
      <c r="T21" s="236"/>
      <c r="U21" s="236"/>
      <c r="V21" s="236"/>
      <c r="W21" s="236"/>
      <c r="X21" s="236"/>
      <c r="Y21" s="236"/>
      <c r="Z21" s="236"/>
      <c r="AA21" s="236"/>
      <c r="AB21" s="236"/>
      <c r="AC21" s="235"/>
    </row>
    <row r="22" spans="1:31" ht="13.5" customHeight="1">
      <c r="A22" s="737" t="s">
        <v>246</v>
      </c>
      <c r="B22" s="738"/>
      <c r="C22" s="738"/>
      <c r="D22" s="738"/>
      <c r="E22" s="738"/>
      <c r="F22" s="738"/>
      <c r="G22" s="738"/>
      <c r="H22" s="738"/>
      <c r="I22" s="738"/>
      <c r="J22" s="738"/>
      <c r="K22" s="738"/>
      <c r="L22" s="738"/>
      <c r="M22" s="738"/>
      <c r="N22" s="739"/>
      <c r="O22" s="10"/>
      <c r="P22" s="737" t="str">
        <f>+A22</f>
        <v>※2024年 第6週（2/5～2/11） 現在</v>
      </c>
      <c r="Q22" s="738"/>
      <c r="R22" s="738"/>
      <c r="S22" s="738"/>
      <c r="T22" s="738"/>
      <c r="U22" s="738"/>
      <c r="V22" s="738"/>
      <c r="W22" s="738"/>
      <c r="X22" s="738"/>
      <c r="Y22" s="738"/>
      <c r="Z22" s="738"/>
      <c r="AA22" s="738"/>
      <c r="AB22" s="738"/>
      <c r="AC22" s="739"/>
    </row>
    <row r="23" spans="1:31" ht="13.8" thickBot="1">
      <c r="A23" s="291" t="s">
        <v>144</v>
      </c>
      <c r="B23" s="10"/>
      <c r="C23" s="10"/>
      <c r="D23" s="10"/>
      <c r="E23" s="10"/>
      <c r="F23" s="10"/>
      <c r="G23" s="10" t="s">
        <v>19</v>
      </c>
      <c r="H23" s="10"/>
      <c r="I23" s="10"/>
      <c r="J23" s="10"/>
      <c r="K23" s="10"/>
      <c r="L23" s="10"/>
      <c r="M23" s="10"/>
      <c r="N23" s="24"/>
      <c r="O23" s="10"/>
      <c r="P23" s="292"/>
      <c r="Q23" s="10"/>
      <c r="R23" s="10"/>
      <c r="S23" s="10"/>
      <c r="T23" s="10"/>
      <c r="U23" s="10"/>
      <c r="V23" s="10"/>
      <c r="W23" s="10"/>
      <c r="X23" s="10"/>
      <c r="Y23" s="10"/>
      <c r="Z23" s="10"/>
      <c r="AA23" s="10"/>
      <c r="AB23" s="10"/>
      <c r="AC23" s="26"/>
    </row>
    <row r="24" spans="1:31" ht="33" customHeight="1" thickBot="1">
      <c r="A24" s="23"/>
      <c r="B24" s="237" t="s">
        <v>151</v>
      </c>
      <c r="C24" s="10"/>
      <c r="D24" s="740" t="s">
        <v>206</v>
      </c>
      <c r="E24" s="741"/>
      <c r="F24" s="10"/>
      <c r="G24" s="10" t="s">
        <v>19</v>
      </c>
      <c r="H24" s="10"/>
      <c r="I24" s="10"/>
      <c r="J24" s="10"/>
      <c r="K24" s="10"/>
      <c r="L24" s="10"/>
      <c r="M24" s="10"/>
      <c r="N24" s="24"/>
      <c r="O24" s="108" t="s">
        <v>19</v>
      </c>
      <c r="P24" s="146"/>
      <c r="Q24" s="361" t="s">
        <v>152</v>
      </c>
      <c r="R24" s="723" t="s">
        <v>178</v>
      </c>
      <c r="S24" s="724"/>
      <c r="T24" s="725"/>
      <c r="U24" s="10"/>
      <c r="V24" s="10"/>
      <c r="W24" s="10"/>
      <c r="X24" s="10"/>
      <c r="Y24" s="10"/>
      <c r="Z24" s="10"/>
      <c r="AA24" s="10"/>
      <c r="AB24" s="10"/>
      <c r="AC24" s="26"/>
    </row>
    <row r="25" spans="1:31" ht="15" customHeight="1">
      <c r="A25" s="23"/>
      <c r="B25" s="10"/>
      <c r="C25" s="10"/>
      <c r="D25" s="10" t="s">
        <v>26</v>
      </c>
      <c r="E25" s="10"/>
      <c r="F25" s="10"/>
      <c r="G25" s="10"/>
      <c r="H25" s="10"/>
      <c r="I25" s="10"/>
      <c r="J25" s="10"/>
      <c r="K25" s="10"/>
      <c r="L25" s="10"/>
      <c r="M25" s="10"/>
      <c r="N25" s="24"/>
      <c r="O25" s="108" t="s">
        <v>19</v>
      </c>
      <c r="P25" s="145"/>
      <c r="Q25" s="10"/>
      <c r="R25" s="10"/>
      <c r="S25" s="10"/>
      <c r="T25" s="10"/>
      <c r="U25" s="10"/>
      <c r="V25" s="10"/>
      <c r="W25" s="10"/>
      <c r="X25" s="10"/>
      <c r="Y25" s="10"/>
      <c r="Z25" s="10"/>
      <c r="AA25" s="10"/>
      <c r="AB25" s="10"/>
      <c r="AC25" s="26"/>
    </row>
    <row r="26" spans="1:31" ht="9" customHeight="1">
      <c r="A26" s="23"/>
      <c r="B26" s="10"/>
      <c r="C26" s="10"/>
      <c r="D26" s="10"/>
      <c r="E26" s="10"/>
      <c r="F26" s="10"/>
      <c r="G26" s="10"/>
      <c r="H26" s="10"/>
      <c r="I26" s="10"/>
      <c r="J26" s="10"/>
      <c r="K26" s="10"/>
      <c r="L26" s="10"/>
      <c r="M26" s="10"/>
      <c r="N26" s="24"/>
      <c r="O26" s="108" t="s">
        <v>19</v>
      </c>
      <c r="P26" s="25"/>
      <c r="Q26" s="10"/>
      <c r="R26" s="10"/>
      <c r="S26" s="10"/>
      <c r="T26" s="10"/>
      <c r="U26" s="10"/>
      <c r="V26" s="10"/>
      <c r="W26" s="10"/>
      <c r="X26" s="10"/>
      <c r="Y26" s="10"/>
      <c r="Z26" s="10"/>
      <c r="AA26" s="10"/>
      <c r="AB26" s="10"/>
      <c r="AC26" s="26"/>
      <c r="AE26" s="1" t="s">
        <v>144</v>
      </c>
    </row>
    <row r="27" spans="1:31">
      <c r="A27" s="23"/>
      <c r="B27" s="10"/>
      <c r="C27" s="10"/>
      <c r="D27" s="10"/>
      <c r="E27" s="10"/>
      <c r="F27" s="10"/>
      <c r="G27" s="10"/>
      <c r="H27" s="10"/>
      <c r="I27" s="10"/>
      <c r="J27" s="10"/>
      <c r="K27" s="10"/>
      <c r="L27" s="10"/>
      <c r="M27" s="10"/>
      <c r="N27" s="24"/>
      <c r="O27" s="10" t="s">
        <v>19</v>
      </c>
      <c r="P27" s="11"/>
      <c r="AC27" s="27"/>
    </row>
    <row r="28" spans="1:31">
      <c r="A28" s="23"/>
      <c r="B28" s="10"/>
      <c r="C28" s="10"/>
      <c r="D28" s="10"/>
      <c r="E28" s="10"/>
      <c r="F28" s="10"/>
      <c r="G28" s="10"/>
      <c r="H28" s="10"/>
      <c r="I28" s="10"/>
      <c r="J28" s="10"/>
      <c r="K28" s="10"/>
      <c r="L28" s="10"/>
      <c r="M28" s="10"/>
      <c r="N28" s="24"/>
      <c r="O28" s="10" t="s">
        <v>19</v>
      </c>
      <c r="P28" s="11"/>
      <c r="AC28" s="27"/>
    </row>
    <row r="29" spans="1:31">
      <c r="A29" s="23"/>
      <c r="B29" s="10"/>
      <c r="C29" s="10"/>
      <c r="D29" s="10"/>
      <c r="E29" s="10"/>
      <c r="F29" s="10"/>
      <c r="G29" s="10"/>
      <c r="H29" s="10"/>
      <c r="I29" s="10"/>
      <c r="J29" s="10"/>
      <c r="K29" s="10"/>
      <c r="L29" s="10"/>
      <c r="M29" s="10"/>
      <c r="N29" s="24"/>
      <c r="O29" s="10" t="s">
        <v>19</v>
      </c>
      <c r="P29" s="11"/>
      <c r="AC29" s="27"/>
      <c r="AD29" s="164"/>
    </row>
    <row r="30" spans="1:31">
      <c r="A30" s="23"/>
      <c r="B30" s="10"/>
      <c r="C30" s="10"/>
      <c r="D30" s="10"/>
      <c r="E30" s="10"/>
      <c r="F30" s="10"/>
      <c r="G30" s="10"/>
      <c r="H30" s="10"/>
      <c r="I30" s="10"/>
      <c r="J30" s="10"/>
      <c r="K30" s="10"/>
      <c r="L30" s="10"/>
      <c r="M30" s="10"/>
      <c r="N30" s="24"/>
      <c r="O30" s="10"/>
      <c r="P30" s="11"/>
      <c r="AC30" s="27"/>
    </row>
    <row r="31" spans="1:31" ht="21.6">
      <c r="A31" s="323" t="s">
        <v>167</v>
      </c>
      <c r="B31" s="10"/>
      <c r="C31" s="10"/>
      <c r="D31" s="10"/>
      <c r="E31" s="10"/>
      <c r="F31" s="10"/>
      <c r="G31" s="10"/>
      <c r="H31" s="10"/>
      <c r="I31" s="10"/>
      <c r="J31" s="10"/>
      <c r="K31" s="10"/>
      <c r="L31" s="10"/>
      <c r="M31" s="10"/>
      <c r="N31" s="24"/>
      <c r="O31" s="10"/>
      <c r="P31" s="11"/>
      <c r="AC31" s="27"/>
    </row>
    <row r="32" spans="1:31" ht="13.8" thickBot="1">
      <c r="A32" s="28"/>
      <c r="B32" s="29"/>
      <c r="C32" s="29"/>
      <c r="D32" s="29"/>
      <c r="E32" s="29"/>
      <c r="F32" s="29"/>
      <c r="G32" s="29"/>
      <c r="H32" s="29"/>
      <c r="I32" s="29"/>
      <c r="J32" s="29"/>
      <c r="K32" s="29"/>
      <c r="L32" s="29"/>
      <c r="M32" s="29"/>
      <c r="N32" s="30"/>
      <c r="O32" s="10"/>
      <c r="P32" s="31"/>
      <c r="Q32" s="32"/>
      <c r="R32" s="32"/>
      <c r="S32" s="32"/>
      <c r="T32" s="32"/>
      <c r="U32" s="32"/>
      <c r="V32" s="32"/>
      <c r="W32" s="32"/>
      <c r="X32" s="32"/>
      <c r="Y32" s="32"/>
      <c r="Z32" s="32"/>
      <c r="AA32" s="32"/>
      <c r="AB32" s="32"/>
      <c r="AC32" s="33"/>
    </row>
    <row r="33" spans="1:29">
      <c r="A33" s="34"/>
      <c r="C33" s="10"/>
      <c r="D33" s="10"/>
      <c r="E33" s="10"/>
      <c r="F33" s="10"/>
      <c r="G33" s="10"/>
      <c r="H33" s="10"/>
      <c r="I33" s="10"/>
      <c r="J33" s="10"/>
      <c r="K33" s="10"/>
      <c r="L33" s="10"/>
      <c r="M33" s="10"/>
      <c r="N33" s="10"/>
      <c r="O33" s="10"/>
    </row>
    <row r="34" spans="1:29">
      <c r="O34" s="10"/>
    </row>
    <row r="35" spans="1:29">
      <c r="K35" s="238" t="s">
        <v>26</v>
      </c>
      <c r="O35" s="10"/>
    </row>
    <row r="36" spans="1:29">
      <c r="O36" s="10"/>
    </row>
    <row r="37" spans="1:29">
      <c r="O37" s="10"/>
    </row>
    <row r="38" spans="1:29">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c r="Q39" s="118" t="s">
        <v>153</v>
      </c>
      <c r="R39" s="118"/>
      <c r="S39" s="118"/>
      <c r="T39" s="118"/>
      <c r="U39" s="118"/>
      <c r="V39" s="118"/>
      <c r="W39" s="118"/>
      <c r="X39" s="118"/>
    </row>
    <row r="40" spans="1:29">
      <c r="Q40" s="118" t="s">
        <v>154</v>
      </c>
      <c r="R40" s="118"/>
      <c r="S40" s="118"/>
      <c r="T40" s="118"/>
      <c r="U40" s="118"/>
      <c r="V40" s="118"/>
      <c r="W40" s="118"/>
      <c r="X40" s="118"/>
    </row>
  </sheetData>
  <mergeCells count="8">
    <mergeCell ref="R24:T24"/>
    <mergeCell ref="A1:N1"/>
    <mergeCell ref="P1:AC1"/>
    <mergeCell ref="A2:N2"/>
    <mergeCell ref="P2:AC2"/>
    <mergeCell ref="A22:N22"/>
    <mergeCell ref="P22:AC22"/>
    <mergeCell ref="D24:E24"/>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6　ノロウイルス関連情報 </vt:lpstr>
      <vt:lpstr>Sheet1</vt:lpstr>
      <vt:lpstr>6  衛生訓話</vt:lpstr>
      <vt:lpstr>6　食中毒記事等 </vt:lpstr>
      <vt:lpstr>5　海外情報</vt:lpstr>
      <vt:lpstr>4　感染症情報</vt:lpstr>
      <vt:lpstr>6　感染症統計</vt:lpstr>
      <vt:lpstr>6　食品表示</vt:lpstr>
      <vt:lpstr>6　食品回収</vt:lpstr>
      <vt:lpstr>6　残留農薬　等 </vt:lpstr>
      <vt:lpstr>'4　感染症情報'!Print_Area</vt:lpstr>
      <vt:lpstr>'5　海外情報'!Print_Area</vt:lpstr>
      <vt:lpstr>'6  衛生訓話'!Print_Area</vt:lpstr>
      <vt:lpstr>'6　ノロウイルス関連情報 '!Print_Area</vt:lpstr>
      <vt:lpstr>'6　感染症統計'!Print_Area</vt:lpstr>
      <vt:lpstr>'6　残留農薬　等 '!Print_Area</vt:lpstr>
      <vt:lpstr>'6　食中毒記事等 '!Print_Area</vt:lpstr>
      <vt:lpstr>'6　食品回収'!Print_Area</vt:lpstr>
      <vt:lpstr>'6　食品表示'!Print_Area</vt:lpstr>
      <vt:lpstr>スポンサー公告!Print_Area</vt:lpstr>
      <vt:lpstr>'6　残留農薬　等 '!Print_Titles</vt:lpstr>
      <vt:lpstr>'6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2024-02-18T03:35:38Z</dcterms:modified>
</cp:coreProperties>
</file>