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codeName="ThisWorkbook" hidePivotFieldList="1"/>
  <xr:revisionPtr revIDLastSave="0" documentId="13_ncr:1_{784E06F5-F63F-431A-BFFB-2AC3E4FBEF68}" xr6:coauthVersionLast="47" xr6:coauthVersionMax="47" xr10:uidLastSave="{00000000-0000-0000-0000-000000000000}"/>
  <bookViews>
    <workbookView xWindow="-108" yWindow="-108" windowWidth="23256" windowHeight="12456" activeTab="2" xr2:uid="{00000000-000D-0000-FFFF-FFFF00000000}"/>
  </bookViews>
  <sheets>
    <sheet name="ヘッドライン" sheetId="78" r:id="rId1"/>
    <sheet name="スポンサー公告" sheetId="127" r:id="rId2"/>
    <sheet name="5　ノロウイルス関連情報 " sheetId="101" r:id="rId3"/>
    <sheet name="Sheet1" sheetId="160" state="hidden" r:id="rId4"/>
    <sheet name="５  衛生訓話" sheetId="161" r:id="rId5"/>
    <sheet name="5　食中毒記事等 " sheetId="29" r:id="rId6"/>
    <sheet name="5　海外情報" sheetId="123" r:id="rId7"/>
    <sheet name="4　感染症情報" sheetId="124" r:id="rId8"/>
    <sheet name="4　感染症統計" sheetId="125" r:id="rId9"/>
    <sheet name="5　食品回収" sheetId="60" r:id="rId10"/>
    <sheet name="5　食品表示" sheetId="34" r:id="rId11"/>
    <sheet name="5　残留農薬　等 " sheetId="156" r:id="rId12"/>
  </sheets>
  <definedNames>
    <definedName name="_xlnm._FilterDatabase" localSheetId="2" hidden="1">'5　ノロウイルス関連情報 '!$A$22:$G$75</definedName>
    <definedName name="_xlnm._FilterDatabase" localSheetId="11" hidden="1">'5　残留農薬　等 '!$A$1:$C$1</definedName>
    <definedName name="_xlnm._FilterDatabase" localSheetId="5" hidden="1">'5　食中毒記事等 '!$A$1:$D$1</definedName>
    <definedName name="_xlnm.Print_Area" localSheetId="7">'4　感染症情報'!$A$1:$D$33</definedName>
    <definedName name="_xlnm.Print_Area" localSheetId="8">'4　感染症統計'!$A$1:$AC$38</definedName>
    <definedName name="_xlnm.Print_Area" localSheetId="4">'５  衛生訓話'!$A$1:$M$20</definedName>
    <definedName name="_xlnm.Print_Area" localSheetId="2">'5　ノロウイルス関連情報 '!$A$1:$N$84</definedName>
    <definedName name="_xlnm.Print_Area" localSheetId="6">'5　海外情報'!$A$1:$C$31</definedName>
    <definedName name="_xlnm.Print_Area" localSheetId="11">'5　残留農薬　等 '!$A$1:$C$28</definedName>
    <definedName name="_xlnm.Print_Area" localSheetId="5">'5　食中毒記事等 '!$A$1:$D$25</definedName>
    <definedName name="_xlnm.Print_Area" localSheetId="9">'5　食品回収'!$A$1:$E$36</definedName>
    <definedName name="_xlnm.Print_Area" localSheetId="10">'5　食品表示'!$A$1:$N$11</definedName>
    <definedName name="_xlnm.Print_Area" localSheetId="1">スポンサー公告!$B$1:$X$49</definedName>
    <definedName name="_xlnm.Print_Titles" localSheetId="11">'5　残留農薬　等 '!$1:$1</definedName>
    <definedName name="_xlnm.Print_Titles" localSheetId="5">'5　食中毒記事等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8" i="78" l="1"/>
  <c r="C22" i="160" l="1"/>
  <c r="D22" i="160"/>
  <c r="E22" i="160"/>
  <c r="F22" i="160"/>
  <c r="G22" i="160"/>
  <c r="B22" i="160"/>
  <c r="B25" i="101"/>
  <c r="B26" i="101"/>
  <c r="B27" i="101"/>
  <c r="B28" i="101"/>
  <c r="B29" i="101"/>
  <c r="B30" i="101"/>
  <c r="B31" i="101"/>
  <c r="B32" i="101"/>
  <c r="B33" i="101"/>
  <c r="B34" i="101"/>
  <c r="B35" i="101"/>
  <c r="B36" i="101"/>
  <c r="B37" i="101"/>
  <c r="B38" i="101"/>
  <c r="B39" i="101"/>
  <c r="B40" i="101"/>
  <c r="B41" i="101"/>
  <c r="B42" i="101"/>
  <c r="B43" i="101"/>
  <c r="B44" i="101"/>
  <c r="B45" i="101"/>
  <c r="B46" i="101"/>
  <c r="B47" i="101"/>
  <c r="B48" i="101"/>
  <c r="B49" i="101"/>
  <c r="B50" i="101"/>
  <c r="B51" i="101"/>
  <c r="B52" i="101"/>
  <c r="B53" i="101"/>
  <c r="B54" i="101"/>
  <c r="B55" i="101"/>
  <c r="B56" i="101"/>
  <c r="B57" i="101"/>
  <c r="B58" i="101"/>
  <c r="B59" i="101"/>
  <c r="B60" i="101"/>
  <c r="B61" i="101"/>
  <c r="B62" i="101"/>
  <c r="B63" i="101"/>
  <c r="B64" i="101"/>
  <c r="B65" i="101"/>
  <c r="B66" i="101"/>
  <c r="B67" i="101"/>
  <c r="B68" i="101"/>
  <c r="B69" i="101"/>
  <c r="B70" i="101"/>
  <c r="G44" i="101"/>
  <c r="G73" i="101"/>
  <c r="G25" i="101"/>
  <c r="G26" i="101"/>
  <c r="G27" i="101"/>
  <c r="G28" i="101"/>
  <c r="G29" i="101"/>
  <c r="G30" i="101"/>
  <c r="G31" i="101"/>
  <c r="G32" i="101"/>
  <c r="G33" i="101"/>
  <c r="G34" i="101"/>
  <c r="G35" i="101"/>
  <c r="G36" i="101"/>
  <c r="G37" i="101"/>
  <c r="G38" i="101"/>
  <c r="G39" i="101"/>
  <c r="G40" i="101"/>
  <c r="G41" i="101"/>
  <c r="G42" i="101"/>
  <c r="G43" i="101"/>
  <c r="G45" i="101"/>
  <c r="G46" i="101"/>
  <c r="G47" i="101"/>
  <c r="G48" i="101"/>
  <c r="G49" i="101"/>
  <c r="G50" i="101"/>
  <c r="G51" i="101"/>
  <c r="G52" i="101"/>
  <c r="G53" i="101"/>
  <c r="G54" i="101"/>
  <c r="G55" i="101"/>
  <c r="G56" i="101"/>
  <c r="G57" i="101"/>
  <c r="G58" i="101"/>
  <c r="G59" i="101"/>
  <c r="G60" i="101"/>
  <c r="G61" i="101"/>
  <c r="G62" i="101"/>
  <c r="G63" i="101"/>
  <c r="G64" i="101"/>
  <c r="G65" i="101"/>
  <c r="G66" i="101"/>
  <c r="G67" i="101"/>
  <c r="G68" i="101"/>
  <c r="G69" i="101"/>
  <c r="G70" i="101"/>
  <c r="B15" i="78"/>
  <c r="B14" i="78"/>
  <c r="Q4" i="125" l="1"/>
  <c r="B4" i="125"/>
  <c r="B17" i="78"/>
  <c r="N8" i="125" l="1"/>
  <c r="AC8" i="125"/>
  <c r="B11" i="78" l="1"/>
  <c r="B12" i="78" l="1"/>
  <c r="G23" i="101" l="1"/>
  <c r="G24" i="101"/>
  <c r="N9" i="125" l="1"/>
  <c r="N10" i="125"/>
  <c r="Y4" i="125" l="1"/>
  <c r="Z4" i="125"/>
  <c r="K4" i="125"/>
  <c r="B10" i="78" l="1"/>
  <c r="B13" i="78" l="1"/>
  <c r="G11" i="78" l="1"/>
  <c r="F4" i="125" l="1"/>
  <c r="E4" i="125"/>
  <c r="D4" i="125"/>
  <c r="N71" i="101" l="1"/>
  <c r="M71" i="101"/>
  <c r="G74" i="101" l="1"/>
  <c r="B24" i="101" l="1"/>
  <c r="B16" i="78" l="1"/>
  <c r="R4" i="125"/>
  <c r="S4" i="125"/>
  <c r="T4" i="125"/>
  <c r="U4" i="125"/>
  <c r="V4" i="125"/>
  <c r="W4" i="125"/>
  <c r="X4" i="125"/>
  <c r="AA4" i="125"/>
  <c r="AB4" i="125"/>
  <c r="C4" i="125"/>
  <c r="G4" i="125"/>
  <c r="H4" i="125"/>
  <c r="I4" i="125"/>
  <c r="L4" i="125"/>
  <c r="M4" i="125"/>
  <c r="P22" i="125" l="1"/>
  <c r="AC20" i="125"/>
  <c r="N20" i="125"/>
  <c r="AC19" i="125"/>
  <c r="N19" i="125"/>
  <c r="AC18" i="125"/>
  <c r="N18" i="125"/>
  <c r="AC17" i="125"/>
  <c r="N17" i="125"/>
  <c r="AC16" i="125"/>
  <c r="N16" i="125"/>
  <c r="AC15" i="125"/>
  <c r="N15" i="125"/>
  <c r="AC14" i="125"/>
  <c r="N14" i="125"/>
  <c r="AC13" i="125"/>
  <c r="N13" i="125"/>
  <c r="AC12" i="125"/>
  <c r="N12" i="125"/>
  <c r="AC11" i="125"/>
  <c r="N11" i="125"/>
  <c r="AC10" i="125"/>
  <c r="AC9" i="125"/>
  <c r="P4" i="125"/>
  <c r="AC4" i="125" l="1"/>
  <c r="N4" i="125"/>
  <c r="B23" i="101"/>
  <c r="G75" i="101" l="1"/>
  <c r="F75" i="101" s="1"/>
  <c r="F11" i="78"/>
  <c r="I74" i="101" l="1"/>
  <c r="I73" i="101"/>
  <c r="H11" i="78" s="1"/>
  <c r="M75" i="101"/>
  <c r="K75" i="101"/>
  <c r="J4" i="1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9" authorId="0" shapeId="0" xr:uid="{C274F3AF-2F43-4CFC-B5B5-D182602AA288}">
      <text>
        <r>
          <rPr>
            <b/>
            <sz val="9"/>
            <color indexed="81"/>
            <rFont val="ＭＳ Ｐゴシック"/>
            <family val="3"/>
            <charset val="128"/>
          </rPr>
          <t>作成者:</t>
        </r>
        <r>
          <rPr>
            <sz val="9"/>
            <color indexed="81"/>
            <rFont val="ＭＳ Ｐゴシック"/>
            <family val="3"/>
            <charset val="128"/>
          </rPr>
          <t xml:space="preserve">
コロナ流行時期</t>
        </r>
      </text>
    </comment>
  </commentList>
</comments>
</file>

<file path=xl/sharedStrings.xml><?xml version="1.0" encoding="utf-8"?>
<sst xmlns="http://schemas.openxmlformats.org/spreadsheetml/2006/main" count="654" uniqueCount="467">
  <si>
    <t>発生</t>
    <rPh sb="0" eb="2">
      <t>ハッセイ</t>
    </rPh>
    <phoneticPr fontId="5"/>
  </si>
  <si>
    <t>ソース</t>
    <phoneticPr fontId="5"/>
  </si>
  <si>
    <t>日付</t>
    <rPh sb="0" eb="2">
      <t>ヒヅケ</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</si>
  <si>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</si>
  <si>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r>
      <t>全国 報告数推移　　　　　　</t>
    </r>
    <r>
      <rPr>
        <b/>
        <sz val="11"/>
        <rFont val="ＭＳ Ｐゴシック"/>
        <family val="3"/>
        <charset val="128"/>
      </rPr>
      <t>届出患者数（人）</t>
    </r>
    <rPh sb="14" eb="16">
      <t>トドケデ</t>
    </rPh>
    <rPh sb="16" eb="19">
      <t>カンジャスウ</t>
    </rPh>
    <rPh sb="20" eb="21">
      <t>ニン</t>
    </rPh>
    <phoneticPr fontId="5"/>
  </si>
  <si>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</si>
  <si>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</si>
  <si>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</si>
  <si>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</si>
  <si>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</si>
  <si>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</si>
  <si>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</si>
  <si>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</si>
  <si>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</si>
  <si>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</si>
  <si>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</si>
  <si>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</si>
  <si>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</si>
  <si>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5"/>
  </si>
  <si>
    <t>　</t>
    <phoneticPr fontId="5"/>
  </si>
  <si>
    <t>2019年</t>
    <rPh sb="4" eb="5">
      <t>ネン</t>
    </rPh>
    <phoneticPr fontId="5"/>
  </si>
  <si>
    <t>2011年</t>
  </si>
  <si>
    <t>国・地域</t>
    <rPh sb="0" eb="1">
      <t>クニ</t>
    </rPh>
    <rPh sb="2" eb="4">
      <t>チイキ</t>
    </rPh>
    <phoneticPr fontId="5"/>
  </si>
  <si>
    <t>発表</t>
    <rPh sb="0" eb="2">
      <t>ハッピョウ</t>
    </rPh>
    <phoneticPr fontId="5"/>
  </si>
  <si>
    <t>掲載日</t>
    <rPh sb="0" eb="3">
      <t>ケイサイビ</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</si>
  <si>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</si>
  <si>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 xml:space="preserve"> </t>
    <phoneticPr fontId="5"/>
  </si>
  <si>
    <t>2019年</t>
    <phoneticPr fontId="5"/>
  </si>
  <si>
    <t>2018年</t>
    <phoneticPr fontId="5"/>
  </si>
  <si>
    <t>2017年</t>
    <phoneticPr fontId="5"/>
  </si>
  <si>
    <t>2016年</t>
    <phoneticPr fontId="5"/>
  </si>
  <si>
    <t>2015年</t>
    <phoneticPr fontId="5"/>
  </si>
  <si>
    <t>2014年</t>
    <phoneticPr fontId="5"/>
  </si>
  <si>
    <t>2013年</t>
    <phoneticPr fontId="5"/>
  </si>
  <si>
    <t>2012年</t>
    <phoneticPr fontId="5"/>
  </si>
  <si>
    <t>出典:東京都感染症情報センター</t>
    <rPh sb="0" eb="2">
      <t>シュッテン</t>
    </rPh>
    <rPh sb="3" eb="6">
      <t>トウキョウト</t>
    </rPh>
    <rPh sb="6" eb="9">
      <t>カンセンショウ</t>
    </rPh>
    <rPh sb="9" eb="11">
      <t>ジョウホウ</t>
    </rPh>
    <phoneticPr fontId="5"/>
  </si>
  <si>
    <t>　　　　レベル5</t>
    <phoneticPr fontId="5"/>
  </si>
  <si>
    <t>　　　　レベル4</t>
    <phoneticPr fontId="5"/>
  </si>
  <si>
    <t>　　　　レベル3</t>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</si>
  <si>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</si>
  <si>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</si>
  <si>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</si>
  <si>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</si>
  <si>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</si>
  <si>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</si>
  <si>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</si>
  <si>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</si>
  <si>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</si>
  <si>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</si>
  <si>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</si>
  <si>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</si>
  <si>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t>ニュースソース</t>
  </si>
  <si>
    <t>日時</t>
    <rPh sb="0" eb="2">
      <t>ニチジ</t>
    </rPh>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</si>
  <si>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</si>
  <si>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</si>
  <si>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</si>
  <si>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</si>
  <si>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</si>
  <si>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</si>
  <si>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</si>
  <si>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</si>
  <si>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</si>
  <si>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</si>
  <si>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</si>
  <si>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</si>
  <si>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</si>
  <si>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</si>
  <si>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</si>
  <si>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</si>
  <si>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</si>
  <si>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</si>
  <si>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</si>
  <si>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</si>
  <si>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</si>
  <si>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</si>
  <si>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</si>
  <si>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</si>
  <si>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</si>
  <si>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</si>
  <si>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</si>
  <si>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</si>
  <si>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</si>
  <si>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</si>
  <si>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</si>
  <si>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</si>
  <si>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</si>
  <si>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</si>
  <si>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</si>
  <si>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</si>
  <si>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</si>
  <si>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</si>
  <si>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</si>
  <si>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</si>
  <si>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</si>
  <si>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</si>
  <si>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</si>
  <si>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</si>
  <si>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</si>
  <si>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</si>
  <si>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</si>
  <si>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</si>
  <si>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　：先週より</t>
    <phoneticPr fontId="5"/>
  </si>
  <si>
    <t>東京都は</t>
  </si>
  <si>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</si>
  <si>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</si>
  <si>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</si>
  <si>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　　　　　　　　　　　　　　　　　　　　　　　　　　　　　　　　　　　　</t>
    <phoneticPr fontId="5"/>
  </si>
  <si>
    <t xml:space="preserve">                        </t>
    <phoneticPr fontId="5"/>
  </si>
  <si>
    <t>1類感染症</t>
  </si>
  <si>
    <t>報告なし</t>
    <rPh sb="0" eb="2">
      <t>ホウコク</t>
    </rPh>
    <phoneticPr fontId="5"/>
  </si>
  <si>
    <t>2類感染症</t>
    <phoneticPr fontId="5"/>
  </si>
  <si>
    <t>腸管出血性大腸菌感染症</t>
    <phoneticPr fontId="5"/>
  </si>
  <si>
    <t>5類感染症</t>
    <phoneticPr fontId="5"/>
  </si>
  <si>
    <t>　　　　◆商業的目的を理由とする無断転用を禁止します</t>
    <phoneticPr fontId="5"/>
  </si>
  <si>
    <t>　　　　◆配信停止・お客様情報の変更◆ 本メールへの返信でご連絡ください</t>
    <phoneticPr fontId="5"/>
  </si>
  <si>
    <t xml:space="preserve">　　週刊情報の概要 </t>
    <phoneticPr fontId="5"/>
  </si>
  <si>
    <t>************************************************************************</t>
    <phoneticPr fontId="5"/>
  </si>
  <si>
    <t xml:space="preserve">3．残留農薬等  　　         </t>
    <phoneticPr fontId="5"/>
  </si>
  <si>
    <t xml:space="preserve">4．食品表示 　　   　      </t>
    <phoneticPr fontId="5"/>
  </si>
  <si>
    <t>5．海外情報              　</t>
    <phoneticPr fontId="5"/>
  </si>
  <si>
    <t>　　　　　　　　　　　　　=+'44　海外情報'!B18</t>
    <phoneticPr fontId="5"/>
  </si>
  <si>
    <t xml:space="preserve">6．感染症統計        </t>
    <phoneticPr fontId="5"/>
  </si>
  <si>
    <t>7．感染症情報       　    　</t>
    <phoneticPr fontId="5"/>
  </si>
  <si>
    <t>以下に貼り付け</t>
    <rPh sb="0" eb="2">
      <t>イカ</t>
    </rPh>
    <rPh sb="3" eb="4">
      <t>ハ</t>
    </rPh>
    <rPh sb="5" eb="6">
      <t>ツ</t>
    </rPh>
    <phoneticPr fontId="5"/>
  </si>
  <si>
    <r>
      <t xml:space="preserve">       </t>
    </r>
    <r>
      <rPr>
        <sz val="9"/>
        <rFont val="ＭＳ Ｐゴシック"/>
        <family val="3"/>
        <charset val="128"/>
      </rPr>
      <t xml:space="preserve"> レベル1</t>
    </r>
    <phoneticPr fontId="5"/>
  </si>
  <si>
    <t>2020年</t>
    <phoneticPr fontId="5"/>
  </si>
  <si>
    <t>飲食店で食中毒が発生したらどうなる？実際に起こりうるトラブル</t>
  </si>
  <si>
    <t>トップページ ＞ 食中毒が発生したらどうなる</t>
  </si>
  <si>
    <t>食中毒の危険性はどこでもあるもの</t>
  </si>
  <si>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</si>
  <si>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</si>
  <si>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</si>
  <si>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保健所の検査が入る</t>
  </si>
  <si>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</si>
  <si>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</si>
  <si>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t>原因を知って予防することが重要</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</si>
  <si>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3"/>
  </si>
  <si>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3"/>
  </si>
  <si>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3"/>
  </si>
  <si>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3"/>
  </si>
  <si>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3"/>
  </si>
  <si>
    <t>注意　本件は「リコールプラス」「リコールナビ」のホームページより引用しています。詳細に関してはリンク先ＨＰよりご確認ください。</t>
    <rPh sb="0" eb="2">
      <t>チュウイ</t>
    </rPh>
    <phoneticPr fontId="5"/>
  </si>
  <si>
    <t>指定感染症 新型コロナウイルス感染症</t>
    <phoneticPr fontId="5"/>
  </si>
  <si>
    <t>2021年</t>
  </si>
  <si>
    <t xml:space="preserve"> </t>
    <phoneticPr fontId="86"/>
  </si>
  <si>
    <t>厚生労働省：国内の発生状況など
https://www.mhlw.go.jp/stf/covid-19/kokunainohasseijoukyou.html#h2_1
厚生労働省：データからわかる－新型コロナウイルス感染症情報－
https：//covid19.mhlw.go.jp/</t>
    <phoneticPr fontId="86"/>
  </si>
  <si>
    <t>https://www.mhlw.go.jp/stf/covid-19/kokunainohasseijoukyou.html#h2_1</t>
    <phoneticPr fontId="86"/>
  </si>
  <si>
    <t>厚生労働省：データからわかる－新型コロナウイルス感染症情報－</t>
    <phoneticPr fontId="86"/>
  </si>
  <si>
    <t xml:space="preserve">
</t>
    <phoneticPr fontId="86"/>
  </si>
  <si>
    <t>https：//covid19.mhlw.go.jp/</t>
    <phoneticPr fontId="86"/>
  </si>
  <si>
    <t xml:space="preserve">業者
</t>
    <rPh sb="0" eb="2">
      <t>ギョウシャ</t>
    </rPh>
    <phoneticPr fontId="5"/>
  </si>
  <si>
    <t>腸管出血性大腸菌</t>
    <rPh sb="0" eb="2">
      <t>チョウカン</t>
    </rPh>
    <rPh sb="2" eb="5">
      <t>シュッケツセイ</t>
    </rPh>
    <rPh sb="5" eb="8">
      <t>ダイチョウキン</t>
    </rPh>
    <phoneticPr fontId="5"/>
  </si>
  <si>
    <t>赤痢</t>
    <rPh sb="0" eb="2">
      <t>セキリ</t>
    </rPh>
    <phoneticPr fontId="5"/>
  </si>
  <si>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</si>
  <si>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</si>
  <si>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北海道</t>
    <rPh sb="0" eb="3">
      <t>ホッカイドウ</t>
    </rPh>
    <phoneticPr fontId="86"/>
  </si>
  <si>
    <t>8．衛生訓話</t>
    <rPh sb="2" eb="4">
      <t>エイセイ</t>
    </rPh>
    <rPh sb="4" eb="6">
      <t>クンワ</t>
    </rPh>
    <phoneticPr fontId="5"/>
  </si>
  <si>
    <t>2022年</t>
    <phoneticPr fontId="5"/>
  </si>
  <si>
    <t>1月</t>
    <phoneticPr fontId="86"/>
  </si>
  <si>
    <t>l</t>
    <phoneticPr fontId="33"/>
  </si>
  <si>
    <r>
      <rPr>
        <sz val="10"/>
        <color rgb="FFFFC000"/>
        <rFont val="ＭＳ Ｐゴシック"/>
        <family val="3"/>
        <charset val="128"/>
      </rPr>
      <t>■</t>
    </r>
    <r>
      <rPr>
        <sz val="10"/>
        <rFont val="ＭＳ Ｐゴシック"/>
        <family val="3"/>
        <charset val="128"/>
      </rPr>
      <t>賞味消費期限　　</t>
    </r>
    <r>
      <rPr>
        <sz val="10"/>
        <color rgb="FF6EF729"/>
        <rFont val="ＭＳ Ｐゴシック"/>
        <family val="3"/>
        <charset val="128"/>
      </rPr>
      <t>■</t>
    </r>
    <r>
      <rPr>
        <sz val="10"/>
        <rFont val="ＭＳ Ｐゴシック"/>
        <family val="3"/>
        <charset val="128"/>
      </rPr>
      <t>アレルギー　</t>
    </r>
    <r>
      <rPr>
        <sz val="10"/>
        <color theme="5" tint="0.39997558519241921"/>
        <rFont val="ＭＳ Ｐゴシック"/>
        <family val="3"/>
        <charset val="128"/>
      </rPr>
      <t>■</t>
    </r>
    <r>
      <rPr>
        <sz val="10"/>
        <rFont val="ＭＳ Ｐゴシック"/>
        <family val="3"/>
        <charset val="128"/>
      </rPr>
      <t>残留添加物・農薬　　</t>
    </r>
    <r>
      <rPr>
        <sz val="10"/>
        <color theme="0" tint="-0.14999847407452621"/>
        <rFont val="ＭＳ Ｐゴシック"/>
        <family val="3"/>
        <charset val="128"/>
      </rPr>
      <t>■</t>
    </r>
    <r>
      <rPr>
        <sz val="10"/>
        <rFont val="ＭＳ Ｐゴシック"/>
        <family val="3"/>
        <charset val="128"/>
      </rPr>
      <t>異物　</t>
    </r>
    <r>
      <rPr>
        <sz val="10"/>
        <color theme="7" tint="0.39997558519241921"/>
        <rFont val="ＭＳ Ｐゴシック"/>
        <family val="3"/>
        <charset val="128"/>
      </rPr>
      <t>　■</t>
    </r>
    <r>
      <rPr>
        <sz val="10"/>
        <rFont val="ＭＳ Ｐゴシック"/>
        <family val="3"/>
        <charset val="128"/>
      </rPr>
      <t>細菌　　</t>
    </r>
    <r>
      <rPr>
        <sz val="10"/>
        <color indexed="40"/>
        <rFont val="ＭＳ Ｐゴシック"/>
        <family val="3"/>
        <charset val="128"/>
      </rPr>
      <t>■</t>
    </r>
    <r>
      <rPr>
        <sz val="10"/>
        <rFont val="ＭＳ Ｐゴシック"/>
        <family val="3"/>
        <charset val="128"/>
      </rPr>
      <t>表示ミス　□</t>
    </r>
    <r>
      <rPr>
        <b/>
        <sz val="10"/>
        <rFont val="ＭＳ Ｐゴシック"/>
        <family val="3"/>
        <charset val="128"/>
      </rPr>
      <t>その他</t>
    </r>
    <phoneticPr fontId="5"/>
  </si>
  <si>
    <r>
      <t xml:space="preserve">　    </t>
    </r>
    <r>
      <rPr>
        <sz val="9"/>
        <rFont val="ＭＳ Ｐゴシック"/>
        <family val="3"/>
        <charset val="128"/>
      </rPr>
      <t>レベル2</t>
    </r>
    <phoneticPr fontId="5"/>
  </si>
  <si>
    <t>2023年</t>
    <phoneticPr fontId="5"/>
  </si>
  <si>
    <t>ノロウイルス指数平年同等　散発事故発生</t>
    <rPh sb="6" eb="8">
      <t>シスウ</t>
    </rPh>
    <rPh sb="8" eb="10">
      <t>ヘイネン</t>
    </rPh>
    <rPh sb="10" eb="12">
      <t>ドウトウ</t>
    </rPh>
    <rPh sb="13" eb="15">
      <t>サンパツ</t>
    </rPh>
    <rPh sb="15" eb="17">
      <t>ジコ</t>
    </rPh>
    <rPh sb="17" eb="19">
      <t>ハッセイ</t>
    </rPh>
    <phoneticPr fontId="5"/>
  </si>
  <si>
    <r>
      <t xml:space="preserve">タイトル </t>
    </r>
    <r>
      <rPr>
        <sz val="14"/>
        <color theme="0"/>
        <rFont val="ＭＳ Ｐゴシック"/>
        <family val="3"/>
        <charset val="128"/>
      </rPr>
      <t>(賞味期限誤りとアレルゲン記載漏れが目立つ一週間でした。!)</t>
    </r>
    <rPh sb="6" eb="10">
      <t>ショウミキゲン</t>
    </rPh>
    <rPh sb="10" eb="11">
      <t>アヤマ</t>
    </rPh>
    <rPh sb="18" eb="20">
      <t>キサイ</t>
    </rPh>
    <rPh sb="20" eb="21">
      <t>モ</t>
    </rPh>
    <rPh sb="23" eb="25">
      <t>メダ</t>
    </rPh>
    <rPh sb="26" eb="29">
      <t>イッシュウカン</t>
    </rPh>
    <phoneticPr fontId="5"/>
  </si>
  <si>
    <t>　</t>
  </si>
  <si>
    <t>先週に比べて全国平均は</t>
    <phoneticPr fontId="5"/>
  </si>
  <si>
    <t xml:space="preserve"> </t>
    <phoneticPr fontId="33"/>
  </si>
  <si>
    <t>※2023年 第11週（3/13～3/19）  現在</t>
    <phoneticPr fontId="86"/>
  </si>
  <si>
    <t>1.　食中毒</t>
    <rPh sb="3" eb="6">
      <t>ショクチュウドク</t>
    </rPh>
    <phoneticPr fontId="33"/>
  </si>
  <si>
    <t>2.　ノロウイルス</t>
    <phoneticPr fontId="33"/>
  </si>
  <si>
    <t xml:space="preserve"> 全国指数</t>
    <phoneticPr fontId="5"/>
  </si>
  <si>
    <t xml:space="preserve">et </t>
    <phoneticPr fontId="16"/>
  </si>
  <si>
    <t>（最近５年間の週値の比較） ノロウイルスの感染周期は4年ですね　前回は2018年</t>
    <rPh sb="1" eb="3">
      <t>サイキン</t>
    </rPh>
    <rPh sb="3" eb="6">
      <t>ゴネンカン</t>
    </rPh>
    <rPh sb="7" eb="8">
      <t>シュウ</t>
    </rPh>
    <rPh sb="8" eb="9">
      <t>アタイ</t>
    </rPh>
    <rPh sb="10" eb="12">
      <t>ヒカク</t>
    </rPh>
    <rPh sb="21" eb="25">
      <t>カンセンシュウキ</t>
    </rPh>
    <rPh sb="27" eb="28">
      <t>ネン</t>
    </rPh>
    <rPh sb="32" eb="34">
      <t>ゼンカイ</t>
    </rPh>
    <rPh sb="39" eb="40">
      <t>ネン</t>
    </rPh>
    <phoneticPr fontId="5"/>
  </si>
  <si>
    <r>
      <t>大量発症事故（業種／内容）　　</t>
    </r>
    <r>
      <rPr>
        <b/>
        <sz val="12"/>
        <color indexed="53"/>
        <rFont val="ＭＳ Ｐゴシック"/>
        <family val="3"/>
        <charset val="128"/>
      </rPr>
      <t>今週 　, 　</t>
    </r>
    <r>
      <rPr>
        <b/>
        <sz val="12"/>
        <rFont val="ＭＳ Ｐゴシック"/>
        <family val="3"/>
        <charset val="128"/>
      </rPr>
      <t>先週</t>
    </r>
    <rPh sb="0" eb="2">
      <t>タイリョウ</t>
    </rPh>
    <rPh sb="2" eb="4">
      <t>ハッショウ</t>
    </rPh>
    <rPh sb="4" eb="6">
      <t>ジコ</t>
    </rPh>
    <rPh sb="7" eb="9">
      <t>ギョウシュ</t>
    </rPh>
    <rPh sb="10" eb="12">
      <t>ナイヨウ</t>
    </rPh>
    <rPh sb="15" eb="17">
      <t>コンシュウ</t>
    </rPh>
    <rPh sb="22" eb="24">
      <t>センシュウ</t>
    </rPh>
    <phoneticPr fontId="5"/>
  </si>
  <si>
    <t>　</t>
    <phoneticPr fontId="33"/>
  </si>
  <si>
    <t>インフルエンザ
と
新型コロナ</t>
    <rPh sb="10" eb="12">
      <t>シンガタ</t>
    </rPh>
    <phoneticPr fontId="86"/>
  </si>
  <si>
    <t>9．スポンサー広告</t>
    <rPh sb="7" eb="9">
      <t>コウコク</t>
    </rPh>
    <phoneticPr fontId="5"/>
  </si>
  <si>
    <t xml:space="preserve">腸チフス
パラチフス
</t>
    <rPh sb="0" eb="1">
      <t>チョウ</t>
    </rPh>
    <phoneticPr fontId="5"/>
  </si>
  <si>
    <t>やや増加　コロナ前に近づく</t>
    <rPh sb="2" eb="4">
      <t>ゾウカ</t>
    </rPh>
    <rPh sb="8" eb="9">
      <t>マエ</t>
    </rPh>
    <rPh sb="10" eb="11">
      <t>チカ</t>
    </rPh>
    <phoneticPr fontId="5"/>
  </si>
  <si>
    <t>3類感染症　
細菌性赤痢</t>
    <phoneticPr fontId="5"/>
  </si>
  <si>
    <t>注意</t>
    <rPh sb="0" eb="2">
      <t>チュウイ</t>
    </rPh>
    <phoneticPr fontId="86"/>
  </si>
  <si>
    <t>　　　　フード・セーフティー　http://www7b.biglobe.ne.jp/~food-safty/　　更新2023/12/10</t>
    <phoneticPr fontId="5"/>
  </si>
  <si>
    <t>食品表示 (12/11-12/17)</t>
    <rPh sb="0" eb="2">
      <t>ショクヒン</t>
    </rPh>
    <rPh sb="2" eb="4">
      <t>ヒョウジ</t>
    </rPh>
    <phoneticPr fontId="5"/>
  </si>
  <si>
    <t xml:space="preserve"> </t>
    <phoneticPr fontId="16"/>
  </si>
  <si>
    <t>注意　食品に関わる記事の一部をご紹介します。詳しくはリンク先のページよりご確認ください。</t>
    <phoneticPr fontId="5"/>
  </si>
  <si>
    <t>なお、情報提供ページは提供者側により短期間で削除される場合もあります。予めご了解ください。</t>
    <phoneticPr fontId="5"/>
  </si>
  <si>
    <t>11月ー3月中9-10月、4月以降
施設の所在市町村で           流行・食中毒が複数件報告される。
定点観測値が5.00～10.00</t>
    <phoneticPr fontId="86"/>
  </si>
  <si>
    <t xml:space="preserve">【情報共有】業界・地域のニュースを掲示して、注意を促す
【常設】（次亜塩素系消毒剤)、うがい薬(イソジン）
【行動】出勤時、休憩後、退社時に手洗いの指示と徹底
【体調管理】健康状態の聞き取り、対応記録　予防的検査の実施、健康保菌者への生活指導、待機指示
【訓練】嘔吐物処理の実施訓練
【お客様・パートナー】客、納品業者に体調不良者がある場合には日報に記録
</t>
    <phoneticPr fontId="86"/>
  </si>
  <si>
    <t>管理レベル「3」　</t>
    <phoneticPr fontId="5"/>
  </si>
  <si>
    <t>インフルエンザ 新型</t>
    <phoneticPr fontId="86"/>
  </si>
  <si>
    <t xml:space="preserve">コロナウイルス感染症  </t>
    <phoneticPr fontId="86"/>
  </si>
  <si>
    <t>報告数　　　</t>
    <phoneticPr fontId="86"/>
  </si>
  <si>
    <t>報告数</t>
    <phoneticPr fontId="86"/>
  </si>
  <si>
    <t>　総数　　　　</t>
    <phoneticPr fontId="5"/>
  </si>
  <si>
    <t>男性　　　　</t>
    <phoneticPr fontId="86"/>
  </si>
  <si>
    <t>女性</t>
    <phoneticPr fontId="86"/>
  </si>
  <si>
    <t>　I総数</t>
    <phoneticPr fontId="5"/>
  </si>
  <si>
    <t>I男性</t>
    <phoneticPr fontId="86"/>
  </si>
  <si>
    <t>I女性</t>
    <phoneticPr fontId="86"/>
  </si>
  <si>
    <t>　NC総数　　　　</t>
    <phoneticPr fontId="5"/>
  </si>
  <si>
    <t>NC男性</t>
    <phoneticPr fontId="86"/>
  </si>
  <si>
    <t>NC女性</t>
    <phoneticPr fontId="86"/>
  </si>
  <si>
    <t>.</t>
    <phoneticPr fontId="86"/>
  </si>
  <si>
    <t>皆様  週刊情報2023-51を配信いたします</t>
    <phoneticPr fontId="5"/>
  </si>
  <si>
    <t>2024年</t>
    <rPh sb="4" eb="5">
      <t>ネン</t>
    </rPh>
    <phoneticPr fontId="86"/>
  </si>
  <si>
    <t>今週</t>
    <rPh sb="0" eb="2">
      <t>コンシュウ</t>
    </rPh>
    <phoneticPr fontId="86"/>
  </si>
  <si>
    <t>少ない</t>
    <rPh sb="0" eb="1">
      <t>スク</t>
    </rPh>
    <phoneticPr fontId="86"/>
  </si>
  <si>
    <t>静岡朝日テレビ</t>
    <rPh sb="0" eb="2">
      <t>シズオカ</t>
    </rPh>
    <rPh sb="2" eb="4">
      <t>アサヒ</t>
    </rPh>
    <phoneticPr fontId="86"/>
  </si>
  <si>
    <t>中京テレビ</t>
    <rPh sb="0" eb="2">
      <t>チュウキョウ</t>
    </rPh>
    <phoneticPr fontId="86"/>
  </si>
  <si>
    <t>栃木テレビ</t>
    <rPh sb="0" eb="2">
      <t>トチギ</t>
    </rPh>
    <phoneticPr fontId="86"/>
  </si>
  <si>
    <t xml:space="preserve">京都府京都市にある介護付き有料老人ホームにおいて1月13日以降、施設で提供された食事を食べた36人が、16日以降に嘔吐や下痢などの症状を訴えました。
また、患者13人、調理従事者4人の便からノロウイルスが検出されています。
京都市保健所は、施設が提供した食事が原因の食中毒と断定しましたが、具体的な食品は特定できていません。
</t>
    <phoneticPr fontId="86"/>
  </si>
  <si>
    <t>京都新聞</t>
    <rPh sb="0" eb="4">
      <t>キョウトシンブン</t>
    </rPh>
    <phoneticPr fontId="86"/>
  </si>
  <si>
    <t>埼玉新聞</t>
    <rPh sb="0" eb="4">
      <t>サイタマシンブン</t>
    </rPh>
    <phoneticPr fontId="86"/>
  </si>
  <si>
    <t>★数年間で1番目に高い比率でノロウイルス継続</t>
    <rPh sb="1" eb="4">
      <t>スウネンカン</t>
    </rPh>
    <rPh sb="6" eb="8">
      <t>バンメ</t>
    </rPh>
    <rPh sb="9" eb="10">
      <t>タカ</t>
    </rPh>
    <rPh sb="11" eb="13">
      <t>ヒリツ</t>
    </rPh>
    <rPh sb="20" eb="22">
      <t>ケイゾク</t>
    </rPh>
    <phoneticPr fontId="5"/>
  </si>
  <si>
    <t>名古屋市保健所によりますと、同式場からの報告により調査を行ったところ、先月27日に同式場の披露宴に参列した3グループ140人のうち、2グループ17人が下痢や嘔吐などの食中毒症状を訴えていることが判明。患者と調理人からノロウイルスが検出されたことを受け、市は披露宴で提供された食事が原因の食中毒であると判断し、先月31日付で同式場に対し飲食店営業の禁止処分を行ったということです。</t>
    <phoneticPr fontId="86"/>
  </si>
  <si>
    <t>静岡県は１日、掛川市のすし店が提供した弁当を食べた男女２２人がノロウイルスに感染したとして、この店を当分の間営業禁止として感染の原因を調べています。
静岡県によりますと、１月２４日に掛川市、菊川市、牧之原市、岐阜県に住む１０歳未満から８０歳代までの男女３８人が県内で行われた葬儀に出席しました。</t>
    <phoneticPr fontId="86"/>
  </si>
  <si>
    <t>広島市は、広島市南区の飲食店「とうふ料理　豆匠」でノロウイルスによる集団食中毒があったと発表した。市によると、１月２７日に同店で提供された懐石料理を食べた１０～７０歳代の７グループ４０人が発熱や下痢、嘔吐（おうと）などの症状を訴え、患者や従業員の一部からウイルスが検出された。いずれも軽症で、快方に向かっているという。市保健所は１月３１日、同店に営業禁止を命令した。</t>
    <phoneticPr fontId="86"/>
  </si>
  <si>
    <t>読売新聞</t>
    <rPh sb="0" eb="2">
      <t>ヨミウリ</t>
    </rPh>
    <rPh sb="2" eb="4">
      <t>シンブン</t>
    </rPh>
    <phoneticPr fontId="86"/>
  </si>
  <si>
    <t>北海道ニュース</t>
    <phoneticPr fontId="86"/>
  </si>
  <si>
    <t>ノロウイルスによる食中毒です。札幌市手稲区のすし店で提供された寿司を食べた客らが下痢などの症状を訴えていることがわかりました。食中毒が発生したのは札幌市手稲区の「鮨鱗」です。1月20日、この店で調理された寿司を自宅などで食べた15人が下痢や嘔吐などの症状を訴えました。全員回復に向かっていますが、札幌市保健所が調べたところ発症した人の便からノロウイルスが検出されました。この店は26日から自主休業していますが、保健所は31日と1日の2日間の営業停止を命じました。</t>
    <phoneticPr fontId="86"/>
  </si>
  <si>
    <t>高松市の飲食店を利用した１５人が下痢や腹痛、吐き気などの症状を訴え、保健所が調べたところノロウイルスによる集団食中毒とわかり、高松市保健所はこの店を１月３０日から３日間の営業停止処分にしました。高松市保健所によりますと営業停止処分を受けたのは高松市春日町の「海鮮うまいもんや浜海道　春日本店」です。</t>
    <phoneticPr fontId="86"/>
  </si>
  <si>
    <t>　1/30</t>
    <phoneticPr fontId="86"/>
  </si>
  <si>
    <t>岡山香川ニュースOHK</t>
    <phoneticPr fontId="86"/>
  </si>
  <si>
    <t>栃木県北健康福祉センター管内の認定こども園で今月（1月）13日から29日までに園児と職員、合わせて45人がノロウイルスによる感染性胃腸炎を発症したと発表しました。
　重症の人はいなく全員快方に向かっているということです。</t>
    <phoneticPr fontId="86"/>
  </si>
  <si>
    <t>　神戸市は28日、同市東灘区御影本町4の「安政堂菓舗」の「沢の井餅（きな粉）」を食べた11人が嘔吐や発熱を訴え、うち7人と同店従業員1人からノロウイルスを検出したと発表した。市は食中毒と断定し、同店を29日まで2日間の営業停止とした。</t>
    <phoneticPr fontId="86"/>
  </si>
  <si>
    <t>神戸新聞</t>
    <rPh sb="0" eb="4">
      <t>コウベシンブン</t>
    </rPh>
    <phoneticPr fontId="86"/>
  </si>
  <si>
    <t>4類感染症</t>
    <phoneticPr fontId="86"/>
  </si>
  <si>
    <t>2024年第3週</t>
    <phoneticPr fontId="86"/>
  </si>
  <si>
    <t>※2024年 第4週（1/22～1/28） 現在</t>
    <phoneticPr fontId="5"/>
  </si>
  <si>
    <t>長崎市によりますと、1月28日夜にこの店で飲食をした20代~60代の男女6人に、嘔吐や下痢などの症状が出たということです。調査の結果、患者と調理従事者の便からノロウイルスが検出され、全員に共通する食事がこの飲食店での食事だけであることなどから、「銀鍋」を食中毒の原因施設と断定。2月3日から2日間の営業停止処分としました。</t>
    <phoneticPr fontId="86"/>
  </si>
  <si>
    <t>長崎放送</t>
    <rPh sb="0" eb="2">
      <t>ナガサキ</t>
    </rPh>
    <rPh sb="2" eb="4">
      <t>ホウソウ</t>
    </rPh>
    <phoneticPr fontId="86"/>
  </si>
  <si>
    <t>今週のニュース（Noroｖｉｒｕｓ） (2/5-2/11)</t>
    <rPh sb="0" eb="2">
      <t>コンシュウ</t>
    </rPh>
    <phoneticPr fontId="5"/>
  </si>
  <si>
    <t>食中毒情報  (2/5-2/11)</t>
    <rPh sb="0" eb="3">
      <t>ショクチュウドク</t>
    </rPh>
    <rPh sb="3" eb="5">
      <t>ジョウホウ</t>
    </rPh>
    <phoneticPr fontId="5"/>
  </si>
  <si>
    <t>海外情報 (2/5-2/11)</t>
    <rPh sb="0" eb="4">
      <t>カイガイジョウホウ</t>
    </rPh>
    <phoneticPr fontId="5"/>
  </si>
  <si>
    <t>食品表示
 (2/5-2/11)</t>
    <rPh sb="0" eb="2">
      <t>ショクヒン</t>
    </rPh>
    <rPh sb="2" eb="4">
      <t>ヒョウジ</t>
    </rPh>
    <phoneticPr fontId="5"/>
  </si>
  <si>
    <t>食品表示 (2/5-2/11)</t>
    <rPh sb="0" eb="2">
      <t>ショクヒン</t>
    </rPh>
    <rPh sb="2" eb="4">
      <t>ヒョウジ</t>
    </rPh>
    <phoneticPr fontId="5"/>
  </si>
  <si>
    <t>残留農薬 (2/5-2/11)</t>
    <phoneticPr fontId="5"/>
  </si>
  <si>
    <t>2024年第 4 週（1月22日〜1月28日）</t>
    <phoneticPr fontId="86"/>
  </si>
  <si>
    <t>結核例　212例</t>
    <rPh sb="7" eb="8">
      <t>レイ</t>
    </rPh>
    <phoneticPr fontId="5"/>
  </si>
  <si>
    <t>細菌性赤痢2例 菌種：S. sonnei（D群）2例＿感染地域：‌愛知県1例、バングラデシュ1例</t>
    <rPh sb="0" eb="3">
      <t>サイキンセイ</t>
    </rPh>
    <rPh sb="3" eb="5">
      <t>セキリ</t>
    </rPh>
    <rPh sb="6" eb="7">
      <t>レイ</t>
    </rPh>
    <rPh sb="8" eb="9">
      <t>キン</t>
    </rPh>
    <rPh sb="9" eb="10">
      <t>タネ</t>
    </rPh>
    <rPh sb="22" eb="23">
      <t>グン</t>
    </rPh>
    <rPh sb="25" eb="26">
      <t>レイ</t>
    </rPh>
    <rPh sb="27" eb="29">
      <t>カンセン</t>
    </rPh>
    <rPh sb="29" eb="31">
      <t>チイキ</t>
    </rPh>
    <rPh sb="33" eb="36">
      <t>アイチケン</t>
    </rPh>
    <rPh sb="37" eb="38">
      <t>レイ</t>
    </rPh>
    <rPh sb="47" eb="48">
      <t>レイ</t>
    </rPh>
    <phoneticPr fontId="86"/>
  </si>
  <si>
    <t xml:space="preserve">年齢群：‌3歳（1例）、6歳（1例）、7歳（1例）、10代（4例）、20代（9例）、30代（6例）、  40代（3例）、50代（4例）、60代（4例）、70代（3例）
</t>
    <phoneticPr fontId="86"/>
  </si>
  <si>
    <t>血清群・毒素型：‌O157 VT2（8例）、O157 VT1・VT2（6例）、O157 VT1（3例）、O103 VT1（2例）、O111VT1（2例）、O1 VT1（1例）、O121 VT2（1例）、O136 VT2（1例）、O146 VT1・VT2‌（1例）、O63 VT2（1例）、その他・不明（10例）
累積報告数：99例（有症者60例、うちHUS 1例．死亡なし）</t>
    <phoneticPr fontId="86"/>
  </si>
  <si>
    <t xml:space="preserve">腸管出血性大腸菌感染症36例（有症者17例、うちHUS なし）
感染地域：国内30例、国内・国外不明6例
国内の感染地域：‌群馬県3例、大阪府3例、北海道2例、茨城県2例、埼玉県2例、山梨県2例、滋賀県2例、山形県1例、千葉県1例、東京都1例、新潟県1例、静岡県1例、香川県1例、熊本県1例、沖縄県1例、            国内（都道府県不明）6例
</t>
    <phoneticPr fontId="86"/>
  </si>
  <si>
    <t>E型肝炎13例 感染地域（感染源）：‌神奈川県4例（牛肉のカルパッチョ1例、           豚レバースモーク1例、不明2例）、北海道1例（肉）、東京都1例（不明）、
国内（都道府県不明）4例（馬刺し1例、豚肉1例、不明2例）、
国内・国外不明3例（不明3例）
A型肝炎1例 感染地域：国内（都道府県不明）</t>
    <phoneticPr fontId="86"/>
  </si>
  <si>
    <t>レジオネラ症19例（肺炎型16例、ポンティアック熱型2例、無症状病原体保有者1例）
感染地域：北海道1例、千葉県1例、東京都1例、神奈川県1例、山梨県1例、静岡県1例、滋賀県1例、大阪府1例、奈良県1例、
山口県1例、徳島県1例、福岡県1例、大分県1例、沖縄県1例、国内・国外不明5例
年齢群：40代（2例）、50代（1例）、60代（3例）、70代（3例）、80代（6例）、90代以上（4例）累積報告数：122例</t>
    <phoneticPr fontId="86"/>
  </si>
  <si>
    <t>アメーバ赤痢11例（腸管アメーバ症8例、腸管外アメーバ症3例）
感染地域：‌東京都2例、大阪府1例、兵庫県1例、国内（都道府県不明）5例、東京都/タイ/中国1例、国内・国外不明1例
感染経路：‌性的接触7例（異性間4例、同性間2例、異性間・同性間不明1例）、経口感染1例、その他・不明3例</t>
    <phoneticPr fontId="86"/>
  </si>
  <si>
    <t>2024年第4週</t>
    <phoneticPr fontId="86"/>
  </si>
  <si>
    <r>
      <t xml:space="preserve">対前週
</t>
    </r>
    <r>
      <rPr>
        <b/>
        <sz val="14"/>
        <color rgb="FFFF0000"/>
        <rFont val="ＭＳ Ｐゴシック"/>
        <family val="3"/>
        <charset val="128"/>
      </rPr>
      <t>インフルエンザ 　     108.4%   増加</t>
    </r>
    <r>
      <rPr>
        <b/>
        <sz val="11"/>
        <color rgb="FFFF0000"/>
        <rFont val="ＭＳ Ｐゴシック"/>
        <family val="3"/>
        <charset val="128"/>
      </rPr>
      <t xml:space="preserve">
</t>
    </r>
    <r>
      <rPr>
        <b/>
        <sz val="14"/>
        <color rgb="FFFF0000"/>
        <rFont val="ＭＳ Ｐゴシック"/>
        <family val="3"/>
        <charset val="128"/>
      </rPr>
      <t>新型コロナウイルス  122.1% 　増加</t>
    </r>
    <rPh sb="0" eb="3">
      <t>タイゼンシュウゾウカ</t>
    </rPh>
    <rPh sb="27" eb="29">
      <t>ゾウカ</t>
    </rPh>
    <rPh sb="49" eb="51">
      <t>ゾウカ</t>
    </rPh>
    <phoneticPr fontId="86"/>
  </si>
  <si>
    <t>滋賀県は9日、長浜市高田町の「創作日本料理　塩梅」で食事をした同市などの21～57歳の男女8人が、下痢や嘔吐（おうと）などの症状を訴え、うち5人と調理従事者1人からノロウイルスを検出したと発表した。県長浜保健所は食中毒と断定し、同店を11日まで3日間の営業停止処分にした。</t>
    <phoneticPr fontId="86"/>
  </si>
  <si>
    <t>和歌山県にある保育所で、園児44人がノロウイルスに集団感染しました。和歌山県によると、今月7日、有田市にある保育所で、複数の園児が嘔吐や下痢の症状を訴えていると保健所に連絡がありました。保健所が調査したところ、先月19日から今月8日にかけて、園児44人が症状を訴えていることがわかり、症状のある園児2人の便を検査したところ、いずれの便からもノロウイルスが検出されました。</t>
    <phoneticPr fontId="86"/>
  </si>
  <si>
    <t>関テレ</t>
    <rPh sb="0" eb="1">
      <t>カン</t>
    </rPh>
    <phoneticPr fontId="86"/>
  </si>
  <si>
    <t>2月3日(土)に大阪市内で開催された医療関係者の研究会で提供された弁当を食べた29～87歳の男女25人が腹痛や下痢などの食中毒を訴えていると大阪市が発表しました。25人のうち7人からノロウイルスが検出されたということで、提供された弁当を原因とした食中毒と断定したということです。</t>
    <phoneticPr fontId="86"/>
  </si>
  <si>
    <t>MBS</t>
    <phoneticPr fontId="86"/>
  </si>
  <si>
    <t>千葉市は7日、稲毛区宮野木町の飲食店「やきとりアンド焼肉まる」で調理された牛タン丼弁当を食べた40～50代の男女4人からノロウイルスが検出されたと発表した。重症者はおらず、全員快方に向かっている。市保健所は同店の食事が原因の食中毒と断定し、同日から3日間の営業停止処分とした。</t>
    <phoneticPr fontId="86"/>
  </si>
  <si>
    <t>千葉日報</t>
    <rPh sb="0" eb="2">
      <t>チバ</t>
    </rPh>
    <rPh sb="2" eb="4">
      <t>ニッポウ</t>
    </rPh>
    <phoneticPr fontId="86"/>
  </si>
  <si>
    <t>2月1日、2日にかけて島根県益田市の業者が製造・提供した恵方巻を食べた138人が、下痢や嘔吐など症状を訴えました。
また、同業者が経営する飲食店を1月30日から2月4日にかけて利用した38人も同様の症状を訴えたとのことです。
検査の結果、患者6人と製造業者11人の便からノロウイルスが検出されました。</t>
    <phoneticPr fontId="86"/>
  </si>
  <si>
    <t>TBS</t>
    <phoneticPr fontId="86"/>
  </si>
  <si>
    <t>2月2日にノロウイルス検査で陽性結果が出ていた日々雇用職員が、2月6日の給食調理に従事しており、学校職員の確認により発覚しました。当該職員に症状はありませんが、念のため児童への給食提供は中止とし代替の食事を提供しました。
　この日の調理には当該職員のほかに2名の職員が携わっており、同じ空間で調理後の給食を喫食をしていたことから、翌日に検便検査を行い陰性が確認されるまで調理には携わらないこととしました。</t>
    <phoneticPr fontId="86"/>
  </si>
  <si>
    <t>魚沼市公表</t>
    <rPh sb="0" eb="3">
      <t>ウオヌマシ</t>
    </rPh>
    <rPh sb="3" eb="5">
      <t>コウヒョウ</t>
    </rPh>
    <phoneticPr fontId="86"/>
  </si>
  <si>
    <t>埼玉県は7日、上尾中央総合病院で1日に病院食を食べた入院患者72人が下痢や腹痛などを訴え、うち25人の便からウエルシュ菌を検出したと発表した。全員、快方に向かっているという。鴻巣保健所は病院食を調理提供した日清医療食品（東京都）が食中毒を発生させたとして、同社を9日まで3日間の営業停止処分とした。</t>
    <phoneticPr fontId="86"/>
  </si>
  <si>
    <t>茨城県は7日、古河保健所管内の介護老人保健施設で感染性胃腸炎とみられる集団感染があったと発表した。県感染症対策課などによると、1月30日から2月6日までの間、70～100歳代の入所者28人と20～60代の職員7人の男女計35人が嘔吐(おうと)や下痢、発熱の症状を訴えた。県衛生研究所で発症者3人の検体を調べた結果、いずれもノロウイルスが検出された。重症者はなく、全員快方に向かっている。</t>
    <phoneticPr fontId="86"/>
  </si>
  <si>
    <t>茨城新聞</t>
    <rPh sb="0" eb="4">
      <t>イバラキシンブン</t>
    </rPh>
    <phoneticPr fontId="86"/>
  </si>
  <si>
    <t>県央保健所管内の園児95人が在籍する教育・保育施設で1月26日から2月5日にかけて、園児12人と職員2人の合わせて14人が嘔吐や下痢の症状を訴えました。検査の結果、症状のある9人からノロウイルスが検出されました。釜石保健所管内の園児78人が在籍する教育・保育施設で2月1日から6日にかけて、園児16人と職員1人の合わせて17人が嘔吐や下痢の症状を訴えました。検査の結果、症状のある7人からノロウイルスが検出されました。</t>
    <phoneticPr fontId="86"/>
  </si>
  <si>
    <t>岩手放送</t>
    <rPh sb="0" eb="2">
      <t>イワテ</t>
    </rPh>
    <rPh sb="2" eb="4">
      <t>ホウソウ</t>
    </rPh>
    <phoneticPr fontId="86"/>
  </si>
  <si>
    <t>ノロウイルスによる食中毒が発生したのは、四万十市中村の飲食店「ホワイトキャッスル」です。
高知県によりますと、今月4日午後6時半ごろ「食中毒の疑い患者がいる」と医療機関から県に情報提供がありました。幡多保健所が調べた結果、今月2日にこの飲食店で調理された食事をした4グループ50人のうち、31人に下痢や嘔吐、腹痛などの食中毒症状が見られました。</t>
    <phoneticPr fontId="86"/>
  </si>
  <si>
    <t>テレビ高知</t>
    <rPh sb="3" eb="5">
      <t>コウチ</t>
    </rPh>
    <phoneticPr fontId="86"/>
  </si>
  <si>
    <t>「塚田農場」などを運営するエー・ピーホールディングス（APHD）は5日、鮮魚居酒屋「四十八漁場 池袋東口店」（東京・豊島）を利用した客17人からノロウイルスが検出され、同店舗で調理・提供した食事による食中毒と判明したと発表した。1月20日と23日に利用した客の合計20人に嘔吐（おうと）や下痢、発熱の症状があり、17人からノロウイルスが検出されたという。</t>
    <phoneticPr fontId="86"/>
  </si>
  <si>
    <t>日経新聞</t>
    <rPh sb="0" eb="2">
      <t>ニッケイ</t>
    </rPh>
    <rPh sb="2" eb="4">
      <t>シンブン</t>
    </rPh>
    <phoneticPr fontId="86"/>
  </si>
  <si>
    <t>群馬県内で昨年発生した食中毒の件数は14件（速報値）で、4年ぶりに2桁に増えたことが、県のまとめで分かった。患者数は169人で、100人超えも4年ぶり。新型コロナウイルスの感染症法上の位置付けが5類に移行して利用が増えたとみられる飲食店でノロウイルスの感染が目立った。</t>
    <phoneticPr fontId="86"/>
  </si>
  <si>
    <t>上毛新聞</t>
    <rPh sb="0" eb="4">
      <t>ジョウモウシンブン</t>
    </rPh>
    <phoneticPr fontId="86"/>
  </si>
  <si>
    <t>2024/4週</t>
    <phoneticPr fontId="86"/>
  </si>
  <si>
    <t>2024/5週</t>
  </si>
  <si>
    <t>「ウェルシュ菌」肉や魚・野菜に広く付着、加熱後も残り食中毒の原因に…室温での長時間放置で増殖</t>
    <phoneticPr fontId="16"/>
  </si>
  <si>
    <t>https://news.yahoo.co.jp/articles/13a5f4160df48316c5647f2d071096c11320b749</t>
    <phoneticPr fontId="16"/>
  </si>
  <si>
    <t>埼玉県</t>
    <rPh sb="0" eb="3">
      <t>サイタマケン</t>
    </rPh>
    <phoneticPr fontId="16"/>
  </si>
  <si>
    <t>読売新聞</t>
    <rPh sb="0" eb="4">
      <t>ヨミウリシンブン</t>
    </rPh>
    <phoneticPr fontId="16"/>
  </si>
  <si>
    <t>ラーメン店で食中毒…長時間漬け込んだチャーシューからウェルシュ菌　７人が下痢など訴え</t>
    <phoneticPr fontId="16"/>
  </si>
  <si>
    <t>新潟県</t>
    <rPh sb="0" eb="3">
      <t>ニイガタケン</t>
    </rPh>
    <phoneticPr fontId="16"/>
  </si>
  <si>
    <t>https://news.goo.ne.jp/article/nsttv/region/nsttv-19962.html</t>
    <phoneticPr fontId="16"/>
  </si>
  <si>
    <t>新潟ニュースNST</t>
    <phoneticPr fontId="16"/>
  </si>
  <si>
    <t>恵方巻の食中毒　原因は「黄色ブドウ球菌」　増殖すると加熱しても“毒素”は死なない</t>
    <phoneticPr fontId="16"/>
  </si>
  <si>
    <t>関西ニュース</t>
    <rPh sb="0" eb="2">
      <t>カンサイ</t>
    </rPh>
    <phoneticPr fontId="16"/>
  </si>
  <si>
    <t>兵庫県</t>
    <rPh sb="0" eb="3">
      <t>ヒョウゴケン</t>
    </rPh>
    <phoneticPr fontId="16"/>
  </si>
  <si>
    <r>
      <t>150人が体調不良を訴えた恵方巻による食中毒。保健所の調査で「黄色ブドウ球菌」が検出され、この菌が原因だったと特定されました。　　■恵方巻の食中毒の原因は「黄色ブドウ球菌」
【姫路市保健所 毛利好孝所長】「食中毒の原因としたのは黄色ブドウ球菌、産生毒素による食中毒ということになります」
兵庫県姫路市の</t>
    </r>
    <r>
      <rPr>
        <b/>
        <sz val="14"/>
        <color rgb="FFFF0000"/>
        <rFont val="游ゴシック"/>
        <family val="3"/>
        <charset val="128"/>
      </rPr>
      <t>「雷寿司」</t>
    </r>
    <r>
      <rPr>
        <b/>
        <sz val="14"/>
        <rFont val="游ゴシック"/>
        <family val="3"/>
        <charset val="128"/>
      </rPr>
      <t>は2月2日から節分の恵方巻、約1700本を販売しましたが、おう吐や下痢などの症状を訴える人が続出し、姫路市保健所が原因を調査していました。
【姫路市保健所 毛利好孝所長】「合計の患者数は150名。男性60名と女性90名。典型的な消化器系の食中毒の症状です」
1歳から91歳までの男女150人の食中毒が確認されましたが、全員が軽症で現在、回復しているということです。保健所が検査したところ、恵方巻きを巻いた従業員1人の手や、店に残っていたなどから黄色ブドウ球菌が検出され、食中毒の原因と特定しました。　■恵方巻の食中毒の原因は「黄色ブドウ球菌」
【姫路市保健所 毛利好孝所長】「食中毒の原因としたのは黄色ブドウ球菌、産生毒素による食中毒ということになります」
兵庫県姫路市の「雷寿司」は2月2日から節分の恵方巻、約1700本を販売しましたが、おう吐や下痢などの症状を訴える人が続出し、姫路市保健所が原因を調査していました。
【姫路市保健所 毛利好孝所長】「合計の患者数は150名。男性60名と女性90名。典型的な消化器系の食中毒の症状です」
1歳から91歳までの男女150人の食中毒が確認されましたが、全員が軽症で現在、回復しているということです。保健所が検査したところ、恵方巻きを巻いた従業員1人の手や、店に残っていた恵方巻きなどから黄色ブドウ球菌が検出され、食中毒の原因と特定しました。</t>
    </r>
    <phoneticPr fontId="16"/>
  </si>
  <si>
    <t>https://www.ktv.jp/news/articles/?id=10546</t>
    <phoneticPr fontId="16"/>
  </si>
  <si>
    <r>
      <t>　埼玉県は７日、上尾市柏座の上尾中央総合病院で今月１日に病院食を食べた入院患者の男女（３０～９０歳代）７２人が腹痛や下痢などの症状を訴え、うち２５人からウェルシュ菌が検出されたと発表した。全員が快方に向かっているという。同日の病院食は、朝食が大根のとろみ煮やひじきの煮物、昼食が里芋と野菜の含め煮や麻婆春雨などで、入院患者４８１人に提供された。夕方頃から症状を訴える人が出始めたという。
　どの料理が原因かはわかっていないが、県はウェルシュ菌による食中毒と断定。給食業務を受託している</t>
    </r>
    <r>
      <rPr>
        <b/>
        <sz val="13"/>
        <color rgb="FFFF0000"/>
        <rFont val="游ゴシック"/>
        <family val="3"/>
        <charset val="128"/>
      </rPr>
      <t>「日清医療食品」</t>
    </r>
    <r>
      <rPr>
        <b/>
        <sz val="13"/>
        <rFont val="游ゴシック"/>
        <family val="3"/>
        <charset val="128"/>
      </rPr>
      <t>（東京都千代田区）に対し、同病院での営業を７～９日の３日間停止する処分を出した。同社は６日の夕食から院内での調理を自粛している。ウェルシュ菌の食中毒は、高齢者や子ども、基礎疾患のある人は重症化することもある。この菌は肉や魚、野菜などに広く付着している。熱に強く、加熱しても一部は残り、大量に調理された後に室温で長時間放置すると増殖しやすい。県によると、たくさん調理してもすぐに食べない場合は小分けにして急速冷却し、温めなおす際、よくかき混ぜながら十分に加熱するのが予防のポイントという。</t>
    </r>
    <phoneticPr fontId="16"/>
  </si>
  <si>
    <t>　新潟市は９日、新潟市江南区のラーメン店で食中毒が発生したと発表しました。客など７人が下痢などの症状を訴えましたが、快方に向かっています。チャーシューが長時間、常温でタレにつけ込まれていたことが原因とみられています。食中毒が発生したのは新潟市江南区にあるラーメン店です。新潟市によりますと、２月５日にラーメン店の店長から「２月３日に当店を利用した客が数時間後に下痢をしたという申し出が２月４日にあった。検証のため、従業員２人でラーメンを食べたところ、２人とも数時間後に下痢をした」と連絡があったほか、別の利用者からも保健所に対し体調不良を訴える連絡があったことから事案が発覚したといいます。調査の結果、このラーメン店で提供されたチャーシューから下痢や腹痛などの症状を引き起こすウェルシュ菌が確認されたということです。新潟市保健所は原因について、生の豚肉を煮込んで味付け用のタレに移したあと、常温で１２時間以上漬け込んだことにより、菌が増殖したとみています。
　このラーメン店では２月３日にチャーシューの乗ったラーメンが１４９杯、４日に１５１杯販売されていて、これまでに７人が下痢や腹痛を訴えましたが現在は快方に向かっています。ラーメン店では２月５日から営業を自粛し、施設の清掃・消毒を行っているほか、チャーシューの製造方法についても見直しているといいます。新潟市保健所は今後、店のチャーシューの製造方法の改善確認などの調査を行う予定です。
　また新潟市保健所は、加熱調理をしたら２時間以内を目安になるべく早く食べること、加熱後に冷却する場合は小分けするなどして速やかに冷ますこと、保存する場合は１０℃以下か６０℃以上に保つこと、食べる直前に十分に再加熱することなどを呼びかけています。</t>
    <phoneticPr fontId="16"/>
  </si>
  <si>
    <t>高山市の居酒屋で食中毒　１２人が下痢や嘔吐などの症状訴える</t>
    <phoneticPr fontId="16"/>
  </si>
  <si>
    <t>高山市内の居酒屋で食中毒が発生し飛騨保健所は、８日からこの店を営業禁止処分にしました。 食中毒が発生したのは高山市天性寺町の居酒屋「ごっつおや」です。 飛騨保健所に入った連絡によりますと２月３日に店で食事をした客が５日に下痢や嘔吐（おうと）など食中毒の症状を訴えたということです。 保健所が調査したところ、４つのグループ男女計１２人に食中毒の症状があり、このうち６人が医療機関を受診しました。症状がでた１２人はいずれも快方に向かっているということです。
 保健所は、患者らに共通する食事が居酒屋で提供された食品に限られることから、この居酒屋を原因とする食中毒と断定しました。飛騨保健所は、食品衛生法に基づきこの居酒屋を ８日から再発防止策がとられるまでの間、営業禁止処分としました。</t>
    <phoneticPr fontId="16"/>
  </si>
  <si>
    <t>岐阜放送</t>
    <rPh sb="0" eb="3">
      <t>ギフケン</t>
    </rPh>
    <phoneticPr fontId="16"/>
  </si>
  <si>
    <t>岐阜県</t>
    <rPh sb="0" eb="3">
      <t>ギフケン</t>
    </rPh>
    <phoneticPr fontId="16"/>
  </si>
  <si>
    <t>　</t>
    <phoneticPr fontId="16"/>
  </si>
  <si>
    <t>https://nordot.app/1128294156291572650?c=113147194022725109</t>
    <phoneticPr fontId="16"/>
  </si>
  <si>
    <t xml:space="preserve">朝日新聞デジタル </t>
    <phoneticPr fontId="16"/>
  </si>
  <si>
    <t xml:space="preserve">崎陽軒シウマイにシリコン片 製造過程で混入、回収開始 </t>
    <phoneticPr fontId="16"/>
  </si>
  <si>
    <t>崎陽軒（横浜市西区）は8日、横浜駅や東京駅など神奈川県内や東京都内を中心に販売した「昔ながらのシウマイ」5製品からシリコン片（長さ約1～2センチ、太さ約7ミリ）が見つかったと発表した。東京駅で購入した人が口にして違和感に気づいたという。
　シリコンが混入したシウマイは横浜工場で製造。シウマイ製造機のあんを送り出す筒をつなぐシリコン製のパッキンが製造中に外れ、裁断された状態で混入したという。同じロット（7日午前5～7時製造）で製造された「昔ながらのシウマイ」は3944箱で、同社は販売された2207箱の回収を始めた。健康被害はこれまで報告されていないという。</t>
    <phoneticPr fontId="16"/>
  </si>
  <si>
    <t>神奈川県</t>
    <rPh sb="0" eb="4">
      <t>カナガワケン</t>
    </rPh>
    <phoneticPr fontId="16"/>
  </si>
  <si>
    <t>https://www.asahi.com/articles/ASS287FMYS28ULOB00G.html</t>
    <phoneticPr fontId="16"/>
  </si>
  <si>
    <t>大阪市内で医療関係者25人が食中毒症状　便からノロウイルス検出　研究会で出された松花堂弁当が原因か</t>
    <phoneticPr fontId="16"/>
  </si>
  <si>
    <t>大阪市健康局は8日、2月3日に大阪市内で開催された医療関係者の研究会で「主催者が手配した昼食の弁当を食べた参加者が食中毒症状を起こしている」との届け出が神戸市保険局からあったと発表しました。発症者は25人で、便からノロウイルスが検出されています。
　この研究会に出された弁当は中央フードサービスが大阪市北区にあるNCB会館の調理場で調理した松花堂弁当で、弁当が配られた84人のうち、20代から80代の男女25人が、4日から5日にかけて腹痛や下痢、発熱などの食中毒症状を発症したということです。いまのところ全員快方に向かっています。弁当の中には卵焼き、ぶり西京焼き、魚の造り、たこやえび芋の炊き合わせ、天ぷら、ごはんが入っていて、大阪市保健所が原因について調査しています。　これを受け大阪市保健所は中央フードサービスに対し、8日から10日まで3日間のNCB会館調理場での営業停止命令を出しました。</t>
    <phoneticPr fontId="16"/>
  </si>
  <si>
    <t>大阪府</t>
    <rPh sb="0" eb="3">
      <t>オオサカフ</t>
    </rPh>
    <phoneticPr fontId="16"/>
  </si>
  <si>
    <t>https://news.yahoo.co.jp/articles/e4d557077120d670e1f7ee5640439c38bca4b78e</t>
    <phoneticPr fontId="16"/>
  </si>
  <si>
    <t>ABCニュース</t>
    <phoneticPr fontId="16"/>
  </si>
  <si>
    <t>牛タン丼弁当で食中毒　テイクアウトして食べた男女4人に症状　ノロウイルス検出</t>
    <phoneticPr fontId="16"/>
  </si>
  <si>
    <t>千葉県</t>
    <rPh sb="0" eb="3">
      <t>チバケン</t>
    </rPh>
    <phoneticPr fontId="16"/>
  </si>
  <si>
    <t>千葉日報</t>
    <phoneticPr fontId="16"/>
  </si>
  <si>
    <t>千葉市は7日、稲毛区宮野木町の飲食店「やきとりアンド焼肉まる」で調理された牛タン丼弁当を食べた40～50代の男女4人からノロウイルスが検出されたと発表した。重症者はおらず、全員快方に向かっている。市保健所は同店の食事が原因の食中毒と断定し、同日から3日間の営業停止処分とした。市生活衛生課によると、4人は1月24日に同店で調理された牛タン丼弁当をテイクアウトして食べた。翌日夜から嘔吐（おうと）や下痢、腹痛などの症状を訴え、医療機関を受診した。</t>
    <phoneticPr fontId="16"/>
  </si>
  <si>
    <t>https://nordot.app/1128148612637229225?c=428427385053398113</t>
    <phoneticPr fontId="16"/>
  </si>
  <si>
    <t>島根県</t>
    <phoneticPr fontId="16"/>
  </si>
  <si>
    <t>患者からはノロウイルスが検出　恵方巻を食べた138人が食中毒症状　県は「冬季の食中毒注意報」を発令中　</t>
    <phoneticPr fontId="16"/>
  </si>
  <si>
    <t>日本海テレビ</t>
    <rPh sb="0" eb="3">
      <t>ニホンカイ</t>
    </rPh>
    <phoneticPr fontId="16"/>
  </si>
  <si>
    <t>島根県益田市の「有限会社 ちるちるみちる」で製造された恵方巻を食べた4人が胃腸炎症状を発症し市内の医療機関を受診。これを受け保健所が調査したところ、恵方巻を食べた10歳未満から80代までの男女合わせて138人に食中毒の症状が出ていたことがわかりました。さらに1月末から今月にかけ、同じ会社が経営する飲食店を利用した10歳未満から80代までの男女38人が下痢やおう吐、発熱などを訴えていたことが判明。島根県では、この業者が原因の食中毒と断定し、2月6日から5日間の営業停止処分としました。
 篠原邦夫 代表取締役
「私が直接、海苔巻き、恵方巻に携わってなかったんですけど、いずれにせよ監督不行き届きです。私の責任であり大変みなさんに迷惑かけました」現在はすべての患者が回復に向かっているということです。島根県保健環境科学研究所が検査した結果、患者や従業員の検便からノロウイルスが検出されたため、益田保健所では原因をノロウイルスと断定しました。この業者は、1日と2日に562本の恵方巻を販売しているということで、島根県では症状が出た人はすぐに医療機関を受診するよう呼びかけています。
　　一方、島根県では、感染性胃腸炎の定点あたりの患者数が10人を超えたため、1月24日から「冬季の食中毒注意報」を発令しています。
島根県健康福祉部薬事衛生課　久武怜市 主任「特に空気も乾燥しますし気温も下がるので、それ自体ウイルスの感染が広がりやすい環境になるので、特に冬場はノロウイルスを中心に感染が広がります」冬場の食中毒の主な原因はノロウイルスが多いとされ、食品や調理器具への付着をはじめ、感染者の排泄物やおう吐物など人を介して広がります。</t>
    <phoneticPr fontId="16"/>
  </si>
  <si>
    <t>https://news.yahoo.co.jp/articles/5c0cfb15eed0b651cec611f177ec00a4a8155b48</t>
    <phoneticPr fontId="16"/>
  </si>
  <si>
    <t>エー・ピーHD／「四十八漁場 池袋東口店」で食中毒</t>
    <phoneticPr fontId="16"/>
  </si>
  <si>
    <t>東京都</t>
    <rPh sb="0" eb="3">
      <t>トウキョウト</t>
    </rPh>
    <phoneticPr fontId="16"/>
  </si>
  <si>
    <t>流通ニュース</t>
    <rPh sb="0" eb="2">
      <t>リュウツウ</t>
    </rPh>
    <phoneticPr fontId="16"/>
  </si>
  <si>
    <t>「塚田農場」などを運営するエー・ピーホールディングスは2月5日、「四十八漁場 池袋東口店」（東京都豊島区）において、ノロウィルスを原因とする食中毒事故が発生したと発表した。1月20日「四十八漁場 池袋東口店」で食事をした1グループの顧客、また1月23日に利用した別の1グループの顧客から、嘔吐（おうと）やげり、発熱の症状を呈しているという連絡があった。これを受け、2024年1月26日、豊島区池袋保健所の店舗立ち入り検査が実施され、調査の結果、合計20人の検体確認を行い、17人からノロウィルスが検出された。現在、患者は快方に向かっているという。店舗立ち入り検査の実施の結果、同店舗の従業員、食材、設備からノロウィルスは検出されなかったが、全員の共通食が同店で提供した料理のみであり、同店舗起因による食中毒であることの指摘を1月31日に受け、2月1日より営業を自粛している。さらに、2月5日付で豊島区池袋保健所より、7日まで3日間の営業停止処分を受けた。
　今後、食品を提供する上での危害要因と管理条件の再認識、生管理計画の再認識と再徹底、店舗毎に衛生管理表の記載、清掃管理計画・実施表の運用による衛生管理の順守、従業員の健康管理チェックのため、非接触検温計による管理などを徹底するとしている。第三者機関による立ち入り衛生検査も年3回実施する計画。</t>
    <phoneticPr fontId="16"/>
  </si>
  <si>
    <t>https://www.ryutsuu.biz/strategy/q020613.html</t>
    <phoneticPr fontId="16"/>
  </si>
  <si>
    <t>すかいらーく／「しゃぶ葉伊奈店」アルバイトの不適切動画で謝罪</t>
    <phoneticPr fontId="16"/>
  </si>
  <si>
    <t>すかいらーくレストランツは2月6日、「しゃぶ葉伊奈店」（埼玉県伊奈町）において、2月2日、同店舗に勤務するアルバイト従業員が不適切行為をしたことが、インターネット上への動画掲載により判明したと発表した。本件に関与した従業員に対して事実関係を確認したところ、当該動画は営業時間終了後に、廃棄予定であった食材を使用して撮影していた。なお、当該食材は顧客に提供されていないことを確認したという。同社は「このたびの事態を厳粛かつ重大に受け止めており、再発防止と信頼回復のため、当事者への厳正な処置を行った上で、従業員教育の再徹底について改めて取り組んでまいります」とコメントしている。</t>
    <phoneticPr fontId="16"/>
  </si>
  <si>
    <t>https://www.ryutsuu.biz/strategy/q020612.html</t>
    <phoneticPr fontId="16"/>
  </si>
  <si>
    <t>飲食店でノロウイルスによる食中毒発生　31人に下痢や嘔吐、腹痛など　３日間の営業停止処分に</t>
    <phoneticPr fontId="16"/>
  </si>
  <si>
    <t>高知県</t>
    <rPh sb="0" eb="3">
      <t>コウチケン</t>
    </rPh>
    <phoneticPr fontId="16"/>
  </si>
  <si>
    <t>テレビ高知</t>
    <rPh sb="3" eb="5">
      <t>コウチ</t>
    </rPh>
    <phoneticPr fontId="16"/>
  </si>
  <si>
    <t xml:space="preserve">高知県四万十市の飲食店でノロウイルスによる食中毒が発生しました。幡多保健所はこの飲食店を6日から3日間の営業停止処分としました。ノロウイルスによる食中毒が発生したのは、四万十市中村の飲食店「ホワイトキャッスル」です。
　高知県によりますと、今月4日午後6時半ごろ「食中毒の疑い患者がいる」と医療機関から県に情報提供がありました。幡多保健所が調べた結果、今月2日にこの飲食店で調理された食事をした4グループ50人のうち、31人に下痢や嘔吐、腹痛などの食中毒症状が見られました。食べたものは寿司・刺身・揚げ物などで、患者はいずれも快方に向かっているということです。
　幡多保健所は、発症した31人のうち7人の便からノロウイルスが検出されたこと、また、飲食店で調理をしていた従業員3人のうち2人の便からノロウイルスが検出されたことなどから、この飲食店が原因の食中毒と断定。今月6日から8日まで3日間の営業停止処分としました。県は「生ものは特に十分に加熱するほか、トイレ後や調理時の十分な手洗いが重要だ」と注意を呼びかけています。
</t>
    <phoneticPr fontId="16"/>
  </si>
  <si>
    <t>https://newsdig.tbs.co.jp/articles/-/984798?display=1</t>
    <phoneticPr fontId="16"/>
  </si>
  <si>
    <t>食中毒事故に関するお詫びとお知らせ（続報）</t>
    <phoneticPr fontId="16"/>
  </si>
  <si>
    <t>株式会社アトム告知</t>
    <rPh sb="7" eb="9">
      <t>コクチ</t>
    </rPh>
    <phoneticPr fontId="16"/>
  </si>
  <si>
    <t>茨城県</t>
    <rPh sb="0" eb="2">
      <t>イバラギ</t>
    </rPh>
    <rPh sb="2" eb="3">
      <t>ケン</t>
    </rPh>
    <phoneticPr fontId="16"/>
  </si>
  <si>
    <t>　2024 年 1 月 31 日付「食中毒事故に関するお詫びとお知らせ」（以下「前報」といいます）におきまして、2024 年 1 月 2 日に寧々家のひたちなか店（以下「本件店舗」といいます）をご利用された 3 名のお客様から体調不良のご連絡をいただいたことにつきまして、本日、所轄保健所より、1 名のお客様から前報と同病因物質が検出されたとして、調理方法、店舗内の衛生管理に関する書面による行政指導（食品衛生監視指導票（2024年 2 月 1 日付）の交付）を受けました。発症されたお客様とそのご家族の方々には多大なる苦痛とご迷惑をおかけしたことを心より深くお詫び申し上げます。また、本件店舗を日頃からご利用いただいているお客様及び関係者の皆様にも多大なご迷惑とご心配をお掛けしましたことを重ねてお詫び申し上げます。本件店舗の 1 名及び前報店舗の 4 名のお客様は全員快方に向かわれているとお伺いしておりますが、引き続き真摯に対応して参ります。　
　また、前報の店舗（ステーキ宮の水戸店、ひたちなか店）は、再発防止策が講じられているとして 2 月 2 日に営業禁止処分が解除されておりますが、前報と同様、調理マニュアルの再点検による調理手順の見直しとお客様への提供方法の見直し等を本件店舗を含み全店舗で継続徹底し、再発防止に向け全社一丸となって取り組んで参ります。</t>
    <phoneticPr fontId="16"/>
  </si>
  <si>
    <t>https://www.colowide.co.jp/datafile_new/pr_news_pdf_file_2407.pdf</t>
    <phoneticPr fontId="16"/>
  </si>
  <si>
    <t>食中毒事故発生に関するお詫びとお知らせ</t>
    <phoneticPr fontId="16"/>
  </si>
  <si>
    <t>https://www.kisoji.co.jp/company/pdf/20240206.pdf</t>
    <phoneticPr fontId="16"/>
  </si>
  <si>
    <t>1. 食中毒事故の内容について
　木曽路西新井店において、2024年1月30日から2月3日にかけてご飲食いただいた複数のお客様から嘔吐、下痢等の症状のお申し出がありました。これを受け当該店舗は2月3日午後より営業自粛をしておりましたが、足立保健所による調査の結果、当該店舗において調理・提供された食事が原因の食中毒と判断されました。原因物質は現在調査中です。
2. 行政処分の内容について
　2024年2月6日付で足立保健所より当該店舗に対し5日間(2024年2月6日～10日)の営業停止処分を受けました。
3. 再発防止策について
　当社グループ店舗では、日頃から店舗従業員に対する衛生教育を行い、定期的に社内検査を実施するなど、衛生管理の徹底に努めてまいりましたが、このような食中毒事故の発生に至りました。当社といたしましては、この度の事故を厳粛に受け止め、深く反省するとともに衛生管理を再度強化・徹底し、信頼回復とお客様へのサービス向上に努める所存でございます。</t>
    <phoneticPr fontId="16"/>
  </si>
  <si>
    <t>木曽路告知</t>
    <rPh sb="0" eb="3">
      <t>キソジ</t>
    </rPh>
    <rPh sb="3" eb="5">
      <t>コクチ</t>
    </rPh>
    <phoneticPr fontId="16"/>
  </si>
  <si>
    <t>https://www.nna.jp/news/2621632</t>
  </si>
  <si>
    <t>https://www.jetro.go.jp/jfoodo/archive/fm_report.html</t>
    <phoneticPr fontId="86"/>
  </si>
  <si>
    <t>https://news.yahoo.co.jp/articles/2ad453d32d63dd90c80c29312ac1e9a4c02d3c38</t>
    <phoneticPr fontId="86"/>
  </si>
  <si>
    <t>https://news.nissyoku.co.jp/restaurant/hamada20240129110041604</t>
    <phoneticPr fontId="86"/>
  </si>
  <si>
    <t>　アメリカ人の肉離れ、ベジタリアン志向は、ついに中国料理にまで及んだ。ベジタリアンでなくとも、健康志向の人々は、機会があればベジタリアンの選択をすることが多い。オープンしたばかりの「オレンジ・オレンジ」は、おなじみのアメリカ風中国料理のオレンジ・チキンや焼そばのほか、タイのパッタイ、日本のカレーなどを、植物ベースの肉を使って提供するヘルシーなアジアン料理店だ。　客のために選択肢を広めたおかげで、同店のメニュー選択の仕方は、慣れないと少々わかりにくいが、注文方法には、マイ・コンボ、シグネチャー・コンボ、単品、ランチタイム・スペシャルの4通りがある。　自分好みの食材を選び取ってマイ・コンボを構築する方法（14＄）は、まずは、ベースを白米のご飯、焼そば（＋3＄）、紫米のご飯（＋1＄）、チャーハン（＋2＄）から選ぶ。次に、メインとなる具材を5つ、豆腐、ヒヨコ豆、ブロッコリー、ズッキーニ、カボチャ、椎茸、アスパラガス、植物ベースのチキン（＋1＄）、植物ベースのステーキ（＋1＄50￠）など19の選択肢から選ぶ。最後に、好みのソースを、テリヤキ、タイ・レッドカレー、日本のカレー、コチジャン、黒コショウなど7つのソースの中から選ぶ。
　あるいは、選択する必要のないシグネチャー・コンボも用意している。こちらは、オレンジ・チキンのコンボ（15＄74￠）、黒コショウステーキのコンボ（16＄50￠）、タイ風レッドカレーのコンボ（15＄75￠）など選ぶメイン料理によって値段はさまざま。　平日のランチタイム（11時30分～14時30分）には、メイン1種のボウル（10＄75￠）、メイン2種のレギュラー（13＄75￠）、メイン3種のプレミアム（16＄75￠）をリーズナブルに提供。
　メインの選択肢は、麻婆豆腐、オレンジ・チキン、黒コショウステーキ、タイ風チキンカレー、ミックスベジタブルのフライなど9種類ある。これらのメインは単品でも提供しているが、ほかにもチャーハン（11＄50￠）、カレーパイナップルチャーハン（13＄25￠）、野菜焼そば（13＄25￠）、野菜パッタイ（13＄75￠）などの単品メニューがある。　同店では、テイクアウトの器やフォーク、ナイフもすべて生分解性素材を使っており、プラスチック類は一切使用していない。
　植物ベースの肉が広まり、一つの選択肢として定着した今、おなじみのアジアン料理をベジタリアンで提供する同店の意気込みは、どこまで受け入れられるか。アメリカ人の中国料理のイメージは、ヘルシーというよりも、量が多くてリーズナブルというのが一般的だ。まだオープンしたばかりの同店の行方は、アメリカ人の今後の食志向の試金石にもなり得る。</t>
    <phoneticPr fontId="86"/>
  </si>
  <si>
    <t>https://japan.cnet.com/article/35214786/</t>
    <phoneticPr fontId="86"/>
  </si>
  <si>
    <t xml:space="preserve">コロナ禍により長く苦戦を強いられてきた宿泊業界。しかし、ITを活用することで、この難局を乗り切っている宿泊施設もある。ここでは、ホテルや旅館向けの予約エンジンなどを提供するtripla（トリプラ）の高橋和久が、宿泊×DXを実践している企業などの事例から、これからの宿泊業界のあり方を解き明かす。
　これまで国内のさまざまなホテルのDX化やマーケティング戦略に触れてきた当連載。以前にも海外編として、台湾日本人に人気の韓国ホテルが展開--「国民性に合わせたサービス設計と美容整形大国ならではの配慮」で複数のホテルやレストランを有するグロリアホテルグループ（華泰大飯店集団）日本人に人気の韓国ホテルが展開--「国民性に合わせたサービス設計と美容整形大国ならではの配慮」を取り上げたが、前回のTrinity D&amp;Cに引き続き韓国のホテル事情に迫る。
好みに合わせた朝食、枕は4種類を用意
　ソウルの江南区にある「BEST WESTERN PREMIER GANGNAM HOTEL（ベストウェスタンプレミア江南ホテル）」は、100カ国以上の地域で展開している国際的ホテルチェーン「ベスト・ウェスタン・ホテル・アンド・リゾートチェーン」に加盟する人気ホテル。観光地へのアクセスが抜群であることから、開業以来多くの日本人ゲストを迎えており、日本人スタッフも在籍している。「現地のスタッフに対する日本語や英語の教育体制も整えており、フロントスタッフや予約スタッフは日本語対応が可能です。また、多くの日本人ゲストがいらっしゃるので、日本人の好みに合わせた朝食を用意し、旅の疲れを癒してもらうために枕を4種類用意しています。日本人ゲストでリピーターになってくれた方に、コミュニケーションの中でサービスについての意見を伺い、良かった点や改善すべき点を教えていただくこともあります」（Director of Management Support TeamのDong Sun Kim氏）
</t>
    <phoneticPr fontId="86"/>
  </si>
  <si>
    <t>https://www.jetro.go.jp/biznews/2024/02/b691e4d5c74df037.html</t>
    <phoneticPr fontId="86"/>
  </si>
  <si>
    <t>https://www.jetro.go.jp/biznews/2024/02/d78389bd050306c1.html</t>
    <phoneticPr fontId="86"/>
  </si>
  <si>
    <t>　英国政府は1月31日、輸入食品に関する新たな国境管理の運用を開始した。EU離脱後、英国はEUを含む全ての国からの輸入食品に対して「国境目標運用モデル（Border Target Operating Model、BTOM）外部サイトへ、新しいウィンドウで開きます」と呼ばれる新たな国境管理を導入することを発表していた（2023年4月7日記事参照）が、手続きの煩雑化の懸念や物価高への影響などを考慮して延期されてきた。BTOMは3段階で導入されることとなっており、2024年1月31日からの第1段階の措置はEUから英国への輸入にのみ適用される。4月30日からの第2段階の措置は日本を含む非EU地域からの輸入にも適用される。政府は同日、「バイオセキュリティーと動植物病疫予防を向上させる大きな前進」と題するプレスリリース外部サイトへ、新しいウィンドウで開きますを発表。これまで輸出衛生証明書や植物検疫証明書なしにEUから英国に輸入されていた中リスク（注）の動物性製品、植物、植物製品にそれら証明書が必要になること、低リスクの商品は安全なものであればより自由に輸入されること、申告のデジタル化や「貿易一括窓口（Single Trade Window）」と呼ばれる手続き一元化により事業者の手間が削減できることなどを説明した。2023年8月30日に公表されているBTOMのガイダンス外部サイトへ、新しいウィンドウで開きますによれば、EU域外国から英国への輸入について、2024年4月30日から適用される変更点は次のとおり。
　EU域外国から輸入される低リスクの動物性製品については基本的に、衛生証明書および国境での日常的な検査は不要となる。
EU域外国から輸入される特定の低リスクの植物および植物製品については、リスクアセスメントの裏付けがある場合、輸入規制の要件の撤廃が開始される。当該製品については、衛生証明書および国境での日常的な検査は不要となる。中リスクの動物性製品については、EU域外国からの輸入の場合、証明書および現物検査と国境での介入のレベルを現行より引き下げる。</t>
    <phoneticPr fontId="86"/>
  </si>
  <si>
    <t>https://prtimes.jp/main/html/rd/p/000000029.000024854.html</t>
    <phoneticPr fontId="86"/>
  </si>
  <si>
    <t>日本の農産物の生産から販売まで一気通貫で展開し、新たな産業構造を創出する株式会社日本農業（本社：東京都品川区、代表取締役CEO：内藤祥平、以下「日本農業」）は、2024年2月3日に山梨県産として初めてとなる台湾向けいちごの輸出を行いました。本輸出では、日本農業の子会社であるジャパンストロベリー株式会社（本社：群馬県高崎市、代表取締役：飯塚崇矩、以下「ジャパンストロベリー」）が運営する山梨県南アルプス市の圃場*2で栽培・収穫・梱包した約80キロのいちごを陸路で運び、成田国際空港から台湾桃園国際空港へ航空輸送いたしました。
*1：2024年1月23日時点、自社調べ
【参考資料】
(1)山梨県産果実の令和4年輸出実績額が20億円を突破
https://www.pref.yamanashi.jp/documents/110582/230831sankou4.pdf
*2：農作物を栽培するための場所のこと
今回、日本農業は初めて約80キロの山梨県産いちごを台湾へ輸出いたしました。輸出したいちごの品種は「章姫」「紅ほっぺ」「やよいひめ」「スターナイト」の4種となります。台湾への日本産いちごの輸出量は、2022年に約266トンに増加し*3、香港に次いで2番目に大きい輸出先となっています。しかし、台湾への輸出に際しては、日本と異なるより厳しい現地の残留農薬基準に適合したいちごのみを選定する必要があり、日本国内流通を想定したいちごでは輸出に適さないケースが多いことが課題となっています。ジャパンストロベリーが運営する圃場では、台湾が規定する残留農薬の基準をクリアできるよう、適切な農薬の選定および農薬の使用回数の減少などで、より安心安全な栽培方法を確立し、台湾への輸出を実現しました。日本農業は、これまで実績のある香港やタイなどへの日本産いちごの輸出に加え、台湾における新規販路開拓に取り組みます。</t>
    <phoneticPr fontId="86"/>
  </si>
  <si>
    <t>JFOODOでは、米国（ニューヨーク、ロサンゼルス）、フランス（パリ）、香港、台湾、中国（上海）の6都市に海外フィールドマーケターを配置しています。海外フィールドマーケターは、JFOODOプロモーションのサポートや現地の情報提供を行っています。本ページでは、各都市の海外フィールドマーケターが、現地の消費動向をはじめとする「食」にまつわる生の情報を、毎回テーマを変えて様々な角度からお届けします。 輸出に取り組む皆様の海外へのマーケットイン発想のヒントとなれば幸いです。
現地レポート
Vol.8 ニューヨークの一般家庭の食卓を拝見！（2023年12月）PDFが開きます(4.2MB)
Vol.7 ニューヨークで活躍する日本食店インタビュー（2023年11月）PDFが開きます(1.5MB)
Vol.6 食生活や日本食についての座談会（2023年9月）PDFが開きます(1.2MB)
Vol.5 ニューヨーク発のフード&amp;テック関連企業（2023年3月）PDFが開きます(1.5MB)
Vol.4 米国アルコール業界トレンド2023とトレンドを反映した日本産アルコール（2023年3月）PDFが開きます(1.4MB)
Vol.3 アメリカの健康・自然食品市場最新トレンド（2023年3月）PDFが開きます(1.3MB)
Vol.2 ニューヨークの家庭でどんな日本食が食べられているか？（2022年12月）PDFが開きます(1.7MB)
Vol.1 ニューヨークの一般概況・食文化について（2022年10月）PDFが開きます(1.3MB)</t>
    <phoneticPr fontId="86"/>
  </si>
  <si>
    <t>カタールで開催されているサッカーのアジア・カップで韓国代表が劇的な勝利をあげて健闘を続け、韓国のコンビニエンスストアにも特需をもたらしている。　韓国がオーストラリアを制した準々決勝（日本時間3日未明）を控えた2日、コンビニ大手のG25、CU、セブンイレブン、イーマート24のビールの売り上げは1週間前の先月26日に比べ30～40％増加した。ハイボール、ウイスキーの売り上げも20～30％台の高い増加率を示した。スナック類、つまみ類も売り上げが20％以上増えた。　サウジアラビアと対戦した決勝トーナメント1回戦を控えた先月30日の酒類とつまみ類の売り上げ増加率は20％前後だった。　準々決勝と決勝トーナメント1回戦はいずれも午前1時キックオフだったため、その前日の売り上げが伸びた。特に、仕事帰りの人が立ち寄る時間帯や夜の時間帯の売り上げが高かった。　コンビニ業界はさらなる特需に期待している。韓国とヨルダンが対戦する準決勝（7日午前0時）に合わせ酒類を中心にさまざまなプロモーションを行う。</t>
    <phoneticPr fontId="86"/>
  </si>
  <si>
    <t>EU向けでない食品ラベルの英国全体への適用拡大で意見公募(EU、英国) ｜ ビジネス短信 ―ジェトロ</t>
  </si>
  <si>
    <t>輸入食品の新たな国境管理の運用開始(英国) ｜ ビジネス短信 ―ジェトロ</t>
  </si>
  <si>
    <t xml:space="preserve">日本人に人気の韓国ホテルが展開する「国民性に合わせたサービス設計と美容整形大国ならでは ...CNET Japan </t>
  </si>
  <si>
    <t xml:space="preserve">日本農業が山梨県産として初めて*1いちごを台湾へ輸出 - PR TIMES </t>
  </si>
  <si>
    <t xml:space="preserve">ＣＰＦの外食ＦＣ、３年で年商415億円へ - NNA ASIA・タイ・サービス </t>
  </si>
  <si>
    <t>JFOODO海外フィールドマーケターによる現地「食」情報レポート 米国（ニューヨーク）他</t>
  </si>
  <si>
    <t>タイ、昆虫食産業が本格始動　輸出強化も - 日本食糧新聞電子版</t>
  </si>
  <si>
    <t xml:space="preserve">日本商工会議所、「海外展開支援ハンドブック」を発行　販路開拓の虎の巻 - 日本食糧新聞電子版 </t>
  </si>
  <si>
    <t xml:space="preserve">アジア杯で韓国代表健闘 コンビニに「特需」＝酒類の売り上げ急増 - Yahoo!ニュース </t>
  </si>
  <si>
    <t>海外通信　外食ビジネスの新発想（73）アメリカの定番中国料理をヴィーガンで</t>
  </si>
  <si>
    <t>https://news.nissyoku.co.jp/news/kwsk20240123073751193</t>
    <phoneticPr fontId="86"/>
  </si>
  <si>
    <t>地域紛争や異常気象などから世界的な食糧供給が問題となる中、健康にも優れ、CO2排出量が極端に少ない昆虫食に注目が集まっている。伝統的に昆虫を食事とするタイで研究開発が盛んで、同国政府は産業高度化政策「タイランド4.0」で重点産業「Sカーブ産業」の一つと位置付ける。欧米市場などに向けた輸出も本格化させる。
　高等教育科学研究イノベーション省などタイの国家機関は、昆虫食の開発や生産に取り組む企業に補助金を支給するなどして支援を行っている。すでに数社がこれ</t>
    <phoneticPr fontId="86"/>
  </si>
  <si>
    <t>https://news.nissyoku.co.jp/news/honmiya20240202125849903</t>
    <phoneticPr fontId="86"/>
  </si>
  <si>
    <t>日本商工会議所は1日、中小企業や経営指導層に向けて「海外展開支援ハンドブック」（PDF形式）を作成し、ホームページ（URL＝https://www.jcci.or.jp/kokusai/overseas-business-support.pdf）で公開した。輸出など企業の海外展開を支援する活動の一環として、国際ビジネスを体系的に解説した。
　国内市場が縮小する中、昨今の円安は中小企業においても海外需要を積極的に取り込んでいくチャンス。政府や支援機関で</t>
    <phoneticPr fontId="86"/>
  </si>
  <si>
    <t>英国</t>
    <rPh sb="0" eb="2">
      <t>エイコク</t>
    </rPh>
    <phoneticPr fontId="86"/>
  </si>
  <si>
    <t>　英国環境・食糧・農村地域省（DEFRA）は2月2日、グレートブリテンから移送され、北アイルランドで販売される食品がEU向けでないことを示す「Not for EU」ラベルを、グレートブリテンで販売される食品にも拡大する規則案を公表し、意見公募外部サイトへ、新しいウィンドウで開きますを開始した（3月15日締め切り）。
規則案において、2023年6月9日に公表された食品ラベル要件に関するガイダンス外部サイトへ、新しいウィンドウで開きます（2023年6月12日記事参照）から対象となる製品に変更はないが、適用除外、法執行および経過措置に関する規定が一部保留になっており、関連する設問が意見公募に設けられている。また、食品ラベル要件の導入によって予想される事業への影響についても設問が設けられている。「Not for EU」ラベルの英国全体への適用は、2024年1月31日に公表された政策文書「セーフガーディング・ザ・ユニオン」（2024年2月8日記事参照）の中にも位置付けられており、事業者が北アイルランド市場への販売を回避しないために措置されるものとされている。
　2024年10月1日から、グレートブリテンの全ての肉製品と乳製品がラベル要件の対象となり、2025年7月1日からは、混合食品（注）、果物、野菜および魚もラベル要件の対象となる。ただし、量り売り食品、店舗や社員食堂などで消費される食品、常温安定の混合食品、公的管理規則において証明書や検査が不要とされる食品はラベル要件の対象外だ。（注）混合食品とは、植物性原料と動物性加工済み原料の両方を含む食品のこと。</t>
    <phoneticPr fontId="86"/>
  </si>
  <si>
    <t>韓国</t>
    <rPh sb="0" eb="2">
      <t>カンコク</t>
    </rPh>
    <phoneticPr fontId="86"/>
  </si>
  <si>
    <t>台湾</t>
    <rPh sb="0" eb="2">
      <t>タイワン</t>
    </rPh>
    <phoneticPr fontId="86"/>
  </si>
  <si>
    <t>米国</t>
    <rPh sb="0" eb="2">
      <t>ベイコク</t>
    </rPh>
    <phoneticPr fontId="86"/>
  </si>
  <si>
    <t>タイ</t>
    <phoneticPr fontId="86"/>
  </si>
  <si>
    <t>日本</t>
    <rPh sb="0" eb="2">
      <t>ニホン</t>
    </rPh>
    <phoneticPr fontId="86"/>
  </si>
  <si>
    <t>　</t>
    <phoneticPr fontId="86"/>
  </si>
  <si>
    <t>回収＆返金</t>
  </si>
  <si>
    <t>足立製菓</t>
  </si>
  <si>
    <t>いなげや</t>
  </si>
  <si>
    <t>イオン九州</t>
  </si>
  <si>
    <t>パティスリー ル...</t>
  </si>
  <si>
    <t>燻製専門店極燻</t>
  </si>
  <si>
    <t>回収＆交換</t>
  </si>
  <si>
    <t>札幌バルナバフー...</t>
  </si>
  <si>
    <t>ユニバース</t>
  </si>
  <si>
    <t>プリプリ海老かつ 一部ラベル誤貼付でアレルギー表示欠落</t>
  </si>
  <si>
    <t>回収＆返金/交換</t>
  </si>
  <si>
    <t>Tregion</t>
  </si>
  <si>
    <t>紅茶＆ベリースコーン 一部保存方法誤表示</t>
  </si>
  <si>
    <t>回収</t>
  </si>
  <si>
    <t>MUKHITRA...</t>
  </si>
  <si>
    <t>生鮮おくら 一部残留農薬基準超過</t>
  </si>
  <si>
    <t>崎陽軒</t>
  </si>
  <si>
    <t>昔ながらのシウマイ 一部異物混入(シリコン片)の恐れコメントあり</t>
  </si>
  <si>
    <t>ラ・テール</t>
  </si>
  <si>
    <t>横浜店催会場 タルトショコラ他 一部消費期限切れの恐れ</t>
  </si>
  <si>
    <t>サミット</t>
  </si>
  <si>
    <t>上星川店 ジャン辛もつ煮 一部要冷蔵品を常温販売</t>
  </si>
  <si>
    <t>ラ・ピエール・ブ...</t>
  </si>
  <si>
    <t>エマンセ＆エギュイエット 一部原料(乳成分)表示欠落</t>
  </si>
  <si>
    <t>マックスバリュ東...</t>
  </si>
  <si>
    <t>にぎり寿司 大吉 一部ラベル誤貼付でアレルゲン(かに)表示欠落</t>
  </si>
  <si>
    <t>キャメル珈琲</t>
  </si>
  <si>
    <t>レトロアメリカンスープマグ 一部商品不良(本体の割れ,ヒビ)コメントあり</t>
  </si>
  <si>
    <t>ラルズ</t>
  </si>
  <si>
    <t>しらす干し 一部フグの稚魚混入の恐れ</t>
  </si>
  <si>
    <t>スーパーアルプス...</t>
  </si>
  <si>
    <t>店内焼き手作り豚玉 一部ラベル誤貼付でアレルゲン表示欠落</t>
  </si>
  <si>
    <t>初駒</t>
  </si>
  <si>
    <t>ぽんぽこ餃子 一部成分規格基準にあわない表示</t>
  </si>
  <si>
    <t>マルエツフレッシ...</t>
  </si>
  <si>
    <t>釜ゆでほたるいか 添付のからし酢みそ一部賞味期限切れ</t>
  </si>
  <si>
    <t>ANA FEST...</t>
  </si>
  <si>
    <t>博多一幸舎ラーメン他 一部賞味期限シール欠落の恐れ</t>
  </si>
  <si>
    <t>グランビスタホテ...</t>
  </si>
  <si>
    <t>オレンジケーキ 一部脱酸素剤の封入漏れ</t>
  </si>
  <si>
    <t>西友</t>
  </si>
  <si>
    <t>だし香る親子丼 一部具材加熱不足の恐れコメントあり</t>
  </si>
  <si>
    <t>ハズイ食料品店</t>
  </si>
  <si>
    <t>水口店 ツナマヨサラダ巻 一部特定原材料(乳)表示欠落</t>
  </si>
  <si>
    <t>かねご製餡</t>
  </si>
  <si>
    <t>Yokan au chocolat 春ver他 一部賞味期限表示誤表示</t>
  </si>
  <si>
    <t>鳴門屋</t>
  </si>
  <si>
    <t>本格派田舎造りあま酒 一部賞味期限誤表示コメントあり</t>
  </si>
  <si>
    <t>魚力</t>
  </si>
  <si>
    <t>横浜ジョイナス店 招福開運巻 一部消費期限誤表示</t>
  </si>
  <si>
    <t>京阪百貨店</t>
  </si>
  <si>
    <t>住道店 まぐろたたき巻き 一部消費期限誤表示</t>
  </si>
  <si>
    <t>神戸物産</t>
  </si>
  <si>
    <t>グリーンアスパラ(ホール) 一部残留農薬基準超過コメントあり</t>
  </si>
  <si>
    <t>黒門三平</t>
  </si>
  <si>
    <t>門真店 いか塩辛 一部賞味期限誤表示</t>
  </si>
  <si>
    <t>のしもち1K 一部消費期限誤記載</t>
  </si>
  <si>
    <t>ネギトロ細巻 他 一部ラベル誤貼付で特定原材料表示欠落</t>
  </si>
  <si>
    <t>粕屋店 水餃子(解凍品) 一部食品表示シール欠落</t>
  </si>
  <si>
    <t>ホワイトチョコクランチ 他 計3商品 アレルギー(小麦)表示欠落</t>
  </si>
  <si>
    <t>燻製ミックスナッツ 他 計3商品 原材料、アレルゲン等表示欠落</t>
  </si>
  <si>
    <t>北海道無塩せきウインナー(プレーン) 一部賞味期限誤表記</t>
  </si>
  <si>
    <t xml:space="preserve">サトー、AIで商品判別からラベル発行までを自動化する「AI画像スキャン値付け」を提供開始 </t>
    <phoneticPr fontId="16"/>
  </si>
  <si>
    <t>サトーは2024年2月9日、 AI活用により商品判別から食品表示ラベル発行を自動化するシステム「AI画像スキャン値付け」を新たに開発し、同年3月より提供開始すると発表した。消費者庁が定める食品表示法は、消費者が食品を安全に摂取し合理的に選択できることを目的に、原材料や添加物、消費期限のみならず、アレルゲンや保存方法、栄養成分といった表示すべき事項が義務付けられている。年々、食品表示の厳格化が進む一方、スーパーマーケットなどの総菜や生鮮品を加工・製造する現場では、商品製造から食品表示ラベル選定・発行まで人手による運用が中心となっている。そのため、多数の製造商品とそれに一致する食品表示ラベルを熟知したスタッフが必要であり、かつ属人的運用によるミスが発生しやすいという課題が存在している。
　消費者庁の発表によると、食品衛生法の改正が施行された2021年6月1日から2023年9月末時点で、食品関連事業者等が食品表示法に関する公開件数は3930件。そのうち、食品表示法に基づく自主回収の理由別・発生原因のトップは「ラベルの貼り間違い」であり、全体の約42%を占めている。サトーはこの課題に着目し、AIによる商品認識から適切な食品表示ラベルを自動発行するシステムを開発。同システムの活用により、総菜や生鮮加工食品における製造オペレーションの省人化と、食品表示における法令違反の発生を軽減し、消費者へ正確な食品情報の提供を可能にするとしている。具体的には、付属のカメラが商品を画像認識しAI解析により当該商品を判別。システム画面に食品表示ラベルの情報をプレビュー表示し、音声が商品名を読み上げる。発行したラベルを剥離すると、再び音声が商品名と売価を読み上げる仕組みだ。</t>
    <phoneticPr fontId="16"/>
  </si>
  <si>
    <t xml:space="preserve">株式会社丸心におけるいか加工品の不適正表示に対する措置について - 農林水産省 </t>
    <phoneticPr fontId="16"/>
  </si>
  <si>
    <t xml:space="preserve">農林水産省は、株式会社丸心（本社：北海道函館市西桔梗町9番地2。法人番号3440001002262。以下「丸心」という。）が製造するいか加工品について、原材料に「ロシア産」又は「中国産」のいかを使用していたにもかかわらず、原料原産地名に「国産」と事実と異なる表示をして販売したことを確認しました。
このため、本日、丸心に対し、食品表示法に基づき、表示の是正と併せて、原因の究明・分析の徹底、再発防止対策の実施等について指示を行いました。
1.経過
農林水産省北海道農政事務所及び独立行政法人農林水産消費安全技術センターが、令和5年9月5日から令和6年1月26日までの間、丸心に対し、食品表示法（平成25年法律第70号）第8条第2項及び第9条第1項の規定に基づく立入検査等を行いました。
この結果、農林水産省は、丸心が自らを製造者とするいか加工品について、以下の行為を行っていたことを確認しました（別紙1参照）。
（1）いか加工品（商品名「いか塩辛飲兵衛130g」ほか4商品）について、原材料に「ロシア産」又は「中国産」のいかを使用していたにもかかわらず、原料原産地名に「国産」と事実と異なる表示をして、少なくとも令和4年12月22日から令和5年9月8日までの間に、合計35,529個を一般用加工食品として小売業者等35社に販売したこと。
（2）いか加工品（商品名「お刺身風するめいか醤油漬1kg」ほか4商品）について、原材料に「ロシア産」のいかを使用していたにもかかわらず、原料原産地2.措置
丸心が行った上記1の（1）の行為は、食品表示法第4条第1項の規定に基づき定められた食品表示基準（平成27年内閣府令第10号）第3条第2項の表の「原料原産地名」の項の規定に、（2）の行為は同基準第10条第1項第11号の規定に違反するものです（別紙2参照）。
このため、農林水産省は、丸心に対し、食品表示法第6条第1項の規定に基づき、以下の内容の指示を行いました。名に「国産」と事実と異なる表示をして、少なくとも令和4年10月20日から令和5年8月25日までの間に、合計1,845個を業務用加工食品として卸売業者等14社に販売したこと。
</t>
    <phoneticPr fontId="16"/>
  </si>
  <si>
    <t xml:space="preserve">由布市の菓子店が原材料を不適正表示 九州農政局が行政指導 [大分県] - 朝日新聞デジタル </t>
    <phoneticPr fontId="16"/>
  </si>
  <si>
    <t>　マーガリンをバターと表示するなど、不適切な原材料の表示をした菓子約40万個を製造・販売して食品表示法に違反したとして、九州農政局は6日、大分県由布市湯布院町の「鞠智（くくち）」（菊池武久社長）に対し、適正表示への是正や原因究明・分析の徹底、再発防止策の実施などを指示する行政指導をした、と発表した。　九州農政局によると、昨年6～12月に鞠智に立ち入り検査をした際、「スイートポテト」にマーガリンを使用したにもかかわらずバターと表示したものや、外国産レモンのシャーベットの原料原産地に「国産」と表示したもの、本わらびを使っていないのに「本わらびを使用した」と表示したものなど、和菓子や焼き菓子、ジャム、氷菓計50種類で不適正な表示が見つかったという。
　同局は、少なくとも2022年4月から23年6月末までに不適正表示の菓子計39万8524個が販売され、このうち962個が由布市や、鞠智の加工場がある福岡県小郡市のふるさと納税の返礼品として納税者に届けられたとみている。22年からジャムやどら焼きを返礼品としてきた由布市は6日、鞠智の商品を返礼品リストから取り下げた。担当者は「観光地で人気の菓子だったので、返礼品にした。既に税の控除を受けた人もいると思うので、どう対応するか今後検討する」と話した。小郡市も19年から返礼品としてきたが、取り下げるなどの対応をしている。</t>
    <phoneticPr fontId="16"/>
  </si>
  <si>
    <t>賞味期限を誤って表示した「あま酒」の自主回収について</t>
    <phoneticPr fontId="16"/>
  </si>
  <si>
    <t>１ 自主回収対象品
商 品 名 ：本格派田舎造りあま酒（５００ ｍｌ、１，０００ ｍｌ）包装形態 ：ペットボトル
賞味期限 ： ５００ ｍｌ「２０２４年４月７日」と表示されているもの　１，０００ ｍｌ「２０２４年４月８日」と表示されているもの
販 売 数 ： ５００ ｍｌ ３６０本　１，０００ ｍｌ ４３２本
２ 自主回収の理由
・５００ｍｌ：賞味期限を本来、「２４．０３．０７」と表示すべきところ、「２４．０４．０７」と表示して販売していたため。・１，０００ｍｌ：賞味期限を本来、「２４．０３．０８」と表示すべきところ、「２４．０４．０８」と表示して販売していたため。
３ 製造者　製造者 有限会社 鳴門屋</t>
    <phoneticPr fontId="16"/>
  </si>
  <si>
    <t>生鮮おくら 一部残留農薬基準超過 (2024年2月8日)</t>
    <phoneticPr fontId="86"/>
  </si>
  <si>
    <t>https://www.excite.co.jp/news/article/Recall_48601/</t>
    <phoneticPr fontId="86"/>
  </si>
  <si>
    <t>成長促進剤問題 農業省「検査室に問題なかったか確認すべき」／台湾</t>
    <phoneticPr fontId="86"/>
  </si>
  <si>
    <t>https://news.yahoo.co.jp/articles/1d68843c3fc7d1f58c206a908fb401d4f463e20e</t>
    <phoneticPr fontId="86"/>
  </si>
  <si>
    <t xml:space="preserve">【残留農薬】ピザソース 台湾企業がアメリカから輸入 残留農薬規定違反 - 食環境衛生研究所 </t>
    <phoneticPr fontId="86"/>
  </si>
  <si>
    <t>2月6日、台湾衛生福利部食品薬物管理署は、台湾企業がアメリカより輸入したピザソースが水際検査において不合格となったことを発表しました。残留農薬の規定に違反する、発がん性物質のエチレンオキシドが検出されたとのことです。ピザソースを使用していた台湾企業は、全国の店舗での使用をやめ、代替商品に切り替えをしたとのことです。エチレンオキシドは香料などの殺菌に用いられることが多く、ピザソースの香料の成分によるものとの見方を示し、今後拭き取り検査を強化するとしています。また、台湾に輸入された長崎県産のきびなごからはカドミウム、和歌山のみかんからはクロルピリホス、熊本・佐賀・静岡県産のいちごからはフロニカミドがそれぞれ基準値を超えて検出されたとのことです。いずれも廃棄、積み戻しされる予定となっているとのことです。</t>
    <phoneticPr fontId="86"/>
  </si>
  <si>
    <t>https://www.shokukanken.com/post-15173/</t>
    <phoneticPr fontId="86"/>
  </si>
  <si>
    <t xml:space="preserve">台湾カゴメが米から輸入のピザソース、水際検査で不合格 残留農薬の規定違反で - エキサイト </t>
    <phoneticPr fontId="86"/>
  </si>
  <si>
    <t>（台北中央社）衛生福利部（保健省）食品薬物管理署（食薬署）は6日、台湾カゴメが米国から輸入したピザソースが水際検査で不合格になったと発表した。残留農薬の規定に違反する、発がん性物質のエチレンオキシドが検出されたとしている。同ソースを使用していた台湾ドミノピザは全国の店舗で使用を取りやめ、台湾製の代替商品の使用に切り替えたと明らかにした。不合格になったピザソースからは1キロ当たり1.3ミリグラムのエチレンオキシドが検出された。同一ロットの約1万9051キロ分が差し止められた。食薬署によると、市場への流出はないという。また長崎産のキビナゴからカドミウム、和歌山産のミカンからクロルピリホス、熊本、佐賀、静岡産のイチゴ4件からフロニカミドがそれぞれ基準値を超えて検出された。いずれも廃棄または積み戻しされる。</t>
    <phoneticPr fontId="86"/>
  </si>
  <si>
    <t>https://www.excite.co.jp/news/article/Jpcna_CNA_20240206_202402060006/　　　　　　　　　</t>
    <phoneticPr fontId="86"/>
  </si>
  <si>
    <t>グリーンアスパラ(ホール) 一部残留農薬基準超過</t>
    <phoneticPr fontId="86"/>
  </si>
  <si>
    <t>https://www.excite.co.jp/news/article/Recall_48567/</t>
    <phoneticPr fontId="86"/>
  </si>
  <si>
    <t>生鮮おくら 一部残留農薬基準超過
Tweet　2024年1月25日に販売した「生鮮おくら」において、残留農薬(クロルピリホスが基準値を超過)「 検出値:0.07ppm(基準値:0.01ppm)」が判明したため、回収する。これまで健康被害の報告はない。</t>
    <phoneticPr fontId="86"/>
  </si>
  <si>
    <t xml:space="preserve">（台北中央社）市販されていた台湾糖業（台糖）の冷凍豚肩ロース肉から、台湾で使用が認められていない成長促進剤「シンブテロール」が検出された問題。農業部（農業省）の陳駿季（ちんしゅんき）代理部長（大臣）は7日午後、行政院（内閣）が開いた記者会見で、養豚場や飼料添加物、同一ロットの商品などを対象にした検査でいずれもシンブテロールは検出されなかったとし、最初の検査を行った検査室に問題がなかったかを確認すべきだとの見方を示した。問題の豚肩ロース肉は1月15日に中部・台中市内で販売されていた。台中市政府衛生局による抜き取り検査でシンブテロール0.002ppmが検出され、2日に結果が公表された。台湾で市販の食品から成長促進剤が検出されたのは最近10年間では初めて。その後同じ検体を使って台中市政府と衛生福利部（保健省）が改めて行った検査でもそれぞれ微量のシンブテロールが検出された。陳氏は問題の発覚後、3カ所の検査場で行われた同一ロットの商品に対する検査を含む298件の検査でいずれも成長促進剤は検出されなかったと説明。最初にシンブテロールが検出された検体だけが汚染されていた可能性を示唆した。また政府機関が上流から下流まで徹底的に検査を行っている他、検査に使用している計器も正常であるとし、衛生福利部は専門家によるチームを結成し、検体の汚染元を調査するとした。
</t>
    <phoneticPr fontId="86"/>
  </si>
  <si>
    <t xml:space="preserve">「グリーンアスパラ(ホール)」の一部において、基準値を超える残留農薬(①イソプロカルブ、②プロフェノホス、③フェンプロパトリン)が検出されたため、回収する。これまで健康被害の報告はない
グリーンアスパラ(ホール) 一部残留農薬基準超過
「グリーンアスパラ(ホール)」の一部において、基準値を超える残留農薬(①イソプロカルブ、②プロフェノホス、③フェンプロパトリン)が検出されたため、回収する。これまで健康被害の報告はない。
【発　表　日】2024/02/02
【企　業　名】株式会社神戸物産
【キーワード】グリーンアスパラ、ホール、残留農薬、イソプロカルブ、プロフェノホス、フェンプロパトリン
【 ジャンル 】食品
【 関連情報 】
https://ifas.mhlw.go.jp/faspub/_link.do?i=IO_S020502&amp;p=RCL20...---
</t>
    <phoneticPr fontId="86"/>
  </si>
  <si>
    <t>毎週　　ひとつ　　覚えていきましょう</t>
    <phoneticPr fontId="5"/>
  </si>
  <si>
    <t>　今週のお題(健康チェックは必ず実施します)</t>
    <phoneticPr fontId="5"/>
  </si>
  <si>
    <t>　↓　職場の講師、先輩は以下のことを理解して　わかり易く　指導しましょう　↓</t>
    <phoneticPr fontId="5"/>
  </si>
  <si>
    <t xml:space="preserve"> 　なぜ健康チェック無しに食品製造や調理作業についたら駄目なの？</t>
    <phoneticPr fontId="5"/>
  </si>
  <si>
    <t>　　お腹が痛かったり、下痢している原因がＯ１５７やサルモネラ菌だとしたら、
とても重要なこと手で軽く考えてはいけません。</t>
    <rPh sb="3" eb="4">
      <t>ナカ</t>
    </rPh>
    <rPh sb="5" eb="6">
      <t>イタ</t>
    </rPh>
    <rPh sb="11" eb="13">
      <t>ゲリ</t>
    </rPh>
    <rPh sb="17" eb="19">
      <t>ゲンイン</t>
    </rPh>
    <rPh sb="30" eb="31">
      <t>キン</t>
    </rPh>
    <rPh sb="41" eb="43">
      <t>ジュウヨウ</t>
    </rPh>
    <rPh sb="46" eb="47">
      <t>テ</t>
    </rPh>
    <rPh sb="48" eb="49">
      <t>カル</t>
    </rPh>
    <rPh sb="50" eb="51">
      <t>カンガ</t>
    </rPh>
    <phoneticPr fontId="5"/>
  </si>
  <si>
    <t>★細菌やウィルスは伝染して人から人にうつります。
下痢や腹痛の原因がＯ１５７やサルモネラ菌だとしたら、貴方の同僚やお客様に病気を移す可能性があります。
★伝染性の強い細菌やウィルスは、大変小さな大きさで、
10-１００個程度の少量菌が体に入り込んで病気の原因となります。
★忙しいから無理して仕事をした貴方の好意は、むしろ仇となって　大切なお客様やご自身の職場にダメージを与えます。
★まず今日の体調を正確に確認し、いつもと違うときには、勇気を出
して報告します。休息する勇気は大切なことです。
★食中毒が発生し、お店が営業停止になると、自主休業やイメージがダウンして１か月程度の売り上げダウンは覚悟となります。</t>
    <rPh sb="154" eb="156">
      <t>コウイ</t>
    </rPh>
    <rPh sb="175" eb="177">
      <t>ジシン</t>
    </rPh>
    <rPh sb="201" eb="203">
      <t>セイカク</t>
    </rPh>
    <rPh sb="204" eb="206">
      <t>カクニン</t>
    </rPh>
    <rPh sb="219" eb="221">
      <t>ユウキ</t>
    </rPh>
    <rPh sb="222" eb="223">
      <t>ダ</t>
    </rPh>
    <rPh sb="232" eb="234">
      <t>キュウソク</t>
    </rPh>
    <rPh sb="236" eb="238">
      <t>ユウキ</t>
    </rPh>
    <rPh sb="239" eb="241">
      <t>タイセツ</t>
    </rPh>
    <rPh sb="249" eb="252">
      <t>ショクチュウドク</t>
    </rPh>
    <rPh sb="253" eb="255">
      <t>ハッセイ</t>
    </rPh>
    <rPh sb="258" eb="259">
      <t>ミセ</t>
    </rPh>
    <rPh sb="260" eb="264">
      <t>エイギョウテイシ</t>
    </rPh>
    <rPh sb="286" eb="287">
      <t>ゲツ</t>
    </rPh>
    <rPh sb="287" eb="289">
      <t>テイド</t>
    </rPh>
    <rPh sb="290" eb="291">
      <t>ウ</t>
    </rPh>
    <rPh sb="292" eb="293">
      <t>ア</t>
    </rPh>
    <rPh sb="298" eb="300">
      <t>カクゴ</t>
    </rPh>
    <phoneticPr fontId="5"/>
  </si>
  <si>
    <t xml:space="preserve">
解　説
なんとトイレットペーパーを３６枚重ねないと大腸菌は通過してしまうそうです。
この事実は１９９１年に日本防菌防黴学会が発表したものです。
出典雑学！大腸菌は、トイレットペーパーを通過している。
８枚どころか、３６枚重ねても大腸菌は通過してしまうようです。</t>
    <phoneticPr fontId="5"/>
  </si>
  <si>
    <t>まだDXチェックしていませんか?  (スマホで店舗や工場点検)</t>
    <phoneticPr fontId="33"/>
  </si>
  <si>
    <t xml:space="preserve"> GⅡ　4週25例</t>
    <rPh sb="5" eb="6">
      <t>シュウ</t>
    </rPh>
    <phoneticPr fontId="5"/>
  </si>
  <si>
    <t xml:space="preserve"> GⅡ　5週　2例</t>
    <rPh sb="8" eb="9">
      <t>レイ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</si>
</sst>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4" formatCode="0.0%"/>
  </numFmts>
  <fonts count="171">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14"/>
      <color indexed="8"/>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color indexed="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b/>
      <u/>
      <sz val="11"/>
      <color indexed="12"/>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2"/>
      <color rgb="FFFF0000"/>
      <name val="ＭＳ Ｐゴシック"/>
      <family val="3"/>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b/>
      <sz val="12"/>
      <color rgb="FFFF0000"/>
      <name val="メイリオ"/>
      <family val="3"/>
      <charset val="128"/>
    </font>
    <font>
      <sz val="11"/>
      <color rgb="FFFF0000"/>
      <name val="ＭＳ Ｐゴシック"/>
      <family val="3"/>
      <charset val="128"/>
    </font>
    <font>
      <b/>
      <sz val="14"/>
      <color theme="4"/>
      <name val="ＭＳ Ｐゴシック"/>
      <family val="3"/>
      <charset val="128"/>
    </font>
    <font>
      <sz val="11"/>
      <color theme="1"/>
      <name val="Meiryo"/>
      <family val="3"/>
      <charset val="128"/>
    </font>
    <font>
      <sz val="6"/>
      <name val="ＭＳ Ｐゴシック"/>
      <family val="3"/>
      <charset val="128"/>
      <scheme val="minor"/>
    </font>
    <font>
      <b/>
      <sz val="16"/>
      <name val="ＭＳ Ｐゴシック"/>
      <family val="3"/>
      <charset val="128"/>
    </font>
    <font>
      <sz val="20"/>
      <name val="ＭＳ Ｐゴシック"/>
      <family val="3"/>
      <charset val="128"/>
    </font>
    <font>
      <b/>
      <sz val="22"/>
      <name val="ＭＳ Ｐゴシック"/>
      <family val="3"/>
      <charset val="128"/>
    </font>
    <font>
      <sz val="11"/>
      <name val="ＭＳ Ｐゴシック"/>
      <family val="3"/>
      <charset val="128"/>
      <scheme val="minor"/>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b/>
      <sz val="10"/>
      <color theme="0"/>
      <name val="ＭＳ Ｐゴシック"/>
      <family val="3"/>
      <charset val="128"/>
    </font>
    <font>
      <b/>
      <u/>
      <sz val="12"/>
      <color theme="0"/>
      <name val="ＭＳ Ｐゴシック"/>
      <family val="3"/>
      <charset val="128"/>
    </font>
    <font>
      <b/>
      <sz val="12"/>
      <name val="ＭＳ Ｐゴシック"/>
      <family val="3"/>
      <charset val="128"/>
      <scheme val="minor"/>
    </font>
    <font>
      <b/>
      <sz val="11"/>
      <color theme="1"/>
      <name val="ＭＳ Ｐゴシック"/>
      <family val="3"/>
      <charset val="128"/>
    </font>
    <font>
      <sz val="11"/>
      <color rgb="FF000000"/>
      <name val="ＭＳ Ｐゴシック"/>
      <family val="3"/>
      <charset val="128"/>
    </font>
    <font>
      <sz val="11"/>
      <color theme="1"/>
      <name val="ＭＳ Ｐゴシック"/>
      <family val="3"/>
      <charset val="128"/>
      <scheme val="major"/>
    </font>
    <font>
      <sz val="11"/>
      <name val="ＭＳ Ｐゴシック"/>
      <family val="3"/>
      <charset val="128"/>
      <scheme val="major"/>
    </font>
    <font>
      <b/>
      <sz val="11"/>
      <name val="游ゴシック"/>
      <family val="3"/>
      <charset val="128"/>
    </font>
    <font>
      <b/>
      <sz val="11"/>
      <color theme="1"/>
      <name val="游ゴシック"/>
      <family val="3"/>
      <charset val="128"/>
    </font>
    <font>
      <b/>
      <sz val="9"/>
      <color rgb="FFFF0000"/>
      <name val="ＭＳ Ｐゴシック"/>
      <family val="3"/>
      <charset val="128"/>
    </font>
    <font>
      <sz val="16"/>
      <color theme="0"/>
      <name val="ＭＳ Ｐゴシック"/>
      <family val="3"/>
      <charset val="128"/>
    </font>
    <font>
      <sz val="14"/>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9"/>
      <name val="ＭＳ Ｐゴシック"/>
      <family val="3"/>
      <charset val="128"/>
    </font>
    <font>
      <b/>
      <sz val="11"/>
      <name val="ＭＳ Ｐゴシック"/>
      <family val="3"/>
      <charset val="128"/>
      <scheme val="minor"/>
    </font>
    <font>
      <b/>
      <sz val="16"/>
      <color indexed="18"/>
      <name val="游ゴシック"/>
      <family val="3"/>
      <charset val="128"/>
    </font>
    <font>
      <b/>
      <sz val="20"/>
      <color rgb="FF000000"/>
      <name val="ＭＳ Ｐゴシック"/>
      <family val="3"/>
      <charset val="128"/>
    </font>
    <font>
      <b/>
      <sz val="10"/>
      <color indexed="10"/>
      <name val="ＭＳ Ｐゴシック"/>
      <family val="3"/>
      <charset val="128"/>
    </font>
    <font>
      <b/>
      <sz val="20"/>
      <color rgb="FF333333"/>
      <name val="ＭＳ Ｐゴシック"/>
      <family val="3"/>
      <charset val="128"/>
      <scheme val="minor"/>
    </font>
    <font>
      <b/>
      <sz val="8"/>
      <color rgb="FFFF0000"/>
      <name val="メイリオ"/>
      <family val="3"/>
      <charset val="128"/>
    </font>
    <font>
      <b/>
      <sz val="8"/>
      <color rgb="FFFF0000"/>
      <name val="ＭＳ Ｐゴシック"/>
      <family val="3"/>
      <charset val="128"/>
    </font>
    <font>
      <sz val="10"/>
      <color rgb="FFFFC000"/>
      <name val="ＭＳ Ｐゴシック"/>
      <family val="3"/>
      <charset val="128"/>
    </font>
    <font>
      <sz val="10"/>
      <color theme="5" tint="0.39997558519241921"/>
      <name val="ＭＳ Ｐゴシック"/>
      <family val="3"/>
      <charset val="128"/>
    </font>
    <font>
      <sz val="10"/>
      <color theme="0" tint="-0.14999847407452621"/>
      <name val="ＭＳ Ｐゴシック"/>
      <family val="3"/>
      <charset val="128"/>
    </font>
    <font>
      <sz val="10"/>
      <color theme="7" tint="0.39997558519241921"/>
      <name val="ＭＳ Ｐゴシック"/>
      <family val="3"/>
      <charset val="128"/>
    </font>
    <font>
      <sz val="10"/>
      <color indexed="40"/>
      <name val="ＭＳ Ｐゴシック"/>
      <family val="3"/>
      <charset val="128"/>
    </font>
    <font>
      <b/>
      <sz val="10"/>
      <name val="ＭＳ Ｐゴシック"/>
      <family val="3"/>
      <charset val="128"/>
    </font>
    <font>
      <b/>
      <sz val="18"/>
      <color theme="1"/>
      <name val="ＭＳ Ｐゴシック"/>
      <family val="3"/>
      <charset val="128"/>
      <scheme val="minor"/>
    </font>
    <font>
      <sz val="10"/>
      <color rgb="FF6EF729"/>
      <name val="ＭＳ Ｐゴシック"/>
      <family val="3"/>
      <charset val="128"/>
    </font>
    <font>
      <sz val="9"/>
      <name val="Meiryo UI"/>
      <family val="3"/>
      <charset val="128"/>
    </font>
    <font>
      <sz val="9"/>
      <color theme="1"/>
      <name val="Meiryo"/>
      <family val="3"/>
      <charset val="128"/>
    </font>
    <font>
      <b/>
      <sz val="14"/>
      <name val="游ゴシック"/>
      <family val="3"/>
      <charset val="128"/>
    </font>
    <font>
      <b/>
      <sz val="14"/>
      <color theme="1"/>
      <name val="游ゴシック"/>
      <family val="3"/>
      <charset val="128"/>
    </font>
    <font>
      <b/>
      <sz val="14"/>
      <color rgb="FF000000"/>
      <name val="游ゴシック"/>
      <family val="3"/>
      <charset val="128"/>
    </font>
    <font>
      <sz val="14"/>
      <color rgb="FF000000"/>
      <name val="Meiryo"/>
      <family val="3"/>
      <charset val="128"/>
    </font>
    <font>
      <sz val="14"/>
      <color theme="1"/>
      <name val="ＭＳ Ｐゴシック"/>
      <family val="3"/>
      <charset val="128"/>
      <scheme val="minor"/>
    </font>
    <font>
      <sz val="14"/>
      <color theme="3"/>
      <name val="ＭＳ Ｐゴシック"/>
      <family val="3"/>
      <charset val="128"/>
      <scheme val="minor"/>
    </font>
    <font>
      <sz val="20"/>
      <color theme="3"/>
      <name val="ＭＳ Ｐゴシック"/>
      <family val="3"/>
      <charset val="128"/>
      <scheme val="minor"/>
    </font>
    <font>
      <sz val="20"/>
      <color rgb="FFFF0000"/>
      <name val="ＭＳ Ｐゴシック"/>
      <family val="3"/>
      <charset val="128"/>
      <scheme val="minor"/>
    </font>
    <font>
      <b/>
      <sz val="14"/>
      <color rgb="FFFF0000"/>
      <name val="ＭＳ Ｐゴシック"/>
      <family val="3"/>
      <charset val="128"/>
      <scheme val="minor"/>
    </font>
    <font>
      <b/>
      <sz val="19"/>
      <name val="ＭＳ Ｐゴシック"/>
      <family val="3"/>
      <charset val="128"/>
    </font>
    <font>
      <b/>
      <sz val="18"/>
      <color rgb="FF333333"/>
      <name val="メイリオ"/>
      <family val="3"/>
      <charset val="128"/>
    </font>
    <font>
      <b/>
      <sz val="14"/>
      <color rgb="FF454545"/>
      <name val="游ゴシック"/>
      <family val="3"/>
      <charset val="128"/>
    </font>
    <font>
      <b/>
      <sz val="9"/>
      <color indexed="81"/>
      <name val="ＭＳ Ｐゴシック"/>
      <family val="3"/>
      <charset val="128"/>
    </font>
    <font>
      <sz val="9"/>
      <color indexed="81"/>
      <name val="ＭＳ Ｐゴシック"/>
      <family val="3"/>
      <charset val="128"/>
    </font>
    <font>
      <b/>
      <sz val="14"/>
      <color rgb="FFFF0000"/>
      <name val="ＭＳ Ｐゴシック"/>
      <family val="3"/>
      <charset val="128"/>
    </font>
    <font>
      <b/>
      <sz val="20"/>
      <color rgb="FF333333"/>
      <name val="メイリオ"/>
      <family val="3"/>
      <charset val="128"/>
    </font>
    <font>
      <b/>
      <sz val="13"/>
      <name val="游ゴシック"/>
      <family val="3"/>
      <charset val="128"/>
    </font>
    <font>
      <sz val="12"/>
      <name val="ＭＳ Ｐゴシック"/>
      <family val="3"/>
      <charset val="128"/>
      <scheme val="minor"/>
    </font>
    <font>
      <b/>
      <sz val="14"/>
      <color indexed="8"/>
      <name val="游ゴシック"/>
      <family val="3"/>
      <charset val="128"/>
    </font>
    <font>
      <b/>
      <sz val="18"/>
      <name val="游ゴシック"/>
      <family val="3"/>
      <charset val="128"/>
    </font>
    <font>
      <sz val="14"/>
      <color theme="0"/>
      <name val="AR P新藝体E"/>
      <family val="3"/>
      <charset val="128"/>
    </font>
    <font>
      <sz val="12"/>
      <color rgb="FF333333"/>
      <name val="メイリオ"/>
      <family val="3"/>
      <charset val="128"/>
    </font>
    <font>
      <b/>
      <sz val="14"/>
      <color rgb="FFFF0000"/>
      <name val="游ゴシック"/>
      <family val="3"/>
      <charset val="128"/>
    </font>
    <font>
      <b/>
      <sz val="13"/>
      <color rgb="FFFF0000"/>
      <name val="游ゴシック"/>
      <family val="3"/>
      <charset val="128"/>
    </font>
    <font>
      <b/>
      <sz val="12"/>
      <color indexed="18"/>
      <name val="ＭＳ Ｐゴシック"/>
      <family val="3"/>
      <charset val="128"/>
    </font>
    <font>
      <b/>
      <sz val="17"/>
      <name val="ＭＳ Ｐゴシック"/>
      <family val="3"/>
      <charset val="128"/>
    </font>
    <font>
      <sz val="20"/>
      <color indexed="9"/>
      <name val="ＭＳ Ｐゴシック"/>
      <family val="3"/>
      <charset val="128"/>
    </font>
    <font>
      <b/>
      <sz val="16"/>
      <color indexed="53"/>
      <name val="ＭＳ Ｐゴシック"/>
      <family val="3"/>
      <charset val="128"/>
    </font>
    <font>
      <b/>
      <sz val="16"/>
      <color rgb="FFFFFF00"/>
      <name val="ＭＳ Ｐゴシック"/>
      <family val="3"/>
      <charset val="128"/>
    </font>
    <font>
      <sz val="10"/>
      <name val="Arial"/>
      <family val="2"/>
    </font>
    <font>
      <b/>
      <sz val="10"/>
      <color indexed="62"/>
      <name val="ＭＳ Ｐゴシック"/>
      <family val="3"/>
      <charset val="128"/>
    </font>
    <font>
      <sz val="10"/>
      <color indexed="62"/>
      <name val="ＭＳ Ｐゴシック"/>
      <family val="3"/>
      <charset val="128"/>
    </font>
    <font>
      <sz val="12"/>
      <color indexed="9"/>
      <name val="ＭＳ Ｐゴシック"/>
      <family val="3"/>
      <charset val="128"/>
    </font>
    <font>
      <b/>
      <sz val="14"/>
      <color indexed="12"/>
      <name val="ＭＳ Ｐゴシック"/>
      <family val="3"/>
      <charset val="128"/>
    </font>
    <font>
      <b/>
      <sz val="8"/>
      <color indexed="10"/>
      <name val="ＭＳ Ｐゴシック"/>
      <family val="3"/>
      <charset val="128"/>
    </font>
    <font>
      <sz val="11"/>
      <color theme="3" tint="-0.499984740745262"/>
      <name val="ＭＳ Ｐゴシック"/>
      <family val="3"/>
      <charset val="128"/>
    </font>
    <font>
      <b/>
      <sz val="12"/>
      <color rgb="FFFFFF99"/>
      <name val="ＭＳ Ｐゴシック"/>
      <family val="3"/>
      <charset val="128"/>
    </font>
    <font>
      <sz val="14"/>
      <color indexed="9"/>
      <name val="ＭＳ Ｐゴシック"/>
      <family val="3"/>
      <charset val="128"/>
    </font>
    <font>
      <sz val="10"/>
      <color indexed="63"/>
      <name val="Verdana"/>
      <family val="2"/>
    </font>
    <font>
      <sz val="11"/>
      <name val="HGS行書体"/>
      <family val="4"/>
      <charset val="128"/>
    </font>
    <font>
      <sz val="11"/>
      <name val="HGPｺﾞｼｯｸE"/>
      <family val="3"/>
      <charset val="128"/>
    </font>
  </fonts>
  <fills count="48">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26"/>
        <bgColor indexed="64"/>
      </patternFill>
    </fill>
    <fill>
      <patternFill patternType="solid">
        <fgColor indexed="53"/>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6EF729"/>
        <bgColor indexed="64"/>
      </patternFill>
    </fill>
    <fill>
      <patternFill patternType="solid">
        <fgColor theme="0" tint="-4.9989318521683403E-2"/>
        <bgColor indexed="64"/>
      </patternFill>
    </fill>
    <fill>
      <patternFill patternType="solid">
        <fgColor theme="2"/>
        <bgColor indexed="64"/>
      </patternFill>
    </fill>
    <fill>
      <patternFill patternType="solid">
        <fgColor rgb="FFFAFEC2"/>
        <bgColor indexed="64"/>
      </patternFill>
    </fill>
    <fill>
      <patternFill patternType="solid">
        <fgColor theme="7" tint="0.79998168889431442"/>
        <bgColor indexed="64"/>
      </patternFill>
    </fill>
    <fill>
      <patternFill patternType="solid">
        <fgColor rgb="FFD4FDC3"/>
        <bgColor indexed="64"/>
      </patternFill>
    </fill>
    <fill>
      <patternFill patternType="solid">
        <fgColor theme="2" tint="-9.9978637043366805E-2"/>
        <bgColor indexed="64"/>
      </patternFill>
    </fill>
    <fill>
      <patternFill patternType="solid">
        <fgColor rgb="FFFFCC99"/>
        <bgColor indexed="64"/>
      </patternFill>
    </fill>
    <fill>
      <patternFill patternType="solid">
        <fgColor rgb="FF0070C0"/>
        <bgColor indexed="64"/>
      </patternFill>
    </fill>
    <fill>
      <patternFill patternType="solid">
        <fgColor rgb="FF3399FF"/>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9900"/>
        <bgColor indexed="64"/>
      </patternFill>
    </fill>
    <fill>
      <patternFill patternType="solid">
        <fgColor rgb="FF6DDDF7"/>
        <bgColor indexed="64"/>
      </patternFill>
    </fill>
    <fill>
      <patternFill patternType="solid">
        <fgColor theme="5" tint="0.39997558519241921"/>
        <bgColor indexed="64"/>
      </patternFill>
    </fill>
    <fill>
      <patternFill patternType="solid">
        <fgColor indexed="12"/>
        <bgColor indexed="64"/>
      </patternFill>
    </fill>
    <fill>
      <patternFill patternType="solid">
        <fgColor theme="6" tint="-0.499984740745262"/>
        <bgColor indexed="64"/>
      </patternFill>
    </fill>
    <fill>
      <patternFill patternType="solid">
        <fgColor theme="7" tint="-0.499984740745262"/>
        <bgColor indexed="64"/>
      </patternFill>
    </fill>
    <fill>
      <patternFill patternType="solid">
        <fgColor theme="1" tint="0.14999847407452621"/>
        <bgColor indexed="64"/>
      </patternFill>
    </fill>
  </fills>
  <borders count="258">
    <border>
      <left/>
      <right/>
      <top/>
      <bottom/>
      <diagonal/>
    </border>
    <border>
      <left style="medium">
        <color indexed="12"/>
      </left>
      <right style="medium">
        <color indexed="12"/>
      </right>
      <top/>
      <bottom/>
      <diagonal/>
    </border>
    <border>
      <left style="medium">
        <color indexed="12"/>
      </left>
      <right style="medium">
        <color indexed="12"/>
      </right>
      <top/>
      <bottom style="medium">
        <color indexed="12"/>
      </bottom>
      <diagonal/>
    </border>
    <border>
      <left style="medium">
        <color indexed="48"/>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48"/>
      </left>
      <right style="medium">
        <color indexed="23"/>
      </right>
      <top/>
      <bottom style="medium">
        <color indexed="23"/>
      </bottom>
      <diagonal/>
    </border>
    <border>
      <left style="medium">
        <color indexed="23"/>
      </left>
      <right style="medium">
        <color indexed="23"/>
      </right>
      <top style="medium">
        <color indexed="23"/>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48"/>
      </left>
      <right/>
      <top style="medium">
        <color indexed="23"/>
      </top>
      <bottom style="medium">
        <color indexed="23"/>
      </bottom>
      <diagonal/>
    </border>
    <border>
      <left style="medium">
        <color indexed="12"/>
      </left>
      <right style="medium">
        <color indexed="23"/>
      </right>
      <top/>
      <bottom style="medium">
        <color indexed="23"/>
      </bottom>
      <diagonal/>
    </border>
    <border>
      <left style="medium">
        <color indexed="55"/>
      </left>
      <right style="medium">
        <color indexed="55"/>
      </right>
      <top style="medium">
        <color indexed="55"/>
      </top>
      <bottom style="medium">
        <color indexed="55"/>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23"/>
      </left>
      <right/>
      <top style="medium">
        <color indexed="23"/>
      </top>
      <bottom style="medium">
        <color indexed="23"/>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top style="medium">
        <color indexed="48"/>
      </top>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64"/>
      </top>
      <bottom style="thin">
        <color indexed="64"/>
      </bottom>
      <diagonal/>
    </border>
    <border>
      <left/>
      <right style="medium">
        <color indexed="64"/>
      </right>
      <top/>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style="medium">
        <color indexed="12"/>
      </left>
      <right/>
      <top/>
      <bottom style="medium">
        <color indexed="12"/>
      </bottom>
      <diagonal/>
    </border>
    <border>
      <left style="medium">
        <color indexed="12"/>
      </left>
      <right style="medium">
        <color indexed="12"/>
      </right>
      <top style="medium">
        <color indexed="12"/>
      </top>
      <bottom/>
      <diagonal/>
    </border>
    <border>
      <left style="medium">
        <color indexed="12"/>
      </left>
      <right/>
      <top style="medium">
        <color indexed="12"/>
      </top>
      <bottom/>
      <diagonal/>
    </border>
    <border>
      <left style="medium">
        <color indexed="12"/>
      </left>
      <right/>
      <top style="medium">
        <color indexed="12"/>
      </top>
      <bottom style="thin">
        <color indexed="12"/>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23"/>
      </left>
      <right/>
      <top style="medium">
        <color indexed="23"/>
      </top>
      <bottom/>
      <diagonal/>
    </border>
    <border>
      <left style="medium">
        <color indexed="23"/>
      </left>
      <right style="medium">
        <color indexed="23"/>
      </right>
      <top style="medium">
        <color indexed="23"/>
      </top>
      <bottom/>
      <diagonal/>
    </border>
    <border>
      <left style="medium">
        <color indexed="55"/>
      </left>
      <right/>
      <top style="medium">
        <color indexed="55"/>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55"/>
      </left>
      <right style="medium">
        <color indexed="55"/>
      </right>
      <top/>
      <bottom/>
      <diagonal/>
    </border>
    <border>
      <left/>
      <right style="medium">
        <color indexed="55"/>
      </right>
      <top style="medium">
        <color indexed="55"/>
      </top>
      <bottom/>
      <diagonal/>
    </border>
    <border>
      <left/>
      <right/>
      <top style="medium">
        <color indexed="55"/>
      </top>
      <bottom style="medium">
        <color indexed="55"/>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medium">
        <color indexed="55"/>
      </left>
      <right/>
      <top style="medium">
        <color indexed="55"/>
      </top>
      <bottom style="medium">
        <color indexed="55"/>
      </bottom>
      <diagonal/>
    </border>
    <border>
      <left/>
      <right/>
      <top style="medium">
        <color indexed="64"/>
      </top>
      <bottom style="medium">
        <color indexed="12"/>
      </bottom>
      <diagonal/>
    </border>
    <border>
      <left style="medium">
        <color indexed="12"/>
      </left>
      <right/>
      <top style="medium">
        <color indexed="12"/>
      </top>
      <bottom style="medium">
        <color indexed="16"/>
      </bottom>
      <diagonal/>
    </border>
    <border>
      <left/>
      <right style="medium">
        <color indexed="12"/>
      </right>
      <top style="medium">
        <color indexed="12"/>
      </top>
      <bottom style="medium">
        <color indexed="16"/>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style="medium">
        <color indexed="48"/>
      </top>
      <bottom/>
      <diagonal/>
    </border>
    <border>
      <left/>
      <right style="medium">
        <color indexed="48"/>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12"/>
      </right>
      <top/>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right/>
      <top style="thin">
        <color auto="1"/>
      </top>
      <bottom/>
      <diagonal/>
    </border>
    <border>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style="medium">
        <color rgb="FF888888"/>
      </right>
      <top/>
      <bottom style="medium">
        <color rgb="FF888888"/>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medium">
        <color indexed="23"/>
      </left>
      <right/>
      <top/>
      <bottom style="medium">
        <color indexed="55"/>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style="thick">
        <color indexed="12"/>
      </left>
      <right/>
      <top/>
      <bottom/>
      <diagonal/>
    </border>
    <border>
      <left style="thick">
        <color indexed="12"/>
      </left>
      <right/>
      <top/>
      <bottom style="thick">
        <color indexed="12"/>
      </bottom>
      <diagonal/>
    </border>
    <border>
      <left style="thick">
        <color indexed="12"/>
      </left>
      <right/>
      <top style="medium">
        <color indexed="12"/>
      </top>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bottom/>
      <diagonal/>
    </border>
    <border>
      <left style="medium">
        <color auto="1"/>
      </left>
      <right/>
      <top style="medium">
        <color auto="1"/>
      </top>
      <bottom/>
      <diagonal/>
    </border>
    <border>
      <left style="thin">
        <color indexed="12"/>
      </left>
      <right style="thin">
        <color indexed="12"/>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indexed="12"/>
      </top>
      <bottom style="thin">
        <color indexed="12"/>
      </bottom>
      <diagonal/>
    </border>
    <border>
      <left style="medium">
        <color indexed="12"/>
      </left>
      <right style="medium">
        <color auto="1"/>
      </right>
      <top style="medium">
        <color indexed="12"/>
      </top>
      <bottom style="medium">
        <color indexed="12"/>
      </bottom>
      <diagonal/>
    </border>
    <border>
      <left style="medium">
        <color auto="1"/>
      </left>
      <right/>
      <top style="thin">
        <color indexed="12"/>
      </top>
      <bottom style="thin">
        <color indexed="12"/>
      </bottom>
      <diagonal/>
    </border>
    <border>
      <left style="medium">
        <color auto="1"/>
      </left>
      <right/>
      <top style="thin">
        <color indexed="12"/>
      </top>
      <bottom style="medium">
        <color indexed="12"/>
      </bottom>
      <diagonal/>
    </border>
    <border>
      <left style="medium">
        <color auto="1"/>
      </left>
      <right/>
      <top style="thick">
        <color indexed="12"/>
      </top>
      <bottom/>
      <diagonal/>
    </border>
    <border>
      <left style="medium">
        <color indexed="12"/>
      </left>
      <right style="medium">
        <color auto="1"/>
      </right>
      <top style="medium">
        <color indexed="12"/>
      </top>
      <bottom style="thick">
        <color indexed="12"/>
      </bottom>
      <diagonal/>
    </border>
    <border>
      <left/>
      <right/>
      <top style="thin">
        <color indexed="64"/>
      </top>
      <bottom style="medium">
        <color indexed="64"/>
      </bottom>
      <diagonal/>
    </border>
    <border>
      <left/>
      <right style="medium">
        <color rgb="FFD0D0D0"/>
      </right>
      <top/>
      <bottom style="medium">
        <color rgb="FFD0D0D0"/>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12"/>
      </left>
      <right/>
      <top style="thin">
        <color indexed="12"/>
      </top>
      <bottom style="medium">
        <color indexed="12"/>
      </bottom>
      <diagonal/>
    </border>
    <border>
      <left style="medium">
        <color indexed="12"/>
      </left>
      <right style="medium">
        <color auto="1"/>
      </right>
      <top style="medium">
        <color indexed="12"/>
      </top>
      <bottom/>
      <diagonal/>
    </border>
    <border>
      <left style="medium">
        <color indexed="12"/>
      </left>
      <right style="medium">
        <color auto="1"/>
      </right>
      <top/>
      <bottom/>
      <diagonal/>
    </border>
    <border>
      <left style="medium">
        <color indexed="12"/>
      </left>
      <right style="medium">
        <color auto="1"/>
      </right>
      <top/>
      <bottom style="medium">
        <color indexed="12"/>
      </bottom>
      <diagonal/>
    </border>
    <border>
      <left style="medium">
        <color auto="1"/>
      </left>
      <right style="thick">
        <color indexed="12"/>
      </right>
      <top style="thin">
        <color indexed="12"/>
      </top>
      <bottom/>
      <diagonal/>
    </border>
    <border>
      <left style="medium">
        <color auto="1"/>
      </left>
      <right style="thick">
        <color indexed="12"/>
      </right>
      <top style="thin">
        <color auto="1"/>
      </top>
      <bottom style="thick">
        <color indexed="12"/>
      </bottom>
      <diagonal/>
    </border>
    <border>
      <left style="medium">
        <color rgb="FF888888"/>
      </left>
      <right style="medium">
        <color rgb="FF888888"/>
      </right>
      <top style="medium">
        <color rgb="FF888888"/>
      </top>
      <bottom style="medium">
        <color rgb="FF888888"/>
      </bottom>
      <diagonal/>
    </border>
    <border>
      <left style="medium">
        <color indexed="12"/>
      </left>
      <right style="medium">
        <color indexed="12"/>
      </right>
      <top style="thick">
        <color indexed="12"/>
      </top>
      <bottom/>
      <diagonal/>
    </border>
    <border>
      <left style="medium">
        <color indexed="12"/>
      </left>
      <right style="thick">
        <color indexed="12"/>
      </right>
      <top style="thick">
        <color indexed="12"/>
      </top>
      <bottom/>
      <diagonal/>
    </border>
    <border>
      <left style="medium">
        <color indexed="12"/>
      </left>
      <right style="thick">
        <color indexed="12"/>
      </right>
      <top/>
      <bottom/>
      <diagonal/>
    </border>
    <border>
      <left style="medium">
        <color indexed="12"/>
      </left>
      <right style="thick">
        <color indexed="12"/>
      </right>
      <top/>
      <bottom style="thick">
        <color indexed="12"/>
      </bottom>
      <diagonal/>
    </border>
    <border>
      <left style="medium">
        <color indexed="12"/>
      </left>
      <right/>
      <top style="thin">
        <color indexed="12"/>
      </top>
      <bottom style="thin">
        <color indexed="12"/>
      </bottom>
      <diagonal/>
    </border>
    <border>
      <left style="medium">
        <color indexed="23"/>
      </left>
      <right style="medium">
        <color indexed="12"/>
      </right>
      <top/>
      <bottom style="medium">
        <color indexed="23"/>
      </bottom>
      <diagonal/>
    </border>
    <border>
      <left/>
      <right style="medium">
        <color indexed="23"/>
      </right>
      <top/>
      <bottom/>
      <diagonal/>
    </border>
    <border>
      <left style="medium">
        <color auto="1"/>
      </left>
      <right style="medium">
        <color auto="1"/>
      </right>
      <top style="medium">
        <color auto="1"/>
      </top>
      <bottom style="medium">
        <color auto="1"/>
      </bottom>
      <diagonal/>
    </border>
    <border>
      <left style="medium">
        <color theme="0" tint="-0.499984740745262"/>
      </left>
      <right style="medium">
        <color theme="0" tint="-0.499984740745262"/>
      </right>
      <top/>
      <bottom style="medium">
        <color theme="0" tint="-0.499984740745262"/>
      </bottom>
      <diagonal/>
    </border>
    <border>
      <left style="thick">
        <color indexed="23"/>
      </left>
      <right style="thin">
        <color indexed="23"/>
      </right>
      <top style="thin">
        <color indexed="23"/>
      </top>
      <bottom style="thin">
        <color indexed="23"/>
      </bottom>
      <diagonal/>
    </border>
    <border>
      <left/>
      <right/>
      <top style="medium">
        <color indexed="12"/>
      </top>
      <bottom style="medium">
        <color indexed="16"/>
      </bottom>
      <diagonal/>
    </border>
    <border>
      <left style="medium">
        <color indexed="64"/>
      </left>
      <right style="medium">
        <color indexed="64"/>
      </right>
      <top/>
      <bottom/>
      <diagonal/>
    </border>
    <border>
      <left style="thin">
        <color auto="1"/>
      </left>
      <right/>
      <top style="thin">
        <color indexed="64"/>
      </top>
      <bottom style="medium">
        <color indexed="64"/>
      </bottom>
      <diagonal/>
    </border>
    <border>
      <left style="thin">
        <color auto="1"/>
      </left>
      <right/>
      <top/>
      <bottom style="thin">
        <color auto="1"/>
      </bottom>
      <diagonal/>
    </border>
    <border>
      <left style="medium">
        <color auto="1"/>
      </left>
      <right/>
      <top style="medium">
        <color auto="1"/>
      </top>
      <bottom style="medium">
        <color auto="1"/>
      </bottom>
      <diagonal/>
    </border>
    <border>
      <left style="medium">
        <color indexed="23"/>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theme="3"/>
      </left>
      <right style="medium">
        <color theme="3"/>
      </right>
      <top style="medium">
        <color theme="3"/>
      </top>
      <bottom style="thin">
        <color theme="3"/>
      </bottom>
      <diagonal/>
    </border>
    <border>
      <left style="medium">
        <color theme="3"/>
      </left>
      <right style="medium">
        <color theme="3"/>
      </right>
      <top style="thin">
        <color theme="3"/>
      </top>
      <bottom style="medium">
        <color theme="3"/>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theme="3"/>
      </left>
      <right style="medium">
        <color theme="3"/>
      </right>
      <top style="thin">
        <color theme="3"/>
      </top>
      <bottom/>
      <diagonal/>
    </border>
    <border>
      <left style="medium">
        <color rgb="FF888888"/>
      </left>
      <right style="medium">
        <color rgb="FF888888"/>
      </right>
      <top/>
      <bottom style="medium">
        <color rgb="FF888888"/>
      </bottom>
      <diagonal/>
    </border>
    <border>
      <left/>
      <right/>
      <top style="medium">
        <color rgb="FF888888"/>
      </top>
      <bottom style="medium">
        <color rgb="FF888888"/>
      </bottom>
      <diagonal/>
    </border>
    <border>
      <left style="medium">
        <color rgb="FF888888"/>
      </left>
      <right style="medium">
        <color theme="0" tint="-0.24994659260841701"/>
      </right>
      <top style="medium">
        <color rgb="FF888888"/>
      </top>
      <bottom style="medium">
        <color rgb="FF888888"/>
      </bottom>
      <diagonal/>
    </border>
    <border>
      <left style="medium">
        <color theme="0" tint="-0.24994659260841701"/>
      </left>
      <right/>
      <top style="medium">
        <color rgb="FF888888"/>
      </top>
      <bottom style="medium">
        <color rgb="FF888888"/>
      </bottom>
      <diagonal/>
    </border>
    <border>
      <left/>
      <right style="medium">
        <color theme="0" tint="-0.24994659260841701"/>
      </right>
      <top style="medium">
        <color rgb="FF888888"/>
      </top>
      <bottom style="medium">
        <color rgb="FF888888"/>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style="medium">
        <color indexed="12"/>
      </right>
      <top style="thin">
        <color indexed="12"/>
      </top>
      <bottom/>
      <diagonal/>
    </border>
    <border>
      <left/>
      <right/>
      <top style="thin">
        <color auto="1"/>
      </top>
      <bottom style="thin">
        <color indexed="64"/>
      </bottom>
      <diagonal/>
    </border>
    <border>
      <left style="thick">
        <color indexed="12"/>
      </left>
      <right style="medium">
        <color indexed="12"/>
      </right>
      <top style="thin">
        <color indexed="12"/>
      </top>
      <bottom/>
      <diagonal/>
    </border>
    <border>
      <left/>
      <right style="medium">
        <color indexed="12"/>
      </right>
      <top style="thin">
        <color indexed="12"/>
      </top>
      <bottom/>
      <diagonal/>
    </border>
    <border>
      <left style="medium">
        <color auto="1"/>
      </left>
      <right style="medium">
        <color indexed="12"/>
      </right>
      <top style="medium">
        <color auto="1"/>
      </top>
      <bottom style="thin">
        <color indexed="12"/>
      </bottom>
      <diagonal/>
    </border>
    <border>
      <left style="medium">
        <color indexed="12"/>
      </left>
      <right style="medium">
        <color indexed="12"/>
      </right>
      <top style="thin">
        <color indexed="12"/>
      </top>
      <bottom/>
      <diagonal/>
    </border>
    <border>
      <left/>
      <right/>
      <top style="thin">
        <color indexed="12"/>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rgb="FF888888"/>
      </left>
      <right/>
      <top style="thin">
        <color indexed="23"/>
      </top>
      <bottom style="thin">
        <color indexed="23"/>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indexed="64"/>
      </left>
      <right style="hair">
        <color indexed="64"/>
      </right>
      <top style="thin">
        <color auto="1"/>
      </top>
      <bottom style="dashed">
        <color indexed="64"/>
      </bottom>
      <diagonal/>
    </border>
    <border>
      <left style="hair">
        <color indexed="64"/>
      </left>
      <right style="hair">
        <color indexed="64"/>
      </right>
      <top style="thin">
        <color auto="1"/>
      </top>
      <bottom style="dashed">
        <color indexed="64"/>
      </bottom>
      <diagonal/>
    </border>
    <border>
      <left style="hair">
        <color indexed="64"/>
      </left>
      <right style="thin">
        <color auto="1"/>
      </right>
      <top style="thin">
        <color auto="1"/>
      </top>
      <bottom style="dashed">
        <color indexed="64"/>
      </bottom>
      <diagonal/>
    </border>
    <border>
      <left style="medium">
        <color indexed="23"/>
      </left>
      <right style="medium">
        <color theme="0" tint="-0.24994659260841701"/>
      </right>
      <top style="medium">
        <color indexed="55"/>
      </top>
      <bottom/>
      <diagonal/>
    </border>
    <border>
      <left style="medium">
        <color indexed="23"/>
      </left>
      <right/>
      <top/>
      <bottom style="medium">
        <color indexed="23"/>
      </bottom>
      <diagonal/>
    </border>
    <border>
      <left/>
      <right style="medium">
        <color indexed="12"/>
      </right>
      <top style="thin">
        <color indexed="12"/>
      </top>
      <bottom/>
      <diagonal/>
    </border>
    <border>
      <left/>
      <right style="medium">
        <color indexed="12"/>
      </right>
      <top style="thin">
        <color indexed="12"/>
      </top>
      <bottom style="medium">
        <color indexed="12"/>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12"/>
      </right>
      <top style="thin">
        <color indexed="12"/>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hair">
        <color indexed="64"/>
      </right>
      <top style="dashed">
        <color indexed="64"/>
      </top>
      <bottom/>
      <diagonal/>
    </border>
    <border>
      <left style="hair">
        <color indexed="64"/>
      </left>
      <right style="hair">
        <color indexed="64"/>
      </right>
      <top style="dashed">
        <color indexed="64"/>
      </top>
      <bottom/>
      <diagonal/>
    </border>
    <border>
      <left style="hair">
        <color indexed="64"/>
      </left>
      <right style="thin">
        <color auto="1"/>
      </right>
      <top style="dashed">
        <color indexed="64"/>
      </top>
      <bottom/>
      <diagonal/>
    </border>
    <border>
      <left/>
      <right style="medium">
        <color theme="3"/>
      </right>
      <top/>
      <bottom style="medium">
        <color theme="3"/>
      </bottom>
      <diagonal/>
    </border>
    <border>
      <left/>
      <right style="medium">
        <color theme="3"/>
      </right>
      <top style="medium">
        <color theme="3"/>
      </top>
      <bottom style="medium">
        <color theme="3"/>
      </bottom>
      <diagonal/>
    </border>
    <border>
      <left/>
      <right style="medium">
        <color theme="3"/>
      </right>
      <top style="thin">
        <color theme="3"/>
      </top>
      <bottom style="medium">
        <color theme="3"/>
      </bottom>
      <diagonal/>
    </border>
    <border>
      <left/>
      <right style="medium">
        <color theme="3"/>
      </right>
      <top/>
      <bottom/>
      <diagonal/>
    </border>
    <border>
      <left/>
      <right/>
      <top style="thin">
        <color auto="1"/>
      </top>
      <bottom style="medium">
        <color auto="1"/>
      </bottom>
      <diagonal/>
    </border>
  </borders>
  <cellStyleXfs count="25">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70" fillId="0" borderId="0">
      <alignment vertical="center"/>
    </xf>
    <xf numFmtId="0" fontId="6" fillId="0" borderId="0"/>
    <xf numFmtId="0" fontId="70" fillId="0" borderId="0">
      <alignment vertical="center"/>
    </xf>
    <xf numFmtId="0" fontId="6" fillId="0" borderId="0"/>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3" fillId="0" borderId="0">
      <alignment vertical="center"/>
    </xf>
    <xf numFmtId="0" fontId="4" fillId="0" borderId="0">
      <alignment vertical="center"/>
    </xf>
    <xf numFmtId="0" fontId="70"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10" fillId="0" borderId="0"/>
    <xf numFmtId="0" fontId="111" fillId="0" borderId="0" applyNumberFormat="0" applyFill="0" applyBorder="0" applyAlignment="0" applyProtection="0"/>
    <xf numFmtId="0" fontId="110" fillId="0" borderId="0"/>
  </cellStyleXfs>
  <cellXfs count="767">
    <xf numFmtId="0" fontId="0" fillId="0" borderId="0" xfId="0">
      <alignment vertical="center"/>
    </xf>
    <xf numFmtId="0" fontId="6" fillId="0" borderId="0" xfId="2">
      <alignment vertical="center"/>
    </xf>
    <xf numFmtId="14" fontId="19" fillId="3" borderId="1" xfId="2" applyNumberFormat="1" applyFont="1" applyFill="1" applyBorder="1" applyAlignment="1">
      <alignment horizontal="center" vertical="center" shrinkToFit="1"/>
    </xf>
    <xf numFmtId="0" fontId="10" fillId="0" borderId="0" xfId="2" applyFont="1" applyAlignment="1">
      <alignment horizontal="center" vertical="center"/>
    </xf>
    <xf numFmtId="14" fontId="10" fillId="0" borderId="0" xfId="2" applyNumberFormat="1" applyFont="1" applyAlignment="1">
      <alignment horizontal="center" vertical="center"/>
    </xf>
    <xf numFmtId="0" fontId="10" fillId="0" borderId="0" xfId="2" applyFont="1" applyAlignment="1">
      <alignment vertical="top" wrapText="1"/>
    </xf>
    <xf numFmtId="0" fontId="23" fillId="4" borderId="3" xfId="2" applyFont="1" applyFill="1" applyBorder="1" applyAlignment="1">
      <alignment horizontal="center" vertical="center" wrapText="1"/>
    </xf>
    <xf numFmtId="0" fontId="23" fillId="4" borderId="4" xfId="2" applyFont="1" applyFill="1" applyBorder="1" applyAlignment="1">
      <alignment horizontal="center" vertical="center" wrapText="1"/>
    </xf>
    <xf numFmtId="0" fontId="23" fillId="4" borderId="5" xfId="2" applyFont="1" applyFill="1" applyBorder="1" applyAlignment="1">
      <alignment horizontal="center" vertical="center" wrapText="1"/>
    </xf>
    <xf numFmtId="0" fontId="23" fillId="4" borderId="6" xfId="2" applyFont="1" applyFill="1" applyBorder="1" applyAlignment="1">
      <alignment horizontal="center" vertical="center" wrapText="1"/>
    </xf>
    <xf numFmtId="0" fontId="6" fillId="5" borderId="0" xfId="2" applyFill="1">
      <alignment vertical="center"/>
    </xf>
    <xf numFmtId="0" fontId="6" fillId="0" borderId="9" xfId="2" applyBorder="1">
      <alignment vertical="center"/>
    </xf>
    <xf numFmtId="0" fontId="23" fillId="5" borderId="11" xfId="2" applyFont="1" applyFill="1" applyBorder="1" applyAlignment="1">
      <alignment horizontal="center" vertical="center"/>
    </xf>
    <xf numFmtId="0" fontId="0" fillId="0" borderId="8" xfId="0" applyBorder="1" applyAlignment="1">
      <alignment horizontal="center" vertical="center" wrapText="1"/>
    </xf>
    <xf numFmtId="0" fontId="0" fillId="2" borderId="8" xfId="0" applyFill="1" applyBorder="1" applyAlignment="1">
      <alignment horizontal="center" vertical="center" wrapText="1"/>
    </xf>
    <xf numFmtId="0" fontId="6" fillId="0" borderId="8" xfId="2" applyBorder="1" applyAlignment="1">
      <alignment horizontal="center" vertical="center" wrapText="1"/>
    </xf>
    <xf numFmtId="0" fontId="23" fillId="5" borderId="12" xfId="2" applyFont="1" applyFill="1" applyBorder="1" applyAlignment="1">
      <alignment horizontal="center" vertical="center"/>
    </xf>
    <xf numFmtId="0" fontId="23" fillId="5" borderId="7" xfId="2" applyFont="1" applyFill="1" applyBorder="1" applyAlignment="1">
      <alignment horizontal="center" vertical="center"/>
    </xf>
    <xf numFmtId="0" fontId="23" fillId="0" borderId="12" xfId="2" applyFont="1" applyBorder="1" applyAlignment="1">
      <alignment horizontal="center" vertical="center"/>
    </xf>
    <xf numFmtId="0" fontId="6" fillId="2" borderId="8" xfId="2" applyFill="1" applyBorder="1" applyAlignment="1">
      <alignment horizontal="center" vertical="center" wrapText="1"/>
    </xf>
    <xf numFmtId="0" fontId="23" fillId="5" borderId="14" xfId="2" applyFont="1" applyFill="1" applyBorder="1" applyAlignment="1">
      <alignment horizontal="center" vertical="center"/>
    </xf>
    <xf numFmtId="177" fontId="17" fillId="5" borderId="15" xfId="2" applyNumberFormat="1" applyFont="1" applyFill="1" applyBorder="1" applyAlignment="1">
      <alignment horizontal="center" vertical="center" wrapText="1"/>
    </xf>
    <xf numFmtId="0" fontId="23" fillId="5" borderId="9" xfId="2" applyFont="1" applyFill="1" applyBorder="1" applyAlignment="1">
      <alignment horizontal="center" vertical="center"/>
    </xf>
    <xf numFmtId="0" fontId="6" fillId="5" borderId="14" xfId="2" applyFill="1" applyBorder="1">
      <alignment vertical="center"/>
    </xf>
    <xf numFmtId="0" fontId="6" fillId="5" borderId="15" xfId="2" applyFill="1" applyBorder="1">
      <alignment vertical="center"/>
    </xf>
    <xf numFmtId="0" fontId="6" fillId="5" borderId="9" xfId="2" applyFill="1" applyBorder="1">
      <alignment vertical="center"/>
    </xf>
    <xf numFmtId="0" fontId="6" fillId="5" borderId="16" xfId="2" applyFill="1" applyBorder="1">
      <alignment vertical="center"/>
    </xf>
    <xf numFmtId="0" fontId="6" fillId="0" borderId="16" xfId="2" applyBorder="1">
      <alignment vertical="center"/>
    </xf>
    <xf numFmtId="0" fontId="6" fillId="5" borderId="18" xfId="2" applyFill="1" applyBorder="1">
      <alignment vertical="center"/>
    </xf>
    <xf numFmtId="0" fontId="6" fillId="5" borderId="19" xfId="2" applyFill="1" applyBorder="1">
      <alignment vertical="center"/>
    </xf>
    <xf numFmtId="0" fontId="6" fillId="5" borderId="20" xfId="2" applyFill="1" applyBorder="1">
      <alignment vertical="center"/>
    </xf>
    <xf numFmtId="0" fontId="6" fillId="0" borderId="21" xfId="2" applyBorder="1">
      <alignment vertical="center"/>
    </xf>
    <xf numFmtId="0" fontId="6" fillId="0" borderId="22" xfId="2" applyBorder="1">
      <alignment vertical="center"/>
    </xf>
    <xf numFmtId="0" fontId="6" fillId="0" borderId="23" xfId="2" applyBorder="1">
      <alignment vertical="center"/>
    </xf>
    <xf numFmtId="0" fontId="6" fillId="0" borderId="24" xfId="2" applyBorder="1">
      <alignment vertical="center"/>
    </xf>
    <xf numFmtId="0" fontId="18" fillId="3" borderId="25" xfId="2" applyFont="1" applyFill="1" applyBorder="1" applyAlignment="1">
      <alignment horizontal="center" vertical="center" wrapText="1"/>
    </xf>
    <xf numFmtId="0" fontId="25" fillId="0" borderId="0" xfId="2" applyFont="1">
      <alignment vertical="center"/>
    </xf>
    <xf numFmtId="0" fontId="9" fillId="5" borderId="0" xfId="2" applyFont="1" applyFill="1" applyAlignment="1">
      <alignment horizontal="center" vertical="center" wrapText="1"/>
    </xf>
    <xf numFmtId="14" fontId="9" fillId="5" borderId="0" xfId="2" applyNumberFormat="1" applyFont="1" applyFill="1" applyAlignment="1">
      <alignment horizontal="center" vertical="center"/>
    </xf>
    <xf numFmtId="14" fontId="26" fillId="5" borderId="0" xfId="2" applyNumberFormat="1" applyFont="1" applyFill="1" applyAlignment="1">
      <alignment horizontal="center" vertical="center"/>
    </xf>
    <xf numFmtId="0" fontId="6" fillId="0" borderId="0" xfId="2" applyAlignment="1">
      <alignment horizontal="center" vertical="center"/>
    </xf>
    <xf numFmtId="0" fontId="26" fillId="0" borderId="0" xfId="2" applyFont="1" applyAlignment="1">
      <alignment horizontal="center" vertical="center"/>
    </xf>
    <xf numFmtId="0" fontId="8" fillId="5" borderId="0" xfId="1" applyFill="1" applyAlignment="1" applyProtection="1">
      <alignment vertical="center" wrapText="1"/>
    </xf>
    <xf numFmtId="0" fontId="10" fillId="2" borderId="31" xfId="2" applyFont="1" applyFill="1" applyBorder="1" applyAlignment="1">
      <alignment horizontal="center" vertical="center"/>
    </xf>
    <xf numFmtId="14" fontId="10" fillId="2" borderId="32" xfId="2" applyNumberFormat="1" applyFont="1" applyFill="1" applyBorder="1" applyAlignment="1">
      <alignment horizontal="center" vertical="center"/>
    </xf>
    <xf numFmtId="0" fontId="6" fillId="5" borderId="0" xfId="2" applyFill="1" applyAlignment="1">
      <alignment vertical="center" wrapText="1"/>
    </xf>
    <xf numFmtId="14" fontId="27" fillId="3" borderId="1" xfId="1" applyNumberFormat="1" applyFont="1" applyFill="1" applyBorder="1" applyAlignment="1" applyProtection="1">
      <alignment horizontal="center" vertical="center" wrapText="1" shrinkToFit="1"/>
    </xf>
    <xf numFmtId="0" fontId="34" fillId="9" borderId="42" xfId="17" applyFont="1" applyFill="1" applyBorder="1" applyAlignment="1">
      <alignment horizontal="left" vertical="center"/>
    </xf>
    <xf numFmtId="0" fontId="34" fillId="9" borderId="43" xfId="17" applyFont="1" applyFill="1" applyBorder="1" applyAlignment="1">
      <alignment horizontal="center" vertical="center"/>
    </xf>
    <xf numFmtId="0" fontId="34" fillId="9" borderId="43" xfId="2" applyFont="1" applyFill="1" applyBorder="1" applyAlignment="1">
      <alignment horizontal="center" vertical="center"/>
    </xf>
    <xf numFmtId="0" fontId="35" fillId="9" borderId="43" xfId="2" applyFont="1" applyFill="1" applyBorder="1" applyAlignment="1">
      <alignment horizontal="center" vertical="center"/>
    </xf>
    <xf numFmtId="0" fontId="35" fillId="9" borderId="44" xfId="2" applyFont="1" applyFill="1" applyBorder="1" applyAlignment="1">
      <alignment horizontal="center" vertical="center"/>
    </xf>
    <xf numFmtId="0" fontId="1" fillId="0" borderId="0" xfId="17">
      <alignment vertical="center"/>
    </xf>
    <xf numFmtId="0" fontId="41" fillId="0" borderId="0" xfId="17" applyFont="1">
      <alignment vertical="center"/>
    </xf>
    <xf numFmtId="0" fontId="35" fillId="9" borderId="45" xfId="2" applyFont="1" applyFill="1" applyBorder="1" applyAlignment="1">
      <alignment horizontal="center" vertical="center"/>
    </xf>
    <xf numFmtId="0" fontId="35" fillId="9" borderId="46" xfId="2" applyFont="1" applyFill="1" applyBorder="1" applyAlignment="1">
      <alignment horizontal="center" vertical="center"/>
    </xf>
    <xf numFmtId="0" fontId="1" fillId="10" borderId="46" xfId="17" applyFill="1" applyBorder="1">
      <alignment vertical="center"/>
    </xf>
    <xf numFmtId="0" fontId="38" fillId="0" borderId="0" xfId="17" applyFont="1" applyAlignment="1">
      <alignment horizontal="center" vertical="center"/>
    </xf>
    <xf numFmtId="0" fontId="8" fillId="0" borderId="45" xfId="1" applyFill="1" applyBorder="1" applyAlignment="1" applyProtection="1">
      <alignment vertical="center"/>
    </xf>
    <xf numFmtId="0" fontId="1" fillId="10" borderId="46" xfId="17" applyFill="1" applyBorder="1" applyAlignment="1">
      <alignment horizontal="center" vertical="center"/>
    </xf>
    <xf numFmtId="0" fontId="8" fillId="10" borderId="0" xfId="1" applyFill="1" applyBorder="1" applyAlignment="1" applyProtection="1">
      <alignment vertical="center" wrapText="1"/>
    </xf>
    <xf numFmtId="0" fontId="6" fillId="10" borderId="46" xfId="2" applyFill="1" applyBorder="1" applyAlignment="1">
      <alignment vertical="center" wrapText="1"/>
    </xf>
    <xf numFmtId="0" fontId="46" fillId="0" borderId="0" xfId="17" applyFont="1" applyAlignment="1">
      <alignment vertical="center" wrapText="1"/>
    </xf>
    <xf numFmtId="0" fontId="48" fillId="0" borderId="0" xfId="17" applyFont="1" applyAlignment="1">
      <alignment horizontal="left" vertical="center"/>
    </xf>
    <xf numFmtId="0" fontId="38" fillId="0" borderId="0" xfId="17" applyFont="1" applyAlignment="1">
      <alignment vertical="top" wrapText="1"/>
    </xf>
    <xf numFmtId="0" fontId="50" fillId="11" borderId="52" xfId="17" applyFont="1" applyFill="1" applyBorder="1" applyAlignment="1">
      <alignment horizontal="center" vertical="center"/>
    </xf>
    <xf numFmtId="0" fontId="57" fillId="3" borderId="54" xfId="17" applyFont="1" applyFill="1" applyBorder="1" applyAlignment="1">
      <alignment horizontal="center" vertical="center" wrapText="1"/>
    </xf>
    <xf numFmtId="0" fontId="7" fillId="3" borderId="55" xfId="17" applyFont="1" applyFill="1" applyBorder="1" applyAlignment="1">
      <alignment horizontal="center" vertical="center" wrapText="1"/>
    </xf>
    <xf numFmtId="0" fontId="14" fillId="3" borderId="55" xfId="17" applyFont="1" applyFill="1" applyBorder="1" applyAlignment="1">
      <alignment horizontal="center" vertical="center" wrapText="1"/>
    </xf>
    <xf numFmtId="0" fontId="59" fillId="3" borderId="55" xfId="17" applyFont="1" applyFill="1" applyBorder="1" applyAlignment="1">
      <alignment horizontal="center" vertical="center" wrapText="1"/>
    </xf>
    <xf numFmtId="0" fontId="7" fillId="3" borderId="56" xfId="17" applyFont="1" applyFill="1" applyBorder="1" applyAlignment="1">
      <alignment horizontal="center" vertical="center" wrapText="1"/>
    </xf>
    <xf numFmtId="0" fontId="7" fillId="3" borderId="33" xfId="17" applyFont="1" applyFill="1" applyBorder="1" applyAlignment="1">
      <alignment horizontal="center" vertical="center" wrapText="1"/>
    </xf>
    <xf numFmtId="176" fontId="60" fillId="3" borderId="39" xfId="17" applyNumberFormat="1" applyFont="1" applyFill="1" applyBorder="1" applyAlignment="1">
      <alignment horizontal="center" vertical="center" wrapText="1"/>
    </xf>
    <xf numFmtId="0" fontId="60" fillId="3" borderId="39" xfId="17" applyFont="1" applyFill="1" applyBorder="1" applyAlignment="1">
      <alignment horizontal="left" vertical="center" wrapText="1"/>
    </xf>
    <xf numFmtId="0" fontId="7" fillId="3" borderId="29" xfId="17" applyFont="1" applyFill="1" applyBorder="1" applyAlignment="1">
      <alignment horizontal="center" vertical="center" wrapText="1"/>
    </xf>
    <xf numFmtId="176" fontId="60" fillId="12" borderId="57" xfId="17" applyNumberFormat="1" applyFont="1" applyFill="1" applyBorder="1" applyAlignment="1">
      <alignment horizontal="center" vertical="center" wrapText="1"/>
    </xf>
    <xf numFmtId="0" fontId="60" fillId="12" borderId="57" xfId="17" applyFont="1" applyFill="1" applyBorder="1" applyAlignment="1">
      <alignment horizontal="left" vertical="center" wrapText="1"/>
    </xf>
    <xf numFmtId="0" fontId="64" fillId="13" borderId="58" xfId="17" applyFont="1" applyFill="1" applyBorder="1" applyAlignment="1">
      <alignment horizontal="center" vertical="center" wrapText="1"/>
    </xf>
    <xf numFmtId="176" fontId="62" fillId="13" borderId="58" xfId="17" applyNumberFormat="1" applyFont="1" applyFill="1" applyBorder="1" applyAlignment="1">
      <alignment horizontal="center" vertical="center" wrapText="1"/>
    </xf>
    <xf numFmtId="181" fontId="64" fillId="10" borderId="58" xfId="0" applyNumberFormat="1" applyFont="1" applyFill="1" applyBorder="1" applyAlignment="1">
      <alignment horizontal="center" vertical="center"/>
    </xf>
    <xf numFmtId="0" fontId="64" fillId="13" borderId="59" xfId="17" applyFont="1" applyFill="1" applyBorder="1" applyAlignment="1">
      <alignment horizontal="center" vertical="center" wrapText="1"/>
    </xf>
    <xf numFmtId="182" fontId="66" fillId="13" borderId="60" xfId="17" applyNumberFormat="1" applyFont="1" applyFill="1" applyBorder="1" applyAlignment="1">
      <alignment horizontal="center" vertical="center" wrapText="1"/>
    </xf>
    <xf numFmtId="0" fontId="7" fillId="3" borderId="34" xfId="17" applyFont="1" applyFill="1" applyBorder="1" applyAlignment="1">
      <alignment horizontal="center" vertical="center" wrapText="1"/>
    </xf>
    <xf numFmtId="0" fontId="7" fillId="3" borderId="35" xfId="17" applyFont="1" applyFill="1" applyBorder="1" applyAlignment="1">
      <alignment horizontal="center" vertical="center" wrapText="1"/>
    </xf>
    <xf numFmtId="0" fontId="14" fillId="3" borderId="35" xfId="17" applyFont="1" applyFill="1" applyBorder="1" applyAlignment="1">
      <alignment horizontal="center" vertical="center" wrapText="1"/>
    </xf>
    <xf numFmtId="0" fontId="59" fillId="3" borderId="35" xfId="17" applyFont="1" applyFill="1" applyBorder="1" applyAlignment="1">
      <alignment horizontal="center" vertical="center" wrapText="1"/>
    </xf>
    <xf numFmtId="0" fontId="7" fillId="3" borderId="36"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6" fillId="0" borderId="13" xfId="2" applyBorder="1" applyAlignment="1">
      <alignment vertical="top" wrapText="1"/>
    </xf>
    <xf numFmtId="0" fontId="6" fillId="14" borderId="13" xfId="2" applyFill="1" applyBorder="1" applyAlignment="1">
      <alignment vertical="top" wrapText="1"/>
    </xf>
    <xf numFmtId="0" fontId="23" fillId="0" borderId="0" xfId="2" applyFont="1" applyAlignment="1">
      <alignment vertical="top" wrapText="1"/>
    </xf>
    <xf numFmtId="0" fontId="6" fillId="2" borderId="13" xfId="2" applyFill="1" applyBorder="1" applyAlignment="1">
      <alignment vertical="top" wrapText="1"/>
    </xf>
    <xf numFmtId="0" fontId="6" fillId="2" borderId="62" xfId="2" applyFill="1" applyBorder="1" applyAlignment="1">
      <alignment vertical="top" wrapText="1"/>
    </xf>
    <xf numFmtId="0" fontId="6" fillId="2" borderId="63" xfId="2" applyFill="1" applyBorder="1" applyAlignment="1">
      <alignment vertical="top" wrapText="1"/>
    </xf>
    <xf numFmtId="0" fontId="1" fillId="2" borderId="64" xfId="2" applyFont="1" applyFill="1" applyBorder="1" applyAlignment="1">
      <alignment vertical="top" wrapText="1"/>
    </xf>
    <xf numFmtId="0" fontId="6" fillId="3" borderId="13" xfId="2" applyFill="1" applyBorder="1">
      <alignment vertical="center"/>
    </xf>
    <xf numFmtId="0" fontId="1" fillId="3" borderId="65" xfId="2" applyFont="1" applyFill="1" applyBorder="1" applyAlignment="1">
      <alignment vertical="top" wrapText="1"/>
    </xf>
    <xf numFmtId="0" fontId="6" fillId="15" borderId="13" xfId="2" applyFill="1" applyBorder="1">
      <alignment vertical="center"/>
    </xf>
    <xf numFmtId="0" fontId="0" fillId="0" borderId="67" xfId="0" applyBorder="1">
      <alignment vertical="center"/>
    </xf>
    <xf numFmtId="0" fontId="15" fillId="0" borderId="67" xfId="0" applyFont="1" applyBorder="1">
      <alignment vertical="center"/>
    </xf>
    <xf numFmtId="0" fontId="0" fillId="0" borderId="68" xfId="0" applyBorder="1">
      <alignment vertical="center"/>
    </xf>
    <xf numFmtId="0" fontId="0" fillId="0" borderId="48" xfId="0" applyBorder="1">
      <alignment vertical="center"/>
    </xf>
    <xf numFmtId="0" fontId="6" fillId="19" borderId="0" xfId="2" applyFill="1">
      <alignment vertical="center"/>
    </xf>
    <xf numFmtId="0" fontId="0" fillId="19" borderId="0" xfId="0" applyFill="1">
      <alignment vertical="center"/>
    </xf>
    <xf numFmtId="0" fontId="6" fillId="6" borderId="8" xfId="2" applyFill="1" applyBorder="1" applyAlignment="1">
      <alignment horizontal="center" vertical="center" wrapText="1"/>
    </xf>
    <xf numFmtId="0" fontId="6" fillId="0" borderId="102" xfId="2" applyBorder="1" applyAlignment="1">
      <alignment horizontal="center" vertical="center" wrapText="1"/>
    </xf>
    <xf numFmtId="0" fontId="6" fillId="6" borderId="102" xfId="2" applyFill="1" applyBorder="1" applyAlignment="1">
      <alignment horizontal="center" vertical="center" wrapText="1"/>
    </xf>
    <xf numFmtId="0" fontId="1" fillId="5" borderId="0" xfId="2" applyFont="1" applyFill="1">
      <alignment vertical="center"/>
    </xf>
    <xf numFmtId="0" fontId="0" fillId="0" borderId="67" xfId="0" applyBorder="1" applyAlignment="1">
      <alignment vertical="top"/>
    </xf>
    <xf numFmtId="0" fontId="0" fillId="0" borderId="0" xfId="0" applyAlignment="1">
      <alignment vertical="top"/>
    </xf>
    <xf numFmtId="0" fontId="1" fillId="14" borderId="64" xfId="2" applyFont="1" applyFill="1" applyBorder="1" applyAlignment="1">
      <alignment vertical="top" wrapText="1"/>
    </xf>
    <xf numFmtId="0" fontId="7" fillId="25" borderId="55" xfId="17" applyFont="1" applyFill="1" applyBorder="1" applyAlignment="1">
      <alignment horizontal="center" vertical="center" wrapText="1"/>
    </xf>
    <xf numFmtId="0" fontId="0" fillId="0" borderId="0" xfId="0" applyAlignment="1">
      <alignment horizontal="left" vertical="center"/>
    </xf>
    <xf numFmtId="0" fontId="73" fillId="0" borderId="0" xfId="0" applyFont="1" applyAlignment="1">
      <alignment horizontal="left" vertical="center"/>
    </xf>
    <xf numFmtId="0" fontId="74" fillId="0" borderId="0" xfId="0" applyFont="1" applyAlignment="1">
      <alignment horizontal="center" vertical="center" wrapText="1"/>
    </xf>
    <xf numFmtId="0" fontId="74" fillId="0" borderId="0" xfId="0" applyFont="1" applyAlignment="1">
      <alignment horizontal="left" vertical="center" wrapText="1"/>
    </xf>
    <xf numFmtId="0" fontId="84" fillId="0" borderId="0" xfId="17" applyFont="1">
      <alignment vertical="center"/>
    </xf>
    <xf numFmtId="0" fontId="83" fillId="0" borderId="0" xfId="2" applyFont="1">
      <alignment vertical="center"/>
    </xf>
    <xf numFmtId="0" fontId="85" fillId="20" borderId="118" xfId="0" applyFont="1" applyFill="1" applyBorder="1" applyAlignment="1">
      <alignment horizontal="center" vertical="center" wrapText="1"/>
    </xf>
    <xf numFmtId="14" fontId="6" fillId="0" borderId="0" xfId="2" applyNumberFormat="1">
      <alignment vertical="center"/>
    </xf>
    <xf numFmtId="0" fontId="18" fillId="2" borderId="41" xfId="2" applyFont="1" applyFill="1" applyBorder="1" applyAlignment="1">
      <alignment horizontal="center" vertical="center" wrapText="1"/>
    </xf>
    <xf numFmtId="0" fontId="1" fillId="0" borderId="10" xfId="0" applyFont="1" applyBorder="1" applyAlignment="1">
      <alignment horizontal="center" vertical="center" wrapText="1"/>
    </xf>
    <xf numFmtId="0" fontId="0" fillId="0" borderId="10" xfId="0" applyBorder="1" applyAlignment="1">
      <alignment horizontal="center" vertical="center" wrapText="1"/>
    </xf>
    <xf numFmtId="0" fontId="31" fillId="0" borderId="10" xfId="0" applyFont="1" applyBorder="1" applyAlignment="1">
      <alignment horizontal="center" vertical="center" wrapText="1"/>
    </xf>
    <xf numFmtId="0" fontId="89" fillId="21" borderId="30" xfId="2" applyFont="1" applyFill="1" applyBorder="1" applyAlignment="1">
      <alignment horizontal="center" vertical="center" wrapText="1"/>
    </xf>
    <xf numFmtId="0" fontId="91" fillId="3" borderId="40" xfId="2" applyFont="1" applyFill="1" applyBorder="1" applyAlignment="1">
      <alignment horizontal="center" vertical="center"/>
    </xf>
    <xf numFmtId="14" fontId="91" fillId="3" borderId="39" xfId="2" applyNumberFormat="1" applyFont="1" applyFill="1" applyBorder="1" applyAlignment="1">
      <alignment horizontal="center" vertical="center"/>
    </xf>
    <xf numFmtId="14" fontId="91" fillId="3" borderId="1" xfId="2" applyNumberFormat="1" applyFont="1" applyFill="1" applyBorder="1" applyAlignment="1">
      <alignment horizontal="center" vertical="center"/>
    </xf>
    <xf numFmtId="0" fontId="91" fillId="3" borderId="38" xfId="2" applyFont="1" applyFill="1" applyBorder="1" applyAlignment="1">
      <alignment horizontal="center" vertical="center"/>
    </xf>
    <xf numFmtId="14" fontId="91" fillId="3" borderId="2" xfId="2" applyNumberFormat="1" applyFont="1" applyFill="1" applyBorder="1" applyAlignment="1">
      <alignment horizontal="center" vertical="center"/>
    </xf>
    <xf numFmtId="0" fontId="92" fillId="0" borderId="0" xfId="2" applyFont="1" applyAlignment="1">
      <alignment horizontal="center" vertical="center"/>
    </xf>
    <xf numFmtId="14" fontId="91" fillId="0" borderId="0" xfId="2" applyNumberFormat="1" applyFont="1" applyAlignment="1">
      <alignment horizontal="center" vertical="center"/>
    </xf>
    <xf numFmtId="0" fontId="23" fillId="21" borderId="3" xfId="2" applyFont="1" applyFill="1" applyBorder="1" applyAlignment="1">
      <alignment horizontal="center" vertical="center" wrapText="1"/>
    </xf>
    <xf numFmtId="0" fontId="24" fillId="19" borderId="8" xfId="2" applyFont="1" applyFill="1" applyBorder="1" applyAlignment="1">
      <alignment horizontal="center" vertical="center" wrapText="1"/>
    </xf>
    <xf numFmtId="0" fontId="8" fillId="0" borderId="0" xfId="1" applyAlignment="1" applyProtection="1">
      <alignment vertical="center" wrapText="1"/>
    </xf>
    <xf numFmtId="0" fontId="23" fillId="27" borderId="3" xfId="2" applyFont="1" applyFill="1" applyBorder="1" applyAlignment="1">
      <alignment horizontal="center" vertical="center" wrapText="1"/>
    </xf>
    <xf numFmtId="0" fontId="6" fillId="0" borderId="66" xfId="0" applyFont="1" applyBorder="1">
      <alignment vertical="center"/>
    </xf>
    <xf numFmtId="0" fontId="6" fillId="0" borderId="43" xfId="0" applyFont="1" applyBorder="1">
      <alignment vertical="center"/>
    </xf>
    <xf numFmtId="0" fontId="6" fillId="0" borderId="67" xfId="0" applyFont="1" applyBorder="1">
      <alignment vertical="center"/>
    </xf>
    <xf numFmtId="0" fontId="6" fillId="0" borderId="0" xfId="0" applyFont="1">
      <alignment vertical="center"/>
    </xf>
    <xf numFmtId="0" fontId="90" fillId="0" borderId="67" xfId="0" applyFont="1" applyBorder="1">
      <alignment vertical="center"/>
    </xf>
    <xf numFmtId="0" fontId="90" fillId="0" borderId="0" xfId="0" applyFont="1">
      <alignment vertical="center"/>
    </xf>
    <xf numFmtId="0" fontId="90" fillId="5" borderId="67" xfId="0" applyFont="1" applyFill="1" applyBorder="1">
      <alignment vertical="center"/>
    </xf>
    <xf numFmtId="0" fontId="90" fillId="5" borderId="0" xfId="0" applyFont="1" applyFill="1">
      <alignment vertical="center"/>
    </xf>
    <xf numFmtId="0" fontId="6" fillId="5" borderId="132" xfId="2" applyFill="1" applyBorder="1">
      <alignment vertical="center"/>
    </xf>
    <xf numFmtId="0" fontId="6" fillId="0" borderId="132" xfId="2" applyBorder="1">
      <alignment vertical="center"/>
    </xf>
    <xf numFmtId="0" fontId="93" fillId="19" borderId="130" xfId="17" applyFont="1" applyFill="1" applyBorder="1" applyAlignment="1">
      <alignment horizontal="center" vertical="center" wrapText="1"/>
    </xf>
    <xf numFmtId="14" fontId="93" fillId="19" borderId="131" xfId="17" applyNumberFormat="1" applyFont="1" applyFill="1" applyBorder="1" applyAlignment="1">
      <alignment horizontal="center" vertical="center"/>
    </xf>
    <xf numFmtId="0" fontId="6" fillId="0" borderId="0" xfId="2" applyAlignment="1">
      <alignment horizontal="left" vertical="top"/>
    </xf>
    <xf numFmtId="0" fontId="6" fillId="28" borderId="140" xfId="2" applyFill="1" applyBorder="1" applyAlignment="1">
      <alignment horizontal="left" vertical="top"/>
    </xf>
    <xf numFmtId="0" fontId="8" fillId="28" borderId="139" xfId="1" applyFill="1" applyBorder="1" applyAlignment="1" applyProtection="1">
      <alignment horizontal="left" vertical="top"/>
    </xf>
    <xf numFmtId="14" fontId="19" fillId="3" borderId="100" xfId="2" applyNumberFormat="1" applyFont="1" applyFill="1" applyBorder="1" applyAlignment="1">
      <alignment horizontal="center" vertical="center" shrinkToFit="1"/>
    </xf>
    <xf numFmtId="14" fontId="27" fillId="3" borderId="100" xfId="1" applyNumberFormat="1" applyFont="1" applyFill="1" applyBorder="1" applyAlignment="1" applyProtection="1">
      <alignment horizontal="center" vertical="center" wrapText="1" shrinkToFit="1"/>
    </xf>
    <xf numFmtId="0" fontId="84" fillId="0" borderId="0" xfId="17" applyFont="1" applyAlignment="1">
      <alignment horizontal="left" vertical="center"/>
    </xf>
    <xf numFmtId="0" fontId="101" fillId="2" borderId="62" xfId="2" applyFont="1" applyFill="1" applyBorder="1" applyAlignment="1">
      <alignment vertical="top" wrapText="1"/>
    </xf>
    <xf numFmtId="0" fontId="91" fillId="21" borderId="38" xfId="2" applyFont="1" applyFill="1" applyBorder="1" applyAlignment="1">
      <alignment horizontal="center" vertical="center"/>
    </xf>
    <xf numFmtId="0" fontId="18" fillId="21" borderId="149" xfId="2" applyFont="1" applyFill="1" applyBorder="1" applyAlignment="1">
      <alignment horizontal="center" vertical="center" wrapText="1"/>
    </xf>
    <xf numFmtId="0" fontId="8" fillId="0" borderId="152" xfId="1" applyFill="1" applyBorder="1" applyAlignment="1" applyProtection="1">
      <alignment vertical="center" wrapText="1"/>
    </xf>
    <xf numFmtId="0" fontId="18" fillId="23" borderId="145" xfId="2" applyFont="1" applyFill="1" applyBorder="1" applyAlignment="1">
      <alignment horizontal="center" vertical="center" wrapText="1"/>
    </xf>
    <xf numFmtId="0" fontId="87" fillId="23" borderId="146" xfId="2" applyFont="1" applyFill="1" applyBorder="1" applyAlignment="1">
      <alignment horizontal="center" vertical="center"/>
    </xf>
    <xf numFmtId="0" fontId="87" fillId="23" borderId="147" xfId="2" applyFont="1" applyFill="1" applyBorder="1" applyAlignment="1">
      <alignment horizontal="center" vertical="center"/>
    </xf>
    <xf numFmtId="0" fontId="102" fillId="19" borderId="8" xfId="0" applyFont="1" applyFill="1" applyBorder="1" applyAlignment="1">
      <alignment horizontal="center" vertical="center" wrapText="1"/>
    </xf>
    <xf numFmtId="177" fontId="103" fillId="19" borderId="8" xfId="2" applyNumberFormat="1" applyFont="1" applyFill="1" applyBorder="1" applyAlignment="1">
      <alignment horizontal="center" vertical="center" shrinkToFit="1"/>
    </xf>
    <xf numFmtId="0" fontId="6" fillId="0" borderId="0" xfId="2" applyAlignment="1">
      <alignment horizontal="left" vertical="center"/>
    </xf>
    <xf numFmtId="0" fontId="104" fillId="5" borderId="67" xfId="0" applyFont="1" applyFill="1" applyBorder="1">
      <alignment vertical="center"/>
    </xf>
    <xf numFmtId="0" fontId="104" fillId="5" borderId="0" xfId="0" applyFont="1" applyFill="1" applyAlignment="1">
      <alignment horizontal="left" vertical="center"/>
    </xf>
    <xf numFmtId="0" fontId="104" fillId="5" borderId="0" xfId="0" applyFont="1" applyFill="1">
      <alignment vertical="center"/>
    </xf>
    <xf numFmtId="176" fontId="104" fillId="5" borderId="0" xfId="0" applyNumberFormat="1" applyFont="1" applyFill="1" applyAlignment="1">
      <alignment horizontal="left" vertical="center"/>
    </xf>
    <xf numFmtId="183" fontId="104" fillId="5" borderId="0" xfId="0" applyNumberFormat="1" applyFont="1" applyFill="1" applyAlignment="1">
      <alignment horizontal="center" vertical="center"/>
    </xf>
    <xf numFmtId="0" fontId="104" fillId="5" borderId="67" xfId="0" applyFont="1" applyFill="1" applyBorder="1" applyAlignment="1">
      <alignment vertical="top"/>
    </xf>
    <xf numFmtId="0" fontId="104" fillId="5" borderId="0" xfId="0" applyFont="1" applyFill="1" applyAlignment="1">
      <alignment vertical="top"/>
    </xf>
    <xf numFmtId="14" fontId="104" fillId="5" borderId="0" xfId="0" applyNumberFormat="1" applyFont="1" applyFill="1" applyAlignment="1">
      <alignment horizontal="left" vertical="center"/>
    </xf>
    <xf numFmtId="14" fontId="104" fillId="0" borderId="0" xfId="0" applyNumberFormat="1" applyFont="1">
      <alignment vertical="center"/>
    </xf>
    <xf numFmtId="0" fontId="105" fillId="0" borderId="0" xfId="0" applyFont="1">
      <alignment vertical="center"/>
    </xf>
    <xf numFmtId="0" fontId="6" fillId="0" borderId="61" xfId="2" applyBorder="1" applyAlignment="1">
      <alignment vertical="top" wrapText="1"/>
    </xf>
    <xf numFmtId="0" fontId="8" fillId="28" borderId="122" xfId="1" applyFill="1" applyBorder="1" applyAlignment="1" applyProtection="1">
      <alignment horizontal="left" vertical="top"/>
    </xf>
    <xf numFmtId="0" fontId="6" fillId="28" borderId="138" xfId="2" applyFill="1" applyBorder="1" applyAlignment="1">
      <alignment horizontal="left" vertical="top"/>
    </xf>
    <xf numFmtId="0" fontId="35" fillId="9" borderId="0" xfId="2" applyFont="1" applyFill="1" applyAlignment="1">
      <alignment horizontal="center" vertical="center"/>
    </xf>
    <xf numFmtId="14" fontId="1" fillId="0" borderId="45" xfId="17" applyNumberFormat="1" applyBorder="1" applyAlignment="1">
      <alignment horizontal="center" vertical="center"/>
    </xf>
    <xf numFmtId="14" fontId="1" fillId="0" borderId="0" xfId="17" applyNumberFormat="1" applyAlignment="1">
      <alignment horizontal="center" vertical="center"/>
    </xf>
    <xf numFmtId="0" fontId="1" fillId="10" borderId="0" xfId="17" applyFill="1">
      <alignment vertical="center"/>
    </xf>
    <xf numFmtId="0" fontId="1" fillId="10" borderId="0" xfId="17" applyFill="1" applyAlignment="1">
      <alignment horizontal="center" vertical="center"/>
    </xf>
    <xf numFmtId="0" fontId="1" fillId="0" borderId="45" xfId="17" applyBorder="1">
      <alignment vertical="center"/>
    </xf>
    <xf numFmtId="0" fontId="6" fillId="10" borderId="0" xfId="2" applyFill="1" applyAlignment="1">
      <alignment vertical="center" wrapText="1"/>
    </xf>
    <xf numFmtId="0" fontId="49" fillId="0" borderId="0" xfId="17" applyFont="1" applyAlignment="1">
      <alignment horizontal="left" vertical="center"/>
    </xf>
    <xf numFmtId="0" fontId="50" fillId="0" borderId="48" xfId="17" applyFont="1" applyBorder="1">
      <alignment vertical="center"/>
    </xf>
    <xf numFmtId="0" fontId="50" fillId="0" borderId="48" xfId="17" applyFont="1" applyBorder="1" applyAlignment="1">
      <alignment horizontal="right" vertical="center"/>
    </xf>
    <xf numFmtId="0" fontId="38" fillId="0" borderId="50" xfId="17" applyFont="1" applyBorder="1" applyAlignment="1">
      <alignment horizontal="center" vertical="center"/>
    </xf>
    <xf numFmtId="0" fontId="38" fillId="0" borderId="160" xfId="17" applyFont="1" applyBorder="1" applyAlignment="1">
      <alignment horizontal="center" vertical="center" wrapText="1"/>
    </xf>
    <xf numFmtId="0" fontId="52" fillId="0" borderId="0" xfId="17" applyFont="1" applyAlignment="1">
      <alignment horizontal="center" vertical="center"/>
    </xf>
    <xf numFmtId="0" fontId="53" fillId="0" borderId="0" xfId="17" applyFont="1" applyAlignment="1">
      <alignment horizontal="center" vertical="center" wrapText="1"/>
    </xf>
    <xf numFmtId="0" fontId="1" fillId="0" borderId="0" xfId="17" applyAlignment="1">
      <alignment vertical="center" shrinkToFit="1"/>
    </xf>
    <xf numFmtId="0" fontId="12" fillId="0" borderId="161" xfId="17" applyFont="1" applyBorder="1" applyAlignment="1">
      <alignment horizontal="center" vertical="center" shrinkToFit="1"/>
    </xf>
    <xf numFmtId="0" fontId="50" fillId="0" borderId="51" xfId="17" applyFont="1" applyBorder="1" applyAlignment="1">
      <alignment vertical="center" shrinkToFit="1"/>
    </xf>
    <xf numFmtId="0" fontId="50" fillId="0" borderId="51" xfId="17" applyFont="1" applyBorder="1" applyAlignment="1">
      <alignment horizontal="center" vertical="center"/>
    </xf>
    <xf numFmtId="0" fontId="13" fillId="0" borderId="128" xfId="2" applyFont="1" applyBorder="1" applyAlignment="1">
      <alignment horizontal="center" vertical="center" wrapText="1"/>
    </xf>
    <xf numFmtId="0" fontId="13" fillId="0" borderId="17" xfId="2" applyFont="1" applyBorder="1" applyAlignment="1">
      <alignment horizontal="center" vertical="center" wrapText="1"/>
    </xf>
    <xf numFmtId="0" fontId="1" fillId="19" borderId="129" xfId="17" applyFill="1" applyBorder="1" applyAlignment="1">
      <alignment horizontal="center" vertical="center" wrapText="1"/>
    </xf>
    <xf numFmtId="0" fontId="7" fillId="5" borderId="0" xfId="17" applyFont="1" applyFill="1" applyAlignment="1">
      <alignment horizontal="center" vertical="center" wrapText="1"/>
    </xf>
    <xf numFmtId="0" fontId="7" fillId="3" borderId="0" xfId="17" applyFont="1" applyFill="1" applyAlignment="1">
      <alignment horizontal="center" vertical="center" wrapText="1"/>
    </xf>
    <xf numFmtId="0" fontId="14" fillId="3" borderId="0" xfId="17" applyFont="1" applyFill="1" applyAlignment="1">
      <alignment horizontal="center" vertical="center" wrapText="1"/>
    </xf>
    <xf numFmtId="0" fontId="59" fillId="3" borderId="0" xfId="17" applyFont="1" applyFill="1" applyAlignment="1">
      <alignment horizontal="center" vertical="center" wrapText="1"/>
    </xf>
    <xf numFmtId="0" fontId="1" fillId="5" borderId="0" xfId="2" applyFont="1" applyFill="1" applyAlignment="1">
      <alignment horizontal="center" vertical="center"/>
    </xf>
    <xf numFmtId="0" fontId="46" fillId="5" borderId="0" xfId="0" applyFont="1" applyFill="1" applyAlignment="1">
      <alignment horizontal="center" vertical="center" wrapText="1"/>
    </xf>
    <xf numFmtId="180" fontId="50" fillId="5" borderId="0" xfId="17" applyNumberFormat="1" applyFont="1" applyFill="1" applyAlignment="1">
      <alignment horizontal="center" vertical="center"/>
    </xf>
    <xf numFmtId="0" fontId="1" fillId="5" borderId="0" xfId="17" applyFill="1">
      <alignment vertical="center"/>
    </xf>
    <xf numFmtId="0" fontId="1" fillId="5" borderId="0" xfId="17" applyFill="1" applyAlignment="1">
      <alignment horizontal="center" vertical="center"/>
    </xf>
    <xf numFmtId="0" fontId="46" fillId="5" borderId="0" xfId="17" applyFont="1" applyFill="1">
      <alignment vertical="center"/>
    </xf>
    <xf numFmtId="0" fontId="50" fillId="0" borderId="0" xfId="16" applyFont="1">
      <alignment vertical="center"/>
    </xf>
    <xf numFmtId="0" fontId="10" fillId="0" borderId="0" xfId="16" applyFont="1">
      <alignment vertical="center"/>
    </xf>
    <xf numFmtId="177" fontId="6" fillId="19" borderId="8" xfId="2" applyNumberFormat="1" applyFill="1" applyBorder="1" applyAlignment="1">
      <alignment horizontal="center" vertical="center" shrinkToFit="1"/>
    </xf>
    <xf numFmtId="177" fontId="1" fillId="19" borderId="37" xfId="2" applyNumberFormat="1" applyFont="1" applyFill="1" applyBorder="1" applyAlignment="1">
      <alignment horizontal="center" vertical="center" wrapText="1"/>
    </xf>
    <xf numFmtId="177" fontId="6" fillId="6" borderId="10" xfId="2" applyNumberFormat="1" applyFill="1" applyBorder="1" applyAlignment="1">
      <alignment horizontal="center" vertical="center" shrinkToFit="1"/>
    </xf>
    <xf numFmtId="177" fontId="6" fillId="5" borderId="10" xfId="2" applyNumberFormat="1" applyFill="1" applyBorder="1" applyAlignment="1">
      <alignment horizontal="center" vertical="center" shrinkToFit="1"/>
    </xf>
    <xf numFmtId="177" fontId="6" fillId="0" borderId="10" xfId="2" applyNumberFormat="1" applyBorder="1" applyAlignment="1">
      <alignment horizontal="center" vertical="center" shrinkToFit="1"/>
    </xf>
    <xf numFmtId="177" fontId="6" fillId="0" borderId="8" xfId="2" applyNumberFormat="1" applyBorder="1" applyAlignment="1">
      <alignment horizontal="center" vertical="center" shrinkToFit="1"/>
    </xf>
    <xf numFmtId="177" fontId="6" fillId="5" borderId="8" xfId="2" applyNumberFormat="1" applyFill="1" applyBorder="1" applyAlignment="1">
      <alignment horizontal="center" vertical="center" shrinkToFit="1"/>
    </xf>
    <xf numFmtId="177" fontId="6" fillId="22" borderId="8" xfId="2" applyNumberFormat="1" applyFill="1" applyBorder="1" applyAlignment="1">
      <alignment horizontal="center" vertical="center" shrinkToFit="1"/>
    </xf>
    <xf numFmtId="177" fontId="6" fillId="8" borderId="8" xfId="2" applyNumberFormat="1" applyFill="1" applyBorder="1" applyAlignment="1">
      <alignment horizontal="center" vertical="center" shrinkToFit="1"/>
    </xf>
    <xf numFmtId="177" fontId="10" fillId="0" borderId="8" xfId="2" applyNumberFormat="1" applyFont="1" applyBorder="1" applyAlignment="1">
      <alignment horizontal="center" vertical="center" shrinkToFit="1"/>
    </xf>
    <xf numFmtId="177" fontId="6" fillId="6" borderId="8" xfId="2" applyNumberFormat="1" applyFill="1" applyBorder="1" applyAlignment="1">
      <alignment horizontal="center" vertical="center" shrinkToFit="1"/>
    </xf>
    <xf numFmtId="177" fontId="6" fillId="2" borderId="8" xfId="2" applyNumberFormat="1" applyFill="1" applyBorder="1" applyAlignment="1">
      <alignment horizontal="center" vertical="center" shrinkToFit="1"/>
    </xf>
    <xf numFmtId="0" fontId="1" fillId="0" borderId="8" xfId="0" applyFont="1" applyBorder="1" applyAlignment="1">
      <alignment horizontal="center" vertical="center" wrapText="1"/>
    </xf>
    <xf numFmtId="0" fontId="6" fillId="5" borderId="8" xfId="2" applyFill="1" applyBorder="1" applyAlignment="1">
      <alignment horizontal="center" vertical="center" wrapText="1"/>
    </xf>
    <xf numFmtId="177" fontId="6" fillId="0" borderId="101" xfId="2" applyNumberFormat="1" applyBorder="1" applyAlignment="1">
      <alignment horizontal="center" vertical="center" wrapText="1"/>
    </xf>
    <xf numFmtId="0" fontId="6" fillId="0" borderId="8" xfId="2" applyBorder="1" applyAlignment="1">
      <alignment horizontal="center" vertical="center"/>
    </xf>
    <xf numFmtId="177" fontId="1" fillId="0" borderId="8" xfId="2" applyNumberFormat="1" applyFont="1" applyBorder="1" applyAlignment="1">
      <alignment horizontal="center" vertical="center" shrinkToFit="1"/>
    </xf>
    <xf numFmtId="177" fontId="6" fillId="5" borderId="8" xfId="2" applyNumberFormat="1" applyFill="1" applyBorder="1" applyAlignment="1">
      <alignment horizontal="center" vertical="center" wrapText="1"/>
    </xf>
    <xf numFmtId="177" fontId="6" fillId="0" borderId="8" xfId="2" applyNumberFormat="1" applyBorder="1" applyAlignment="1">
      <alignment horizontal="center" vertical="center" wrapText="1"/>
    </xf>
    <xf numFmtId="177" fontId="6" fillId="6" borderId="8" xfId="2" applyNumberFormat="1" applyFill="1" applyBorder="1" applyAlignment="1">
      <alignment horizontal="center" vertical="center" wrapText="1"/>
    </xf>
    <xf numFmtId="177" fontId="6" fillId="7" borderId="101" xfId="2" applyNumberFormat="1" applyFill="1" applyBorder="1" applyAlignment="1">
      <alignment horizontal="center" vertical="center" wrapText="1"/>
    </xf>
    <xf numFmtId="0" fontId="23" fillId="0" borderId="7" xfId="2" applyFont="1" applyBorder="1" applyAlignment="1">
      <alignment horizontal="center" vertical="center"/>
    </xf>
    <xf numFmtId="177" fontId="6" fillId="7" borderId="8" xfId="2" applyNumberFormat="1" applyFill="1" applyBorder="1" applyAlignment="1">
      <alignment horizontal="center" vertical="center" wrapText="1"/>
    </xf>
    <xf numFmtId="177" fontId="6" fillId="0" borderId="103" xfId="2" applyNumberFormat="1" applyBorder="1" applyAlignment="1">
      <alignment horizontal="center" vertical="center" wrapText="1"/>
    </xf>
    <xf numFmtId="177" fontId="6" fillId="5" borderId="0" xfId="2" applyNumberFormat="1" applyFill="1" applyAlignment="1">
      <alignment horizontal="center" vertical="center" wrapText="1"/>
    </xf>
    <xf numFmtId="0" fontId="6" fillId="5" borderId="0" xfId="2" applyFill="1" applyAlignment="1">
      <alignment horizontal="center" vertical="center" wrapText="1"/>
    </xf>
    <xf numFmtId="0" fontId="81" fillId="5" borderId="0" xfId="2" applyFont="1" applyFill="1" applyAlignment="1">
      <alignment horizontal="center" vertical="center"/>
    </xf>
    <xf numFmtId="0" fontId="1" fillId="0" borderId="0" xfId="2" applyFont="1">
      <alignment vertical="center"/>
    </xf>
    <xf numFmtId="0" fontId="50" fillId="19" borderId="161" xfId="16" applyFont="1" applyFill="1" applyBorder="1">
      <alignment vertical="center"/>
    </xf>
    <xf numFmtId="0" fontId="50" fillId="19" borderId="162" xfId="16" applyFont="1" applyFill="1" applyBorder="1">
      <alignment vertical="center"/>
    </xf>
    <xf numFmtId="0" fontId="10" fillId="19" borderId="162" xfId="16" applyFont="1" applyFill="1" applyBorder="1">
      <alignment vertical="center"/>
    </xf>
    <xf numFmtId="0" fontId="37" fillId="0" borderId="0" xfId="17" applyFont="1" applyAlignment="1">
      <alignment horizontal="left" vertical="center" indent="2"/>
    </xf>
    <xf numFmtId="0" fontId="106" fillId="0" borderId="0" xfId="17" applyFont="1">
      <alignment vertical="center"/>
    </xf>
    <xf numFmtId="0" fontId="1" fillId="19" borderId="0" xfId="2" applyFont="1" applyFill="1">
      <alignment vertical="center"/>
    </xf>
    <xf numFmtId="0" fontId="24" fillId="19" borderId="37" xfId="2" applyFont="1" applyFill="1" applyBorder="1" applyAlignment="1">
      <alignment horizontal="center" vertical="top" wrapText="1"/>
    </xf>
    <xf numFmtId="0" fontId="23" fillId="19" borderId="11" xfId="2" applyFont="1" applyFill="1" applyBorder="1" applyAlignment="1">
      <alignment horizontal="left" vertical="center"/>
    </xf>
    <xf numFmtId="0" fontId="23" fillId="5" borderId="11" xfId="2" applyFont="1" applyFill="1" applyBorder="1" applyAlignment="1">
      <alignment horizontal="left" vertical="center"/>
    </xf>
    <xf numFmtId="0" fontId="23" fillId="5" borderId="12" xfId="2" applyFont="1" applyFill="1" applyBorder="1" applyAlignment="1">
      <alignment horizontal="left" vertical="center"/>
    </xf>
    <xf numFmtId="177" fontId="13" fillId="30" borderId="101" xfId="2" applyNumberFormat="1" applyFont="1" applyFill="1" applyBorder="1" applyAlignment="1">
      <alignment horizontal="center" vertical="center" wrapText="1"/>
    </xf>
    <xf numFmtId="177" fontId="13" fillId="30" borderId="8" xfId="2" applyNumberFormat="1" applyFont="1" applyFill="1" applyBorder="1" applyAlignment="1">
      <alignment horizontal="center" vertical="center" shrinkToFit="1"/>
    </xf>
    <xf numFmtId="14" fontId="26" fillId="19" borderId="0" xfId="2" applyNumberFormat="1" applyFont="1" applyFill="1" applyAlignment="1">
      <alignment horizontal="left" vertical="center"/>
    </xf>
    <xf numFmtId="0" fontId="26" fillId="19" borderId="0" xfId="19" applyFont="1" applyFill="1">
      <alignment vertical="center"/>
    </xf>
    <xf numFmtId="0" fontId="26" fillId="19" borderId="0" xfId="2" applyFont="1" applyFill="1" applyAlignment="1">
      <alignment horizontal="left" vertical="center"/>
    </xf>
    <xf numFmtId="0" fontId="41" fillId="19" borderId="0" xfId="17" applyFont="1" applyFill="1">
      <alignment vertical="center"/>
    </xf>
    <xf numFmtId="177" fontId="13" fillId="0" borderId="8" xfId="2" applyNumberFormat="1" applyFont="1" applyBorder="1" applyAlignment="1">
      <alignment horizontal="center" vertical="center" wrapText="1"/>
    </xf>
    <xf numFmtId="177" fontId="13" fillId="0" borderId="8" xfId="2" applyNumberFormat="1" applyFont="1" applyBorder="1" applyAlignment="1">
      <alignment horizontal="center" vertical="center" shrinkToFit="1"/>
    </xf>
    <xf numFmtId="177" fontId="13" fillId="7" borderId="8" xfId="2" applyNumberFormat="1" applyFont="1" applyFill="1" applyBorder="1" applyAlignment="1">
      <alignment horizontal="center" vertical="center" shrinkToFit="1"/>
    </xf>
    <xf numFmtId="177" fontId="13" fillId="19" borderId="8" xfId="2" applyNumberFormat="1" applyFont="1" applyFill="1" applyBorder="1" applyAlignment="1">
      <alignment horizontal="center" vertical="center" shrinkToFit="1"/>
    </xf>
    <xf numFmtId="177" fontId="13" fillId="19" borderId="100" xfId="2" applyNumberFormat="1" applyFont="1" applyFill="1" applyBorder="1" applyAlignment="1">
      <alignment horizontal="center" vertical="center" wrapText="1"/>
    </xf>
    <xf numFmtId="0" fontId="13" fillId="0" borderId="163" xfId="2" applyFont="1" applyBorder="1" applyAlignment="1">
      <alignment horizontal="center" vertical="center" wrapText="1"/>
    </xf>
    <xf numFmtId="0" fontId="13" fillId="0" borderId="164" xfId="2" applyFont="1" applyBorder="1" applyAlignment="1">
      <alignment horizontal="center" vertical="center" wrapText="1"/>
    </xf>
    <xf numFmtId="0" fontId="13" fillId="0" borderId="165" xfId="2" applyFont="1" applyBorder="1" applyAlignment="1">
      <alignment horizontal="center" vertical="center" wrapText="1"/>
    </xf>
    <xf numFmtId="0" fontId="13" fillId="0" borderId="163" xfId="2" applyFont="1" applyBorder="1" applyAlignment="1">
      <alignment horizontal="center" vertical="center"/>
    </xf>
    <xf numFmtId="0" fontId="102" fillId="19" borderId="133" xfId="0" applyFont="1" applyFill="1" applyBorder="1" applyAlignment="1">
      <alignment horizontal="center" vertical="center" wrapText="1"/>
    </xf>
    <xf numFmtId="0" fontId="102" fillId="19" borderId="156" xfId="0" applyFont="1" applyFill="1" applyBorder="1" applyAlignment="1">
      <alignment horizontal="center" vertical="center" wrapText="1"/>
    </xf>
    <xf numFmtId="0" fontId="97" fillId="26" borderId="166" xfId="2" applyFont="1" applyFill="1" applyBorder="1" applyAlignment="1">
      <alignment horizontal="center" vertical="center" wrapText="1"/>
    </xf>
    <xf numFmtId="0" fontId="98" fillId="26" borderId="167" xfId="2" applyFont="1" applyFill="1" applyBorder="1" applyAlignment="1">
      <alignment horizontal="center" vertical="center" wrapText="1"/>
    </xf>
    <xf numFmtId="0" fontId="96" fillId="26" borderId="167" xfId="2" applyFont="1" applyFill="1" applyBorder="1" applyAlignment="1">
      <alignment horizontal="center" vertical="center"/>
    </xf>
    <xf numFmtId="0" fontId="96" fillId="26" borderId="168" xfId="2" applyFont="1" applyFill="1" applyBorder="1" applyAlignment="1">
      <alignment horizontal="center" vertical="center"/>
    </xf>
    <xf numFmtId="0" fontId="91" fillId="21" borderId="26" xfId="2" applyFont="1" applyFill="1" applyBorder="1" applyAlignment="1">
      <alignment horizontal="center" vertical="center"/>
    </xf>
    <xf numFmtId="14" fontId="91" fillId="21" borderId="27" xfId="2" applyNumberFormat="1" applyFont="1" applyFill="1" applyBorder="1" applyAlignment="1">
      <alignment horizontal="center" vertical="center"/>
    </xf>
    <xf numFmtId="14" fontId="87" fillId="23" borderId="148" xfId="2" applyNumberFormat="1" applyFont="1" applyFill="1" applyBorder="1" applyAlignment="1">
      <alignment horizontal="center" vertical="center"/>
    </xf>
    <xf numFmtId="0" fontId="13" fillId="0" borderId="0" xfId="2" applyFont="1" applyAlignment="1">
      <alignment horizontal="center" vertical="center"/>
    </xf>
    <xf numFmtId="14" fontId="87" fillId="0" borderId="0" xfId="2" applyNumberFormat="1" applyFont="1" applyAlignment="1">
      <alignment horizontal="center" vertical="center"/>
    </xf>
    <xf numFmtId="0" fontId="13" fillId="0" borderId="0" xfId="2" applyFont="1" applyAlignment="1">
      <alignment vertical="top" wrapText="1"/>
    </xf>
    <xf numFmtId="0" fontId="41" fillId="0" borderId="0" xfId="17" applyFont="1" applyAlignment="1">
      <alignment horizontal="center" vertical="center"/>
    </xf>
    <xf numFmtId="0" fontId="104" fillId="5" borderId="0" xfId="0" applyFont="1" applyFill="1" applyAlignment="1">
      <alignment horizontal="left" vertical="top"/>
    </xf>
    <xf numFmtId="0" fontId="112" fillId="19" borderId="0" xfId="17" applyFont="1" applyFill="1" applyAlignment="1">
      <alignment horizontal="left" vertical="center"/>
    </xf>
    <xf numFmtId="0" fontId="87" fillId="0" borderId="0" xfId="2" applyFont="1" applyAlignment="1">
      <alignment vertical="top" wrapText="1"/>
    </xf>
    <xf numFmtId="0" fontId="8" fillId="0" borderId="174" xfId="1" applyBorder="1" applyAlignment="1" applyProtection="1">
      <alignment vertical="center" wrapText="1"/>
    </xf>
    <xf numFmtId="0" fontId="8" fillId="0" borderId="169" xfId="1" applyFill="1" applyBorder="1" applyAlignment="1" applyProtection="1">
      <alignment vertical="center" wrapText="1"/>
    </xf>
    <xf numFmtId="180" fontId="50" fillId="11" borderId="175" xfId="17" applyNumberFormat="1" applyFont="1" applyFill="1" applyBorder="1" applyAlignment="1">
      <alignment horizontal="center" vertical="center"/>
    </xf>
    <xf numFmtId="0" fontId="114" fillId="3" borderId="9" xfId="2" applyFont="1" applyFill="1" applyBorder="1" applyAlignment="1">
      <alignment horizontal="center" vertical="center"/>
    </xf>
    <xf numFmtId="14" fontId="91" fillId="21" borderId="134" xfId="2" applyNumberFormat="1" applyFont="1" applyFill="1" applyBorder="1" applyAlignment="1">
      <alignment vertical="center" shrinkToFit="1"/>
    </xf>
    <xf numFmtId="14" fontId="29" fillId="21" borderId="176" xfId="2" applyNumberFormat="1" applyFont="1" applyFill="1" applyBorder="1" applyAlignment="1">
      <alignment horizontal="center" vertical="center" shrinkToFit="1"/>
    </xf>
    <xf numFmtId="14" fontId="87" fillId="21" borderId="178" xfId="1" applyNumberFormat="1" applyFont="1" applyFill="1" applyBorder="1" applyAlignment="1" applyProtection="1">
      <alignment vertical="center" wrapText="1"/>
    </xf>
    <xf numFmtId="14" fontId="87" fillId="21" borderId="179" xfId="1" applyNumberFormat="1" applyFont="1" applyFill="1" applyBorder="1" applyAlignment="1" applyProtection="1">
      <alignment vertical="center" wrapText="1"/>
    </xf>
    <xf numFmtId="56" fontId="87" fillId="21" borderId="177" xfId="2" applyNumberFormat="1" applyFont="1" applyFill="1" applyBorder="1">
      <alignment vertical="center"/>
    </xf>
    <xf numFmtId="0" fontId="8" fillId="0" borderId="0" xfId="1" applyAlignment="1" applyProtection="1">
      <alignment vertical="center"/>
    </xf>
    <xf numFmtId="14" fontId="91" fillId="21" borderId="1" xfId="2" applyNumberFormat="1" applyFont="1" applyFill="1" applyBorder="1" applyAlignment="1">
      <alignment vertical="center" wrapText="1" shrinkToFit="1"/>
    </xf>
    <xf numFmtId="0" fontId="71" fillId="0" borderId="0" xfId="0" applyFont="1">
      <alignment vertical="center"/>
    </xf>
    <xf numFmtId="0" fontId="119" fillId="5" borderId="14" xfId="2" applyFont="1" applyFill="1" applyBorder="1">
      <alignment vertical="center"/>
    </xf>
    <xf numFmtId="0" fontId="118" fillId="0" borderId="132" xfId="0" applyFont="1" applyBorder="1">
      <alignment vertical="center"/>
    </xf>
    <xf numFmtId="0" fontId="117" fillId="31" borderId="0" xfId="0" applyFont="1" applyFill="1" applyAlignment="1">
      <alignment horizontal="center" vertical="center" wrapText="1"/>
    </xf>
    <xf numFmtId="177" fontId="13" fillId="19" borderId="181" xfId="2" applyNumberFormat="1" applyFont="1" applyFill="1" applyBorder="1" applyAlignment="1">
      <alignment horizontal="center" vertical="center" wrapText="1"/>
    </xf>
    <xf numFmtId="0" fontId="9" fillId="19" borderId="0" xfId="2" applyFont="1" applyFill="1" applyAlignment="1">
      <alignment horizontal="center" vertical="center" wrapText="1"/>
    </xf>
    <xf numFmtId="14" fontId="9" fillId="19" borderId="0" xfId="2" applyNumberFormat="1" applyFont="1" applyFill="1" applyAlignment="1">
      <alignment horizontal="center" vertical="center"/>
    </xf>
    <xf numFmtId="14" fontId="26" fillId="19" borderId="0" xfId="2" applyNumberFormat="1" applyFont="1" applyFill="1" applyAlignment="1">
      <alignment horizontal="center" vertical="center"/>
    </xf>
    <xf numFmtId="0" fontId="26" fillId="19" borderId="0" xfId="19" applyFont="1" applyFill="1" applyAlignment="1">
      <alignment horizontal="center" vertical="center"/>
    </xf>
    <xf numFmtId="0" fontId="26" fillId="19" borderId="0" xfId="19" applyFont="1" applyFill="1" applyAlignment="1">
      <alignment horizontal="center" vertical="center" wrapText="1"/>
    </xf>
    <xf numFmtId="0" fontId="105" fillId="5" borderId="0" xfId="0" applyFont="1" applyFill="1">
      <alignment vertical="center"/>
    </xf>
    <xf numFmtId="0" fontId="106" fillId="0" borderId="0" xfId="17" applyFont="1" applyAlignment="1">
      <alignment horizontal="left" vertical="center"/>
    </xf>
    <xf numFmtId="177" fontId="1" fillId="19" borderId="182" xfId="2" applyNumberFormat="1" applyFont="1" applyFill="1" applyBorder="1" applyAlignment="1">
      <alignment horizontal="center" vertical="center" wrapText="1"/>
    </xf>
    <xf numFmtId="0" fontId="23" fillId="19" borderId="8" xfId="2" applyFont="1" applyFill="1" applyBorder="1" applyAlignment="1">
      <alignment horizontal="left" vertical="center"/>
    </xf>
    <xf numFmtId="0" fontId="23" fillId="0" borderId="8" xfId="2" applyFont="1" applyBorder="1" applyAlignment="1">
      <alignment horizontal="left" vertical="center"/>
    </xf>
    <xf numFmtId="0" fontId="23" fillId="5" borderId="8" xfId="2" applyFont="1" applyFill="1" applyBorder="1" applyAlignment="1">
      <alignment horizontal="left" vertical="center"/>
    </xf>
    <xf numFmtId="0" fontId="23" fillId="19" borderId="17" xfId="2" applyFont="1" applyFill="1" applyBorder="1" applyAlignment="1">
      <alignment horizontal="left" vertical="center"/>
    </xf>
    <xf numFmtId="177" fontId="23" fillId="21" borderId="52" xfId="2" applyNumberFormat="1" applyFont="1" applyFill="1" applyBorder="1" applyAlignment="1">
      <alignment horizontal="center" vertical="center" shrinkToFit="1"/>
    </xf>
    <xf numFmtId="0" fontId="128" fillId="19" borderId="184" xfId="2" applyFont="1" applyFill="1" applyBorder="1" applyAlignment="1">
      <alignment horizontal="center" vertical="center"/>
    </xf>
    <xf numFmtId="177" fontId="128" fillId="19" borderId="184" xfId="2" applyNumberFormat="1" applyFont="1" applyFill="1" applyBorder="1" applyAlignment="1">
      <alignment horizontal="center" vertical="center" shrinkToFit="1"/>
    </xf>
    <xf numFmtId="0" fontId="129" fillId="0" borderId="184" xfId="0" applyFont="1" applyBorder="1" applyAlignment="1">
      <alignment horizontal="center" vertical="center" wrapText="1"/>
    </xf>
    <xf numFmtId="177" fontId="13" fillId="19" borderId="184" xfId="2" applyNumberFormat="1" applyFont="1" applyFill="1" applyBorder="1" applyAlignment="1">
      <alignment horizontal="center" vertical="center" wrapText="1"/>
    </xf>
    <xf numFmtId="177" fontId="23" fillId="19" borderId="183" xfId="2" applyNumberFormat="1" applyFont="1" applyFill="1" applyBorder="1" applyAlignment="1">
      <alignment horizontal="center" vertical="center" shrinkToFit="1"/>
    </xf>
    <xf numFmtId="177" fontId="1" fillId="19" borderId="183" xfId="2" applyNumberFormat="1" applyFont="1" applyFill="1" applyBorder="1" applyAlignment="1">
      <alignment horizontal="center" vertical="center" wrapText="1"/>
    </xf>
    <xf numFmtId="0" fontId="23" fillId="19" borderId="183" xfId="2" applyFont="1" applyFill="1" applyBorder="1" applyAlignment="1">
      <alignment horizontal="center" vertical="center" wrapText="1"/>
    </xf>
    <xf numFmtId="0" fontId="6" fillId="0" borderId="183" xfId="2" applyBorder="1" applyAlignment="1">
      <alignment horizontal="center" vertical="center"/>
    </xf>
    <xf numFmtId="0" fontId="24" fillId="23" borderId="7" xfId="2" applyFont="1" applyFill="1" applyBorder="1" applyAlignment="1">
      <alignment horizontal="center" vertical="top" wrapText="1"/>
    </xf>
    <xf numFmtId="177" fontId="1" fillId="23" borderId="37" xfId="2" applyNumberFormat="1" applyFont="1" applyFill="1" applyBorder="1" applyAlignment="1">
      <alignment horizontal="center" vertical="center" wrapText="1"/>
    </xf>
    <xf numFmtId="0" fontId="24" fillId="23" borderId="7" xfId="2" applyFont="1" applyFill="1" applyBorder="1" applyAlignment="1">
      <alignment horizontal="center" vertical="center" wrapText="1"/>
    </xf>
    <xf numFmtId="0" fontId="114" fillId="3" borderId="9" xfId="2" applyFont="1" applyFill="1" applyBorder="1" applyAlignment="1">
      <alignment horizontal="center" vertical="center" wrapText="1"/>
    </xf>
    <xf numFmtId="0" fontId="107" fillId="26" borderId="167" xfId="2" applyFont="1" applyFill="1" applyBorder="1" applyAlignment="1">
      <alignment horizontal="left" vertical="center" shrinkToFit="1"/>
    </xf>
    <xf numFmtId="0" fontId="130" fillId="0" borderId="180" xfId="1" applyFont="1" applyFill="1" applyBorder="1" applyAlignment="1" applyProtection="1">
      <alignment vertical="top" wrapText="1"/>
    </xf>
    <xf numFmtId="0" fontId="85" fillId="0" borderId="118" xfId="0" applyFont="1" applyBorder="1" applyAlignment="1">
      <alignment horizontal="center" vertical="center" wrapText="1"/>
    </xf>
    <xf numFmtId="0" fontId="133" fillId="0" borderId="0" xfId="0" applyFont="1">
      <alignment vertical="center"/>
    </xf>
    <xf numFmtId="0" fontId="8" fillId="0" borderId="187" xfId="1" applyFill="1" applyBorder="1" applyAlignment="1" applyProtection="1">
      <alignment vertical="center" wrapText="1"/>
    </xf>
    <xf numFmtId="0" fontId="6" fillId="0" borderId="104" xfId="2" applyBorder="1">
      <alignment vertical="center"/>
    </xf>
    <xf numFmtId="0" fontId="27" fillId="0" borderId="155" xfId="2" applyFont="1" applyBorder="1" applyAlignment="1">
      <alignment vertical="top" wrapText="1"/>
    </xf>
    <xf numFmtId="0" fontId="8" fillId="0" borderId="189" xfId="1" applyFill="1" applyBorder="1" applyAlignment="1" applyProtection="1">
      <alignment vertical="center" wrapText="1"/>
    </xf>
    <xf numFmtId="0" fontId="6" fillId="0" borderId="105" xfId="2" applyBorder="1">
      <alignment vertical="center"/>
    </xf>
    <xf numFmtId="0" fontId="104" fillId="5" borderId="67" xfId="0" applyFont="1" applyFill="1" applyBorder="1" applyAlignment="1">
      <alignment horizontal="left" vertical="top"/>
    </xf>
    <xf numFmtId="0" fontId="36" fillId="19" borderId="0" xfId="2" applyFont="1" applyFill="1">
      <alignment vertical="center"/>
    </xf>
    <xf numFmtId="0" fontId="37" fillId="19" borderId="0" xfId="17" applyFont="1" applyFill="1">
      <alignment vertical="center"/>
    </xf>
    <xf numFmtId="0" fontId="38" fillId="19" borderId="0" xfId="17" applyFont="1" applyFill="1" applyAlignment="1">
      <alignment vertical="top" wrapText="1"/>
    </xf>
    <xf numFmtId="0" fontId="39" fillId="19" borderId="0" xfId="2" applyFont="1" applyFill="1" applyAlignment="1">
      <alignment horizontal="center" vertical="center"/>
    </xf>
    <xf numFmtId="0" fontId="82" fillId="19" borderId="0" xfId="17" applyFont="1" applyFill="1" applyAlignment="1">
      <alignment horizontal="left" vertical="center"/>
    </xf>
    <xf numFmtId="0" fontId="40" fillId="19" borderId="0" xfId="2" applyFont="1" applyFill="1" applyAlignment="1">
      <alignment vertical="center" wrapText="1"/>
    </xf>
    <xf numFmtId="0" fontId="42" fillId="19" borderId="0" xfId="2" applyFont="1" applyFill="1" applyAlignment="1">
      <alignment vertical="center" wrapText="1"/>
    </xf>
    <xf numFmtId="0" fontId="44" fillId="19" borderId="0" xfId="2" applyFont="1" applyFill="1">
      <alignment vertical="center"/>
    </xf>
    <xf numFmtId="0" fontId="45" fillId="19" borderId="0" xfId="2" applyFont="1" applyFill="1" applyAlignment="1">
      <alignment horizontal="center" vertical="center"/>
    </xf>
    <xf numFmtId="0" fontId="38" fillId="19" borderId="0" xfId="17" applyFont="1" applyFill="1" applyAlignment="1">
      <alignment horizontal="center" vertical="center"/>
    </xf>
    <xf numFmtId="0" fontId="43" fillId="19" borderId="0" xfId="17" applyFont="1" applyFill="1" applyAlignment="1">
      <alignment vertical="top" wrapText="1"/>
    </xf>
    <xf numFmtId="0" fontId="1" fillId="19" borderId="0" xfId="17" applyFill="1" applyAlignment="1">
      <alignment horizontal="center" vertical="center"/>
    </xf>
    <xf numFmtId="0" fontId="46" fillId="19" borderId="0" xfId="2" applyFont="1" applyFill="1" applyAlignment="1">
      <alignment vertical="center" wrapText="1"/>
    </xf>
    <xf numFmtId="0" fontId="42" fillId="19" borderId="0" xfId="2" applyFont="1" applyFill="1">
      <alignment vertical="center"/>
    </xf>
    <xf numFmtId="0" fontId="38" fillId="19" borderId="0" xfId="17" applyFont="1" applyFill="1">
      <alignment vertical="center"/>
    </xf>
    <xf numFmtId="0" fontId="47" fillId="19" borderId="0" xfId="17" applyFont="1" applyFill="1" applyAlignment="1">
      <alignment horizontal="center" vertical="center" wrapText="1"/>
    </xf>
    <xf numFmtId="0" fontId="48" fillId="19" borderId="0" xfId="17" applyFont="1" applyFill="1">
      <alignment vertical="center"/>
    </xf>
    <xf numFmtId="0" fontId="6" fillId="19" borderId="0" xfId="2" applyFill="1" applyAlignment="1">
      <alignment horizontal="center" vertical="center"/>
    </xf>
    <xf numFmtId="0" fontId="46" fillId="19" borderId="0" xfId="17" applyFont="1" applyFill="1" applyAlignment="1">
      <alignment vertical="center" wrapText="1"/>
    </xf>
    <xf numFmtId="0" fontId="51" fillId="19" borderId="0" xfId="17" applyFont="1" applyFill="1" applyAlignment="1">
      <alignment horizontal="center" vertical="center"/>
    </xf>
    <xf numFmtId="0" fontId="8" fillId="19" borderId="0" xfId="1" applyFill="1" applyAlignment="1" applyProtection="1">
      <alignment horizontal="center" vertical="center"/>
    </xf>
    <xf numFmtId="0" fontId="54" fillId="19" borderId="0" xfId="17" applyFont="1" applyFill="1" applyAlignment="1">
      <alignment horizontal="center" vertical="center"/>
    </xf>
    <xf numFmtId="0" fontId="0" fillId="19" borderId="0" xfId="0" applyFill="1" applyAlignment="1">
      <alignment vertical="center" wrapText="1"/>
    </xf>
    <xf numFmtId="0" fontId="1" fillId="19" borderId="126" xfId="17" applyFill="1" applyBorder="1" applyAlignment="1">
      <alignment horizontal="center" vertical="center" wrapText="1"/>
    </xf>
    <xf numFmtId="0" fontId="1" fillId="19" borderId="0" xfId="17" applyFill="1">
      <alignment vertical="center"/>
    </xf>
    <xf numFmtId="0" fontId="1" fillId="19" borderId="127" xfId="17" applyFill="1" applyBorder="1" applyAlignment="1">
      <alignment horizontal="center" vertical="center"/>
    </xf>
    <xf numFmtId="177" fontId="23" fillId="32" borderId="183" xfId="2" applyNumberFormat="1" applyFont="1" applyFill="1" applyBorder="1" applyAlignment="1">
      <alignment horizontal="center" vertical="center" shrinkToFit="1"/>
    </xf>
    <xf numFmtId="0" fontId="141" fillId="0" borderId="0" xfId="0" applyFont="1" applyAlignment="1">
      <alignment vertical="top" wrapText="1"/>
    </xf>
    <xf numFmtId="0" fontId="130" fillId="0" borderId="188" xfId="1" applyFont="1" applyBorder="1" applyAlignment="1" applyProtection="1">
      <alignment vertical="top" wrapText="1"/>
    </xf>
    <xf numFmtId="0" fontId="8" fillId="0" borderId="0" xfId="1" applyFill="1" applyBorder="1" applyAlignment="1" applyProtection="1">
      <alignment vertical="center" wrapText="1"/>
    </xf>
    <xf numFmtId="0" fontId="94" fillId="19" borderId="0" xfId="0" applyFont="1" applyFill="1" applyAlignment="1">
      <alignment vertical="center" wrapText="1"/>
    </xf>
    <xf numFmtId="0" fontId="72" fillId="5" borderId="190" xfId="2" applyFont="1" applyFill="1" applyBorder="1" applyAlignment="1">
      <alignment horizontal="left" vertical="center"/>
    </xf>
    <xf numFmtId="183" fontId="104" fillId="5" borderId="0" xfId="0" applyNumberFormat="1" applyFont="1" applyFill="1" applyAlignment="1">
      <alignment horizontal="left" vertical="center"/>
    </xf>
    <xf numFmtId="0" fontId="130" fillId="0" borderId="151" xfId="1" applyFont="1" applyFill="1" applyBorder="1" applyAlignment="1" applyProtection="1">
      <alignment vertical="top" wrapText="1"/>
    </xf>
    <xf numFmtId="14" fontId="91" fillId="21" borderId="194" xfId="2" applyNumberFormat="1" applyFont="1" applyFill="1" applyBorder="1" applyAlignment="1">
      <alignment horizontal="center" vertical="center"/>
    </xf>
    <xf numFmtId="14" fontId="91" fillId="21" borderId="195" xfId="2" applyNumberFormat="1" applyFont="1" applyFill="1" applyBorder="1" applyAlignment="1">
      <alignment horizontal="center" vertical="center"/>
    </xf>
    <xf numFmtId="14" fontId="91" fillId="21" borderId="196" xfId="2" applyNumberFormat="1" applyFont="1" applyFill="1" applyBorder="1" applyAlignment="1">
      <alignment horizontal="center" vertical="center"/>
    </xf>
    <xf numFmtId="0" fontId="8" fillId="0" borderId="198" xfId="1" applyBorder="1" applyAlignment="1" applyProtection="1">
      <alignment vertical="top" wrapText="1"/>
    </xf>
    <xf numFmtId="0" fontId="32" fillId="23" borderId="197" xfId="2" applyFont="1" applyFill="1" applyBorder="1" applyAlignment="1">
      <alignment horizontal="center" vertical="center" wrapText="1"/>
    </xf>
    <xf numFmtId="0" fontId="32" fillId="21" borderId="149" xfId="2" applyFont="1" applyFill="1" applyBorder="1" applyAlignment="1">
      <alignment horizontal="center" vertical="center" wrapText="1"/>
    </xf>
    <xf numFmtId="0" fontId="113" fillId="19" borderId="199" xfId="0" applyFont="1" applyFill="1" applyBorder="1" applyAlignment="1">
      <alignment horizontal="left" vertical="center"/>
    </xf>
    <xf numFmtId="14" fontId="113" fillId="19" borderId="200" xfId="0" applyNumberFormat="1" applyFont="1" applyFill="1" applyBorder="1" applyAlignment="1">
      <alignment horizontal="center" vertical="center"/>
    </xf>
    <xf numFmtId="14" fontId="113" fillId="19" borderId="201" xfId="0" applyNumberFormat="1" applyFont="1" applyFill="1" applyBorder="1" applyAlignment="1">
      <alignment horizontal="center" vertical="center"/>
    </xf>
    <xf numFmtId="0" fontId="23" fillId="34" borderId="8" xfId="2" applyFont="1" applyFill="1" applyBorder="1" applyAlignment="1">
      <alignment horizontal="left" vertical="center"/>
    </xf>
    <xf numFmtId="177" fontId="10" fillId="34" borderId="10" xfId="2" applyNumberFormat="1" applyFont="1" applyFill="1" applyBorder="1" applyAlignment="1">
      <alignment horizontal="center" vertical="center" wrapText="1"/>
    </xf>
    <xf numFmtId="0" fontId="23" fillId="34" borderId="183" xfId="2" applyFont="1" applyFill="1" applyBorder="1" applyAlignment="1">
      <alignment horizontal="center" vertical="center" wrapText="1"/>
    </xf>
    <xf numFmtId="177" fontId="23" fillId="34" borderId="183" xfId="2" applyNumberFormat="1" applyFont="1" applyFill="1" applyBorder="1" applyAlignment="1">
      <alignment horizontal="center" vertical="center" shrinkToFit="1"/>
    </xf>
    <xf numFmtId="0" fontId="130" fillId="0" borderId="173" xfId="2" applyFont="1" applyBorder="1" applyAlignment="1">
      <alignment horizontal="left" vertical="top" wrapText="1"/>
    </xf>
    <xf numFmtId="0" fontId="145" fillId="35" borderId="0" xfId="0" applyFont="1" applyFill="1" applyAlignment="1">
      <alignment horizontal="center" vertical="center" wrapText="1"/>
    </xf>
    <xf numFmtId="0" fontId="85" fillId="36" borderId="118" xfId="0" applyFont="1" applyFill="1" applyBorder="1" applyAlignment="1">
      <alignment horizontal="center" vertical="center" wrapText="1"/>
    </xf>
    <xf numFmtId="0" fontId="139" fillId="21" borderId="144" xfId="1" applyFont="1" applyFill="1" applyBorder="1" applyAlignment="1" applyProtection="1">
      <alignment horizontal="center" vertical="center" wrapText="1"/>
    </xf>
    <xf numFmtId="0" fontId="0" fillId="37" borderId="0" xfId="0" applyFill="1">
      <alignment vertical="center"/>
    </xf>
    <xf numFmtId="0" fontId="136" fillId="37" borderId="0" xfId="0" applyFont="1" applyFill="1">
      <alignment vertical="center"/>
    </xf>
    <xf numFmtId="0" fontId="134" fillId="37" borderId="0" xfId="0" applyFont="1" applyFill="1">
      <alignment vertical="center"/>
    </xf>
    <xf numFmtId="0" fontId="126" fillId="37" borderId="0" xfId="0" applyFont="1" applyFill="1" applyAlignment="1">
      <alignment vertical="center" wrapText="1"/>
    </xf>
    <xf numFmtId="0" fontId="137" fillId="37" borderId="0" xfId="0" applyFont="1" applyFill="1">
      <alignment vertical="center"/>
    </xf>
    <xf numFmtId="0" fontId="146" fillId="0" borderId="204" xfId="2" applyFont="1" applyBorder="1" applyAlignment="1">
      <alignment horizontal="left" vertical="top" wrapText="1"/>
    </xf>
    <xf numFmtId="180" fontId="50" fillId="11" borderId="205" xfId="17" applyNumberFormat="1" applyFont="1" applyFill="1" applyBorder="1" applyAlignment="1">
      <alignment horizontal="center" vertical="center"/>
    </xf>
    <xf numFmtId="0" fontId="13" fillId="0" borderId="207" xfId="2" applyFont="1" applyBorder="1" applyAlignment="1">
      <alignment horizontal="center" vertical="center" wrapText="1"/>
    </xf>
    <xf numFmtId="177" fontId="90" fillId="34" borderId="8" xfId="2" applyNumberFormat="1" applyFont="1" applyFill="1" applyBorder="1" applyAlignment="1">
      <alignment horizontal="center" vertical="center" shrinkToFit="1"/>
    </xf>
    <xf numFmtId="177" fontId="147" fillId="34" borderId="8" xfId="2" applyNumberFormat="1" applyFont="1" applyFill="1" applyBorder="1" applyAlignment="1">
      <alignment horizontal="center" vertical="center" wrapText="1"/>
    </xf>
    <xf numFmtId="0" fontId="90" fillId="34" borderId="10" xfId="2" applyFont="1" applyFill="1" applyBorder="1" applyAlignment="1">
      <alignment horizontal="center" vertical="center"/>
    </xf>
    <xf numFmtId="177" fontId="90" fillId="34" borderId="10" xfId="2" applyNumberFormat="1" applyFont="1" applyFill="1" applyBorder="1" applyAlignment="1">
      <alignment horizontal="center" vertical="center" shrinkToFit="1"/>
    </xf>
    <xf numFmtId="14" fontId="87" fillId="21" borderId="1" xfId="1" applyNumberFormat="1" applyFont="1" applyFill="1" applyBorder="1" applyAlignment="1" applyProtection="1">
      <alignment horizontal="center" vertical="center" shrinkToFit="1"/>
    </xf>
    <xf numFmtId="0" fontId="113" fillId="19" borderId="210" xfId="0" applyFont="1" applyFill="1" applyBorder="1" applyAlignment="1">
      <alignment horizontal="left" vertical="center"/>
    </xf>
    <xf numFmtId="14" fontId="113" fillId="19" borderId="211" xfId="0" applyNumberFormat="1" applyFont="1" applyFill="1" applyBorder="1" applyAlignment="1">
      <alignment horizontal="center" vertical="center"/>
    </xf>
    <xf numFmtId="14" fontId="113" fillId="19" borderId="212" xfId="0" applyNumberFormat="1" applyFont="1" applyFill="1" applyBorder="1" applyAlignment="1">
      <alignment horizontal="center" vertical="center"/>
    </xf>
    <xf numFmtId="0" fontId="146" fillId="0" borderId="213" xfId="1" applyFont="1" applyFill="1" applyBorder="1" applyAlignment="1" applyProtection="1">
      <alignment vertical="top" wrapText="1"/>
    </xf>
    <xf numFmtId="0" fontId="149" fillId="21" borderId="149" xfId="2" applyFont="1" applyFill="1" applyBorder="1" applyAlignment="1">
      <alignment horizontal="center" vertical="center" wrapText="1"/>
    </xf>
    <xf numFmtId="14" fontId="87" fillId="21" borderId="1" xfId="2" applyNumberFormat="1" applyFont="1" applyFill="1" applyBorder="1" applyAlignment="1">
      <alignment horizontal="center" vertical="center" wrapText="1" shrinkToFit="1"/>
    </xf>
    <xf numFmtId="0" fontId="85" fillId="0" borderId="133" xfId="0" applyFont="1" applyBorder="1" applyAlignment="1">
      <alignment horizontal="center" vertical="center" wrapText="1"/>
    </xf>
    <xf numFmtId="14" fontId="91" fillId="21" borderId="9" xfId="2" applyNumberFormat="1" applyFont="1" applyFill="1" applyBorder="1" applyAlignment="1">
      <alignment vertical="center" shrinkToFit="1"/>
    </xf>
    <xf numFmtId="0" fontId="0" fillId="21" borderId="13" xfId="0" applyFill="1" applyBorder="1" applyAlignment="1">
      <alignment vertical="top" wrapText="1"/>
    </xf>
    <xf numFmtId="0" fontId="114" fillId="21" borderId="195" xfId="2" applyFont="1" applyFill="1" applyBorder="1" applyAlignment="1">
      <alignment horizontal="center" vertical="center" wrapText="1"/>
    </xf>
    <xf numFmtId="0" fontId="114" fillId="21" borderId="195" xfId="2" applyFont="1" applyFill="1" applyBorder="1" applyAlignment="1">
      <alignment horizontal="center" vertical="center"/>
    </xf>
    <xf numFmtId="0" fontId="114" fillId="21" borderId="194" xfId="2" applyFont="1" applyFill="1" applyBorder="1" applyAlignment="1">
      <alignment horizontal="center" vertical="center"/>
    </xf>
    <xf numFmtId="0" fontId="91" fillId="21" borderId="196" xfId="2" applyFont="1" applyFill="1" applyBorder="1" applyAlignment="1">
      <alignment horizontal="center" vertical="center"/>
    </xf>
    <xf numFmtId="0" fontId="144" fillId="0" borderId="0" xfId="2" applyFont="1">
      <alignment vertical="center"/>
    </xf>
    <xf numFmtId="0" fontId="131" fillId="0" borderId="215" xfId="1" applyFont="1" applyFill="1" applyBorder="1" applyAlignment="1" applyProtection="1">
      <alignment horizontal="left" vertical="top" wrapText="1"/>
    </xf>
    <xf numFmtId="0" fontId="8" fillId="0" borderId="216" xfId="1" applyFill="1" applyBorder="1" applyAlignment="1" applyProtection="1">
      <alignment horizontal="left" vertical="center" wrapText="1"/>
    </xf>
    <xf numFmtId="0" fontId="6" fillId="0" borderId="0" xfId="2" applyAlignment="1">
      <alignment horizontal="center" vertical="top"/>
    </xf>
    <xf numFmtId="0" fontId="130" fillId="0" borderId="218" xfId="1" applyFont="1" applyBorder="1" applyAlignment="1" applyProtection="1">
      <alignment horizontal="left" vertical="top" wrapText="1"/>
    </xf>
    <xf numFmtId="0" fontId="8" fillId="0" borderId="219" xfId="1" applyFill="1" applyBorder="1" applyAlignment="1" applyProtection="1">
      <alignment vertical="center" wrapText="1"/>
    </xf>
    <xf numFmtId="0" fontId="132" fillId="0" borderId="219" xfId="1" applyFont="1" applyFill="1" applyBorder="1" applyAlignment="1" applyProtection="1">
      <alignment horizontal="left" vertical="top" wrapText="1"/>
    </xf>
    <xf numFmtId="0" fontId="32" fillId="31" borderId="220" xfId="1" applyFont="1" applyFill="1" applyBorder="1" applyAlignment="1" applyProtection="1">
      <alignment horizontal="center" vertical="center" wrapText="1" shrinkToFit="1"/>
    </xf>
    <xf numFmtId="0" fontId="88" fillId="0" borderId="221" xfId="2" applyFont="1" applyBorder="1" applyAlignment="1">
      <alignment vertical="center" shrinkToFit="1"/>
    </xf>
    <xf numFmtId="0" fontId="32" fillId="31" borderId="222" xfId="1" applyFont="1" applyFill="1" applyBorder="1" applyAlignment="1" applyProtection="1">
      <alignment horizontal="center" vertical="center" wrapText="1" shrinkToFit="1"/>
    </xf>
    <xf numFmtId="0" fontId="88" fillId="0" borderId="214" xfId="2" applyFont="1" applyBorder="1" applyAlignment="1">
      <alignment vertical="center" shrinkToFit="1"/>
    </xf>
    <xf numFmtId="0" fontId="23" fillId="0" borderId="183" xfId="2" applyFont="1" applyBorder="1" applyAlignment="1">
      <alignment horizontal="center" vertical="center"/>
    </xf>
    <xf numFmtId="0" fontId="0" fillId="38" borderId="0" xfId="0" applyFill="1">
      <alignment vertical="center"/>
    </xf>
    <xf numFmtId="0" fontId="136" fillId="38" borderId="0" xfId="0" applyFont="1" applyFill="1">
      <alignment vertical="center"/>
    </xf>
    <xf numFmtId="0" fontId="135" fillId="38" borderId="0" xfId="0" applyFont="1" applyFill="1">
      <alignment vertical="center"/>
    </xf>
    <xf numFmtId="0" fontId="150" fillId="38" borderId="0" xfId="0" applyFont="1" applyFill="1">
      <alignment vertical="center"/>
    </xf>
    <xf numFmtId="0" fontId="138" fillId="38" borderId="0" xfId="0" applyFont="1" applyFill="1">
      <alignment vertical="center"/>
    </xf>
    <xf numFmtId="0" fontId="126" fillId="38" borderId="0" xfId="0" applyFont="1" applyFill="1" applyAlignment="1">
      <alignment vertical="center" wrapText="1"/>
    </xf>
    <xf numFmtId="0" fontId="137" fillId="38" borderId="0" xfId="0" applyFont="1" applyFill="1">
      <alignment vertical="center"/>
    </xf>
    <xf numFmtId="14" fontId="87" fillId="21" borderId="178" xfId="1" applyNumberFormat="1" applyFont="1" applyFill="1" applyBorder="1" applyAlignment="1" applyProtection="1">
      <alignment horizontal="center" vertical="center" wrapText="1"/>
    </xf>
    <xf numFmtId="0" fontId="21" fillId="0" borderId="214" xfId="1" applyFont="1" applyFill="1" applyBorder="1" applyAlignment="1" applyProtection="1">
      <alignment vertical="top" wrapText="1"/>
    </xf>
    <xf numFmtId="0" fontId="18" fillId="35" borderId="189" xfId="1" applyFont="1" applyFill="1" applyBorder="1" applyAlignment="1" applyProtection="1">
      <alignment horizontal="center" vertical="center" wrapText="1"/>
    </xf>
    <xf numFmtId="0" fontId="140" fillId="35" borderId="0" xfId="0" applyFont="1" applyFill="1" applyAlignment="1">
      <alignment horizontal="center" vertical="center" wrapText="1"/>
    </xf>
    <xf numFmtId="0" fontId="0" fillId="39" borderId="222" xfId="0" applyFill="1" applyBorder="1">
      <alignment vertical="center"/>
    </xf>
    <xf numFmtId="0" fontId="0" fillId="39" borderId="227" xfId="0" applyFill="1" applyBorder="1">
      <alignment vertical="center"/>
    </xf>
    <xf numFmtId="0" fontId="6" fillId="19" borderId="230" xfId="2" applyFill="1" applyBorder="1" applyAlignment="1">
      <alignment horizontal="center" vertical="center" wrapText="1"/>
    </xf>
    <xf numFmtId="0" fontId="6" fillId="19" borderId="231" xfId="2" applyFill="1" applyBorder="1" applyAlignment="1">
      <alignment horizontal="center" vertical="center"/>
    </xf>
    <xf numFmtId="0" fontId="6" fillId="19" borderId="231" xfId="2" applyFill="1" applyBorder="1" applyAlignment="1">
      <alignment horizontal="center" vertical="center" wrapText="1"/>
    </xf>
    <xf numFmtId="0" fontId="6" fillId="19" borderId="232" xfId="2" applyFill="1" applyBorder="1" applyAlignment="1">
      <alignment horizontal="center" vertical="center"/>
    </xf>
    <xf numFmtId="0" fontId="0" fillId="23" borderId="233" xfId="0" applyFill="1" applyBorder="1" applyAlignment="1">
      <alignment horizontal="left" vertical="center"/>
    </xf>
    <xf numFmtId="0" fontId="0" fillId="23" borderId="234" xfId="0" applyFill="1" applyBorder="1" applyAlignment="1">
      <alignment horizontal="left" vertical="center"/>
    </xf>
    <xf numFmtId="0" fontId="71" fillId="29" borderId="234" xfId="0" applyFont="1" applyFill="1" applyBorder="1" applyAlignment="1">
      <alignment horizontal="left" vertical="center"/>
    </xf>
    <xf numFmtId="0" fontId="71" fillId="29" borderId="235" xfId="0" applyFont="1" applyFill="1" applyBorder="1" applyAlignment="1">
      <alignment horizontal="center" vertical="center"/>
    </xf>
    <xf numFmtId="0" fontId="91" fillId="21" borderId="39" xfId="2" applyFont="1" applyFill="1" applyBorder="1" applyAlignment="1">
      <alignment horizontal="center" vertical="center"/>
    </xf>
    <xf numFmtId="0" fontId="13" fillId="0" borderId="236" xfId="2" applyFont="1" applyBorder="1" applyAlignment="1">
      <alignment horizontal="center" vertical="center" wrapText="1"/>
    </xf>
    <xf numFmtId="0" fontId="24" fillId="19" borderId="0" xfId="2" applyFont="1" applyFill="1" applyAlignment="1">
      <alignment horizontal="center" vertical="top" wrapText="1"/>
    </xf>
    <xf numFmtId="0" fontId="23" fillId="19" borderId="37" xfId="2" applyFont="1" applyFill="1" applyBorder="1" applyAlignment="1">
      <alignment horizontal="center" vertical="center" wrapText="1"/>
    </xf>
    <xf numFmtId="0" fontId="24" fillId="19" borderId="52" xfId="2" applyFont="1" applyFill="1" applyBorder="1" applyAlignment="1">
      <alignment horizontal="center" vertical="center" wrapText="1"/>
    </xf>
    <xf numFmtId="0" fontId="23" fillId="19" borderId="237" xfId="2" applyFont="1" applyFill="1" applyBorder="1" applyAlignment="1">
      <alignment horizontal="left" vertical="center"/>
    </xf>
    <xf numFmtId="0" fontId="23" fillId="19" borderId="8" xfId="2" applyFont="1" applyFill="1" applyBorder="1" applyAlignment="1">
      <alignment horizontal="center" vertical="center" wrapText="1"/>
    </xf>
    <xf numFmtId="0" fontId="24" fillId="19" borderId="182" xfId="2" applyFont="1" applyFill="1" applyBorder="1" applyAlignment="1">
      <alignment horizontal="center" vertical="top" wrapText="1"/>
    </xf>
    <xf numFmtId="177" fontId="1" fillId="19" borderId="52" xfId="2" applyNumberFormat="1" applyFont="1" applyFill="1" applyBorder="1" applyAlignment="1">
      <alignment horizontal="center" vertical="center" wrapText="1"/>
    </xf>
    <xf numFmtId="0" fontId="85" fillId="0" borderId="183" xfId="0" applyFont="1" applyBorder="1" applyAlignment="1">
      <alignment horizontal="center" vertical="center" wrapText="1"/>
    </xf>
    <xf numFmtId="177" fontId="37" fillId="19" borderId="183" xfId="2" applyNumberFormat="1" applyFont="1" applyFill="1" applyBorder="1" applyAlignment="1">
      <alignment horizontal="center" vertical="center" wrapText="1"/>
    </xf>
    <xf numFmtId="0" fontId="23" fillId="19" borderId="182" xfId="2" applyFont="1" applyFill="1" applyBorder="1" applyAlignment="1">
      <alignment horizontal="center" vertical="center" wrapText="1"/>
    </xf>
    <xf numFmtId="177" fontId="23" fillId="19" borderId="52" xfId="2" applyNumberFormat="1" applyFont="1" applyFill="1" applyBorder="1" applyAlignment="1">
      <alignment horizontal="center" vertical="center" shrinkToFit="1"/>
    </xf>
    <xf numFmtId="0" fontId="89" fillId="0" borderId="0" xfId="2" applyFont="1" applyAlignment="1">
      <alignment vertical="top" wrapText="1"/>
    </xf>
    <xf numFmtId="0" fontId="8" fillId="0" borderId="239" xfId="1" applyBorder="1" applyAlignment="1" applyProtection="1">
      <alignment vertical="center" wrapText="1"/>
    </xf>
    <xf numFmtId="0" fontId="113" fillId="19" borderId="240" xfId="0" applyFont="1" applyFill="1" applyBorder="1" applyAlignment="1">
      <alignment horizontal="left" vertical="center"/>
    </xf>
    <xf numFmtId="0" fontId="113" fillId="19" borderId="241" xfId="0" applyFont="1" applyFill="1" applyBorder="1" applyAlignment="1">
      <alignment horizontal="left" vertical="center"/>
    </xf>
    <xf numFmtId="14" fontId="113" fillId="19" borderId="241" xfId="0" applyNumberFormat="1" applyFont="1" applyFill="1" applyBorder="1" applyAlignment="1">
      <alignment horizontal="center" vertical="center"/>
    </xf>
    <xf numFmtId="14" fontId="113" fillId="19" borderId="242" xfId="0" applyNumberFormat="1" applyFont="1" applyFill="1" applyBorder="1" applyAlignment="1">
      <alignment horizontal="center" vertical="center"/>
    </xf>
    <xf numFmtId="0" fontId="85" fillId="41" borderId="118" xfId="0" applyFont="1" applyFill="1" applyBorder="1" applyAlignment="1">
      <alignment horizontal="center" vertical="center" wrapText="1"/>
    </xf>
    <xf numFmtId="14" fontId="93" fillId="19" borderId="131" xfId="17" applyNumberFormat="1" applyFont="1" applyFill="1" applyBorder="1" applyAlignment="1">
      <alignment horizontal="center" vertical="center" wrapText="1"/>
    </xf>
    <xf numFmtId="0" fontId="37" fillId="19" borderId="130" xfId="17" applyFont="1" applyFill="1" applyBorder="1" applyAlignment="1">
      <alignment horizontal="center" vertical="center" wrapText="1"/>
    </xf>
    <xf numFmtId="14" fontId="37" fillId="19" borderId="131" xfId="17" applyNumberFormat="1" applyFont="1" applyFill="1" applyBorder="1" applyAlignment="1">
      <alignment horizontal="center" vertical="center"/>
    </xf>
    <xf numFmtId="0" fontId="1" fillId="19" borderId="130" xfId="17" applyFill="1" applyBorder="1" applyAlignment="1">
      <alignment horizontal="center" vertical="center" wrapText="1"/>
    </xf>
    <xf numFmtId="14" fontId="1" fillId="19" borderId="131" xfId="17" applyNumberFormat="1" applyFill="1" applyBorder="1" applyAlignment="1">
      <alignment horizontal="center" vertical="center"/>
    </xf>
    <xf numFmtId="56" fontId="93" fillId="19" borderId="130" xfId="17" applyNumberFormat="1" applyFont="1" applyFill="1" applyBorder="1" applyAlignment="1">
      <alignment horizontal="center" vertical="center" wrapText="1"/>
    </xf>
    <xf numFmtId="0" fontId="71" fillId="19" borderId="0" xfId="0" applyFont="1" applyFill="1" applyAlignment="1">
      <alignment horizontal="center" vertical="center"/>
    </xf>
    <xf numFmtId="0" fontId="13" fillId="5" borderId="236" xfId="2" applyFont="1" applyFill="1" applyBorder="1" applyAlignment="1">
      <alignment horizontal="center" vertical="center" wrapText="1"/>
    </xf>
    <xf numFmtId="0" fontId="130" fillId="0" borderId="238" xfId="1" applyFont="1" applyFill="1" applyBorder="1" applyAlignment="1" applyProtection="1">
      <alignment horizontal="left" vertical="top" wrapText="1"/>
    </xf>
    <xf numFmtId="0" fontId="100" fillId="21" borderId="130" xfId="17" applyFont="1" applyFill="1" applyBorder="1" applyAlignment="1">
      <alignment horizontal="center" vertical="center" wrapText="1"/>
    </xf>
    <xf numFmtId="14" fontId="93" fillId="21" borderId="131" xfId="17" applyNumberFormat="1" applyFont="1" applyFill="1" applyBorder="1" applyAlignment="1">
      <alignment horizontal="center" vertical="center"/>
    </xf>
    <xf numFmtId="0" fontId="93" fillId="21" borderId="130" xfId="17" applyFont="1" applyFill="1" applyBorder="1" applyAlignment="1">
      <alignment horizontal="center" vertical="center" wrapText="1"/>
    </xf>
    <xf numFmtId="14" fontId="93" fillId="21" borderId="131" xfId="17" applyNumberFormat="1" applyFont="1" applyFill="1" applyBorder="1" applyAlignment="1">
      <alignment horizontal="center" vertical="center" wrapText="1"/>
    </xf>
    <xf numFmtId="0" fontId="8" fillId="0" borderId="243" xfId="1" applyBorder="1" applyAlignment="1" applyProtection="1">
      <alignment vertical="center"/>
    </xf>
    <xf numFmtId="0" fontId="0" fillId="19" borderId="0" xfId="0" applyFill="1" applyAlignment="1">
      <alignment horizontal="center" vertical="center"/>
    </xf>
    <xf numFmtId="0" fontId="100" fillId="19" borderId="130" xfId="17" applyFont="1" applyFill="1" applyBorder="1" applyAlignment="1">
      <alignment horizontal="center" vertical="center" wrapText="1"/>
    </xf>
    <xf numFmtId="14" fontId="100" fillId="19" borderId="131" xfId="17" applyNumberFormat="1" applyFont="1" applyFill="1" applyBorder="1" applyAlignment="1">
      <alignment horizontal="center" vertical="center" wrapText="1"/>
    </xf>
    <xf numFmtId="14" fontId="151" fillId="19" borderId="131" xfId="0" applyNumberFormat="1" applyFont="1" applyFill="1" applyBorder="1" applyAlignment="1">
      <alignment horizontal="center" vertical="center"/>
    </xf>
    <xf numFmtId="14" fontId="23" fillId="19" borderId="131" xfId="17" applyNumberFormat="1" applyFont="1" applyFill="1" applyBorder="1" applyAlignment="1">
      <alignment horizontal="center" vertical="center"/>
    </xf>
    <xf numFmtId="0" fontId="0" fillId="0" borderId="0" xfId="0" applyAlignment="1">
      <alignment horizontal="center" vertical="center"/>
    </xf>
    <xf numFmtId="0" fontId="6" fillId="19" borderId="244" xfId="2" applyFill="1" applyBorder="1" applyAlignment="1">
      <alignment horizontal="center" vertical="center" wrapText="1"/>
    </xf>
    <xf numFmtId="0" fontId="6" fillId="19" borderId="245" xfId="2" applyFill="1" applyBorder="1" applyAlignment="1">
      <alignment horizontal="center" vertical="center"/>
    </xf>
    <xf numFmtId="0" fontId="6" fillId="19" borderId="245" xfId="2" applyFill="1" applyBorder="1" applyAlignment="1">
      <alignment horizontal="center" vertical="center" wrapText="1"/>
    </xf>
    <xf numFmtId="0" fontId="6" fillId="19" borderId="246" xfId="2" applyFill="1" applyBorder="1" applyAlignment="1">
      <alignment horizontal="center" vertical="center"/>
    </xf>
    <xf numFmtId="0" fontId="0" fillId="0" borderId="247" xfId="0" applyBorder="1" applyAlignment="1">
      <alignment horizontal="center" vertical="center"/>
    </xf>
    <xf numFmtId="0" fontId="0" fillId="0" borderId="248" xfId="0" applyBorder="1" applyAlignment="1">
      <alignment horizontal="center" vertical="center"/>
    </xf>
    <xf numFmtId="0" fontId="0" fillId="0" borderId="249" xfId="0" applyBorder="1" applyAlignment="1">
      <alignment horizontal="center" vertical="center"/>
    </xf>
    <xf numFmtId="0" fontId="6" fillId="19" borderId="250" xfId="2" applyFill="1" applyBorder="1" applyAlignment="1">
      <alignment horizontal="center" vertical="center" wrapText="1"/>
    </xf>
    <xf numFmtId="0" fontId="6" fillId="19" borderId="251" xfId="2" applyFill="1" applyBorder="1" applyAlignment="1">
      <alignment horizontal="center" vertical="center"/>
    </xf>
    <xf numFmtId="0" fontId="6" fillId="19" borderId="251" xfId="2" applyFill="1" applyBorder="1" applyAlignment="1">
      <alignment horizontal="center" vertical="center" wrapText="1"/>
    </xf>
    <xf numFmtId="0" fontId="6" fillId="19" borderId="252" xfId="2" applyFill="1" applyBorder="1" applyAlignment="1">
      <alignment horizontal="center" vertical="center"/>
    </xf>
    <xf numFmtId="184" fontId="0" fillId="40" borderId="247" xfId="0" applyNumberFormat="1" applyFill="1" applyBorder="1" applyAlignment="1">
      <alignment horizontal="center" vertical="center"/>
    </xf>
    <xf numFmtId="184" fontId="0" fillId="40" borderId="248" xfId="0" applyNumberFormat="1" applyFill="1" applyBorder="1" applyAlignment="1">
      <alignment horizontal="center" vertical="center"/>
    </xf>
    <xf numFmtId="184" fontId="0" fillId="40" borderId="249" xfId="0" applyNumberFormat="1" applyFill="1" applyBorder="1" applyAlignment="1">
      <alignment horizontal="center" vertical="center"/>
    </xf>
    <xf numFmtId="0" fontId="99" fillId="21" borderId="0" xfId="0" applyFont="1" applyFill="1" applyAlignment="1">
      <alignment horizontal="center" vertical="center" wrapText="1"/>
    </xf>
    <xf numFmtId="14" fontId="13" fillId="21" borderId="131" xfId="17" applyNumberFormat="1" applyFont="1" applyFill="1" applyBorder="1" applyAlignment="1">
      <alignment horizontal="center" vertical="center" wrapText="1"/>
    </xf>
    <xf numFmtId="0" fontId="37" fillId="21" borderId="130" xfId="17" applyFont="1" applyFill="1" applyBorder="1" applyAlignment="1">
      <alignment horizontal="center" vertical="center" wrapText="1"/>
    </xf>
    <xf numFmtId="14" fontId="13" fillId="21" borderId="131" xfId="17" applyNumberFormat="1" applyFont="1" applyFill="1" applyBorder="1" applyAlignment="1">
      <alignment horizontal="center" vertical="center"/>
    </xf>
    <xf numFmtId="14" fontId="154" fillId="21" borderId="1" xfId="2" applyNumberFormat="1" applyFont="1" applyFill="1" applyBorder="1" applyAlignment="1">
      <alignment vertical="center" wrapText="1" shrinkToFit="1"/>
    </xf>
    <xf numFmtId="0" fontId="139" fillId="21" borderId="149" xfId="2" applyFont="1" applyFill="1" applyBorder="1" applyAlignment="1">
      <alignment horizontal="center" vertical="center" wrapText="1"/>
    </xf>
    <xf numFmtId="0" fontId="155" fillId="21" borderId="217" xfId="2" applyFont="1" applyFill="1" applyBorder="1" applyAlignment="1">
      <alignment horizontal="center" vertical="center" wrapText="1"/>
    </xf>
    <xf numFmtId="0" fontId="155" fillId="21" borderId="153" xfId="1" applyFont="1" applyFill="1" applyBorder="1" applyAlignment="1" applyProtection="1">
      <alignment horizontal="center" vertical="center" wrapText="1"/>
    </xf>
    <xf numFmtId="0" fontId="8" fillId="0" borderId="0" xfId="1" applyBorder="1" applyAlignment="1" applyProtection="1">
      <alignment vertical="top" wrapText="1"/>
    </xf>
    <xf numFmtId="0" fontId="91" fillId="21" borderId="0" xfId="2" applyFont="1" applyFill="1" applyAlignment="1">
      <alignment horizontal="center" vertical="center"/>
    </xf>
    <xf numFmtId="14" fontId="91" fillId="21" borderId="0" xfId="2" applyNumberFormat="1" applyFont="1" applyFill="1" applyAlignment="1">
      <alignment horizontal="center" vertical="center"/>
    </xf>
    <xf numFmtId="0" fontId="35" fillId="0" borderId="0" xfId="2" applyFont="1" applyAlignment="1">
      <alignment vertical="top" wrapText="1"/>
    </xf>
    <xf numFmtId="0" fontId="114" fillId="21" borderId="194" xfId="2" applyFont="1" applyFill="1" applyBorder="1" applyAlignment="1">
      <alignment horizontal="left" vertical="top"/>
    </xf>
    <xf numFmtId="0" fontId="8" fillId="0" borderId="255" xfId="1" applyBorder="1" applyAlignment="1" applyProtection="1">
      <alignment vertical="center" wrapText="1"/>
    </xf>
    <xf numFmtId="0" fontId="18" fillId="23" borderId="197" xfId="2" applyFont="1" applyFill="1" applyBorder="1" applyAlignment="1">
      <alignment horizontal="center" vertical="center" wrapText="1"/>
    </xf>
    <xf numFmtId="0" fontId="32" fillId="23" borderId="253" xfId="2" applyFont="1" applyFill="1" applyBorder="1" applyAlignment="1">
      <alignment horizontal="center" vertical="center" wrapText="1"/>
    </xf>
    <xf numFmtId="0" fontId="32" fillId="23" borderId="254" xfId="2" applyFont="1" applyFill="1" applyBorder="1" applyAlignment="1">
      <alignment horizontal="center" vertical="center" wrapText="1"/>
    </xf>
    <xf numFmtId="0" fontId="8" fillId="0" borderId="256" xfId="1" applyBorder="1" applyAlignment="1" applyProtection="1">
      <alignment horizontal="left" vertical="top" wrapText="1"/>
    </xf>
    <xf numFmtId="0" fontId="113" fillId="21" borderId="200" xfId="0" applyFont="1" applyFill="1" applyBorder="1" applyAlignment="1">
      <alignment horizontal="left" vertical="center"/>
    </xf>
    <xf numFmtId="0" fontId="113" fillId="21" borderId="241" xfId="0" applyFont="1" applyFill="1" applyBorder="1" applyAlignment="1">
      <alignment horizontal="left" vertical="center"/>
    </xf>
    <xf numFmtId="0" fontId="113" fillId="29" borderId="241" xfId="0" applyFont="1" applyFill="1" applyBorder="1" applyAlignment="1">
      <alignment horizontal="left" vertical="center"/>
    </xf>
    <xf numFmtId="0" fontId="113" fillId="29" borderId="211" xfId="0" applyFont="1" applyFill="1" applyBorder="1" applyAlignment="1">
      <alignment horizontal="left" vertical="center"/>
    </xf>
    <xf numFmtId="0" fontId="113" fillId="28" borderId="241" xfId="0" applyFont="1" applyFill="1" applyBorder="1" applyAlignment="1">
      <alignment horizontal="left" vertical="center"/>
    </xf>
    <xf numFmtId="0" fontId="113" fillId="42" borderId="241" xfId="0" applyFont="1" applyFill="1" applyBorder="1" applyAlignment="1">
      <alignment horizontal="left" vertical="center"/>
    </xf>
    <xf numFmtId="0" fontId="113" fillId="42" borderId="211" xfId="0" applyFont="1" applyFill="1" applyBorder="1" applyAlignment="1">
      <alignment horizontal="left" vertical="center"/>
    </xf>
    <xf numFmtId="0" fontId="113" fillId="43" borderId="241" xfId="0" applyFont="1" applyFill="1" applyBorder="1" applyAlignment="1">
      <alignment horizontal="left" vertical="center"/>
    </xf>
    <xf numFmtId="0" fontId="21" fillId="0" borderId="104" xfId="1" applyFont="1" applyFill="1" applyBorder="1" applyAlignment="1" applyProtection="1">
      <alignment vertical="top" wrapText="1"/>
    </xf>
    <xf numFmtId="0" fontId="6" fillId="0" borderId="257" xfId="2" applyBorder="1">
      <alignment vertical="center"/>
    </xf>
    <xf numFmtId="0" fontId="8" fillId="0" borderId="93" xfId="1" applyFill="1" applyBorder="1" applyAlignment="1" applyProtection="1">
      <alignment vertical="top" wrapText="1"/>
    </xf>
    <xf numFmtId="0" fontId="6" fillId="0" borderId="67" xfId="0" applyFont="1" applyBorder="1" applyAlignment="1">
      <alignment horizontal="left" vertical="center"/>
    </xf>
    <xf numFmtId="0" fontId="6" fillId="0" borderId="0" xfId="0" applyFont="1" applyAlignment="1">
      <alignment horizontal="left" vertical="center"/>
    </xf>
    <xf numFmtId="0" fontId="6" fillId="0" borderId="69" xfId="0" applyFont="1" applyBorder="1" applyAlignment="1">
      <alignment horizontal="left" vertical="center"/>
    </xf>
    <xf numFmtId="0" fontId="104" fillId="5" borderId="0" xfId="0" applyFont="1" applyFill="1" applyAlignment="1">
      <alignment horizontal="left" vertical="center" wrapText="1"/>
    </xf>
    <xf numFmtId="0" fontId="104" fillId="5" borderId="69" xfId="0" applyFont="1" applyFill="1" applyBorder="1" applyAlignment="1">
      <alignment horizontal="left" vertical="center" wrapText="1"/>
    </xf>
    <xf numFmtId="0" fontId="104" fillId="5" borderId="0" xfId="0" applyFont="1" applyFill="1" applyAlignment="1">
      <alignment horizontal="left" vertical="center"/>
    </xf>
    <xf numFmtId="0" fontId="104" fillId="5" borderId="0" xfId="0" applyFont="1" applyFill="1" applyAlignment="1">
      <alignment horizontal="left" vertical="top" wrapText="1"/>
    </xf>
    <xf numFmtId="0" fontId="8" fillId="0" borderId="0" xfId="1" applyAlignment="1" applyProtection="1">
      <alignment horizontal="center" vertical="center" wrapText="1"/>
    </xf>
    <xf numFmtId="0" fontId="78" fillId="0" borderId="0" xfId="0" applyFont="1" applyAlignment="1">
      <alignment horizontal="left" vertical="center" wrapText="1"/>
    </xf>
    <xf numFmtId="0" fontId="74" fillId="0" borderId="0" xfId="0" applyFont="1" applyAlignment="1">
      <alignment horizontal="left" vertical="center" wrapText="1"/>
    </xf>
    <xf numFmtId="0" fontId="77" fillId="0" borderId="0" xfId="0" applyFont="1" applyAlignment="1">
      <alignment horizontal="left" vertical="center" wrapText="1"/>
    </xf>
    <xf numFmtId="0" fontId="75" fillId="0" borderId="0" xfId="0" applyFont="1" applyAlignment="1">
      <alignment horizontal="left" vertical="center" wrapText="1"/>
    </xf>
    <xf numFmtId="0" fontId="78" fillId="0" borderId="0" xfId="0" applyFont="1" applyAlignment="1">
      <alignment horizontal="left" vertical="top" wrapText="1"/>
    </xf>
    <xf numFmtId="0" fontId="74" fillId="0" borderId="0" xfId="0" applyFont="1" applyAlignment="1">
      <alignment horizontal="left" vertical="top" wrapText="1"/>
    </xf>
    <xf numFmtId="0" fontId="98" fillId="19" borderId="0" xfId="1" applyFont="1" applyFill="1" applyAlignment="1" applyProtection="1">
      <alignment horizontal="center" vertical="center"/>
    </xf>
    <xf numFmtId="0" fontId="37" fillId="19" borderId="157" xfId="17" applyFont="1" applyFill="1" applyBorder="1" applyAlignment="1">
      <alignment horizontal="left" vertical="top" wrapText="1"/>
    </xf>
    <xf numFmtId="0" fontId="37" fillId="19" borderId="158" xfId="17" applyFont="1" applyFill="1" applyBorder="1" applyAlignment="1">
      <alignment horizontal="left" vertical="top" wrapText="1"/>
    </xf>
    <xf numFmtId="0" fontId="37" fillId="19" borderId="159" xfId="17" applyFont="1" applyFill="1" applyBorder="1" applyAlignment="1">
      <alignment horizontal="left" vertical="top" wrapText="1"/>
    </xf>
    <xf numFmtId="0" fontId="43" fillId="19" borderId="0" xfId="17" applyFont="1" applyFill="1" applyAlignment="1">
      <alignment horizontal="left" vertical="center"/>
    </xf>
    <xf numFmtId="0" fontId="10" fillId="6" borderId="208" xfId="17" applyFont="1" applyFill="1" applyBorder="1" applyAlignment="1">
      <alignment horizontal="center" vertical="center" wrapText="1"/>
    </xf>
    <xf numFmtId="0" fontId="10" fillId="6" borderId="206" xfId="17" applyFont="1" applyFill="1" applyBorder="1" applyAlignment="1">
      <alignment horizontal="center" vertical="center" wrapText="1"/>
    </xf>
    <xf numFmtId="0" fontId="10" fillId="6" borderId="209" xfId="17" applyFont="1" applyFill="1" applyBorder="1" applyAlignment="1">
      <alignment horizontal="center" vertical="center" wrapText="1"/>
    </xf>
    <xf numFmtId="0" fontId="13" fillId="19" borderId="157" xfId="2" applyFont="1" applyFill="1" applyBorder="1" applyAlignment="1">
      <alignment horizontal="left" vertical="top" wrapText="1"/>
    </xf>
    <xf numFmtId="0" fontId="13" fillId="19" borderId="158" xfId="2" applyFont="1" applyFill="1" applyBorder="1" applyAlignment="1">
      <alignment horizontal="left" vertical="top" wrapText="1"/>
    </xf>
    <xf numFmtId="0" fontId="13" fillId="19" borderId="159" xfId="2" applyFont="1" applyFill="1" applyBorder="1" applyAlignment="1">
      <alignment horizontal="left" vertical="top" wrapText="1"/>
    </xf>
    <xf numFmtId="0" fontId="95" fillId="19" borderId="157" xfId="2" applyFont="1" applyFill="1" applyBorder="1" applyAlignment="1">
      <alignment horizontal="left" vertical="top" wrapText="1"/>
    </xf>
    <xf numFmtId="0" fontId="95" fillId="19" borderId="158" xfId="2" applyFont="1" applyFill="1" applyBorder="1" applyAlignment="1">
      <alignment horizontal="left" vertical="top" wrapText="1"/>
    </xf>
    <xf numFmtId="0" fontId="95" fillId="19" borderId="159" xfId="2" applyFont="1" applyFill="1" applyBorder="1" applyAlignment="1">
      <alignment horizontal="left" vertical="top" wrapText="1"/>
    </xf>
    <xf numFmtId="0" fontId="37" fillId="21" borderId="157" xfId="17" applyFont="1" applyFill="1" applyBorder="1" applyAlignment="1">
      <alignment horizontal="left" vertical="top" wrapText="1"/>
    </xf>
    <xf numFmtId="0" fontId="37" fillId="21" borderId="158" xfId="17" applyFont="1" applyFill="1" applyBorder="1" applyAlignment="1">
      <alignment horizontal="left" vertical="top" wrapText="1"/>
    </xf>
    <xf numFmtId="0" fontId="37" fillId="21" borderId="159" xfId="17" applyFont="1" applyFill="1" applyBorder="1" applyAlignment="1">
      <alignment horizontal="left" vertical="top" wrapText="1"/>
    </xf>
    <xf numFmtId="0" fontId="60" fillId="12" borderId="57" xfId="17" applyFont="1" applyFill="1" applyBorder="1" applyAlignment="1">
      <alignment horizontal="right" vertical="center" wrapText="1"/>
    </xf>
    <xf numFmtId="0" fontId="61" fillId="12" borderId="57" xfId="0" applyFont="1" applyFill="1" applyBorder="1" applyAlignment="1">
      <alignment horizontal="right" vertical="center"/>
    </xf>
    <xf numFmtId="0" fontId="0" fillId="12" borderId="57" xfId="0" applyFill="1" applyBorder="1" applyAlignment="1">
      <alignment horizontal="right" vertical="center"/>
    </xf>
    <xf numFmtId="180" fontId="60" fillId="12" borderId="57" xfId="17" applyNumberFormat="1" applyFont="1" applyFill="1" applyBorder="1" applyAlignment="1">
      <alignment horizontal="center" vertical="center" wrapText="1"/>
    </xf>
    <xf numFmtId="180" fontId="0" fillId="12" borderId="57" xfId="0" applyNumberFormat="1" applyFill="1" applyBorder="1" applyAlignment="1">
      <alignment horizontal="center" vertical="center" wrapText="1"/>
    </xf>
    <xf numFmtId="0" fontId="62" fillId="13" borderId="58" xfId="17" applyFont="1" applyFill="1" applyBorder="1" applyAlignment="1">
      <alignment horizontal="center" vertical="center" wrapText="1"/>
    </xf>
    <xf numFmtId="0" fontId="63" fillId="13" borderId="58" xfId="0" applyFont="1" applyFill="1" applyBorder="1" applyAlignment="1">
      <alignment horizontal="center" vertical="center"/>
    </xf>
    <xf numFmtId="0" fontId="62" fillId="10" borderId="58" xfId="0" applyFont="1" applyFill="1" applyBorder="1" applyAlignment="1">
      <alignment horizontal="center" vertical="center"/>
    </xf>
    <xf numFmtId="0" fontId="65" fillId="10" borderId="58" xfId="0" applyFont="1" applyFill="1" applyBorder="1" applyAlignment="1">
      <alignment horizontal="center" vertical="center"/>
    </xf>
    <xf numFmtId="0" fontId="67" fillId="18" borderId="106" xfId="16" applyFont="1" applyFill="1" applyBorder="1" applyAlignment="1">
      <alignment horizontal="center" vertical="center"/>
    </xf>
    <xf numFmtId="0" fontId="67" fillId="18" borderId="111" xfId="16" applyFont="1" applyFill="1" applyBorder="1" applyAlignment="1">
      <alignment horizontal="center" vertical="center"/>
    </xf>
    <xf numFmtId="0" fontId="67" fillId="18" borderId="113" xfId="16" applyFont="1" applyFill="1" applyBorder="1" applyAlignment="1">
      <alignment horizontal="center" vertical="center"/>
    </xf>
    <xf numFmtId="0" fontId="68" fillId="2" borderId="107" xfId="16" applyFont="1" applyFill="1" applyBorder="1" applyAlignment="1">
      <alignment vertical="center" wrapText="1"/>
    </xf>
    <xf numFmtId="0" fontId="68" fillId="2" borderId="108" xfId="16" applyFont="1" applyFill="1" applyBorder="1" applyAlignment="1">
      <alignment vertical="center" wrapText="1"/>
    </xf>
    <xf numFmtId="0" fontId="68" fillId="2" borderId="109" xfId="16" applyFont="1" applyFill="1" applyBorder="1" applyAlignment="1">
      <alignment vertical="center" wrapText="1"/>
    </xf>
    <xf numFmtId="0" fontId="68" fillId="2" borderId="98" xfId="16" applyFont="1" applyFill="1" applyBorder="1" applyAlignment="1">
      <alignment vertical="center" wrapText="1"/>
    </xf>
    <xf numFmtId="0" fontId="68" fillId="2" borderId="0" xfId="16" applyFont="1" applyFill="1" applyAlignment="1">
      <alignment vertical="center" wrapText="1"/>
    </xf>
    <xf numFmtId="0" fontId="68" fillId="2" borderId="99" xfId="16" applyFont="1" applyFill="1" applyBorder="1" applyAlignment="1">
      <alignment vertical="center" wrapText="1"/>
    </xf>
    <xf numFmtId="0" fontId="68" fillId="2" borderId="114" xfId="16" applyFont="1" applyFill="1" applyBorder="1" applyAlignment="1">
      <alignment vertical="center" wrapText="1"/>
    </xf>
    <xf numFmtId="0" fontId="68" fillId="2" borderId="115" xfId="16" applyFont="1" applyFill="1" applyBorder="1" applyAlignment="1">
      <alignment vertical="center" wrapText="1"/>
    </xf>
    <xf numFmtId="0" fontId="68" fillId="2" borderId="116" xfId="16" applyFont="1" applyFill="1" applyBorder="1" applyAlignment="1">
      <alignment vertical="center" wrapText="1"/>
    </xf>
    <xf numFmtId="0" fontId="68" fillId="2" borderId="107" xfId="16" applyFont="1" applyFill="1" applyBorder="1" applyAlignment="1">
      <alignment horizontal="left" vertical="center" wrapText="1"/>
    </xf>
    <xf numFmtId="0" fontId="68" fillId="2" borderId="108" xfId="16" applyFont="1" applyFill="1" applyBorder="1" applyAlignment="1">
      <alignment horizontal="left" vertical="center" wrapText="1"/>
    </xf>
    <xf numFmtId="0" fontId="68" fillId="2" borderId="110" xfId="16" applyFont="1" applyFill="1" applyBorder="1" applyAlignment="1">
      <alignment horizontal="left" vertical="center" wrapText="1"/>
    </xf>
    <xf numFmtId="0" fontId="68" fillId="2" borderId="98" xfId="16" applyFont="1" applyFill="1" applyBorder="1" applyAlignment="1">
      <alignment horizontal="left" vertical="center" wrapText="1"/>
    </xf>
    <xf numFmtId="0" fontId="68" fillId="2" borderId="0" xfId="16" applyFont="1" applyFill="1" applyAlignment="1">
      <alignment horizontal="left" vertical="center" wrapText="1"/>
    </xf>
    <xf numFmtId="0" fontId="68" fillId="2" borderId="112" xfId="16" applyFont="1" applyFill="1" applyBorder="1" applyAlignment="1">
      <alignment horizontal="left" vertical="center" wrapText="1"/>
    </xf>
    <xf numFmtId="0" fontId="68" fillId="2" borderId="114" xfId="16" applyFont="1" applyFill="1" applyBorder="1" applyAlignment="1">
      <alignment horizontal="left" vertical="center" wrapText="1"/>
    </xf>
    <xf numFmtId="0" fontId="68" fillId="2" borderId="115" xfId="16" applyFont="1" applyFill="1" applyBorder="1" applyAlignment="1">
      <alignment horizontal="left" vertical="center" wrapText="1"/>
    </xf>
    <xf numFmtId="0" fontId="68" fillId="2" borderId="117" xfId="16" applyFont="1" applyFill="1" applyBorder="1" applyAlignment="1">
      <alignment horizontal="left" vertical="center" wrapText="1"/>
    </xf>
    <xf numFmtId="0" fontId="7" fillId="5" borderId="35" xfId="17" applyFont="1" applyFill="1" applyBorder="1" applyAlignment="1">
      <alignment horizontal="center" vertical="center" wrapText="1"/>
    </xf>
    <xf numFmtId="0" fontId="60" fillId="25" borderId="71" xfId="17" applyFont="1" applyFill="1" applyBorder="1" applyAlignment="1">
      <alignment horizontal="center" vertical="center" wrapText="1"/>
    </xf>
    <xf numFmtId="0" fontId="58" fillId="16" borderId="71" xfId="17" applyFont="1" applyFill="1" applyBorder="1" applyAlignment="1">
      <alignment horizontal="center" vertical="center" wrapText="1"/>
    </xf>
    <xf numFmtId="0" fontId="0" fillId="16" borderId="71" xfId="0" applyFill="1" applyBorder="1" applyAlignment="1">
      <alignment horizontal="center" vertical="center" wrapText="1"/>
    </xf>
    <xf numFmtId="180" fontId="60" fillId="3" borderId="72" xfId="17" applyNumberFormat="1" applyFont="1" applyFill="1" applyBorder="1" applyAlignment="1">
      <alignment horizontal="center" vertical="center" wrapText="1"/>
    </xf>
    <xf numFmtId="180" fontId="60" fillId="3" borderId="73" xfId="17" applyNumberFormat="1" applyFont="1" applyFill="1" applyBorder="1" applyAlignment="1">
      <alignment horizontal="center" vertical="center" wrapText="1"/>
    </xf>
    <xf numFmtId="0" fontId="68" fillId="3" borderId="72" xfId="17" applyFont="1" applyFill="1" applyBorder="1" applyAlignment="1">
      <alignment horizontal="center" vertical="center" wrapText="1"/>
    </xf>
    <xf numFmtId="0" fontId="68" fillId="3" borderId="186" xfId="17" applyFont="1" applyFill="1" applyBorder="1" applyAlignment="1">
      <alignment horizontal="center" vertical="center" wrapText="1"/>
    </xf>
    <xf numFmtId="0" fontId="68" fillId="3" borderId="73" xfId="17" applyFont="1" applyFill="1" applyBorder="1" applyAlignment="1">
      <alignment horizontal="center" vertical="center" wrapText="1"/>
    </xf>
    <xf numFmtId="0" fontId="93" fillId="19" borderId="157" xfId="17" applyFont="1" applyFill="1" applyBorder="1" applyAlignment="1">
      <alignment horizontal="left" vertical="top" wrapText="1"/>
    </xf>
    <xf numFmtId="0" fontId="93" fillId="19" borderId="158" xfId="17" applyFont="1" applyFill="1" applyBorder="1" applyAlignment="1">
      <alignment horizontal="left" vertical="top" wrapText="1"/>
    </xf>
    <xf numFmtId="0" fontId="93" fillId="19" borderId="159" xfId="17" applyFont="1" applyFill="1" applyBorder="1" applyAlignment="1">
      <alignment horizontal="left" vertical="top" wrapText="1"/>
    </xf>
    <xf numFmtId="0" fontId="13" fillId="21" borderId="157" xfId="17" applyFont="1" applyFill="1" applyBorder="1" applyAlignment="1">
      <alignment horizontal="left" vertical="top" wrapText="1"/>
    </xf>
    <xf numFmtId="0" fontId="13" fillId="21" borderId="158" xfId="17" applyFont="1" applyFill="1" applyBorder="1" applyAlignment="1">
      <alignment horizontal="left" vertical="top" wrapText="1"/>
    </xf>
    <xf numFmtId="0" fontId="13" fillId="21" borderId="159" xfId="17" applyFont="1" applyFill="1" applyBorder="1" applyAlignment="1">
      <alignment horizontal="left" vertical="top" wrapText="1"/>
    </xf>
    <xf numFmtId="0" fontId="37" fillId="19" borderId="185" xfId="17" applyFont="1" applyFill="1" applyBorder="1" applyAlignment="1">
      <alignment horizontal="left" vertical="top" wrapText="1"/>
    </xf>
    <xf numFmtId="0" fontId="37" fillId="19" borderId="130" xfId="17" applyFont="1" applyFill="1" applyBorder="1" applyAlignment="1">
      <alignment horizontal="left" vertical="top" wrapText="1"/>
    </xf>
    <xf numFmtId="0" fontId="50" fillId="19" borderId="47" xfId="17" applyFont="1" applyFill="1" applyBorder="1" applyAlignment="1">
      <alignment horizontal="center" vertical="center"/>
    </xf>
    <xf numFmtId="0" fontId="50" fillId="19" borderId="48" xfId="17" applyFont="1" applyFill="1" applyBorder="1" applyAlignment="1">
      <alignment horizontal="center" vertical="center"/>
    </xf>
    <xf numFmtId="0" fontId="50" fillId="0" borderId="48" xfId="17" applyFont="1" applyBorder="1" applyAlignment="1">
      <alignment horizontal="center" vertical="center"/>
    </xf>
    <xf numFmtId="0" fontId="50" fillId="0" borderId="49" xfId="17" applyFont="1" applyBorder="1" applyAlignment="1">
      <alignment horizontal="center" vertical="center"/>
    </xf>
    <xf numFmtId="0" fontId="1" fillId="0" borderId="74" xfId="17" applyBorder="1" applyAlignment="1">
      <alignment horizontal="center" vertical="center"/>
    </xf>
    <xf numFmtId="0" fontId="1" fillId="0" borderId="75" xfId="17" applyBorder="1" applyAlignment="1">
      <alignment horizontal="center" vertical="center"/>
    </xf>
    <xf numFmtId="0" fontId="1" fillId="0" borderId="76" xfId="17" applyBorder="1" applyAlignment="1">
      <alignment horizontal="center" vertical="center"/>
    </xf>
    <xf numFmtId="0" fontId="38" fillId="0" borderId="77" xfId="17" applyFont="1" applyBorder="1" applyAlignment="1">
      <alignment horizontal="center" vertical="center" wrapText="1"/>
    </xf>
    <xf numFmtId="0" fontId="38" fillId="0" borderId="43" xfId="17" applyFont="1" applyBorder="1" applyAlignment="1">
      <alignment horizontal="center" vertical="center" wrapText="1"/>
    </xf>
    <xf numFmtId="0" fontId="34" fillId="17" borderId="0" xfId="17" applyFont="1" applyFill="1" applyAlignment="1">
      <alignment horizontal="center" vertical="center"/>
    </xf>
    <xf numFmtId="179" fontId="11" fillId="0" borderId="78" xfId="17" applyNumberFormat="1" applyFont="1" applyBorder="1" applyAlignment="1">
      <alignment horizontal="center" vertical="center" shrinkToFit="1"/>
    </xf>
    <xf numFmtId="179" fontId="11" fillId="0" borderId="79" xfId="17" applyNumberFormat="1" applyFont="1" applyBorder="1" applyAlignment="1">
      <alignment horizontal="center" vertical="center" shrinkToFit="1"/>
    </xf>
    <xf numFmtId="0" fontId="48" fillId="0" borderId="80" xfId="17" applyFont="1" applyBorder="1" applyAlignment="1">
      <alignment horizontal="center" vertical="center"/>
    </xf>
    <xf numFmtId="0" fontId="48" fillId="0" borderId="81" xfId="17" applyFont="1" applyBorder="1" applyAlignment="1">
      <alignment horizontal="center" vertical="center"/>
    </xf>
    <xf numFmtId="0" fontId="37" fillId="19" borderId="82" xfId="18" applyFont="1" applyFill="1" applyBorder="1" applyAlignment="1">
      <alignment horizontal="center" vertical="center"/>
    </xf>
    <xf numFmtId="0" fontId="37" fillId="19" borderId="83" xfId="18" applyFont="1" applyFill="1" applyBorder="1" applyAlignment="1">
      <alignment horizontal="center" vertical="center"/>
    </xf>
    <xf numFmtId="0" fontId="12" fillId="0" borderId="119" xfId="17" applyFont="1" applyBorder="1" applyAlignment="1">
      <alignment horizontal="center" vertical="center" wrapText="1"/>
    </xf>
    <xf numFmtId="0" fontId="12" fillId="0" borderId="120" xfId="17" applyFont="1" applyBorder="1" applyAlignment="1">
      <alignment horizontal="center" vertical="center" wrapText="1"/>
    </xf>
    <xf numFmtId="0" fontId="12" fillId="0" borderId="121" xfId="17" applyFont="1" applyBorder="1" applyAlignment="1">
      <alignment horizontal="center" vertical="center" wrapText="1"/>
    </xf>
    <xf numFmtId="0" fontId="55" fillId="19" borderId="123" xfId="17" applyFont="1" applyFill="1" applyBorder="1" applyAlignment="1">
      <alignment horizontal="center" vertical="center"/>
    </xf>
    <xf numFmtId="0" fontId="55" fillId="19" borderId="124" xfId="17" applyFont="1" applyFill="1" applyBorder="1" applyAlignment="1">
      <alignment horizontal="center" vertical="center"/>
    </xf>
    <xf numFmtId="0" fontId="55" fillId="19" borderId="125" xfId="17" applyFont="1" applyFill="1" applyBorder="1" applyAlignment="1">
      <alignment horizontal="center" vertical="center"/>
    </xf>
    <xf numFmtId="0" fontId="37" fillId="19" borderId="226" xfId="17" applyFont="1" applyFill="1" applyBorder="1" applyAlignment="1">
      <alignment horizontal="left" vertical="top" wrapText="1"/>
    </xf>
    <xf numFmtId="0" fontId="37" fillId="19" borderId="224" xfId="17" applyFont="1" applyFill="1" applyBorder="1" applyAlignment="1">
      <alignment horizontal="left" vertical="top" wrapText="1"/>
    </xf>
    <xf numFmtId="0" fontId="37" fillId="19" borderId="225" xfId="17" applyFont="1" applyFill="1" applyBorder="1" applyAlignment="1">
      <alignment horizontal="left" vertical="top" wrapText="1"/>
    </xf>
    <xf numFmtId="0" fontId="109" fillId="19" borderId="223" xfId="17" applyFont="1" applyFill="1" applyBorder="1" applyAlignment="1">
      <alignment horizontal="left" vertical="top" wrapText="1"/>
    </xf>
    <xf numFmtId="0" fontId="109" fillId="19" borderId="224" xfId="17" applyFont="1" applyFill="1" applyBorder="1" applyAlignment="1">
      <alignment horizontal="left" vertical="top" wrapText="1"/>
    </xf>
    <xf numFmtId="0" fontId="109" fillId="19" borderId="225" xfId="17" applyFont="1" applyFill="1" applyBorder="1" applyAlignment="1">
      <alignment horizontal="left" vertical="top" wrapText="1"/>
    </xf>
    <xf numFmtId="0" fontId="0" fillId="23" borderId="228" xfId="0" applyFill="1" applyBorder="1" applyAlignment="1">
      <alignment horizontal="center" vertical="center"/>
    </xf>
    <xf numFmtId="0" fontId="0" fillId="23" borderId="104" xfId="0" applyFill="1" applyBorder="1" applyAlignment="1">
      <alignment horizontal="center" vertical="center"/>
    </xf>
    <xf numFmtId="0" fontId="71" fillId="29" borderId="104" xfId="0" applyFont="1" applyFill="1" applyBorder="1" applyAlignment="1">
      <alignment horizontal="center" vertical="center"/>
    </xf>
    <xf numFmtId="0" fontId="71" fillId="29" borderId="229" xfId="0" applyFont="1" applyFill="1" applyBorder="1" applyAlignment="1">
      <alignment horizontal="center" vertical="center"/>
    </xf>
    <xf numFmtId="14" fontId="87" fillId="21" borderId="172" xfId="1" applyNumberFormat="1" applyFont="1" applyFill="1" applyBorder="1" applyAlignment="1" applyProtection="1">
      <alignment horizontal="center" vertical="center" wrapText="1"/>
    </xf>
    <xf numFmtId="0" fontId="87" fillId="21" borderId="150" xfId="2" applyFont="1" applyFill="1" applyBorder="1" applyAlignment="1">
      <alignment horizontal="center" vertical="center"/>
    </xf>
    <xf numFmtId="0" fontId="87" fillId="21" borderId="154" xfId="2" applyFont="1" applyFill="1" applyBorder="1" applyAlignment="1">
      <alignment horizontal="center" vertical="center"/>
    </xf>
    <xf numFmtId="14" fontId="87" fillId="21" borderId="135" xfId="2" applyNumberFormat="1" applyFont="1" applyFill="1" applyBorder="1" applyAlignment="1">
      <alignment horizontal="center" vertical="center" wrapText="1" shrinkToFit="1"/>
    </xf>
    <xf numFmtId="14" fontId="87" fillId="21" borderId="136" xfId="2" applyNumberFormat="1" applyFont="1" applyFill="1" applyBorder="1" applyAlignment="1">
      <alignment horizontal="center" vertical="center" wrapText="1" shrinkToFit="1"/>
    </xf>
    <xf numFmtId="56" fontId="87" fillId="21" borderId="1" xfId="2" applyNumberFormat="1" applyFont="1" applyFill="1" applyBorder="1" applyAlignment="1">
      <alignment horizontal="center" vertical="center" wrapText="1"/>
    </xf>
    <xf numFmtId="56" fontId="87" fillId="21" borderId="134" xfId="2" applyNumberFormat="1" applyFont="1" applyFill="1" applyBorder="1" applyAlignment="1">
      <alignment horizontal="center" vertical="center" wrapText="1"/>
    </xf>
    <xf numFmtId="14" fontId="87" fillId="21" borderId="170" xfId="1" applyNumberFormat="1" applyFont="1" applyFill="1" applyBorder="1" applyAlignment="1" applyProtection="1">
      <alignment horizontal="center" vertical="center" wrapText="1"/>
    </xf>
    <xf numFmtId="14" fontId="87" fillId="21" borderId="171" xfId="1" applyNumberFormat="1" applyFont="1" applyFill="1" applyBorder="1" applyAlignment="1" applyProtection="1">
      <alignment horizontal="center" vertical="center" wrapText="1"/>
    </xf>
    <xf numFmtId="14" fontId="35" fillId="21" borderId="176" xfId="1" applyNumberFormat="1" applyFont="1" applyFill="1" applyBorder="1" applyAlignment="1" applyProtection="1">
      <alignment horizontal="center" vertical="center" shrinkToFit="1"/>
    </xf>
    <xf numFmtId="14" fontId="35" fillId="21" borderId="1" xfId="2" applyNumberFormat="1" applyFont="1" applyFill="1" applyBorder="1" applyAlignment="1">
      <alignment horizontal="center" vertical="center" shrinkToFit="1"/>
    </xf>
    <xf numFmtId="14" fontId="35" fillId="21" borderId="134" xfId="2" applyNumberFormat="1" applyFont="1" applyFill="1" applyBorder="1" applyAlignment="1">
      <alignment horizontal="center" vertical="center" shrinkToFit="1"/>
    </xf>
    <xf numFmtId="14" fontId="87" fillId="21" borderId="176" xfId="2" applyNumberFormat="1" applyFont="1" applyFill="1" applyBorder="1" applyAlignment="1">
      <alignment horizontal="center" vertical="center" wrapText="1" shrinkToFit="1"/>
    </xf>
    <xf numFmtId="14" fontId="87" fillId="21" borderId="1" xfId="2" applyNumberFormat="1" applyFont="1" applyFill="1" applyBorder="1" applyAlignment="1">
      <alignment horizontal="center" vertical="center" shrinkToFit="1"/>
    </xf>
    <xf numFmtId="14" fontId="87" fillId="21" borderId="134" xfId="2" applyNumberFormat="1" applyFont="1" applyFill="1" applyBorder="1" applyAlignment="1">
      <alignment horizontal="center" vertical="center" shrinkToFit="1"/>
    </xf>
    <xf numFmtId="56" fontId="87" fillId="21" borderId="39" xfId="2" applyNumberFormat="1" applyFont="1" applyFill="1" applyBorder="1" applyAlignment="1">
      <alignment horizontal="center" vertical="center" shrinkToFit="1"/>
    </xf>
    <xf numFmtId="56" fontId="87" fillId="21" borderId="1" xfId="2" applyNumberFormat="1" applyFont="1" applyFill="1" applyBorder="1" applyAlignment="1">
      <alignment horizontal="center" vertical="center" shrinkToFit="1"/>
    </xf>
    <xf numFmtId="56" fontId="87" fillId="21" borderId="134" xfId="2" applyNumberFormat="1" applyFont="1" applyFill="1" applyBorder="1" applyAlignment="1">
      <alignment horizontal="center" vertical="center" shrinkToFit="1"/>
    </xf>
    <xf numFmtId="14" fontId="87" fillId="21" borderId="150" xfId="1" applyNumberFormat="1" applyFont="1" applyFill="1" applyBorder="1" applyAlignment="1" applyProtection="1">
      <alignment horizontal="center" vertical="center" wrapText="1"/>
    </xf>
    <xf numFmtId="14" fontId="87" fillId="21" borderId="176" xfId="2" applyNumberFormat="1" applyFont="1" applyFill="1" applyBorder="1" applyAlignment="1">
      <alignment horizontal="center" vertical="center" shrinkToFit="1"/>
    </xf>
    <xf numFmtId="14" fontId="87" fillId="21" borderId="1" xfId="2" applyNumberFormat="1" applyFont="1" applyFill="1" applyBorder="1" applyAlignment="1">
      <alignment horizontal="center" vertical="center" wrapText="1" shrinkToFit="1"/>
    </xf>
    <xf numFmtId="14" fontId="87" fillId="21" borderId="137" xfId="2" applyNumberFormat="1" applyFont="1" applyFill="1" applyBorder="1" applyAlignment="1">
      <alignment horizontal="center" vertical="center" shrinkToFit="1"/>
    </xf>
    <xf numFmtId="14" fontId="87" fillId="21" borderId="135" xfId="2" applyNumberFormat="1" applyFont="1" applyFill="1" applyBorder="1" applyAlignment="1">
      <alignment horizontal="center" vertical="center" shrinkToFit="1"/>
    </xf>
    <xf numFmtId="14" fontId="87" fillId="21" borderId="136" xfId="2" applyNumberFormat="1" applyFont="1" applyFill="1" applyBorder="1" applyAlignment="1">
      <alignment horizontal="center" vertical="center" shrinkToFit="1"/>
    </xf>
    <xf numFmtId="0" fontId="114" fillId="21" borderId="195" xfId="2" applyFont="1" applyFill="1" applyBorder="1" applyAlignment="1">
      <alignment horizontal="center" vertical="center" shrinkToFit="1"/>
    </xf>
    <xf numFmtId="0" fontId="114" fillId="21" borderId="196" xfId="2" applyFont="1" applyFill="1" applyBorder="1" applyAlignment="1">
      <alignment horizontal="center" vertical="center" shrinkToFit="1"/>
    </xf>
    <xf numFmtId="0" fontId="6" fillId="0" borderId="0" xfId="2" applyAlignment="1">
      <alignment horizontal="center" vertical="center" wrapText="1"/>
    </xf>
    <xf numFmtId="0" fontId="81" fillId="33" borderId="0" xfId="2" applyFont="1" applyFill="1" applyAlignment="1">
      <alignment horizontal="left" vertical="center" wrapText="1"/>
    </xf>
    <xf numFmtId="0" fontId="81" fillId="33" borderId="0" xfId="2" applyFont="1" applyFill="1" applyAlignment="1">
      <alignment horizontal="left" vertical="center"/>
    </xf>
    <xf numFmtId="0" fontId="1" fillId="15" borderId="65" xfId="2" applyFont="1" applyFill="1" applyBorder="1" applyAlignment="1">
      <alignment vertical="top" wrapText="1"/>
    </xf>
    <xf numFmtId="0" fontId="6" fillId="0" borderId="61" xfId="2" applyBorder="1" applyAlignment="1">
      <alignment vertical="top" wrapText="1"/>
    </xf>
    <xf numFmtId="0" fontId="69" fillId="0" borderId="0" xfId="1" applyFont="1" applyAlignment="1" applyProtection="1">
      <alignment vertical="center"/>
    </xf>
    <xf numFmtId="0" fontId="6" fillId="0" borderId="0" xfId="2">
      <alignment vertical="center"/>
    </xf>
    <xf numFmtId="0" fontId="6" fillId="24" borderId="53" xfId="2" applyFill="1" applyBorder="1" applyAlignment="1">
      <alignment horizontal="left" vertical="top" wrapText="1"/>
    </xf>
    <xf numFmtId="0" fontId="6" fillId="24" borderId="122" xfId="2" applyFill="1" applyBorder="1" applyAlignment="1">
      <alignment horizontal="left" vertical="top" wrapText="1"/>
    </xf>
    <xf numFmtId="0" fontId="6" fillId="24" borderId="139" xfId="2" applyFill="1" applyBorder="1" applyAlignment="1">
      <alignment horizontal="left" vertical="top" wrapText="1"/>
    </xf>
    <xf numFmtId="0" fontId="1" fillId="28" borderId="53" xfId="2" applyFont="1" applyFill="1" applyBorder="1" applyAlignment="1">
      <alignment horizontal="left" vertical="top" wrapText="1"/>
    </xf>
    <xf numFmtId="0" fontId="1" fillId="28" borderId="64" xfId="2" applyFont="1" applyFill="1" applyBorder="1" applyAlignment="1">
      <alignment horizontal="left" vertical="top" wrapText="1"/>
    </xf>
    <xf numFmtId="0" fontId="8" fillId="28" borderId="122" xfId="1" applyFill="1" applyBorder="1" applyAlignment="1" applyProtection="1">
      <alignment horizontal="left" vertical="top"/>
    </xf>
    <xf numFmtId="0" fontId="6" fillId="28" borderId="138" xfId="2" applyFill="1" applyBorder="1" applyAlignment="1">
      <alignment horizontal="left" vertical="top"/>
    </xf>
    <xf numFmtId="0" fontId="6" fillId="2" borderId="70" xfId="2" applyFill="1" applyBorder="1" applyAlignment="1">
      <alignment vertical="top" wrapText="1"/>
    </xf>
    <xf numFmtId="0" fontId="15" fillId="2" borderId="61" xfId="0" applyFont="1" applyFill="1" applyBorder="1" applyAlignment="1">
      <alignment vertical="top" wrapText="1"/>
    </xf>
    <xf numFmtId="0" fontId="1" fillId="2" borderId="70" xfId="2" applyFont="1" applyFill="1" applyBorder="1" applyAlignment="1">
      <alignment horizontal="left" vertical="top" wrapText="1"/>
    </xf>
    <xf numFmtId="0" fontId="1" fillId="2" borderId="61" xfId="2" applyFont="1" applyFill="1" applyBorder="1" applyAlignment="1">
      <alignment horizontal="left" vertical="top" wrapText="1"/>
    </xf>
    <xf numFmtId="0" fontId="14" fillId="5" borderId="191" xfId="2" applyFont="1" applyFill="1" applyBorder="1" applyAlignment="1">
      <alignment horizontal="center" vertical="center" wrapText="1"/>
    </xf>
    <xf numFmtId="0" fontId="14" fillId="5" borderId="192" xfId="2" applyFont="1" applyFill="1" applyBorder="1" applyAlignment="1">
      <alignment horizontal="center" vertical="center" wrapText="1"/>
    </xf>
    <xf numFmtId="0" fontId="14" fillId="5" borderId="193" xfId="2" applyFont="1" applyFill="1" applyBorder="1" applyAlignment="1">
      <alignment horizontal="center" vertical="center" wrapText="1"/>
    </xf>
    <xf numFmtId="0" fontId="6" fillId="5" borderId="84" xfId="2" applyFill="1" applyBorder="1">
      <alignment vertical="center"/>
    </xf>
    <xf numFmtId="0" fontId="6" fillId="5" borderId="24" xfId="2" applyFill="1" applyBorder="1">
      <alignment vertical="center"/>
    </xf>
    <xf numFmtId="0" fontId="6" fillId="5" borderId="85" xfId="2" applyFill="1" applyBorder="1">
      <alignment vertical="center"/>
    </xf>
    <xf numFmtId="0" fontId="6" fillId="5" borderId="86" xfId="2" applyFill="1" applyBorder="1">
      <alignment vertical="center"/>
    </xf>
    <xf numFmtId="0" fontId="6" fillId="5" borderId="87" xfId="2" applyFill="1" applyBorder="1">
      <alignment vertical="center"/>
    </xf>
    <xf numFmtId="0" fontId="6" fillId="5" borderId="88" xfId="2" applyFill="1" applyBorder="1">
      <alignment vertical="center"/>
    </xf>
    <xf numFmtId="0" fontId="22" fillId="5" borderId="89" xfId="2" applyFont="1" applyFill="1" applyBorder="1" applyAlignment="1">
      <alignment horizontal="center" vertical="top" wrapText="1"/>
    </xf>
    <xf numFmtId="0" fontId="22" fillId="5" borderId="81" xfId="2" applyFont="1" applyFill="1" applyBorder="1" applyAlignment="1">
      <alignment horizontal="center" vertical="top" wrapText="1"/>
    </xf>
    <xf numFmtId="0" fontId="22" fillId="5" borderId="90" xfId="2" applyFont="1" applyFill="1" applyBorder="1" applyAlignment="1">
      <alignment horizontal="center" vertical="top" wrapText="1"/>
    </xf>
    <xf numFmtId="0" fontId="22" fillId="5" borderId="91" xfId="2" applyFont="1" applyFill="1" applyBorder="1" applyAlignment="1">
      <alignment horizontal="center" vertical="top" wrapText="1"/>
    </xf>
    <xf numFmtId="0" fontId="22" fillId="5" borderId="92" xfId="2" applyFont="1" applyFill="1" applyBorder="1" applyAlignment="1">
      <alignment horizontal="center" vertical="top" wrapText="1"/>
    </xf>
    <xf numFmtId="0" fontId="1" fillId="5" borderId="14" xfId="2" applyFont="1" applyFill="1" applyBorder="1" applyAlignment="1">
      <alignment vertical="top" wrapText="1"/>
    </xf>
    <xf numFmtId="0" fontId="6" fillId="5" borderId="0" xfId="2" applyFill="1" applyAlignment="1">
      <alignment vertical="top" wrapText="1"/>
    </xf>
    <xf numFmtId="0" fontId="6" fillId="5" borderId="15" xfId="2" applyFill="1" applyBorder="1" applyAlignment="1">
      <alignment vertical="top" wrapText="1"/>
    </xf>
    <xf numFmtId="0" fontId="116" fillId="5" borderId="17" xfId="2" applyFont="1" applyFill="1" applyBorder="1" applyAlignment="1">
      <alignment horizontal="center" vertical="center" shrinkToFit="1"/>
    </xf>
    <xf numFmtId="0" fontId="116" fillId="5" borderId="4" xfId="2" applyFont="1" applyFill="1" applyBorder="1" applyAlignment="1">
      <alignment horizontal="center" vertical="center" shrinkToFit="1"/>
    </xf>
    <xf numFmtId="0" fontId="26" fillId="19" borderId="0" xfId="19" applyFont="1" applyFill="1" applyAlignment="1">
      <alignment vertical="center" wrapText="1"/>
    </xf>
    <xf numFmtId="0" fontId="88" fillId="19" borderId="141" xfId="1" applyFont="1" applyFill="1" applyBorder="1" applyAlignment="1" applyProtection="1">
      <alignment horizontal="center" vertical="center" wrapText="1" shrinkToFit="1"/>
    </xf>
    <xf numFmtId="0" fontId="28" fillId="19" borderId="142" xfId="2" applyFont="1" applyFill="1" applyBorder="1" applyAlignment="1">
      <alignment horizontal="center" vertical="center" wrapText="1" shrinkToFit="1"/>
    </xf>
    <xf numFmtId="0" fontId="28" fillId="19" borderId="143" xfId="2" applyFont="1" applyFill="1" applyBorder="1" applyAlignment="1">
      <alignment horizontal="center" vertical="center" wrapText="1" shrinkToFit="1"/>
    </xf>
    <xf numFmtId="0" fontId="132" fillId="19" borderId="54" xfId="2" applyFont="1" applyFill="1" applyBorder="1" applyAlignment="1">
      <alignment horizontal="left" vertical="top" wrapText="1" shrinkToFit="1"/>
    </xf>
    <xf numFmtId="0" fontId="20" fillId="19" borderId="55" xfId="2" applyFont="1" applyFill="1" applyBorder="1" applyAlignment="1">
      <alignment horizontal="left" vertical="top" wrapText="1" shrinkToFit="1"/>
    </xf>
    <xf numFmtId="0" fontId="20" fillId="19" borderId="56" xfId="2" applyFont="1" applyFill="1" applyBorder="1" applyAlignment="1">
      <alignment horizontal="left" vertical="top" wrapText="1" shrinkToFit="1"/>
    </xf>
    <xf numFmtId="0" fontId="10" fillId="0" borderId="0" xfId="2" applyFont="1" applyAlignment="1">
      <alignment vertical="center" wrapText="1"/>
    </xf>
    <xf numFmtId="0" fontId="10" fillId="0" borderId="0" xfId="2" applyFont="1">
      <alignment vertical="center"/>
    </xf>
    <xf numFmtId="0" fontId="10" fillId="0" borderId="55" xfId="2" applyFont="1" applyBorder="1">
      <alignment vertical="center"/>
    </xf>
    <xf numFmtId="0" fontId="28" fillId="29" borderId="141" xfId="2" applyFont="1" applyFill="1" applyBorder="1" applyAlignment="1">
      <alignment horizontal="center" vertical="center" wrapText="1" shrinkToFit="1"/>
    </xf>
    <xf numFmtId="0" fontId="28" fillId="29" borderId="142" xfId="2" applyFont="1" applyFill="1" applyBorder="1" applyAlignment="1">
      <alignment horizontal="center" vertical="center" wrapText="1" shrinkToFit="1"/>
    </xf>
    <xf numFmtId="0" fontId="28" fillId="29" borderId="143" xfId="2" applyFont="1" applyFill="1" applyBorder="1" applyAlignment="1">
      <alignment horizontal="center" vertical="center" wrapText="1" shrinkToFit="1"/>
    </xf>
    <xf numFmtId="0" fontId="148" fillId="29" borderId="54" xfId="2" applyFont="1" applyFill="1" applyBorder="1" applyAlignment="1">
      <alignment horizontal="left" vertical="top" wrapText="1" shrinkToFit="1"/>
    </xf>
    <xf numFmtId="0" fontId="148" fillId="29" borderId="55" xfId="2" applyFont="1" applyFill="1" applyBorder="1" applyAlignment="1">
      <alignment horizontal="left" vertical="top" wrapText="1" shrinkToFit="1"/>
    </xf>
    <xf numFmtId="0" fontId="148" fillId="29" borderId="56" xfId="2" applyFont="1" applyFill="1" applyBorder="1" applyAlignment="1">
      <alignment horizontal="left" vertical="top" wrapText="1" shrinkToFit="1"/>
    </xf>
    <xf numFmtId="0" fontId="28" fillId="21" borderId="96" xfId="2" applyFont="1" applyFill="1" applyBorder="1" applyAlignment="1">
      <alignment horizontal="center" vertical="center" shrinkToFit="1"/>
    </xf>
    <xf numFmtId="0" fontId="18" fillId="21" borderId="28" xfId="2" applyFont="1" applyFill="1" applyBorder="1" applyAlignment="1">
      <alignment horizontal="center" vertical="center" shrinkToFit="1"/>
    </xf>
    <xf numFmtId="0" fontId="18" fillId="21" borderId="97" xfId="2" applyFont="1" applyFill="1" applyBorder="1" applyAlignment="1">
      <alignment horizontal="center" vertical="center" shrinkToFit="1"/>
    </xf>
    <xf numFmtId="0" fontId="115" fillId="19" borderId="96" xfId="2" applyFont="1" applyFill="1" applyBorder="1" applyAlignment="1">
      <alignment horizontal="center" vertical="center" wrapText="1" shrinkToFit="1"/>
    </xf>
    <xf numFmtId="0" fontId="32" fillId="19" borderId="28" xfId="2" applyFont="1" applyFill="1" applyBorder="1" applyAlignment="1">
      <alignment horizontal="center" vertical="center" shrinkToFit="1"/>
    </xf>
    <xf numFmtId="0" fontId="32" fillId="19" borderId="97" xfId="2" applyFont="1" applyFill="1" applyBorder="1" applyAlignment="1">
      <alignment horizontal="center" vertical="center" shrinkToFit="1"/>
    </xf>
    <xf numFmtId="0" fontId="130" fillId="19" borderId="93" xfId="1" applyFont="1" applyFill="1" applyBorder="1" applyAlignment="1" applyProtection="1">
      <alignment vertical="top" wrapText="1"/>
    </xf>
    <xf numFmtId="0" fontId="21" fillId="19" borderId="94" xfId="2" applyFont="1" applyFill="1" applyBorder="1" applyAlignment="1">
      <alignment vertical="top" wrapText="1"/>
    </xf>
    <xf numFmtId="0" fontId="21" fillId="19" borderId="95" xfId="2" applyFont="1" applyFill="1" applyBorder="1" applyAlignment="1">
      <alignment vertical="top" wrapText="1"/>
    </xf>
    <xf numFmtId="0" fontId="115" fillId="29" borderId="96" xfId="2" applyFont="1" applyFill="1" applyBorder="1" applyAlignment="1">
      <alignment horizontal="center" vertical="center" wrapText="1" shrinkToFit="1"/>
    </xf>
    <xf numFmtId="0" fontId="18" fillId="29" borderId="28" xfId="2" applyFont="1" applyFill="1" applyBorder="1" applyAlignment="1">
      <alignment horizontal="center" vertical="center" shrinkToFit="1"/>
    </xf>
    <xf numFmtId="0" fontId="18" fillId="29" borderId="97" xfId="2" applyFont="1" applyFill="1" applyBorder="1" applyAlignment="1">
      <alignment horizontal="center" vertical="center" shrinkToFit="1"/>
    </xf>
    <xf numFmtId="0" fontId="132" fillId="29" borderId="202" xfId="1" applyFont="1" applyFill="1" applyBorder="1" applyAlignment="1" applyProtection="1">
      <alignment horizontal="left" vertical="top" wrapText="1"/>
    </xf>
    <xf numFmtId="0" fontId="132" fillId="29" borderId="104" xfId="1" applyFont="1" applyFill="1" applyBorder="1" applyAlignment="1" applyProtection="1">
      <alignment horizontal="left" vertical="top" wrapText="1"/>
    </xf>
    <xf numFmtId="0" fontId="132" fillId="29" borderId="203" xfId="1" applyFont="1" applyFill="1" applyBorder="1" applyAlignment="1" applyProtection="1">
      <alignment horizontal="left" vertical="top" wrapText="1"/>
    </xf>
    <xf numFmtId="178" fontId="27" fillId="3" borderId="1" xfId="2" applyNumberFormat="1" applyFont="1" applyFill="1" applyBorder="1" applyAlignment="1">
      <alignment horizontal="center" vertical="center"/>
    </xf>
    <xf numFmtId="178" fontId="27" fillId="3" borderId="1" xfId="0" applyNumberFormat="1" applyFont="1" applyFill="1" applyBorder="1" applyAlignment="1">
      <alignment horizontal="center" vertical="center"/>
    </xf>
    <xf numFmtId="0" fontId="156" fillId="44" borderId="0" xfId="20" applyFont="1" applyFill="1" applyAlignment="1">
      <alignment horizontal="center" vertical="center"/>
    </xf>
    <xf numFmtId="0" fontId="6" fillId="0" borderId="0" xfId="20">
      <alignment vertical="center"/>
    </xf>
    <xf numFmtId="0" fontId="6" fillId="0" borderId="0" xfId="4"/>
    <xf numFmtId="0" fontId="21" fillId="0" borderId="0" xfId="20" applyFont="1" applyAlignment="1">
      <alignment horizontal="center" vertical="center"/>
    </xf>
    <xf numFmtId="0" fontId="6" fillId="0" borderId="0" xfId="20">
      <alignment vertical="center"/>
    </xf>
    <xf numFmtId="0" fontId="157" fillId="0" borderId="0" xfId="20" applyFont="1" applyAlignment="1">
      <alignment horizontal="center" vertical="center"/>
    </xf>
    <xf numFmtId="0" fontId="34" fillId="9" borderId="0" xfId="20" applyFont="1" applyFill="1" applyAlignment="1">
      <alignment horizontal="center" vertical="center"/>
    </xf>
    <xf numFmtId="0" fontId="6" fillId="9" borderId="0" xfId="20" applyFill="1" applyAlignment="1">
      <alignment horizontal="center" vertical="center"/>
    </xf>
    <xf numFmtId="0" fontId="87" fillId="45" borderId="0" xfId="4" applyFont="1" applyFill="1" applyAlignment="1">
      <alignment vertical="top"/>
    </xf>
    <xf numFmtId="0" fontId="158" fillId="45" borderId="0" xfId="20" applyFont="1" applyFill="1" applyAlignment="1">
      <alignment horizontal="center" vertical="center" wrapText="1"/>
    </xf>
    <xf numFmtId="0" fontId="158" fillId="45" borderId="0" xfId="20" applyFont="1" applyFill="1" applyAlignment="1">
      <alignment horizontal="center" vertical="center"/>
    </xf>
    <xf numFmtId="0" fontId="87" fillId="45" borderId="0" xfId="20" applyFont="1" applyFill="1" applyAlignment="1">
      <alignment vertical="top"/>
    </xf>
    <xf numFmtId="0" fontId="159" fillId="0" borderId="0" xfId="20" applyFont="1">
      <alignment vertical="center"/>
    </xf>
    <xf numFmtId="0" fontId="7" fillId="21" borderId="0" xfId="4" applyFont="1" applyFill="1" applyAlignment="1">
      <alignment vertical="top"/>
    </xf>
    <xf numFmtId="0" fontId="57" fillId="21" borderId="0" xfId="20" applyFont="1" applyFill="1" applyAlignment="1">
      <alignment horizontal="center" vertical="center"/>
    </xf>
    <xf numFmtId="0" fontId="7" fillId="21" borderId="0" xfId="20" applyFont="1" applyFill="1" applyAlignment="1">
      <alignment vertical="top"/>
    </xf>
    <xf numFmtId="0" fontId="7" fillId="3" borderId="0" xfId="20" applyFont="1" applyFill="1" applyAlignment="1">
      <alignment vertical="top"/>
    </xf>
    <xf numFmtId="0" fontId="160" fillId="3" borderId="0" xfId="20" applyFont="1" applyFill="1" applyAlignment="1">
      <alignment vertical="top" wrapText="1"/>
    </xf>
    <xf numFmtId="0" fontId="161" fillId="3" borderId="0" xfId="20" applyFont="1" applyFill="1" applyAlignment="1">
      <alignment vertical="top" wrapText="1"/>
    </xf>
    <xf numFmtId="0" fontId="51" fillId="46" borderId="0" xfId="20" applyFont="1" applyFill="1" applyAlignment="1">
      <alignment horizontal="left" vertical="center" wrapText="1"/>
    </xf>
    <xf numFmtId="0" fontId="162" fillId="46" borderId="0" xfId="20" applyFont="1" applyFill="1" applyAlignment="1">
      <alignment horizontal="left" vertical="center" wrapText="1"/>
    </xf>
    <xf numFmtId="0" fontId="163" fillId="3" borderId="0" xfId="20" applyFont="1" applyFill="1" applyAlignment="1">
      <alignment vertical="top"/>
    </xf>
    <xf numFmtId="0" fontId="34" fillId="3" borderId="0" xfId="20" applyFont="1" applyFill="1" applyAlignment="1">
      <alignment vertical="top"/>
    </xf>
    <xf numFmtId="0" fontId="6" fillId="3" borderId="0" xfId="20" applyFill="1" applyAlignment="1">
      <alignment vertical="top" wrapText="1"/>
    </xf>
    <xf numFmtId="0" fontId="164" fillId="3" borderId="0" xfId="20" applyFont="1" applyFill="1" applyAlignment="1">
      <alignment vertical="top"/>
    </xf>
    <xf numFmtId="0" fontId="6" fillId="3" borderId="0" xfId="20" applyFill="1" applyAlignment="1">
      <alignment horizontal="left" vertical="center"/>
    </xf>
    <xf numFmtId="0" fontId="165" fillId="47" borderId="0" xfId="4" applyFont="1" applyFill="1"/>
    <xf numFmtId="0" fontId="166" fillId="47" borderId="0" xfId="4" applyFont="1" applyFill="1" applyAlignment="1">
      <alignment vertical="top" wrapText="1"/>
    </xf>
    <xf numFmtId="0" fontId="167" fillId="47" borderId="0" xfId="20" applyFont="1" applyFill="1" applyAlignment="1">
      <alignment vertical="center" wrapText="1"/>
    </xf>
    <xf numFmtId="0" fontId="25" fillId="47" borderId="0" xfId="20" applyFont="1" applyFill="1">
      <alignment vertical="center"/>
    </xf>
    <xf numFmtId="0" fontId="6" fillId="0" borderId="0" xfId="4" applyAlignment="1">
      <alignment horizontal="center" vertical="center"/>
    </xf>
    <xf numFmtId="0" fontId="17" fillId="5" borderId="0" xfId="4" applyFont="1" applyFill="1"/>
    <xf numFmtId="0" fontId="0" fillId="0" borderId="0" xfId="4" applyFont="1"/>
    <xf numFmtId="0" fontId="168" fillId="0" borderId="0" xfId="20" applyFont="1">
      <alignment vertical="center"/>
    </xf>
    <xf numFmtId="0" fontId="169" fillId="0" borderId="0" xfId="20" applyFont="1">
      <alignment vertical="center"/>
    </xf>
    <xf numFmtId="0" fontId="6" fillId="0" borderId="0" xfId="20" applyAlignment="1">
      <alignment horizontal="center" vertical="center"/>
    </xf>
    <xf numFmtId="0" fontId="170" fillId="0" borderId="0" xfId="20" applyFont="1">
      <alignment vertical="center"/>
    </xf>
  </cellXfs>
  <cellStyles count="25">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s>
  <dxfs count="6">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s>
  <tableStyles count="0" defaultTableStyle="TableStyleMedium2" defaultPivotStyle="PivotStyleLight16"/>
  <colors>
    <mruColors>
      <color rgb="FF6DDDF7"/>
      <color rgb="FF6EF729"/>
      <color rgb="FFCC00FF"/>
      <color rgb="FFFF99FF"/>
      <color rgb="FF00CC00"/>
      <color rgb="FF3399FF"/>
      <color rgb="FFD4FDC3"/>
      <color rgb="FFFAFEC2"/>
      <color rgb="FFFFCC00"/>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957102525799962E-2"/>
          <c:y val="0.1768518759411116"/>
          <c:w val="0.77210613690956476"/>
          <c:h val="0.60984543598716823"/>
        </c:manualLayout>
      </c:layout>
      <c:lineChart>
        <c:grouping val="standard"/>
        <c:varyColors val="0"/>
        <c:ser>
          <c:idx val="9"/>
          <c:order val="0"/>
          <c:tx>
            <c:strRef>
              <c:f>'4　感染症統計'!$A$7</c:f>
              <c:strCache>
                <c:ptCount val="1"/>
                <c:pt idx="0">
                  <c:v>2024年</c:v>
                </c:pt>
              </c:strCache>
            </c:strRef>
          </c:tx>
          <c:spPr>
            <a:ln w="28575" cap="rnd">
              <a:solidFill>
                <a:srgbClr val="FF0000"/>
              </a:solidFill>
              <a:round/>
            </a:ln>
            <a:effectLst/>
          </c:spPr>
          <c:marker>
            <c:symbol val="circle"/>
            <c:size val="5"/>
            <c:spPr>
              <a:solidFill>
                <a:schemeClr val="accent4">
                  <a:lumMod val="60000"/>
                </a:schemeClr>
              </a:solidFill>
              <a:ln w="9525">
                <a:solidFill>
                  <a:srgbClr val="FF0000"/>
                </a:solidFill>
              </a:ln>
              <a:effectLst/>
            </c:spPr>
          </c:marker>
          <c:val>
            <c:numRef>
              <c:f>'4　感染症統計'!$B$7:$M$7</c:f>
              <c:numCache>
                <c:formatCode>General</c:formatCode>
                <c:ptCount val="12"/>
                <c:pt idx="0">
                  <c:v>99</c:v>
                </c:pt>
              </c:numCache>
            </c:numRef>
          </c:val>
          <c:smooth val="0"/>
          <c:extLst>
            <c:ext xmlns:c16="http://schemas.microsoft.com/office/drawing/2014/chart" uri="{C3380CC4-5D6E-409C-BE32-E72D297353CC}">
              <c16:uniqueId val="{00000008-9549-4A62-BF04-398DC0EE804A}"/>
            </c:ext>
          </c:extLst>
        </c:ser>
        <c:ser>
          <c:idx val="6"/>
          <c:order val="1"/>
          <c:tx>
            <c:strRef>
              <c:f>'4　感染症統計'!$A$8</c:f>
              <c:strCache>
                <c:ptCount val="1"/>
                <c:pt idx="0">
                  <c:v>2023年</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'4　感染症統計'!$B$8:$M$8</c:f>
              <c:numCache>
                <c:formatCode>#,##0_ </c:formatCode>
                <c:ptCount val="12"/>
                <c:pt idx="0" formatCode="General">
                  <c:v>82</c:v>
                </c:pt>
                <c:pt idx="1">
                  <c:v>62</c:v>
                </c:pt>
                <c:pt idx="2">
                  <c:v>99</c:v>
                </c:pt>
                <c:pt idx="3">
                  <c:v>112</c:v>
                </c:pt>
                <c:pt idx="4" formatCode="General">
                  <c:v>224</c:v>
                </c:pt>
                <c:pt idx="5" formatCode="General">
                  <c:v>526</c:v>
                </c:pt>
                <c:pt idx="6" formatCode="General">
                  <c:v>521</c:v>
                </c:pt>
                <c:pt idx="7">
                  <c:v>768</c:v>
                </c:pt>
                <c:pt idx="8">
                  <c:v>454</c:v>
                </c:pt>
                <c:pt idx="9">
                  <c:v>390</c:v>
                </c:pt>
                <c:pt idx="10">
                  <c:v>416</c:v>
                </c:pt>
                <c:pt idx="11" formatCode="General">
                  <c:v>154</c:v>
                </c:pt>
              </c:numCache>
            </c:numRef>
          </c:val>
          <c:smooth val="0"/>
          <c:extLst>
            <c:ext xmlns:c16="http://schemas.microsoft.com/office/drawing/2014/chart" uri="{C3380CC4-5D6E-409C-BE32-E72D297353CC}">
              <c16:uniqueId val="{00000000-EF25-4824-8530-875CCEE0B185}"/>
            </c:ext>
          </c:extLst>
        </c:ser>
        <c:ser>
          <c:idx val="0"/>
          <c:order val="2"/>
          <c:tx>
            <c:strRef>
              <c:f>'4　感染症統計'!$A$9</c:f>
              <c:strCache>
                <c:ptCount val="1"/>
                <c:pt idx="0">
                  <c:v>2022年</c:v>
                </c:pt>
              </c:strCache>
            </c:strRef>
          </c:tx>
          <c:spPr>
            <a:ln w="28575" cap="rnd">
              <a:solidFill>
                <a:schemeClr val="accent1"/>
              </a:solidFill>
              <a:round/>
            </a:ln>
            <a:effectLst/>
          </c:spPr>
          <c:marker>
            <c:symbol val="none"/>
          </c:marker>
          <c:val>
            <c:numRef>
              <c:f>'4　感染症統計'!$B$9:$M$9</c:f>
              <c:numCache>
                <c:formatCode>#,##0_ </c:formatCode>
                <c:ptCount val="12"/>
                <c:pt idx="0" formatCode="General">
                  <c:v>81</c:v>
                </c:pt>
                <c:pt idx="1">
                  <c:v>39</c:v>
                </c:pt>
                <c:pt idx="2">
                  <c:v>72</c:v>
                </c:pt>
                <c:pt idx="3" formatCode="General">
                  <c:v>89</c:v>
                </c:pt>
                <c:pt idx="4" formatCode="General">
                  <c:v>258</c:v>
                </c:pt>
                <c:pt idx="5" formatCode="General">
                  <c:v>416</c:v>
                </c:pt>
                <c:pt idx="6" formatCode="General">
                  <c:v>554</c:v>
                </c:pt>
                <c:pt idx="7" formatCode="General">
                  <c:v>568</c:v>
                </c:pt>
                <c:pt idx="8" formatCode="General">
                  <c:v>578</c:v>
                </c:pt>
                <c:pt idx="9" formatCode="General">
                  <c:v>337</c:v>
                </c:pt>
                <c:pt idx="10" formatCode="General">
                  <c:v>169</c:v>
                </c:pt>
                <c:pt idx="11" formatCode="General">
                  <c:v>168</c:v>
                </c:pt>
              </c:numCache>
            </c:numRef>
          </c:val>
          <c:smooth val="0"/>
          <c:extLst>
            <c:ext xmlns:c16="http://schemas.microsoft.com/office/drawing/2014/chart" uri="{C3380CC4-5D6E-409C-BE32-E72D297353CC}">
              <c16:uniqueId val="{00000000-9549-4A62-BF04-398DC0EE804A}"/>
            </c:ext>
          </c:extLst>
        </c:ser>
        <c:ser>
          <c:idx val="1"/>
          <c:order val="3"/>
          <c:tx>
            <c:strRef>
              <c:f>'4　感染症統計'!$A$10</c:f>
              <c:strCache>
                <c:ptCount val="1"/>
                <c:pt idx="0">
                  <c:v>2021年</c:v>
                </c:pt>
              </c:strCache>
            </c:strRef>
          </c:tx>
          <c:spPr>
            <a:ln w="28575" cap="rnd">
              <a:solidFill>
                <a:schemeClr val="accent2"/>
              </a:solidFill>
              <a:round/>
            </a:ln>
            <a:effectLst/>
          </c:spPr>
          <c:marker>
            <c:symbol val="none"/>
          </c:marker>
          <c:val>
            <c:numRef>
              <c:f>'4　感染症統計'!$B$10:$M$10</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1-9549-4A62-BF04-398DC0EE804A}"/>
            </c:ext>
          </c:extLst>
        </c:ser>
        <c:ser>
          <c:idx val="2"/>
          <c:order val="4"/>
          <c:tx>
            <c:strRef>
              <c:f>'4　感染症統計'!$A$11</c:f>
              <c:strCache>
                <c:ptCount val="1"/>
                <c:pt idx="0">
                  <c:v>2020年</c:v>
                </c:pt>
              </c:strCache>
            </c:strRef>
          </c:tx>
          <c:spPr>
            <a:ln w="28575" cap="rnd">
              <a:solidFill>
                <a:schemeClr val="accent3"/>
              </a:solidFill>
              <a:round/>
            </a:ln>
            <a:effectLst/>
          </c:spPr>
          <c:marker>
            <c:symbol val="none"/>
          </c:marker>
          <c:val>
            <c:numRef>
              <c:f>'4　感染症統計'!$B$11:$M$11</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2-9549-4A62-BF04-398DC0EE804A}"/>
            </c:ext>
          </c:extLst>
        </c:ser>
        <c:ser>
          <c:idx val="3"/>
          <c:order val="5"/>
          <c:tx>
            <c:strRef>
              <c:f>'4　感染症統計'!$A$12</c:f>
              <c:strCache>
                <c:ptCount val="1"/>
                <c:pt idx="0">
                  <c:v>2019年</c:v>
                </c:pt>
              </c:strCache>
            </c:strRef>
          </c:tx>
          <c:spPr>
            <a:ln w="28575" cap="rnd">
              <a:solidFill>
                <a:schemeClr val="accent4"/>
              </a:solidFill>
              <a:round/>
            </a:ln>
            <a:effectLst/>
          </c:spPr>
          <c:marker>
            <c:symbol val="none"/>
          </c:marker>
          <c:val>
            <c:numRef>
              <c:f>'4　感染症統計'!$B$12:$M$12</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3-9549-4A62-BF04-398DC0EE804A}"/>
            </c:ext>
          </c:extLst>
        </c:ser>
        <c:ser>
          <c:idx val="4"/>
          <c:order val="6"/>
          <c:tx>
            <c:strRef>
              <c:f>'4　感染症統計'!$A$13</c:f>
              <c:strCache>
                <c:ptCount val="1"/>
                <c:pt idx="0">
                  <c:v>2018年</c:v>
                </c:pt>
              </c:strCache>
            </c:strRef>
          </c:tx>
          <c:spPr>
            <a:ln w="28575" cap="rnd">
              <a:solidFill>
                <a:schemeClr val="accent5"/>
              </a:solidFill>
              <a:round/>
            </a:ln>
            <a:effectLst/>
          </c:spPr>
          <c:marker>
            <c:symbol val="none"/>
          </c:marker>
          <c:val>
            <c:numRef>
              <c:f>'4　感染症統計'!$B$13:$M$13</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4-9549-4A62-BF04-398DC0EE804A}"/>
            </c:ext>
          </c:extLst>
        </c:ser>
        <c:dLbls>
          <c:showLegendKey val="0"/>
          <c:showVal val="0"/>
          <c:showCatName val="0"/>
          <c:showSerName val="0"/>
          <c:showPercent val="0"/>
          <c:showBubbleSize val="0"/>
        </c:dLbls>
        <c:marker val="1"/>
        <c:smooth val="0"/>
        <c:axId val="473875992"/>
        <c:axId val="473875208"/>
      </c:lineChart>
      <c:catAx>
        <c:axId val="47387599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208"/>
        <c:crosses val="autoZero"/>
        <c:auto val="1"/>
        <c:lblAlgn val="ctr"/>
        <c:lblOffset val="100"/>
        <c:noMultiLvlLbl val="0"/>
      </c:catAx>
      <c:valAx>
        <c:axId val="473875208"/>
        <c:scaling>
          <c:orientation val="minMax"/>
          <c:max val="140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9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7151596407712806"/>
          <c:y val="0.15416790138811245"/>
          <c:w val="0.12798558763714724"/>
          <c:h val="0.75181348059885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46676972496693E-2"/>
          <c:y val="0.15513360601198112"/>
          <c:w val="0.71832911183304882"/>
          <c:h val="0.62589415129079018"/>
        </c:manualLayout>
      </c:layout>
      <c:lineChart>
        <c:grouping val="standard"/>
        <c:varyColors val="0"/>
        <c:ser>
          <c:idx val="6"/>
          <c:order val="0"/>
          <c:tx>
            <c:strRef>
              <c:f>'4　感染症統計'!$P$7</c:f>
              <c:strCache>
                <c:ptCount val="1"/>
                <c:pt idx="0">
                  <c:v>2024年</c:v>
                </c:pt>
              </c:strCache>
            </c:strRef>
          </c:tx>
          <c:spPr>
            <a:ln w="63500" cap="rnd">
              <a:solidFill>
                <a:srgbClr val="FF0000"/>
              </a:solidFill>
              <a:round/>
            </a:ln>
            <a:effectLst/>
          </c:spPr>
          <c:marker>
            <c:symbol val="none"/>
          </c:marker>
          <c:val>
            <c:numRef>
              <c:f>'4　感染症統計'!$Q$7:$AB$7</c:f>
              <c:numCache>
                <c:formatCode>General</c:formatCode>
                <c:ptCount val="12"/>
                <c:pt idx="0" formatCode="#,##0_ ">
                  <c:v>4</c:v>
                </c:pt>
              </c:numCache>
            </c:numRef>
          </c:val>
          <c:smooth val="0"/>
          <c:extLst>
            <c:ext xmlns:c16="http://schemas.microsoft.com/office/drawing/2014/chart" uri="{C3380CC4-5D6E-409C-BE32-E72D297353CC}">
              <c16:uniqueId val="{00000000-691A-4A61-BF12-3A5977548A2F}"/>
            </c:ext>
          </c:extLst>
        </c:ser>
        <c:ser>
          <c:idx val="0"/>
          <c:order val="1"/>
          <c:tx>
            <c:strRef>
              <c:f>'4　感染症統計'!$P$8</c:f>
              <c:strCache>
                <c:ptCount val="1"/>
                <c:pt idx="0">
                  <c:v>2023年</c:v>
                </c:pt>
              </c:strCache>
            </c:strRef>
          </c:tx>
          <c:spPr>
            <a:ln w="28575" cap="rnd">
              <a:solidFill>
                <a:schemeClr val="accent1"/>
              </a:solidFill>
              <a:round/>
            </a:ln>
            <a:effectLst/>
          </c:spPr>
          <c:marker>
            <c:symbol val="none"/>
          </c:marker>
          <c:val>
            <c:numRef>
              <c:f>'4　感染症統計'!$Q$8:$AB$8</c:f>
              <c:numCache>
                <c:formatCode>#,##0_ </c:formatCode>
                <c:ptCount val="12"/>
                <c:pt idx="0" formatCode="General">
                  <c:v>1</c:v>
                </c:pt>
                <c:pt idx="1">
                  <c:v>1</c:v>
                </c:pt>
                <c:pt idx="2">
                  <c:v>4</c:v>
                </c:pt>
                <c:pt idx="3">
                  <c:v>2</c:v>
                </c:pt>
                <c:pt idx="4">
                  <c:v>2</c:v>
                </c:pt>
                <c:pt idx="5">
                  <c:v>7</c:v>
                </c:pt>
                <c:pt idx="6">
                  <c:v>7</c:v>
                </c:pt>
                <c:pt idx="7">
                  <c:v>3</c:v>
                </c:pt>
                <c:pt idx="8">
                  <c:v>1</c:v>
                </c:pt>
                <c:pt idx="9">
                  <c:v>7</c:v>
                </c:pt>
                <c:pt idx="10">
                  <c:v>7</c:v>
                </c:pt>
                <c:pt idx="11" formatCode="General">
                  <c:v>5</c:v>
                </c:pt>
              </c:numCache>
            </c:numRef>
          </c:val>
          <c:smooth val="0"/>
          <c:extLst>
            <c:ext xmlns:c16="http://schemas.microsoft.com/office/drawing/2014/chart" uri="{C3380CC4-5D6E-409C-BE32-E72D297353CC}">
              <c16:uniqueId val="{00000001-0D40-4B2F-8512-1EC6AC1905A3}"/>
            </c:ext>
          </c:extLst>
        </c:ser>
        <c:ser>
          <c:idx val="1"/>
          <c:order val="2"/>
          <c:tx>
            <c:strRef>
              <c:f>'4　感染症統計'!$P$9</c:f>
              <c:strCache>
                <c:ptCount val="1"/>
                <c:pt idx="0">
                  <c:v>2022年</c:v>
                </c:pt>
              </c:strCache>
            </c:strRef>
          </c:tx>
          <c:spPr>
            <a:ln w="28575" cap="rnd">
              <a:solidFill>
                <a:schemeClr val="accent2"/>
              </a:solidFill>
              <a:round/>
            </a:ln>
            <a:effectLst/>
          </c:spPr>
          <c:marker>
            <c:symbol val="none"/>
          </c:marker>
          <c:val>
            <c:numRef>
              <c:f>'4　感染症統計'!$Q$9:$AB$9</c:f>
              <c:numCache>
                <c:formatCode>#,##0_ </c:formatCode>
                <c:ptCount val="12"/>
                <c:pt idx="0" formatCode="General">
                  <c:v>0</c:v>
                </c:pt>
                <c:pt idx="1">
                  <c:v>5</c:v>
                </c:pt>
                <c:pt idx="2">
                  <c:v>4</c:v>
                </c:pt>
                <c:pt idx="3">
                  <c:v>1</c:v>
                </c:pt>
                <c:pt idx="4">
                  <c:v>1</c:v>
                </c:pt>
                <c:pt idx="5">
                  <c:v>1</c:v>
                </c:pt>
                <c:pt idx="6">
                  <c:v>1</c:v>
                </c:pt>
                <c:pt idx="7">
                  <c:v>1</c:v>
                </c:pt>
                <c:pt idx="8" formatCode="General">
                  <c:v>0</c:v>
                </c:pt>
                <c:pt idx="9" formatCode="General">
                  <c:v>0</c:v>
                </c:pt>
                <c:pt idx="10" formatCode="General">
                  <c:v>0</c:v>
                </c:pt>
                <c:pt idx="11" formatCode="General">
                  <c:v>2</c:v>
                </c:pt>
              </c:numCache>
            </c:numRef>
          </c:val>
          <c:smooth val="0"/>
          <c:extLst>
            <c:ext xmlns:c16="http://schemas.microsoft.com/office/drawing/2014/chart" uri="{C3380CC4-5D6E-409C-BE32-E72D297353CC}">
              <c16:uniqueId val="{00000002-0D40-4B2F-8512-1EC6AC1905A3}"/>
            </c:ext>
          </c:extLst>
        </c:ser>
        <c:ser>
          <c:idx val="2"/>
          <c:order val="3"/>
          <c:tx>
            <c:strRef>
              <c:f>'4　感染症統計'!$P$10</c:f>
              <c:strCache>
                <c:ptCount val="1"/>
                <c:pt idx="0">
                  <c:v>2021年</c:v>
                </c:pt>
              </c:strCache>
            </c:strRef>
          </c:tx>
          <c:spPr>
            <a:ln w="28575" cap="rnd">
              <a:solidFill>
                <a:schemeClr val="accent3"/>
              </a:solidFill>
              <a:round/>
            </a:ln>
            <a:effectLst/>
          </c:spPr>
          <c:marker>
            <c:symbol val="none"/>
          </c:marker>
          <c:val>
            <c:numRef>
              <c:f>'4　感染症統計'!$Q$10:$AB$10</c:f>
              <c:numCache>
                <c:formatCode>#,##0_ </c:formatCode>
                <c:ptCount val="12"/>
                <c:pt idx="0">
                  <c:v>1</c:v>
                </c:pt>
                <c:pt idx="1">
                  <c:v>2</c:v>
                </c:pt>
                <c:pt idx="2">
                  <c:v>1</c:v>
                </c:pt>
                <c:pt idx="3">
                  <c:v>0</c:v>
                </c:pt>
                <c:pt idx="4">
                  <c:v>0</c:v>
                </c:pt>
                <c:pt idx="5">
                  <c:v>0</c:v>
                </c:pt>
                <c:pt idx="6">
                  <c:v>1</c:v>
                </c:pt>
                <c:pt idx="7">
                  <c:v>1</c:v>
                </c:pt>
                <c:pt idx="8">
                  <c:v>0</c:v>
                </c:pt>
                <c:pt idx="9">
                  <c:v>1</c:v>
                </c:pt>
                <c:pt idx="10">
                  <c:v>0</c:v>
                </c:pt>
                <c:pt idx="11">
                  <c:v>0</c:v>
                </c:pt>
              </c:numCache>
            </c:numRef>
          </c:val>
          <c:smooth val="0"/>
          <c:extLst>
            <c:ext xmlns:c16="http://schemas.microsoft.com/office/drawing/2014/chart" uri="{C3380CC4-5D6E-409C-BE32-E72D297353CC}">
              <c16:uniqueId val="{00000003-0D40-4B2F-8512-1EC6AC1905A3}"/>
            </c:ext>
          </c:extLst>
        </c:ser>
        <c:ser>
          <c:idx val="3"/>
          <c:order val="4"/>
          <c:tx>
            <c:strRef>
              <c:f>'4　感染症統計'!$P$11</c:f>
              <c:strCache>
                <c:ptCount val="1"/>
                <c:pt idx="0">
                  <c:v>2020年</c:v>
                </c:pt>
              </c:strCache>
            </c:strRef>
          </c:tx>
          <c:spPr>
            <a:ln w="28575" cap="rnd">
              <a:solidFill>
                <a:schemeClr val="accent4"/>
              </a:solidFill>
              <a:round/>
            </a:ln>
            <a:effectLst/>
          </c:spPr>
          <c:marker>
            <c:symbol val="none"/>
          </c:marker>
          <c:val>
            <c:numRef>
              <c:f>'4　感染症統計'!$Q$11:$AB$11</c:f>
              <c:numCache>
                <c:formatCode>#,##0_ </c:formatCode>
                <c:ptCount val="12"/>
                <c:pt idx="0">
                  <c:v>16</c:v>
                </c:pt>
                <c:pt idx="1">
                  <c:v>1</c:v>
                </c:pt>
                <c:pt idx="2">
                  <c:v>19</c:v>
                </c:pt>
                <c:pt idx="3">
                  <c:v>3</c:v>
                </c:pt>
                <c:pt idx="4">
                  <c:v>13</c:v>
                </c:pt>
                <c:pt idx="5">
                  <c:v>1</c:v>
                </c:pt>
                <c:pt idx="6">
                  <c:v>2</c:v>
                </c:pt>
                <c:pt idx="7">
                  <c:v>2</c:v>
                </c:pt>
                <c:pt idx="8">
                  <c:v>0</c:v>
                </c:pt>
                <c:pt idx="9">
                  <c:v>24</c:v>
                </c:pt>
                <c:pt idx="10">
                  <c:v>4</c:v>
                </c:pt>
                <c:pt idx="11">
                  <c:v>2</c:v>
                </c:pt>
              </c:numCache>
            </c:numRef>
          </c:val>
          <c:smooth val="0"/>
          <c:extLst>
            <c:ext xmlns:c16="http://schemas.microsoft.com/office/drawing/2014/chart" uri="{C3380CC4-5D6E-409C-BE32-E72D297353CC}">
              <c16:uniqueId val="{00000004-0D40-4B2F-8512-1EC6AC1905A3}"/>
            </c:ext>
          </c:extLst>
        </c:ser>
        <c:ser>
          <c:idx val="4"/>
          <c:order val="5"/>
          <c:tx>
            <c:strRef>
              <c:f>'4　感染症統計'!$P$12</c:f>
              <c:strCache>
                <c:ptCount val="1"/>
                <c:pt idx="0">
                  <c:v>2019年</c:v>
                </c:pt>
              </c:strCache>
            </c:strRef>
          </c:tx>
          <c:spPr>
            <a:ln w="28575" cap="rnd">
              <a:solidFill>
                <a:schemeClr val="accent5"/>
              </a:solidFill>
              <a:round/>
            </a:ln>
            <a:effectLst/>
          </c:spPr>
          <c:marker>
            <c:symbol val="none"/>
          </c:marker>
          <c:val>
            <c:numRef>
              <c:f>'4　感染症統計'!$Q$12:$AB$12</c:f>
              <c:numCache>
                <c:formatCode>#,##0_ </c:formatCode>
                <c:ptCount val="12"/>
                <c:pt idx="0">
                  <c:v>7</c:v>
                </c:pt>
                <c:pt idx="1">
                  <c:v>7</c:v>
                </c:pt>
                <c:pt idx="2">
                  <c:v>13</c:v>
                </c:pt>
                <c:pt idx="3">
                  <c:v>3</c:v>
                </c:pt>
                <c:pt idx="4">
                  <c:v>8</c:v>
                </c:pt>
                <c:pt idx="5">
                  <c:v>11</c:v>
                </c:pt>
                <c:pt idx="6">
                  <c:v>5</c:v>
                </c:pt>
                <c:pt idx="7">
                  <c:v>11</c:v>
                </c:pt>
                <c:pt idx="8">
                  <c:v>9</c:v>
                </c:pt>
                <c:pt idx="9">
                  <c:v>9</c:v>
                </c:pt>
                <c:pt idx="10">
                  <c:v>20</c:v>
                </c:pt>
                <c:pt idx="11">
                  <c:v>37</c:v>
                </c:pt>
              </c:numCache>
            </c:numRef>
          </c:val>
          <c:smooth val="0"/>
          <c:extLst>
            <c:ext xmlns:c16="http://schemas.microsoft.com/office/drawing/2014/chart" uri="{C3380CC4-5D6E-409C-BE32-E72D297353CC}">
              <c16:uniqueId val="{00000005-0D40-4B2F-8512-1EC6AC1905A3}"/>
            </c:ext>
          </c:extLst>
        </c:ser>
        <c:ser>
          <c:idx val="5"/>
          <c:order val="6"/>
          <c:tx>
            <c:strRef>
              <c:f>'4　感染症統計'!$P$13</c:f>
              <c:strCache>
                <c:ptCount val="1"/>
                <c:pt idx="0">
                  <c:v>2018年</c:v>
                </c:pt>
              </c:strCache>
            </c:strRef>
          </c:tx>
          <c:spPr>
            <a:ln w="28575" cap="rnd">
              <a:solidFill>
                <a:schemeClr val="accent6"/>
              </a:solidFill>
              <a:round/>
            </a:ln>
            <a:effectLst/>
          </c:spPr>
          <c:marker>
            <c:symbol val="none"/>
          </c:marker>
          <c:val>
            <c:numRef>
              <c:f>'4　感染症統計'!$Q$13:$AB$13</c:f>
              <c:numCache>
                <c:formatCode>#,##0_ </c:formatCode>
                <c:ptCount val="12"/>
                <c:pt idx="0">
                  <c:v>9</c:v>
                </c:pt>
                <c:pt idx="1">
                  <c:v>22</c:v>
                </c:pt>
                <c:pt idx="2">
                  <c:v>18</c:v>
                </c:pt>
                <c:pt idx="3">
                  <c:v>9</c:v>
                </c:pt>
                <c:pt idx="4">
                  <c:v>21</c:v>
                </c:pt>
                <c:pt idx="5">
                  <c:v>14</c:v>
                </c:pt>
                <c:pt idx="6">
                  <c:v>6</c:v>
                </c:pt>
                <c:pt idx="7">
                  <c:v>13</c:v>
                </c:pt>
                <c:pt idx="8">
                  <c:v>7</c:v>
                </c:pt>
                <c:pt idx="9">
                  <c:v>81</c:v>
                </c:pt>
                <c:pt idx="10">
                  <c:v>31</c:v>
                </c:pt>
                <c:pt idx="11">
                  <c:v>37</c:v>
                </c:pt>
              </c:numCache>
            </c:numRef>
          </c:val>
          <c:smooth val="0"/>
          <c:extLst>
            <c:ext xmlns:c16="http://schemas.microsoft.com/office/drawing/2014/chart" uri="{C3380CC4-5D6E-409C-BE32-E72D297353CC}">
              <c16:uniqueId val="{00000006-0D40-4B2F-8512-1EC6AC1905A3}"/>
            </c:ext>
          </c:extLst>
        </c:ser>
        <c:dLbls>
          <c:showLegendKey val="0"/>
          <c:showVal val="0"/>
          <c:showCatName val="0"/>
          <c:showSerName val="0"/>
          <c:showPercent val="0"/>
          <c:showBubbleSize val="0"/>
        </c:dLbls>
        <c:smooth val="0"/>
        <c:axId val="473874032"/>
        <c:axId val="473874424"/>
        <c:extLst/>
      </c:lineChart>
      <c:catAx>
        <c:axId val="473874032"/>
        <c:scaling>
          <c:orientation val="minMax"/>
        </c:scaling>
        <c:delete val="1"/>
        <c:axPos val="b"/>
        <c:numFmt formatCode="General" sourceLinked="1"/>
        <c:majorTickMark val="none"/>
        <c:minorTickMark val="none"/>
        <c:tickLblPos val="nextTo"/>
        <c:crossAx val="473874424"/>
        <c:crosses val="autoZero"/>
        <c:auto val="0"/>
        <c:lblAlgn val="ctr"/>
        <c:lblOffset val="100"/>
        <c:noMultiLvlLbl val="0"/>
      </c:catAx>
      <c:valAx>
        <c:axId val="473874424"/>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4032"/>
        <c:crosses val="max"/>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5543391131567292"/>
          <c:y val="8.9866993536922485E-2"/>
          <c:w val="0.14456608538169238"/>
          <c:h val="0.78027561298492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gif"/><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76200</xdr:rowOff>
    </xdr:from>
    <xdr:to>
      <xdr:col>6</xdr:col>
      <xdr:colOff>28575</xdr:colOff>
      <xdr:row>29</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37</xdr:row>
      <xdr:rowOff>0</xdr:rowOff>
    </xdr:from>
    <xdr:to>
      <xdr:col>10</xdr:col>
      <xdr:colOff>50165</xdr:colOff>
      <xdr:row>37</xdr:row>
      <xdr:rowOff>12065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11043</xdr:colOff>
      <xdr:row>49</xdr:row>
      <xdr:rowOff>22087</xdr:rowOff>
    </xdr:to>
    <xdr:pic>
      <xdr:nvPicPr>
        <xdr:cNvPr id="9" name="図 8">
          <a:extLst>
            <a:ext uri="{FF2B5EF4-FFF2-40B4-BE49-F238E27FC236}">
              <a16:creationId xmlns:a16="http://schemas.microsoft.com/office/drawing/2014/main" id="{A78110B8-138F-EE09-AEAE-4B8B88A2FD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611652" cy="914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14941</xdr:colOff>
      <xdr:row>4</xdr:row>
      <xdr:rowOff>0</xdr:rowOff>
    </xdr:from>
    <xdr:to>
      <xdr:col>13</xdr:col>
      <xdr:colOff>164352</xdr:colOff>
      <xdr:row>17</xdr:row>
      <xdr:rowOff>485587</xdr:rowOff>
    </xdr:to>
    <xdr:pic>
      <xdr:nvPicPr>
        <xdr:cNvPr id="13" name="図 12" descr="感染性胃腸炎患者報告数　直近5シーズン">
          <a:extLst>
            <a:ext uri="{FF2B5EF4-FFF2-40B4-BE49-F238E27FC236}">
              <a16:creationId xmlns:a16="http://schemas.microsoft.com/office/drawing/2014/main" id="{CA17B55A-FE21-B20D-98A1-C04720A56F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2117" y="1001059"/>
          <a:ext cx="7351059" cy="2771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487679</xdr:colOff>
      <xdr:row>9</xdr:row>
      <xdr:rowOff>137139</xdr:rowOff>
    </xdr:from>
    <xdr:to>
      <xdr:col>13</xdr:col>
      <xdr:colOff>304800</xdr:colOff>
      <xdr:row>16</xdr:row>
      <xdr:rowOff>68563</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014855" y="2019727"/>
          <a:ext cx="7018769" cy="1081895"/>
          <a:chOff x="15480370" y="3871792"/>
          <a:chExt cx="7209369"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9525" algn="ctr">
            <a:solidFill>
              <a:schemeClr val="tx1"/>
            </a:solidFill>
            <a:prstDash val="sys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a:off x="15480370" y="4470969"/>
            <a:ext cx="7209369" cy="2736"/>
          </a:xfrm>
          <a:prstGeom prst="line">
            <a:avLst/>
          </a:prstGeom>
          <a:noFill/>
          <a:ln w="19050" algn="ctr">
            <a:solidFill>
              <a:srgbClr val="FF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 </a:t>
          </a:r>
          <a:r>
            <a:rPr lang="en-US" altLang="ja-JP" sz="1200" b="1" i="0" u="none" strike="noStrike" baseline="0">
              <a:solidFill>
                <a:srgbClr val="FF0000"/>
              </a:solidFill>
              <a:latin typeface="ＭＳ Ｐゴシック"/>
              <a:ea typeface="ＭＳ Ｐゴシック"/>
            </a:rPr>
            <a:t>3</a:t>
          </a:r>
          <a:r>
            <a:rPr lang="en-US" altLang="ja-JP"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800" b="1" i="0" u="none" strike="noStrike" baseline="0">
              <a:solidFill>
                <a:srgbClr val="FF0000"/>
              </a:solidFill>
              <a:latin typeface="ＭＳ Ｐゴシック"/>
              <a:ea typeface="ＭＳ Ｐゴシック"/>
            </a:rPr>
            <a:t>3</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7.60</a:t>
          </a:r>
          <a:endParaRPr lang="en-US" altLang="ja-JP" sz="1000" b="0" i="0" u="none" strike="noStrike" baseline="0">
            <a:solidFill>
              <a:sysClr val="windowText" lastClr="000000"/>
            </a:solidFill>
            <a:effectLst/>
            <a:latin typeface="+mn-lt"/>
            <a:ea typeface="+mn-ea"/>
            <a:cs typeface="+mn-cs"/>
          </a:endParaRPr>
        </a:p>
        <a:p>
          <a:pPr algn="ctr" rtl="0">
            <a:defRPr sz="1000"/>
          </a:pPr>
          <a:r>
            <a:rPr lang="ja-JP" altLang="en-US"/>
            <a:t> </a:t>
          </a:r>
          <a:endParaRPr lang="ja-JP" altLang="en-US" sz="1000" b="0" i="0" u="none" strike="noStrike" baseline="0">
            <a:solidFill>
              <a:sysClr val="windowText" lastClr="000000"/>
            </a:solidFill>
            <a:effectLst/>
            <a:latin typeface="+mn-lt"/>
            <a:ea typeface="+mn-ea"/>
            <a:cs typeface="+mn-cs"/>
          </a:endParaRP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615142</xdr:colOff>
      <xdr:row>4</xdr:row>
      <xdr:rowOff>129911</xdr:rowOff>
    </xdr:from>
    <xdr:to>
      <xdr:col>13</xdr:col>
      <xdr:colOff>748871</xdr:colOff>
      <xdr:row>8</xdr:row>
      <xdr:rowOff>183</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9886142" y="1130970"/>
          <a:ext cx="2591553" cy="587448"/>
        </a:xfrm>
        <a:prstGeom prst="borderCallout2">
          <a:avLst>
            <a:gd name="adj1" fmla="val 101279"/>
            <a:gd name="adj2" fmla="val 51060"/>
            <a:gd name="adj3" fmla="val 210486"/>
            <a:gd name="adj4" fmla="val 51057"/>
            <a:gd name="adj5" fmla="val 251775"/>
            <a:gd name="adj6" fmla="val -74016"/>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ノロウイルスのピークは</a:t>
          </a:r>
        </a:p>
        <a:p>
          <a:pPr algn="l" rtl="0">
            <a:defRPr sz="1000"/>
          </a:pPr>
          <a:r>
            <a:rPr lang="en-US" altLang="ja-JP" sz="1400" b="1" i="0" u="none" strike="noStrike" baseline="0">
              <a:solidFill>
                <a:srgbClr val="FF0000"/>
              </a:solidFill>
              <a:latin typeface="ＭＳ Ｐゴシック"/>
              <a:ea typeface="ＭＳ Ｐゴシック"/>
            </a:rPr>
            <a:t>11-12</a:t>
          </a:r>
          <a:r>
            <a:rPr lang="ja-JP" altLang="en-US" sz="1400" b="1" i="0" u="none" strike="noStrike" baseline="0">
              <a:solidFill>
                <a:srgbClr val="FF0000"/>
              </a:solidFill>
              <a:latin typeface="ＭＳ Ｐゴシック"/>
              <a:ea typeface="ＭＳ Ｐゴシック"/>
            </a:rPr>
            <a:t>月です。</a:t>
          </a:r>
          <a:endParaRPr lang="en-US" altLang="ja-JP" sz="1400" b="1" i="0" u="none" strike="noStrike" baseline="0">
            <a:solidFill>
              <a:srgbClr val="FF0000"/>
            </a:solidFill>
            <a:latin typeface="ＭＳ Ｐゴシック"/>
            <a:ea typeface="ＭＳ Ｐゴシック"/>
          </a:endParaRPr>
        </a:p>
      </xdr:txBody>
    </xdr:sp>
    <xdr:clientData/>
  </xdr:twoCellAnchor>
  <xdr:twoCellAnchor>
    <xdr:from>
      <xdr:col>9</xdr:col>
      <xdr:colOff>506940</xdr:colOff>
      <xdr:row>12</xdr:row>
      <xdr:rowOff>60215</xdr:rowOff>
    </xdr:from>
    <xdr:to>
      <xdr:col>9</xdr:col>
      <xdr:colOff>829758</xdr:colOff>
      <xdr:row>14</xdr:row>
      <xdr:rowOff>33022</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7753411" y="2435862"/>
          <a:ext cx="322818" cy="301513"/>
        </a:xfrm>
        <a:prstGeom prst="ellipse">
          <a:avLst/>
        </a:prstGeom>
        <a:noFill/>
        <a:ln w="25400" algn="ctr">
          <a:solidFill>
            <a:srgbClr val="000000"/>
          </a:solidFill>
          <a:round/>
          <a:headEnd/>
          <a:tailEnd/>
        </a:ln>
      </xdr:spPr>
    </xdr:sp>
    <xdr:clientData/>
  </xdr:twoCellAnchor>
  <xdr:twoCellAnchor editAs="oneCell">
    <xdr:from>
      <xdr:col>4</xdr:col>
      <xdr:colOff>0</xdr:colOff>
      <xdr:row>69</xdr:row>
      <xdr:rowOff>0</xdr:rowOff>
    </xdr:from>
    <xdr:to>
      <xdr:col>4</xdr:col>
      <xdr:colOff>45720</xdr:colOff>
      <xdr:row>69</xdr:row>
      <xdr:rowOff>7620</xdr:rowOff>
    </xdr:to>
    <xdr:pic>
      <xdr:nvPicPr>
        <xdr:cNvPr id="18" name="図 17">
          <a:extLst>
            <a:ext uri="{FF2B5EF4-FFF2-40B4-BE49-F238E27FC236}">
              <a16:creationId xmlns:a16="http://schemas.microsoft.com/office/drawing/2014/main" id="{7CB4DA9F-1B04-4EF3-99C7-A9090BC270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9" name="図 18">
          <a:extLst>
            <a:ext uri="{FF2B5EF4-FFF2-40B4-BE49-F238E27FC236}">
              <a16:creationId xmlns:a16="http://schemas.microsoft.com/office/drawing/2014/main" id="{208194EA-FBC2-4047-BA77-494FAAF342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0" name="図 19">
          <a:extLst>
            <a:ext uri="{FF2B5EF4-FFF2-40B4-BE49-F238E27FC236}">
              <a16:creationId xmlns:a16="http://schemas.microsoft.com/office/drawing/2014/main" id="{03D950EE-8196-4739-AF66-F13AF36FDA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1" name="図 20">
          <a:extLst>
            <a:ext uri="{FF2B5EF4-FFF2-40B4-BE49-F238E27FC236}">
              <a16:creationId xmlns:a16="http://schemas.microsoft.com/office/drawing/2014/main" id="{491353A3-CC01-4949-85EC-1A0A640F52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2" name="図 21">
          <a:extLst>
            <a:ext uri="{FF2B5EF4-FFF2-40B4-BE49-F238E27FC236}">
              <a16:creationId xmlns:a16="http://schemas.microsoft.com/office/drawing/2014/main" id="{5569E63F-0160-4666-AC52-18244311A7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3" name="図 22">
          <a:extLst>
            <a:ext uri="{FF2B5EF4-FFF2-40B4-BE49-F238E27FC236}">
              <a16:creationId xmlns:a16="http://schemas.microsoft.com/office/drawing/2014/main" id="{345405F4-606A-4911-AA46-B9ED0E802C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4" name="図 23">
          <a:extLst>
            <a:ext uri="{FF2B5EF4-FFF2-40B4-BE49-F238E27FC236}">
              <a16:creationId xmlns:a16="http://schemas.microsoft.com/office/drawing/2014/main" id="{F57B54D6-02C2-4AE7-8292-4CE19FD8C1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 name="図 1">
          <a:extLst>
            <a:ext uri="{FF2B5EF4-FFF2-40B4-BE49-F238E27FC236}">
              <a16:creationId xmlns:a16="http://schemas.microsoft.com/office/drawing/2014/main" id="{2D16E8F2-B1AD-4ED1-A4D3-960FAA393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4" name="図 13">
          <a:extLst>
            <a:ext uri="{FF2B5EF4-FFF2-40B4-BE49-F238E27FC236}">
              <a16:creationId xmlns:a16="http://schemas.microsoft.com/office/drawing/2014/main" id="{EB21ACAE-943D-4A31-B7F1-62A0BD139E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5" name="図 14">
          <a:extLst>
            <a:ext uri="{FF2B5EF4-FFF2-40B4-BE49-F238E27FC236}">
              <a16:creationId xmlns:a16="http://schemas.microsoft.com/office/drawing/2014/main" id="{FA10BB8C-BD8E-49FD-9A13-7E128D1B19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7" name="図 16">
          <a:extLst>
            <a:ext uri="{FF2B5EF4-FFF2-40B4-BE49-F238E27FC236}">
              <a16:creationId xmlns:a16="http://schemas.microsoft.com/office/drawing/2014/main" id="{AD2D2AB9-000A-4AEE-BBBE-31967CB0F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5" name="図 24">
          <a:extLst>
            <a:ext uri="{FF2B5EF4-FFF2-40B4-BE49-F238E27FC236}">
              <a16:creationId xmlns:a16="http://schemas.microsoft.com/office/drawing/2014/main" id="{ED1C992E-D8CA-4418-ADCA-2F0D75A5A6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6" name="図 25">
          <a:extLst>
            <a:ext uri="{FF2B5EF4-FFF2-40B4-BE49-F238E27FC236}">
              <a16:creationId xmlns:a16="http://schemas.microsoft.com/office/drawing/2014/main" id="{794C03DF-CB0A-4E11-BA7A-EFA43DEF51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7" name="図 26">
          <a:extLst>
            <a:ext uri="{FF2B5EF4-FFF2-40B4-BE49-F238E27FC236}">
              <a16:creationId xmlns:a16="http://schemas.microsoft.com/office/drawing/2014/main" id="{1A2A6859-F065-411F-86FE-D677A0895D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754380</xdr:colOff>
      <xdr:row>21</xdr:row>
      <xdr:rowOff>99060</xdr:rowOff>
    </xdr:from>
    <xdr:to>
      <xdr:col>10</xdr:col>
      <xdr:colOff>205740</xdr:colOff>
      <xdr:row>21</xdr:row>
      <xdr:rowOff>365760</xdr:rowOff>
    </xdr:to>
    <xdr:sp macro="" textlink="">
      <xdr:nvSpPr>
        <xdr:cNvPr id="30" name="テキスト ボックス 29">
          <a:extLst>
            <a:ext uri="{FF2B5EF4-FFF2-40B4-BE49-F238E27FC236}">
              <a16:creationId xmlns:a16="http://schemas.microsoft.com/office/drawing/2014/main" id="{02C65A6D-3A04-947A-2B56-E9ECE88156A7}"/>
            </a:ext>
          </a:extLst>
        </xdr:cNvPr>
        <xdr:cNvSpPr txBox="1"/>
      </xdr:nvSpPr>
      <xdr:spPr>
        <a:xfrm>
          <a:off x="8008620" y="4716780"/>
          <a:ext cx="556260" cy="2667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先週</a:t>
          </a:r>
        </a:p>
      </xdr:txBody>
    </xdr:sp>
    <xdr:clientData/>
  </xdr:twoCellAnchor>
  <xdr:twoCellAnchor>
    <xdr:from>
      <xdr:col>10</xdr:col>
      <xdr:colOff>259080</xdr:colOff>
      <xdr:row>21</xdr:row>
      <xdr:rowOff>106680</xdr:rowOff>
    </xdr:from>
    <xdr:to>
      <xdr:col>10</xdr:col>
      <xdr:colOff>838200</xdr:colOff>
      <xdr:row>21</xdr:row>
      <xdr:rowOff>373380</xdr:rowOff>
    </xdr:to>
    <xdr:sp macro="" textlink="">
      <xdr:nvSpPr>
        <xdr:cNvPr id="33" name="テキスト ボックス 32">
          <a:extLst>
            <a:ext uri="{FF2B5EF4-FFF2-40B4-BE49-F238E27FC236}">
              <a16:creationId xmlns:a16="http://schemas.microsoft.com/office/drawing/2014/main" id="{67036CB7-03DF-4E83-9651-8F18F051F9E9}"/>
            </a:ext>
          </a:extLst>
        </xdr:cNvPr>
        <xdr:cNvSpPr txBox="1"/>
      </xdr:nvSpPr>
      <xdr:spPr>
        <a:xfrm>
          <a:off x="8618220" y="4724400"/>
          <a:ext cx="579120" cy="266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今週</a:t>
          </a:r>
        </a:p>
      </xdr:txBody>
    </xdr:sp>
    <xdr:clientData/>
  </xdr:twoCellAnchor>
  <xdr:twoCellAnchor editAs="oneCell">
    <xdr:from>
      <xdr:col>4</xdr:col>
      <xdr:colOff>0</xdr:colOff>
      <xdr:row>23</xdr:row>
      <xdr:rowOff>0</xdr:rowOff>
    </xdr:from>
    <xdr:to>
      <xdr:col>4</xdr:col>
      <xdr:colOff>45720</xdr:colOff>
      <xdr:row>23</xdr:row>
      <xdr:rowOff>7620</xdr:rowOff>
    </xdr:to>
    <xdr:pic>
      <xdr:nvPicPr>
        <xdr:cNvPr id="38" name="図 37">
          <a:extLst>
            <a:ext uri="{FF2B5EF4-FFF2-40B4-BE49-F238E27FC236}">
              <a16:creationId xmlns:a16="http://schemas.microsoft.com/office/drawing/2014/main" id="{E3FB0C9B-4FA0-4EFC-998B-3EAA57465F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39" name="図 38">
          <a:extLst>
            <a:ext uri="{FF2B5EF4-FFF2-40B4-BE49-F238E27FC236}">
              <a16:creationId xmlns:a16="http://schemas.microsoft.com/office/drawing/2014/main" id="{A58AF400-0AD0-4B90-8751-2BB14F0D0D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37</xdr:row>
      <xdr:rowOff>0</xdr:rowOff>
    </xdr:from>
    <xdr:to>
      <xdr:col>4</xdr:col>
      <xdr:colOff>45720</xdr:colOff>
      <xdr:row>37</xdr:row>
      <xdr:rowOff>7620</xdr:rowOff>
    </xdr:to>
    <xdr:pic>
      <xdr:nvPicPr>
        <xdr:cNvPr id="40" name="図 39">
          <a:extLst>
            <a:ext uri="{FF2B5EF4-FFF2-40B4-BE49-F238E27FC236}">
              <a16:creationId xmlns:a16="http://schemas.microsoft.com/office/drawing/2014/main" id="{04C67915-B922-49AF-8C6B-F06F7F1DD5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86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45720</xdr:colOff>
      <xdr:row>47</xdr:row>
      <xdr:rowOff>7620</xdr:rowOff>
    </xdr:to>
    <xdr:pic>
      <xdr:nvPicPr>
        <xdr:cNvPr id="41" name="図 40">
          <a:extLst>
            <a:ext uri="{FF2B5EF4-FFF2-40B4-BE49-F238E27FC236}">
              <a16:creationId xmlns:a16="http://schemas.microsoft.com/office/drawing/2014/main" id="{2DB09E40-B22F-4534-B9A7-518A5BA941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4</xdr:col>
      <xdr:colOff>45720</xdr:colOff>
      <xdr:row>53</xdr:row>
      <xdr:rowOff>7620</xdr:rowOff>
    </xdr:to>
    <xdr:pic>
      <xdr:nvPicPr>
        <xdr:cNvPr id="42" name="図 41">
          <a:extLst>
            <a:ext uri="{FF2B5EF4-FFF2-40B4-BE49-F238E27FC236}">
              <a16:creationId xmlns:a16="http://schemas.microsoft.com/office/drawing/2014/main" id="{A95777CC-1965-4058-BB35-71304C7A1C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45720</xdr:colOff>
      <xdr:row>58</xdr:row>
      <xdr:rowOff>7620</xdr:rowOff>
    </xdr:to>
    <xdr:pic>
      <xdr:nvPicPr>
        <xdr:cNvPr id="43" name="図 42">
          <a:extLst>
            <a:ext uri="{FF2B5EF4-FFF2-40B4-BE49-F238E27FC236}">
              <a16:creationId xmlns:a16="http://schemas.microsoft.com/office/drawing/2014/main" id="{43B6D77D-722F-4EC9-BDA6-CD7177E76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45720</xdr:colOff>
      <xdr:row>62</xdr:row>
      <xdr:rowOff>7620</xdr:rowOff>
    </xdr:to>
    <xdr:pic>
      <xdr:nvPicPr>
        <xdr:cNvPr id="44" name="図 43">
          <a:extLst>
            <a:ext uri="{FF2B5EF4-FFF2-40B4-BE49-F238E27FC236}">
              <a16:creationId xmlns:a16="http://schemas.microsoft.com/office/drawing/2014/main" id="{3D4C9275-4456-408F-BED5-D9FE53D025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3</xdr:col>
      <xdr:colOff>189246</xdr:colOff>
      <xdr:row>15</xdr:row>
      <xdr:rowOff>156881</xdr:rowOff>
    </xdr:to>
    <xdr:pic>
      <xdr:nvPicPr>
        <xdr:cNvPr id="16" name="図 15">
          <a:extLst>
            <a:ext uri="{FF2B5EF4-FFF2-40B4-BE49-F238E27FC236}">
              <a16:creationId xmlns:a16="http://schemas.microsoft.com/office/drawing/2014/main" id="{D8221C7D-CAAF-58AE-038A-F30554479D92}"/>
            </a:ext>
          </a:extLst>
        </xdr:cNvPr>
        <xdr:cNvPicPr>
          <a:picLocks noChangeAspect="1"/>
        </xdr:cNvPicPr>
      </xdr:nvPicPr>
      <xdr:blipFill>
        <a:blip xmlns:r="http://schemas.openxmlformats.org/officeDocument/2006/relationships" r:embed="rId3"/>
        <a:stretch>
          <a:fillRect/>
        </a:stretch>
      </xdr:blipFill>
      <xdr:spPr>
        <a:xfrm>
          <a:off x="0" y="552824"/>
          <a:ext cx="1675893" cy="2472763"/>
        </a:xfrm>
        <a:prstGeom prst="rect">
          <a:avLst/>
        </a:prstGeom>
      </xdr:spPr>
    </xdr:pic>
    <xdr:clientData/>
  </xdr:twoCellAnchor>
  <xdr:twoCellAnchor editAs="oneCell">
    <xdr:from>
      <xdr:col>5</xdr:col>
      <xdr:colOff>29882</xdr:colOff>
      <xdr:row>2</xdr:row>
      <xdr:rowOff>7472</xdr:rowOff>
    </xdr:from>
    <xdr:to>
      <xdr:col>6</xdr:col>
      <xdr:colOff>764942</xdr:colOff>
      <xdr:row>16</xdr:row>
      <xdr:rowOff>15321</xdr:rowOff>
    </xdr:to>
    <xdr:pic>
      <xdr:nvPicPr>
        <xdr:cNvPr id="29" name="図 28">
          <a:extLst>
            <a:ext uri="{FF2B5EF4-FFF2-40B4-BE49-F238E27FC236}">
              <a16:creationId xmlns:a16="http://schemas.microsoft.com/office/drawing/2014/main" id="{886A1FD1-DBFA-25BE-CA68-ACC201327C78}"/>
            </a:ext>
          </a:extLst>
        </xdr:cNvPr>
        <xdr:cNvPicPr>
          <a:picLocks noChangeAspect="1"/>
        </xdr:cNvPicPr>
      </xdr:nvPicPr>
      <xdr:blipFill>
        <a:blip xmlns:r="http://schemas.openxmlformats.org/officeDocument/2006/relationships" r:embed="rId4"/>
        <a:stretch>
          <a:fillRect/>
        </a:stretch>
      </xdr:blipFill>
      <xdr:spPr>
        <a:xfrm>
          <a:off x="2883647" y="560296"/>
          <a:ext cx="1631530" cy="2488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316430</xdr:colOff>
      <xdr:row>8</xdr:row>
      <xdr:rowOff>150395</xdr:rowOff>
    </xdr:from>
    <xdr:to>
      <xdr:col>6</xdr:col>
      <xdr:colOff>529790</xdr:colOff>
      <xdr:row>11</xdr:row>
      <xdr:rowOff>226595</xdr:rowOff>
    </xdr:to>
    <xdr:sp macro="" textlink="">
      <xdr:nvSpPr>
        <xdr:cNvPr id="2" name="右矢印 4">
          <a:extLst>
            <a:ext uri="{FF2B5EF4-FFF2-40B4-BE49-F238E27FC236}">
              <a16:creationId xmlns:a16="http://schemas.microsoft.com/office/drawing/2014/main" id="{8B8E0162-D396-47D5-B3BB-5CADF6E2AA2C}"/>
            </a:ext>
          </a:extLst>
        </xdr:cNvPr>
        <xdr:cNvSpPr/>
      </xdr:nvSpPr>
      <xdr:spPr>
        <a:xfrm>
          <a:off x="3120590" y="2992655"/>
          <a:ext cx="830580" cy="899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120316</xdr:colOff>
      <xdr:row>5</xdr:row>
      <xdr:rowOff>184485</xdr:rowOff>
    </xdr:from>
    <xdr:to>
      <xdr:col>5</xdr:col>
      <xdr:colOff>113097</xdr:colOff>
      <xdr:row>14</xdr:row>
      <xdr:rowOff>216569</xdr:rowOff>
    </xdr:to>
    <xdr:sp macro="" textlink="">
      <xdr:nvSpPr>
        <xdr:cNvPr id="3" name="正方形/長方形 2">
          <a:extLst>
            <a:ext uri="{FF2B5EF4-FFF2-40B4-BE49-F238E27FC236}">
              <a16:creationId xmlns:a16="http://schemas.microsoft.com/office/drawing/2014/main" id="{744050F1-EE62-4654-8DB9-38D0289F7546}"/>
            </a:ext>
          </a:extLst>
        </xdr:cNvPr>
        <xdr:cNvSpPr>
          <a:spLocks noChangeArrowheads="1"/>
        </xdr:cNvSpPr>
      </xdr:nvSpPr>
      <xdr:spPr bwMode="auto">
        <a:xfrm>
          <a:off x="455596" y="2219025"/>
          <a:ext cx="2461661" cy="2485724"/>
        </a:xfrm>
        <a:prstGeom prst="rect">
          <a:avLst/>
        </a:prstGeom>
        <a:noFill/>
        <a:ln w="63500" algn="ctr">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152400</xdr:colOff>
      <xdr:row>5</xdr:row>
      <xdr:rowOff>224590</xdr:rowOff>
    </xdr:from>
    <xdr:to>
      <xdr:col>5</xdr:col>
      <xdr:colOff>79091</xdr:colOff>
      <xdr:row>14</xdr:row>
      <xdr:rowOff>208548</xdr:rowOff>
    </xdr:to>
    <xdr:grpSp>
      <xdr:nvGrpSpPr>
        <xdr:cNvPr id="4" name="グループ化 3">
          <a:extLst>
            <a:ext uri="{FF2B5EF4-FFF2-40B4-BE49-F238E27FC236}">
              <a16:creationId xmlns:a16="http://schemas.microsoft.com/office/drawing/2014/main" id="{28A9496B-6B48-4DC8-8B32-1DC5C465222E}"/>
            </a:ext>
          </a:extLst>
        </xdr:cNvPr>
        <xdr:cNvGrpSpPr/>
      </xdr:nvGrpSpPr>
      <xdr:grpSpPr>
        <a:xfrm>
          <a:off x="489284" y="2261937"/>
          <a:ext cx="2397175" cy="2422358"/>
          <a:chOff x="9529011" y="835499"/>
          <a:chExt cx="3399806" cy="3014606"/>
        </a:xfrm>
      </xdr:grpSpPr>
      <xdr:pic>
        <xdr:nvPicPr>
          <xdr:cNvPr id="5" name="図 4">
            <a:extLst>
              <a:ext uri="{FF2B5EF4-FFF2-40B4-BE49-F238E27FC236}">
                <a16:creationId xmlns:a16="http://schemas.microsoft.com/office/drawing/2014/main" id="{2C544C8E-D776-9729-027B-97E7B2B64DE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9529011" y="835499"/>
            <a:ext cx="3399806" cy="3014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テキスト ボックス 5">
            <a:extLst>
              <a:ext uri="{FF2B5EF4-FFF2-40B4-BE49-F238E27FC236}">
                <a16:creationId xmlns:a16="http://schemas.microsoft.com/office/drawing/2014/main" id="{BCDC2FD2-2AED-58B2-335C-6A2779A9D3BF}"/>
              </a:ext>
            </a:extLst>
          </xdr:cNvPr>
          <xdr:cNvSpPr txBox="1"/>
        </xdr:nvSpPr>
        <xdr:spPr>
          <a:xfrm>
            <a:off x="10668000" y="891038"/>
            <a:ext cx="1280799" cy="945783"/>
          </a:xfrm>
          <a:prstGeom prst="rect">
            <a:avLst/>
          </a:prstGeom>
          <a:solidFill>
            <a:schemeClr val="lt1"/>
          </a:solidFill>
          <a:ln w="25400"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ちょっとした手洗いでは防げません</a:t>
            </a:r>
          </a:p>
        </xdr:txBody>
      </xdr:sp>
    </xdr:grpSp>
    <xdr:clientData/>
  </xdr:twoCellAnchor>
  <xdr:twoCellAnchor>
    <xdr:from>
      <xdr:col>9</xdr:col>
      <xdr:colOff>425214</xdr:colOff>
      <xdr:row>17</xdr:row>
      <xdr:rowOff>19150</xdr:rowOff>
    </xdr:from>
    <xdr:to>
      <xdr:col>11</xdr:col>
      <xdr:colOff>1356759</xdr:colOff>
      <xdr:row>19</xdr:row>
      <xdr:rowOff>320842</xdr:rowOff>
    </xdr:to>
    <xdr:sp macro="" textlink="">
      <xdr:nvSpPr>
        <xdr:cNvPr id="7" name="フローチャート : せん孔テープ 7">
          <a:extLst>
            <a:ext uri="{FF2B5EF4-FFF2-40B4-BE49-F238E27FC236}">
              <a16:creationId xmlns:a16="http://schemas.microsoft.com/office/drawing/2014/main" id="{8EDC581E-6FA8-4EC2-B750-36EC4F758F73}"/>
            </a:ext>
          </a:extLst>
        </xdr:cNvPr>
        <xdr:cNvSpPr/>
      </xdr:nvSpPr>
      <xdr:spPr bwMode="auto">
        <a:xfrm>
          <a:off x="5614434" y="5055970"/>
          <a:ext cx="1952625" cy="972252"/>
        </a:xfrm>
        <a:prstGeom prst="flowChartPunchedTape">
          <a:avLst/>
        </a:prstGeom>
        <a:solidFill>
          <a:srgbClr val="E1FFFF"/>
        </a:solidFill>
        <a:ln w="381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lnSpc>
              <a:spcPts val="1100"/>
            </a:lnSpc>
          </a:pPr>
          <a:r>
            <a:rPr kumimoji="1" lang="ja-JP" altLang="en-US" sz="1000" b="1"/>
            <a:t>    </a:t>
          </a:r>
          <a:r>
            <a:rPr kumimoji="1" lang="ja-JP" altLang="ja-JP" sz="1100" b="1">
              <a:effectLst/>
              <a:latin typeface="+mn-lt"/>
              <a:ea typeface="+mn-ea"/>
              <a:cs typeface="+mn-cs"/>
            </a:rPr>
            <a:t>体調不良者や健康保菌者は</a:t>
          </a:r>
          <a:endParaRPr lang="ja-JP" altLang="ja-JP" sz="1100" b="1">
            <a:effectLst/>
          </a:endParaRPr>
        </a:p>
        <a:p>
          <a:pPr algn="ctr">
            <a:lnSpc>
              <a:spcPts val="1100"/>
            </a:lnSpc>
          </a:pPr>
          <a:r>
            <a:rPr kumimoji="1" lang="ja-JP" altLang="ja-JP" sz="1100" b="1">
              <a:effectLst/>
              <a:latin typeface="+mn-lt"/>
              <a:ea typeface="+mn-ea"/>
              <a:cs typeface="+mn-cs"/>
            </a:rPr>
            <a:t>調理に従事してはいけません</a:t>
          </a:r>
          <a:r>
            <a:rPr kumimoji="1" lang="en-US" altLang="ja-JP" sz="1100" b="1">
              <a:effectLst/>
              <a:latin typeface="+mn-lt"/>
              <a:ea typeface="+mn-ea"/>
              <a:cs typeface="+mn-cs"/>
            </a:rPr>
            <a:t>!</a:t>
          </a:r>
          <a:endParaRPr lang="ja-JP" altLang="ja-JP" sz="1100" b="1">
            <a:effectLst/>
          </a:endParaRPr>
        </a:p>
      </xdr:txBody>
    </xdr:sp>
    <xdr:clientData/>
  </xdr:twoCellAnchor>
  <xdr:oneCellAnchor>
    <xdr:from>
      <xdr:col>11</xdr:col>
      <xdr:colOff>1491916</xdr:colOff>
      <xdr:row>16</xdr:row>
      <xdr:rowOff>66575</xdr:rowOff>
    </xdr:from>
    <xdr:ext cx="1132171" cy="1226820"/>
    <xdr:pic>
      <xdr:nvPicPr>
        <xdr:cNvPr id="8" name="図 2">
          <a:extLst>
            <a:ext uri="{FF2B5EF4-FFF2-40B4-BE49-F238E27FC236}">
              <a16:creationId xmlns:a16="http://schemas.microsoft.com/office/drawing/2014/main" id="{549D1BCF-0C56-4A8E-B66D-3B997CFB0A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702216" y="4928135"/>
          <a:ext cx="1132171" cy="1226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32084</xdr:colOff>
      <xdr:row>6</xdr:row>
      <xdr:rowOff>208548</xdr:rowOff>
    </xdr:from>
    <xdr:to>
      <xdr:col>5</xdr:col>
      <xdr:colOff>56148</xdr:colOff>
      <xdr:row>12</xdr:row>
      <xdr:rowOff>0</xdr:rowOff>
    </xdr:to>
    <xdr:pic>
      <xdr:nvPicPr>
        <xdr:cNvPr id="9" name="図 8">
          <a:extLst>
            <a:ext uri="{FF2B5EF4-FFF2-40B4-BE49-F238E27FC236}">
              <a16:creationId xmlns:a16="http://schemas.microsoft.com/office/drawing/2014/main" id="{AA5D1CBA-23A6-4FB6-AE5C-F39A67C44FDF}"/>
            </a:ext>
          </a:extLst>
        </xdr:cNvPr>
        <xdr:cNvPicPr>
          <a:picLocks noChangeAspect="1"/>
        </xdr:cNvPicPr>
      </xdr:nvPicPr>
      <xdr:blipFill>
        <a:blip xmlns:r="http://schemas.openxmlformats.org/officeDocument/2006/relationships" r:embed="rId3"/>
        <a:stretch>
          <a:fillRect/>
        </a:stretch>
      </xdr:blipFill>
      <xdr:spPr>
        <a:xfrm>
          <a:off x="2219024" y="2502168"/>
          <a:ext cx="641284" cy="1437372"/>
        </a:xfrm>
        <a:prstGeom prst="rect">
          <a:avLst/>
        </a:prstGeom>
      </xdr:spPr>
    </xdr:pic>
    <xdr:clientData/>
  </xdr:twoCellAnchor>
  <xdr:twoCellAnchor editAs="oneCell">
    <xdr:from>
      <xdr:col>2</xdr:col>
      <xdr:colOff>144379</xdr:colOff>
      <xdr:row>8</xdr:row>
      <xdr:rowOff>258304</xdr:rowOff>
    </xdr:from>
    <xdr:to>
      <xdr:col>3</xdr:col>
      <xdr:colOff>301408</xdr:colOff>
      <xdr:row>12</xdr:row>
      <xdr:rowOff>17437</xdr:rowOff>
    </xdr:to>
    <xdr:pic>
      <xdr:nvPicPr>
        <xdr:cNvPr id="10" name="図 9">
          <a:extLst>
            <a:ext uri="{FF2B5EF4-FFF2-40B4-BE49-F238E27FC236}">
              <a16:creationId xmlns:a16="http://schemas.microsoft.com/office/drawing/2014/main" id="{D41F703C-E7DA-4542-8AF6-C280A75C3D19}"/>
            </a:ext>
          </a:extLst>
        </xdr:cNvPr>
        <xdr:cNvPicPr>
          <a:picLocks noChangeAspect="1"/>
        </xdr:cNvPicPr>
      </xdr:nvPicPr>
      <xdr:blipFill>
        <a:blip xmlns:r="http://schemas.openxmlformats.org/officeDocument/2006/relationships" r:embed="rId4"/>
        <a:stretch>
          <a:fillRect/>
        </a:stretch>
      </xdr:blipFill>
      <xdr:spPr>
        <a:xfrm>
          <a:off x="1096879" y="3100564"/>
          <a:ext cx="774249" cy="8564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49306</xdr:colOff>
      <xdr:row>0</xdr:row>
      <xdr:rowOff>13335</xdr:rowOff>
    </xdr:from>
    <xdr:to>
      <xdr:col>2</xdr:col>
      <xdr:colOff>245204</xdr:colOff>
      <xdr:row>0</xdr:row>
      <xdr:rowOff>230505</xdr:rowOff>
    </xdr:to>
    <xdr:pic>
      <xdr:nvPicPr>
        <xdr:cNvPr id="2" name="図 1" descr="感染症・食中毒情報">
          <a:extLst>
            <a:ext uri="{FF2B5EF4-FFF2-40B4-BE49-F238E27FC236}">
              <a16:creationId xmlns:a16="http://schemas.microsoft.com/office/drawing/2014/main" id="{F3DC39EB-F9B0-439D-9039-ED38C53372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306" y="13335"/>
          <a:ext cx="2303817" cy="217170"/>
        </a:xfrm>
        <a:prstGeom prst="rect">
          <a:avLst/>
        </a:prstGeom>
        <a:noFill/>
        <a:ln w="9525">
          <a:noFill/>
          <a:miter lim="800000"/>
          <a:headEnd/>
          <a:tailEnd/>
        </a:ln>
      </xdr:spPr>
    </xdr:pic>
    <xdr:clientData/>
  </xdr:twoCellAnchor>
  <xdr:twoCellAnchor editAs="oneCell">
    <xdr:from>
      <xdr:col>2</xdr:col>
      <xdr:colOff>1</xdr:colOff>
      <xdr:row>14</xdr:row>
      <xdr:rowOff>38100</xdr:rowOff>
    </xdr:from>
    <xdr:to>
      <xdr:col>2</xdr:col>
      <xdr:colOff>4616465</xdr:colOff>
      <xdr:row>32</xdr:row>
      <xdr:rowOff>112652</xdr:rowOff>
    </xdr:to>
    <xdr:pic>
      <xdr:nvPicPr>
        <xdr:cNvPr id="4" name="図 3">
          <a:extLst>
            <a:ext uri="{FF2B5EF4-FFF2-40B4-BE49-F238E27FC236}">
              <a16:creationId xmlns:a16="http://schemas.microsoft.com/office/drawing/2014/main" id="{5B2980E8-84C5-78BA-3D33-D6A6BA1CC931}"/>
            </a:ext>
          </a:extLst>
        </xdr:cNvPr>
        <xdr:cNvPicPr>
          <a:picLocks noChangeAspect="1"/>
        </xdr:cNvPicPr>
      </xdr:nvPicPr>
      <xdr:blipFill>
        <a:blip xmlns:r="http://schemas.openxmlformats.org/officeDocument/2006/relationships" r:embed="rId2"/>
        <a:stretch>
          <a:fillRect/>
        </a:stretch>
      </xdr:blipFill>
      <xdr:spPr>
        <a:xfrm>
          <a:off x="2110741" y="6134100"/>
          <a:ext cx="4616464" cy="32216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36</xdr:row>
      <xdr:rowOff>0</xdr:rowOff>
    </xdr:from>
    <xdr:ext cx="47625" cy="9525"/>
    <xdr:pic>
      <xdr:nvPicPr>
        <xdr:cNvPr id="2" name="図 4" descr="http://www1.pref.shimane.lg.jp/contents/kansen/dis/zensu/sp.gif">
          <a:extLst>
            <a:ext uri="{FF2B5EF4-FFF2-40B4-BE49-F238E27FC236}">
              <a16:creationId xmlns:a16="http://schemas.microsoft.com/office/drawing/2014/main" id="{D0BF3FAD-8B78-4829-B409-A1954F13E7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737860"/>
          <a:ext cx="47625" cy="9525"/>
        </a:xfrm>
        <a:prstGeom prst="rect">
          <a:avLst/>
        </a:prstGeom>
        <a:noFill/>
        <a:ln w="9525">
          <a:noFill/>
          <a:miter lim="800000"/>
          <a:headEnd/>
          <a:tailEnd/>
        </a:ln>
      </xdr:spPr>
    </xdr:pic>
    <xdr:clientData/>
  </xdr:oneCellAnchor>
  <xdr:twoCellAnchor>
    <xdr:from>
      <xdr:col>6</xdr:col>
      <xdr:colOff>457199</xdr:colOff>
      <xdr:row>24</xdr:row>
      <xdr:rowOff>66675</xdr:rowOff>
    </xdr:from>
    <xdr:to>
      <xdr:col>9</xdr:col>
      <xdr:colOff>447674</xdr:colOff>
      <xdr:row>26</xdr:row>
      <xdr:rowOff>811</xdr:rowOff>
    </xdr:to>
    <xdr:sp macro="" textlink="">
      <xdr:nvSpPr>
        <xdr:cNvPr id="3" name="テキスト ボックス 2">
          <a:extLst>
            <a:ext uri="{FF2B5EF4-FFF2-40B4-BE49-F238E27FC236}">
              <a16:creationId xmlns:a16="http://schemas.microsoft.com/office/drawing/2014/main" id="{9874C449-DF02-47AB-A1B5-1BE9F751027B}"/>
            </a:ext>
          </a:extLst>
        </xdr:cNvPr>
        <xdr:cNvSpPr txBox="1"/>
      </xdr:nvSpPr>
      <xdr:spPr>
        <a:xfrm>
          <a:off x="3284219" y="3815715"/>
          <a:ext cx="1384935" cy="238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16</xdr:row>
      <xdr:rowOff>0</xdr:rowOff>
    </xdr:from>
    <xdr:to>
      <xdr:col>24</xdr:col>
      <xdr:colOff>851</xdr:colOff>
      <xdr:row>22</xdr:row>
      <xdr:rowOff>90488</xdr:rowOff>
    </xdr:to>
    <xdr:cxnSp macro="">
      <xdr:nvCxnSpPr>
        <xdr:cNvPr id="4" name="直線矢印コネクタ 3">
          <a:extLst>
            <a:ext uri="{FF2B5EF4-FFF2-40B4-BE49-F238E27FC236}">
              <a16:creationId xmlns:a16="http://schemas.microsoft.com/office/drawing/2014/main" id="{5BE9AAA2-3CF1-4EB9-ADD2-016A5D44ED73}"/>
            </a:ext>
          </a:extLst>
        </xdr:cNvPr>
        <xdr:cNvCxnSpPr>
          <a:stCxn id="5" idx="1"/>
        </xdr:cNvCxnSpPr>
      </xdr:nvCxnSpPr>
      <xdr:spPr>
        <a:xfrm flipV="1">
          <a:off x="9925050" y="3025140"/>
          <a:ext cx="1300061" cy="42576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20</xdr:row>
      <xdr:rowOff>95250</xdr:rowOff>
    </xdr:from>
    <xdr:to>
      <xdr:col>27</xdr:col>
      <xdr:colOff>171450</xdr:colOff>
      <xdr:row>24</xdr:row>
      <xdr:rowOff>28575</xdr:rowOff>
    </xdr:to>
    <xdr:sp macro="" textlink="">
      <xdr:nvSpPr>
        <xdr:cNvPr id="5" name="テキスト ボックス 4">
          <a:extLst>
            <a:ext uri="{FF2B5EF4-FFF2-40B4-BE49-F238E27FC236}">
              <a16:creationId xmlns:a16="http://schemas.microsoft.com/office/drawing/2014/main" id="{45ED006D-DD6E-4DF8-A09F-29C04193D3D4}"/>
            </a:ext>
          </a:extLst>
        </xdr:cNvPr>
        <xdr:cNvSpPr txBox="1"/>
      </xdr:nvSpPr>
      <xdr:spPr>
        <a:xfrm>
          <a:off x="9925050" y="3120390"/>
          <a:ext cx="286512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12</xdr:row>
      <xdr:rowOff>9525</xdr:rowOff>
    </xdr:from>
    <xdr:to>
      <xdr:col>31</xdr:col>
      <xdr:colOff>613410</xdr:colOff>
      <xdr:row>16</xdr:row>
      <xdr:rowOff>0</xdr:rowOff>
    </xdr:to>
    <xdr:grpSp>
      <xdr:nvGrpSpPr>
        <xdr:cNvPr id="6" name="グループ化 8580">
          <a:extLst>
            <a:ext uri="{FF2B5EF4-FFF2-40B4-BE49-F238E27FC236}">
              <a16:creationId xmlns:a16="http://schemas.microsoft.com/office/drawing/2014/main" id="{A1FB5C9D-4D8F-41EE-8774-C92108824141}"/>
            </a:ext>
          </a:extLst>
        </xdr:cNvPr>
        <xdr:cNvGrpSpPr>
          <a:grpSpLocks/>
        </xdr:cNvGrpSpPr>
      </xdr:nvGrpSpPr>
      <xdr:grpSpPr bwMode="auto">
        <a:xfrm>
          <a:off x="12119722" y="2698937"/>
          <a:ext cx="3487159" cy="453651"/>
          <a:chOff x="13125451" y="1438276"/>
          <a:chExt cx="3733799" cy="628650"/>
        </a:xfrm>
      </xdr:grpSpPr>
      <xdr:sp macro="" textlink="">
        <xdr:nvSpPr>
          <xdr:cNvPr id="7" name="テキスト ボックス 6">
            <a:extLst>
              <a:ext uri="{FF2B5EF4-FFF2-40B4-BE49-F238E27FC236}">
                <a16:creationId xmlns:a16="http://schemas.microsoft.com/office/drawing/2014/main" id="{369D07B1-2BE8-B005-7442-FCBB27DC269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EEF2FA7D-E6F0-ECF9-D8A0-55043142E6B4}"/>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13</xdr:row>
      <xdr:rowOff>129541</xdr:rowOff>
    </xdr:from>
    <xdr:to>
      <xdr:col>13</xdr:col>
      <xdr:colOff>447675</xdr:colOff>
      <xdr:row>23</xdr:row>
      <xdr:rowOff>190501</xdr:rowOff>
    </xdr:to>
    <xdr:grpSp>
      <xdr:nvGrpSpPr>
        <xdr:cNvPr id="9" name="グループ化 8584">
          <a:extLst>
            <a:ext uri="{FF2B5EF4-FFF2-40B4-BE49-F238E27FC236}">
              <a16:creationId xmlns:a16="http://schemas.microsoft.com/office/drawing/2014/main" id="{AD25D3A4-E7CF-4BE7-9153-B13E42E8A083}"/>
            </a:ext>
          </a:extLst>
        </xdr:cNvPr>
        <xdr:cNvGrpSpPr>
          <a:grpSpLocks/>
        </xdr:cNvGrpSpPr>
      </xdr:nvGrpSpPr>
      <xdr:grpSpPr bwMode="auto">
        <a:xfrm>
          <a:off x="4206091" y="3050541"/>
          <a:ext cx="2374937" cy="793078"/>
          <a:chOff x="4514850" y="1800225"/>
          <a:chExt cx="2619375" cy="1809750"/>
        </a:xfrm>
      </xdr:grpSpPr>
      <xdr:sp macro="" textlink="">
        <xdr:nvSpPr>
          <xdr:cNvPr id="10" name="テキスト ボックス 9">
            <a:extLst>
              <a:ext uri="{FF2B5EF4-FFF2-40B4-BE49-F238E27FC236}">
                <a16:creationId xmlns:a16="http://schemas.microsoft.com/office/drawing/2014/main" id="{7ABD20E2-3584-7111-C688-E2BBD454D021}"/>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B028657F-0923-CEB3-13FA-9782CECAE55B}"/>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16</xdr:row>
      <xdr:rowOff>0</xdr:rowOff>
    </xdr:from>
    <xdr:to>
      <xdr:col>9</xdr:col>
      <xdr:colOff>68580</xdr:colOff>
      <xdr:row>23</xdr:row>
      <xdr:rowOff>190500</xdr:rowOff>
    </xdr:to>
    <xdr:grpSp>
      <xdr:nvGrpSpPr>
        <xdr:cNvPr id="12" name="グループ化 8588">
          <a:extLst>
            <a:ext uri="{FF2B5EF4-FFF2-40B4-BE49-F238E27FC236}">
              <a16:creationId xmlns:a16="http://schemas.microsoft.com/office/drawing/2014/main" id="{AD6FB91A-FC0A-431C-AE93-C95D7FDA015E}"/>
            </a:ext>
          </a:extLst>
        </xdr:cNvPr>
        <xdr:cNvGrpSpPr>
          <a:grpSpLocks/>
        </xdr:cNvGrpSpPr>
      </xdr:nvGrpSpPr>
      <xdr:grpSpPr bwMode="auto">
        <a:xfrm>
          <a:off x="2580341" y="3152588"/>
          <a:ext cx="1768886" cy="691030"/>
          <a:chOff x="2697628" y="2705100"/>
          <a:chExt cx="1969622" cy="904876"/>
        </a:xfrm>
      </xdr:grpSpPr>
      <xdr:sp macro="" textlink="">
        <xdr:nvSpPr>
          <xdr:cNvPr id="13" name="テキスト ボックス 12">
            <a:extLst>
              <a:ext uri="{FF2B5EF4-FFF2-40B4-BE49-F238E27FC236}">
                <a16:creationId xmlns:a16="http://schemas.microsoft.com/office/drawing/2014/main" id="{D1644F0A-6F85-2AC0-63E7-16EE67D92D0D}"/>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783C007-B86C-84C9-EAD4-5A9AE3A2C294}"/>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187960</xdr:colOff>
      <xdr:row>26</xdr:row>
      <xdr:rowOff>39794</xdr:rowOff>
    </xdr:from>
    <xdr:to>
      <xdr:col>14</xdr:col>
      <xdr:colOff>5080</xdr:colOff>
      <xdr:row>53</xdr:row>
      <xdr:rowOff>85514</xdr:rowOff>
    </xdr:to>
    <xdr:graphicFrame macro="">
      <xdr:nvGraphicFramePr>
        <xdr:cNvPr id="15" name="グラフ 14">
          <a:extLst>
            <a:ext uri="{FF2B5EF4-FFF2-40B4-BE49-F238E27FC236}">
              <a16:creationId xmlns:a16="http://schemas.microsoft.com/office/drawing/2014/main" id="{8AFFB15A-B59B-446B-B3EE-D335EE65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59266</xdr:colOff>
      <xdr:row>26</xdr:row>
      <xdr:rowOff>45720</xdr:rowOff>
    </xdr:from>
    <xdr:to>
      <xdr:col>28</xdr:col>
      <xdr:colOff>126152</xdr:colOff>
      <xdr:row>53</xdr:row>
      <xdr:rowOff>114300</xdr:rowOff>
    </xdr:to>
    <xdr:graphicFrame macro="">
      <xdr:nvGraphicFramePr>
        <xdr:cNvPr id="16" name="グラフ 15">
          <a:extLst>
            <a:ext uri="{FF2B5EF4-FFF2-40B4-BE49-F238E27FC236}">
              <a16:creationId xmlns:a16="http://schemas.microsoft.com/office/drawing/2014/main" id="{65600D1D-0D0E-4857-B616-BC62B2EF2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15</xdr:col>
      <xdr:colOff>398420</xdr:colOff>
      <xdr:row>47</xdr:row>
      <xdr:rowOff>144457</xdr:rowOff>
    </xdr:from>
    <xdr:ext cx="4553463" cy="261674"/>
    <xdr:pic>
      <xdr:nvPicPr>
        <xdr:cNvPr id="17" name="図 16">
          <a:extLst>
            <a:ext uri="{FF2B5EF4-FFF2-40B4-BE49-F238E27FC236}">
              <a16:creationId xmlns:a16="http://schemas.microsoft.com/office/drawing/2014/main" id="{F64DD475-14BE-4FFE-8C20-C05DD39895B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501953" y="8043857"/>
          <a:ext cx="4553463" cy="261674"/>
        </a:xfrm>
        <a:prstGeom prst="rect">
          <a:avLst/>
        </a:prstGeom>
      </xdr:spPr>
    </xdr:pic>
    <xdr:clientData/>
  </xdr:oneCellAnchor>
  <xdr:twoCellAnchor>
    <xdr:from>
      <xdr:col>16</xdr:col>
      <xdr:colOff>127000</xdr:colOff>
      <xdr:row>24</xdr:row>
      <xdr:rowOff>24319</xdr:rowOff>
    </xdr:from>
    <xdr:to>
      <xdr:col>18</xdr:col>
      <xdr:colOff>18887</xdr:colOff>
      <xdr:row>43</xdr:row>
      <xdr:rowOff>16934</xdr:rowOff>
    </xdr:to>
    <xdr:cxnSp macro="">
      <xdr:nvCxnSpPr>
        <xdr:cNvPr id="18" name="直線矢印コネクタ 17">
          <a:extLst>
            <a:ext uri="{FF2B5EF4-FFF2-40B4-BE49-F238E27FC236}">
              <a16:creationId xmlns:a16="http://schemas.microsoft.com/office/drawing/2014/main" id="{D21625EA-34DF-4C50-B7D6-2A0A7EA30A32}"/>
            </a:ext>
          </a:extLst>
        </xdr:cNvPr>
        <xdr:cNvCxnSpPr/>
      </xdr:nvCxnSpPr>
      <xdr:spPr>
        <a:xfrm flipH="1">
          <a:off x="7882467" y="4105252"/>
          <a:ext cx="823220" cy="3294615"/>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xdr:col>
      <xdr:colOff>203200</xdr:colOff>
      <xdr:row>24</xdr:row>
      <xdr:rowOff>54133</xdr:rowOff>
    </xdr:from>
    <xdr:to>
      <xdr:col>4</xdr:col>
      <xdr:colOff>6079</xdr:colOff>
      <xdr:row>43</xdr:row>
      <xdr:rowOff>0</xdr:rowOff>
    </xdr:to>
    <xdr:cxnSp macro="">
      <xdr:nvCxnSpPr>
        <xdr:cNvPr id="19" name="直線矢印コネクタ 18">
          <a:extLst>
            <a:ext uri="{FF2B5EF4-FFF2-40B4-BE49-F238E27FC236}">
              <a16:creationId xmlns:a16="http://schemas.microsoft.com/office/drawing/2014/main" id="{D249B7C0-7F55-40B6-935B-264CF8BDD566}"/>
            </a:ext>
          </a:extLst>
        </xdr:cNvPr>
        <xdr:cNvCxnSpPr/>
      </xdr:nvCxnSpPr>
      <xdr:spPr>
        <a:xfrm flipH="1">
          <a:off x="1244600" y="4135066"/>
          <a:ext cx="734212" cy="3247867"/>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10</xdr:col>
      <xdr:colOff>128693</xdr:colOff>
      <xdr:row>24</xdr:row>
      <xdr:rowOff>61806</xdr:rowOff>
    </xdr:from>
    <xdr:to>
      <xdr:col>16</xdr:col>
      <xdr:colOff>110066</xdr:colOff>
      <xdr:row>28</xdr:row>
      <xdr:rowOff>160865</xdr:rowOff>
    </xdr:to>
    <xdr:sp macro="" textlink="">
      <xdr:nvSpPr>
        <xdr:cNvPr id="22" name="吹き出し: 折線 21">
          <a:extLst>
            <a:ext uri="{FF2B5EF4-FFF2-40B4-BE49-F238E27FC236}">
              <a16:creationId xmlns:a16="http://schemas.microsoft.com/office/drawing/2014/main" id="{8A32EA83-7289-2A49-BFC3-05E401CCD300}"/>
            </a:ext>
          </a:extLst>
        </xdr:cNvPr>
        <xdr:cNvSpPr/>
      </xdr:nvSpPr>
      <xdr:spPr>
        <a:xfrm>
          <a:off x="4895426" y="4142739"/>
          <a:ext cx="2970107" cy="750993"/>
        </a:xfrm>
        <a:prstGeom prst="borderCallout2">
          <a:avLst>
            <a:gd name="adj1" fmla="val 21976"/>
            <a:gd name="adj2" fmla="val 394"/>
            <a:gd name="adj3" fmla="val 18751"/>
            <a:gd name="adj4" fmla="val -485"/>
            <a:gd name="adj5" fmla="val 13890"/>
            <a:gd name="adj6" fmla="val 236"/>
          </a:avLst>
        </a:prstGeom>
        <a:solidFill>
          <a:schemeClr val="accent4">
            <a:lumMod val="20000"/>
            <a:lumOff val="80000"/>
          </a:schemeClr>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t>コロナ５類移行に伴う　人の往来の増加、会食機会の増加。　　　　　　食肉原材不足から　衛生度合いの低い原材料の市場への放出</a:t>
          </a:r>
          <a:r>
            <a:rPr kumimoji="1" lang="en-US" altLang="ja-JP" sz="1100" b="1"/>
            <a:t>?</a:t>
          </a:r>
          <a:endParaRPr kumimoji="1" lang="ja-JP" altLang="en-US" sz="1100" b="1"/>
        </a:p>
      </xdr:txBody>
    </xdr:sp>
    <xdr:clientData/>
  </xdr:twoCellAnchor>
  <xdr:twoCellAnchor>
    <xdr:from>
      <xdr:col>6</xdr:col>
      <xdr:colOff>355600</xdr:colOff>
      <xdr:row>7</xdr:row>
      <xdr:rowOff>182880</xdr:rowOff>
    </xdr:from>
    <xdr:to>
      <xdr:col>10</xdr:col>
      <xdr:colOff>143934</xdr:colOff>
      <xdr:row>25</xdr:row>
      <xdr:rowOff>25400</xdr:rowOff>
    </xdr:to>
    <xdr:cxnSp macro="">
      <xdr:nvCxnSpPr>
        <xdr:cNvPr id="24" name="直線矢印コネクタ 23">
          <a:extLst>
            <a:ext uri="{FF2B5EF4-FFF2-40B4-BE49-F238E27FC236}">
              <a16:creationId xmlns:a16="http://schemas.microsoft.com/office/drawing/2014/main" id="{7550AFDD-42A5-9905-4905-A7277AED0E56}"/>
            </a:ext>
          </a:extLst>
        </xdr:cNvPr>
        <xdr:cNvCxnSpPr/>
      </xdr:nvCxnSpPr>
      <xdr:spPr>
        <a:xfrm flipH="1" flipV="1">
          <a:off x="3259667" y="1723813"/>
          <a:ext cx="1651000" cy="2577254"/>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oneCellAnchor>
    <xdr:from>
      <xdr:col>1</xdr:col>
      <xdr:colOff>372534</xdr:colOff>
      <xdr:row>54</xdr:row>
      <xdr:rowOff>93135</xdr:rowOff>
    </xdr:from>
    <xdr:ext cx="5009237" cy="287866"/>
    <xdr:pic>
      <xdr:nvPicPr>
        <xdr:cNvPr id="25" name="図 24">
          <a:extLst>
            <a:ext uri="{FF2B5EF4-FFF2-40B4-BE49-F238E27FC236}">
              <a16:creationId xmlns:a16="http://schemas.microsoft.com/office/drawing/2014/main" id="{47EB66A0-2030-4501-95D6-8B954730864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48267" y="9338735"/>
          <a:ext cx="5009237" cy="287866"/>
        </a:xfrm>
        <a:prstGeom prst="rect">
          <a:avLst/>
        </a:prstGeom>
      </xdr:spPr>
    </xdr:pic>
    <xdr:clientData/>
  </xdr:oneCellAnchor>
  <xdr:twoCellAnchor>
    <xdr:from>
      <xdr:col>16</xdr:col>
      <xdr:colOff>59270</xdr:colOff>
      <xdr:row>43</xdr:row>
      <xdr:rowOff>42331</xdr:rowOff>
    </xdr:from>
    <xdr:to>
      <xdr:col>16</xdr:col>
      <xdr:colOff>135470</xdr:colOff>
      <xdr:row>43</xdr:row>
      <xdr:rowOff>118531</xdr:rowOff>
    </xdr:to>
    <xdr:sp macro="" textlink="">
      <xdr:nvSpPr>
        <xdr:cNvPr id="28" name="楕円 27">
          <a:extLst>
            <a:ext uri="{FF2B5EF4-FFF2-40B4-BE49-F238E27FC236}">
              <a16:creationId xmlns:a16="http://schemas.microsoft.com/office/drawing/2014/main" id="{CAD276A2-6D04-DAC2-1098-3334C1EA72D5}"/>
            </a:ext>
          </a:extLst>
        </xdr:cNvPr>
        <xdr:cNvSpPr/>
      </xdr:nvSpPr>
      <xdr:spPr>
        <a:xfrm>
          <a:off x="7814737" y="7425264"/>
          <a:ext cx="76200" cy="76200"/>
        </a:xfrm>
        <a:prstGeom prst="ellipse">
          <a:avLst/>
        </a:prstGeom>
        <a:solidFill>
          <a:srgbClr val="FF0000"/>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lgn="l">
          <a:defRPr kumimoji="1" sz="20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shokukanken.com/post-15173/" TargetMode="External"/><Relationship Id="rId2" Type="http://schemas.openxmlformats.org/officeDocument/2006/relationships/hyperlink" Target="https://news.yahoo.co.jp/articles/1d68843c3fc7d1f58c206a908fb401d4f463e20e" TargetMode="External"/><Relationship Id="rId1" Type="http://schemas.openxmlformats.org/officeDocument/2006/relationships/hyperlink" Target="https://www.excite.co.jp/news/article/Recall_48601/" TargetMode="External"/><Relationship Id="rId6" Type="http://schemas.openxmlformats.org/officeDocument/2006/relationships/printerSettings" Target="../printerSettings/printerSettings11.bin"/><Relationship Id="rId5" Type="http://schemas.openxmlformats.org/officeDocument/2006/relationships/hyperlink" Target="https://www.excite.co.jp/news/article/Recall_48567/" TargetMode="External"/><Relationship Id="rId4" Type="http://schemas.openxmlformats.org/officeDocument/2006/relationships/hyperlink" Target="https://www.excite.co.jp/news/article/Jpcna_CNA_20240206_202402060006/&#12288;&#12288;&#12288;&#12288;&#12288;&#12288;&#12288;&#12288;&#12288;"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news.yahoo.co.jp/articles/5c0cfb15eed0b651cec611f177ec00a4a8155b48" TargetMode="External"/><Relationship Id="rId13" Type="http://schemas.openxmlformats.org/officeDocument/2006/relationships/hyperlink" Target="https://www.kisoji.co.jp/company/pdf/20240206.pdf" TargetMode="External"/><Relationship Id="rId3" Type="http://schemas.openxmlformats.org/officeDocument/2006/relationships/hyperlink" Target="https://www.ktv.jp/news/articles/?id=10546" TargetMode="External"/><Relationship Id="rId7" Type="http://schemas.openxmlformats.org/officeDocument/2006/relationships/hyperlink" Target="https://nordot.app/1128148612637229225?c=428427385053398113" TargetMode="External"/><Relationship Id="rId12" Type="http://schemas.openxmlformats.org/officeDocument/2006/relationships/hyperlink" Target="https://www.colowide.co.jp/datafile_new/pr_news_pdf_file_2407.pdf" TargetMode="External"/><Relationship Id="rId2" Type="http://schemas.openxmlformats.org/officeDocument/2006/relationships/hyperlink" Target="https://news.goo.ne.jp/article/nsttv/region/nsttv-19962.html" TargetMode="External"/><Relationship Id="rId1" Type="http://schemas.openxmlformats.org/officeDocument/2006/relationships/hyperlink" Target="https://news.yahoo.co.jp/articles/13a5f4160df48316c5647f2d071096c11320b749" TargetMode="External"/><Relationship Id="rId6" Type="http://schemas.openxmlformats.org/officeDocument/2006/relationships/hyperlink" Target="https://news.yahoo.co.jp/articles/e4d557077120d670e1f7ee5640439c38bca4b78e" TargetMode="External"/><Relationship Id="rId11" Type="http://schemas.openxmlformats.org/officeDocument/2006/relationships/hyperlink" Target="https://newsdig.tbs.co.jp/articles/-/984798?display=1" TargetMode="External"/><Relationship Id="rId5" Type="http://schemas.openxmlformats.org/officeDocument/2006/relationships/hyperlink" Target="https://www.asahi.com/articles/ASS287FMYS28ULOB00G.html" TargetMode="External"/><Relationship Id="rId10" Type="http://schemas.openxmlformats.org/officeDocument/2006/relationships/hyperlink" Target="https://www.ryutsuu.biz/strategy/q020612.html" TargetMode="External"/><Relationship Id="rId4" Type="http://schemas.openxmlformats.org/officeDocument/2006/relationships/hyperlink" Target="https://nordot.app/1128294156291572650?c=113147194022725109" TargetMode="External"/><Relationship Id="rId9" Type="http://schemas.openxmlformats.org/officeDocument/2006/relationships/hyperlink" Target="https://www.ryutsuu.biz/strategy/q020613.html" TargetMode="External"/><Relationship Id="rId1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news.nissyoku.co.jp/news/kwsk20240123073751193" TargetMode="External"/><Relationship Id="rId3" Type="http://schemas.openxmlformats.org/officeDocument/2006/relationships/hyperlink" Target="https://news.nissyoku.co.jp/restaurant/hamada20240129110041604" TargetMode="External"/><Relationship Id="rId7" Type="http://schemas.openxmlformats.org/officeDocument/2006/relationships/hyperlink" Target="https://prtimes.jp/main/html/rd/p/000000029.000024854.html" TargetMode="External"/><Relationship Id="rId2" Type="http://schemas.openxmlformats.org/officeDocument/2006/relationships/hyperlink" Target="https://news.yahoo.co.jp/articles/2ad453d32d63dd90c80c29312ac1e9a4c02d3c38" TargetMode="External"/><Relationship Id="rId1" Type="http://schemas.openxmlformats.org/officeDocument/2006/relationships/hyperlink" Target="https://www.jetro.go.jp/jfoodo/archive/fm_report.html" TargetMode="External"/><Relationship Id="rId6" Type="http://schemas.openxmlformats.org/officeDocument/2006/relationships/hyperlink" Target="https://www.jetro.go.jp/biznews/2024/02/d78389bd050306c1.html" TargetMode="External"/><Relationship Id="rId5" Type="http://schemas.openxmlformats.org/officeDocument/2006/relationships/hyperlink" Target="https://www.jetro.go.jp/biznews/2024/02/b691e4d5c74df037.html" TargetMode="External"/><Relationship Id="rId10" Type="http://schemas.openxmlformats.org/officeDocument/2006/relationships/printerSettings" Target="../printerSettings/printerSettings6.bin"/><Relationship Id="rId4" Type="http://schemas.openxmlformats.org/officeDocument/2006/relationships/hyperlink" Target="https://japan.cnet.com/article/35214786/" TargetMode="External"/><Relationship Id="rId9" Type="http://schemas.openxmlformats.org/officeDocument/2006/relationships/hyperlink" Target="https://news.nissyoku.co.jp/news/honmiya20240202125849903"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mhlw.go.jp/stf/covid-19/kokunainohasseijoukyou.html"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61"/>
  <sheetViews>
    <sheetView zoomScaleNormal="100" workbookViewId="0">
      <selection activeCell="N8" sqref="N8"/>
    </sheetView>
  </sheetViews>
  <sheetFormatPr defaultRowHeight="13.2"/>
  <cols>
    <col min="1" max="1" width="16.77734375" customWidth="1"/>
    <col min="2" max="2" width="10.4414062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9" ht="13.8" thickTop="1">
      <c r="A1" s="137" t="s">
        <v>204</v>
      </c>
      <c r="B1" s="138"/>
      <c r="C1" s="138" t="s">
        <v>159</v>
      </c>
      <c r="D1" s="138"/>
      <c r="E1" s="138"/>
      <c r="F1" s="138"/>
      <c r="G1" s="138"/>
      <c r="H1" s="138"/>
      <c r="I1" s="99"/>
    </row>
    <row r="2" spans="1:9">
      <c r="A2" s="139" t="s">
        <v>113</v>
      </c>
      <c r="B2" s="140"/>
      <c r="C2" s="140"/>
      <c r="D2" s="140"/>
      <c r="E2" s="140"/>
      <c r="F2" s="140"/>
      <c r="G2" s="140"/>
      <c r="H2" s="140"/>
      <c r="I2" s="99"/>
    </row>
    <row r="3" spans="1:9" ht="15.75" customHeight="1">
      <c r="A3" s="524" t="s">
        <v>26</v>
      </c>
      <c r="B3" s="525"/>
      <c r="C3" s="525"/>
      <c r="D3" s="525"/>
      <c r="E3" s="525"/>
      <c r="F3" s="525"/>
      <c r="G3" s="525"/>
      <c r="H3" s="526"/>
      <c r="I3" s="99"/>
    </row>
    <row r="4" spans="1:9">
      <c r="A4" s="139" t="s">
        <v>182</v>
      </c>
      <c r="B4" s="140"/>
      <c r="C4" s="140"/>
      <c r="D4" s="140"/>
      <c r="E4" s="140"/>
      <c r="F4" s="140"/>
      <c r="G4" s="140"/>
      <c r="H4" s="140"/>
      <c r="I4" s="99"/>
    </row>
    <row r="5" spans="1:9">
      <c r="A5" s="139" t="s">
        <v>114</v>
      </c>
      <c r="B5" s="140"/>
      <c r="C5" s="140"/>
      <c r="D5" s="140"/>
      <c r="E5" s="140"/>
      <c r="F5" s="140"/>
      <c r="G5" s="140"/>
      <c r="H5" s="140"/>
      <c r="I5" s="99"/>
    </row>
    <row r="6" spans="1:9">
      <c r="A6" s="141" t="s">
        <v>113</v>
      </c>
      <c r="B6" s="142"/>
      <c r="C6" s="142"/>
      <c r="D6" s="142"/>
      <c r="E6" s="142"/>
      <c r="F6" s="142"/>
      <c r="G6" s="142"/>
      <c r="H6" s="142"/>
      <c r="I6" s="99"/>
    </row>
    <row r="7" spans="1:9">
      <c r="A7" s="141"/>
      <c r="B7" s="142"/>
      <c r="C7" s="142"/>
      <c r="D7" s="142"/>
      <c r="E7" s="142"/>
      <c r="F7" s="142"/>
      <c r="G7" s="142"/>
      <c r="H7" s="142"/>
      <c r="I7" s="99"/>
    </row>
    <row r="8" spans="1:9">
      <c r="A8" s="141" t="s">
        <v>115</v>
      </c>
      <c r="B8" s="142"/>
      <c r="C8" s="142"/>
      <c r="D8" s="142"/>
      <c r="E8" s="142"/>
      <c r="F8" s="142"/>
      <c r="G8" s="142"/>
      <c r="H8" s="142"/>
      <c r="I8" s="99"/>
    </row>
    <row r="9" spans="1:9">
      <c r="A9" s="143" t="s">
        <v>116</v>
      </c>
      <c r="B9" s="144"/>
      <c r="C9" s="144"/>
      <c r="D9" s="144"/>
      <c r="E9" s="144"/>
      <c r="F9" s="144"/>
      <c r="G9" s="144"/>
      <c r="H9" s="144"/>
      <c r="I9" s="99"/>
    </row>
    <row r="10" spans="1:9" ht="15" customHeight="1">
      <c r="A10" s="330" t="s">
        <v>169</v>
      </c>
      <c r="B10" s="166" t="str">
        <f>+'5　食中毒記事等 '!A2</f>
        <v>「ウェルシュ菌」肉や魚・野菜に広く付着、加熱後も残り食中毒の原因に…室温での長時間放置で増殖</v>
      </c>
      <c r="C10" s="166"/>
      <c r="D10" s="168"/>
      <c r="E10" s="166"/>
      <c r="F10" s="169"/>
      <c r="G10" s="167"/>
      <c r="H10" s="167"/>
      <c r="I10" s="99"/>
    </row>
    <row r="11" spans="1:9" ht="15" customHeight="1">
      <c r="A11" s="330" t="s">
        <v>170</v>
      </c>
      <c r="B11" s="166" t="str">
        <f>+'5　ノロウイルス関連情報 '!H72</f>
        <v>管理レベル「3」　</v>
      </c>
      <c r="C11" s="166"/>
      <c r="D11" s="166" t="s">
        <v>171</v>
      </c>
      <c r="E11" s="166"/>
      <c r="F11" s="168">
        <f>+'5　ノロウイルス関連情報 '!G73</f>
        <v>7.43</v>
      </c>
      <c r="G11" s="166" t="str">
        <f>+'5　ノロウイルス関連情報 '!H73</f>
        <v>　：先週より</v>
      </c>
      <c r="H11" s="363">
        <f>+'5　ノロウイルス関連情報 '!I73</f>
        <v>-0.16999999999999993</v>
      </c>
      <c r="I11" s="99"/>
    </row>
    <row r="12" spans="1:9" s="110" customFormat="1" ht="15" customHeight="1">
      <c r="A12" s="170" t="s">
        <v>117</v>
      </c>
      <c r="B12" s="530" t="str">
        <f>+'5　残留農薬　等 '!A5</f>
        <v>成長促進剤問題 農業省「検査室に問題なかったか確認すべき」／台湾</v>
      </c>
      <c r="C12" s="530"/>
      <c r="D12" s="530"/>
      <c r="E12" s="530"/>
      <c r="F12" s="530"/>
      <c r="G12" s="530"/>
      <c r="H12" s="171"/>
      <c r="I12" s="109"/>
    </row>
    <row r="13" spans="1:9" ht="15" customHeight="1">
      <c r="A13" s="165" t="s">
        <v>118</v>
      </c>
      <c r="B13" s="530" t="str">
        <f>+'5　食品表示'!A2</f>
        <v xml:space="preserve">サトー、AIで商品判別からラベル発行までを自動化する「AI画像スキャン値付け」を提供開始 </v>
      </c>
      <c r="C13" s="530"/>
      <c r="D13" s="530"/>
      <c r="E13" s="530"/>
      <c r="F13" s="530"/>
      <c r="G13" s="530"/>
      <c r="H13" s="167"/>
      <c r="I13" s="99"/>
    </row>
    <row r="14" spans="1:9" ht="15" customHeight="1">
      <c r="A14" s="165" t="s">
        <v>119</v>
      </c>
      <c r="B14" s="167" t="str">
        <f>+'5　海外情報'!A2</f>
        <v>EU向けでない食品ラベルの英国全体への適用拡大で意見公募(EU、英国) ｜ ビジネス短信 ―ジェトロ</v>
      </c>
      <c r="D14" s="167"/>
      <c r="E14" s="167"/>
      <c r="F14" s="167"/>
      <c r="G14" s="167"/>
      <c r="H14" s="167"/>
      <c r="I14" s="99"/>
    </row>
    <row r="15" spans="1:9" ht="15" customHeight="1">
      <c r="A15" s="172" t="s">
        <v>120</v>
      </c>
      <c r="B15" s="173" t="str">
        <f>+'5　海外情報'!A5</f>
        <v>輸入食品の新たな国境管理の運用開始(英国) ｜ ビジネス短信 ―ジェトロ</v>
      </c>
      <c r="C15" s="527" t="s">
        <v>175</v>
      </c>
      <c r="D15" s="527"/>
      <c r="E15" s="527"/>
      <c r="F15" s="527"/>
      <c r="G15" s="527"/>
      <c r="H15" s="528"/>
      <c r="I15" s="99"/>
    </row>
    <row r="16" spans="1:9" ht="15" customHeight="1">
      <c r="A16" s="165" t="s">
        <v>121</v>
      </c>
      <c r="B16" s="166" t="str">
        <f>+'4　感染症統計'!A22</f>
        <v>※2024年 第4週（1/22～1/28） 現在</v>
      </c>
      <c r="C16" s="167"/>
      <c r="D16" s="166" t="s">
        <v>19</v>
      </c>
      <c r="E16" s="167"/>
      <c r="F16" s="167"/>
      <c r="G16" s="167"/>
      <c r="H16" s="167"/>
      <c r="I16" s="99"/>
    </row>
    <row r="17" spans="1:16" ht="15" customHeight="1">
      <c r="A17" s="165" t="s">
        <v>122</v>
      </c>
      <c r="B17" s="529" t="str">
        <f>+'4　感染症統計'!A22</f>
        <v>※2024年 第4週（1/22～1/28） 現在</v>
      </c>
      <c r="C17" s="529"/>
      <c r="D17" s="529"/>
      <c r="E17" s="529"/>
      <c r="F17" s="529"/>
      <c r="G17" s="529"/>
      <c r="H17" s="167"/>
      <c r="I17" s="99"/>
    </row>
    <row r="18" spans="1:16" ht="15" customHeight="1">
      <c r="A18" s="165" t="s">
        <v>156</v>
      </c>
      <c r="B18" s="277" t="str">
        <f>+'５  衛生訓話'!A2</f>
        <v>　今週のお題(健康チェックは必ず実施します)</v>
      </c>
      <c r="C18" s="167"/>
      <c r="D18" s="167"/>
      <c r="E18" s="167"/>
      <c r="F18" s="174"/>
      <c r="G18" s="167"/>
      <c r="H18" s="167"/>
      <c r="I18" s="99"/>
    </row>
    <row r="19" spans="1:16" ht="15" customHeight="1">
      <c r="A19" s="165" t="s">
        <v>177</v>
      </c>
      <c r="B19" s="301" t="s">
        <v>464</v>
      </c>
      <c r="C19" s="167"/>
      <c r="D19" s="167"/>
      <c r="E19" s="167"/>
      <c r="F19" s="167" t="s">
        <v>19</v>
      </c>
      <c r="G19" s="167"/>
      <c r="H19" s="167"/>
      <c r="I19" s="99"/>
      <c r="P19" t="s">
        <v>165</v>
      </c>
    </row>
    <row r="20" spans="1:16" ht="15" customHeight="1">
      <c r="A20" s="165" t="s">
        <v>19</v>
      </c>
      <c r="C20" s="167"/>
      <c r="D20" s="167"/>
      <c r="E20" s="167"/>
      <c r="F20" s="167"/>
      <c r="G20" s="167"/>
      <c r="H20" s="167"/>
      <c r="I20" s="99"/>
      <c r="L20" t="s">
        <v>175</v>
      </c>
    </row>
    <row r="21" spans="1:16">
      <c r="A21" s="143" t="s">
        <v>116</v>
      </c>
      <c r="B21" s="144"/>
      <c r="C21" s="144"/>
      <c r="D21" s="144"/>
      <c r="E21" s="144"/>
      <c r="F21" s="144"/>
      <c r="G21" s="144"/>
      <c r="H21" s="144"/>
      <c r="I21" s="99"/>
    </row>
    <row r="22" spans="1:16">
      <c r="A22" s="141" t="s">
        <v>19</v>
      </c>
      <c r="B22" s="142"/>
      <c r="C22" s="142"/>
      <c r="D22" s="142"/>
      <c r="E22" s="142"/>
      <c r="F22" s="142"/>
      <c r="G22" s="142"/>
      <c r="H22" s="142"/>
      <c r="I22" s="99"/>
    </row>
    <row r="23" spans="1:16">
      <c r="A23" s="100" t="s">
        <v>123</v>
      </c>
      <c r="I23" s="99"/>
    </row>
    <row r="24" spans="1:16">
      <c r="A24" s="99"/>
      <c r="I24" s="99"/>
    </row>
    <row r="25" spans="1:16">
      <c r="A25" s="99"/>
      <c r="I25" s="99"/>
    </row>
    <row r="26" spans="1:16">
      <c r="A26" s="99"/>
      <c r="I26" s="99"/>
    </row>
    <row r="27" spans="1:16">
      <c r="A27" s="99"/>
      <c r="I27" s="99"/>
    </row>
    <row r="28" spans="1:16">
      <c r="A28" s="99"/>
      <c r="I28" s="99"/>
    </row>
    <row r="29" spans="1:16">
      <c r="A29" s="99"/>
      <c r="I29" s="99"/>
    </row>
    <row r="30" spans="1:16">
      <c r="A30" s="99"/>
      <c r="H30" t="s">
        <v>167</v>
      </c>
      <c r="I30" s="99"/>
    </row>
    <row r="31" spans="1:16">
      <c r="A31" s="99"/>
      <c r="I31" s="99"/>
    </row>
    <row r="32" spans="1:16">
      <c r="A32" s="99"/>
      <c r="I32" s="99"/>
    </row>
    <row r="33" spans="1:9">
      <c r="A33" s="99"/>
      <c r="I33" s="99"/>
    </row>
    <row r="34" spans="1:9" ht="13.8" thickBot="1">
      <c r="A34" s="101"/>
      <c r="B34" s="102"/>
      <c r="C34" s="102"/>
      <c r="D34" s="102"/>
      <c r="E34" s="102"/>
      <c r="F34" s="102"/>
      <c r="G34" s="102"/>
      <c r="H34" s="102"/>
      <c r="I34" s="99"/>
    </row>
    <row r="35" spans="1:9" ht="13.8" thickTop="1"/>
    <row r="38" spans="1:9" ht="24.6">
      <c r="A38" s="114" t="s">
        <v>126</v>
      </c>
    </row>
    <row r="39" spans="1:9" ht="40.5" customHeight="1">
      <c r="A39" s="531" t="s">
        <v>127</v>
      </c>
      <c r="B39" s="531"/>
      <c r="C39" s="531"/>
      <c r="D39" s="531"/>
      <c r="E39" s="531"/>
      <c r="F39" s="531"/>
      <c r="G39" s="531"/>
    </row>
    <row r="40" spans="1:9" ht="30.75" customHeight="1">
      <c r="A40" s="535" t="s">
        <v>128</v>
      </c>
      <c r="B40" s="535"/>
      <c r="C40" s="535"/>
      <c r="D40" s="535"/>
      <c r="E40" s="535"/>
      <c r="F40" s="535"/>
      <c r="G40" s="535"/>
    </row>
    <row r="41" spans="1:9" ht="15">
      <c r="A41" s="115"/>
    </row>
    <row r="42" spans="1:9" ht="69.75" customHeight="1">
      <c r="A42" s="533" t="s">
        <v>136</v>
      </c>
      <c r="B42" s="533"/>
      <c r="C42" s="533"/>
      <c r="D42" s="533"/>
      <c r="E42" s="533"/>
      <c r="F42" s="533"/>
      <c r="G42" s="533"/>
    </row>
    <row r="43" spans="1:9" ht="35.25" customHeight="1">
      <c r="A43" s="535" t="s">
        <v>129</v>
      </c>
      <c r="B43" s="535"/>
      <c r="C43" s="535"/>
      <c r="D43" s="535"/>
      <c r="E43" s="535"/>
      <c r="F43" s="535"/>
      <c r="G43" s="535"/>
    </row>
    <row r="44" spans="1:9" ht="59.25" customHeight="1">
      <c r="A44" s="533" t="s">
        <v>130</v>
      </c>
      <c r="B44" s="533"/>
      <c r="C44" s="533"/>
      <c r="D44" s="533"/>
      <c r="E44" s="533"/>
      <c r="F44" s="533"/>
      <c r="G44" s="533"/>
    </row>
    <row r="45" spans="1:9" ht="15">
      <c r="A45" s="116"/>
    </row>
    <row r="46" spans="1:9" ht="27.75" customHeight="1">
      <c r="A46" s="534" t="s">
        <v>131</v>
      </c>
      <c r="B46" s="534"/>
      <c r="C46" s="534"/>
      <c r="D46" s="534"/>
      <c r="E46" s="534"/>
      <c r="F46" s="534"/>
      <c r="G46" s="534"/>
    </row>
    <row r="47" spans="1:9" ht="53.25" customHeight="1">
      <c r="A47" s="532" t="s">
        <v>137</v>
      </c>
      <c r="B47" s="533"/>
      <c r="C47" s="533"/>
      <c r="D47" s="533"/>
      <c r="E47" s="533"/>
      <c r="F47" s="533"/>
      <c r="G47" s="533"/>
    </row>
    <row r="48" spans="1:9" ht="15">
      <c r="A48" s="116"/>
    </row>
    <row r="49" spans="1:7" ht="32.25" customHeight="1">
      <c r="A49" s="534" t="s">
        <v>132</v>
      </c>
      <c r="B49" s="534"/>
      <c r="C49" s="534"/>
      <c r="D49" s="534"/>
      <c r="E49" s="534"/>
      <c r="F49" s="534"/>
      <c r="G49" s="534"/>
    </row>
    <row r="50" spans="1:7" ht="15">
      <c r="A50" s="115"/>
    </row>
    <row r="51" spans="1:7" ht="87" customHeight="1">
      <c r="A51" s="532" t="s">
        <v>138</v>
      </c>
      <c r="B51" s="533"/>
      <c r="C51" s="533"/>
      <c r="D51" s="533"/>
      <c r="E51" s="533"/>
      <c r="F51" s="533"/>
      <c r="G51" s="533"/>
    </row>
    <row r="52" spans="1:7" ht="15">
      <c r="A52" s="116"/>
    </row>
    <row r="53" spans="1:7" ht="32.25" customHeight="1">
      <c r="A53" s="534" t="s">
        <v>133</v>
      </c>
      <c r="B53" s="534"/>
      <c r="C53" s="534"/>
      <c r="D53" s="534"/>
      <c r="E53" s="534"/>
      <c r="F53" s="534"/>
      <c r="G53" s="534"/>
    </row>
    <row r="54" spans="1:7" ht="29.25" customHeight="1">
      <c r="A54" s="533" t="s">
        <v>134</v>
      </c>
      <c r="B54" s="533"/>
      <c r="C54" s="533"/>
      <c r="D54" s="533"/>
      <c r="E54" s="533"/>
      <c r="F54" s="533"/>
      <c r="G54" s="533"/>
    </row>
    <row r="55" spans="1:7" ht="15">
      <c r="A55" s="116"/>
    </row>
    <row r="56" spans="1:7" s="110" customFormat="1" ht="110.25" customHeight="1">
      <c r="A56" s="536" t="s">
        <v>139</v>
      </c>
      <c r="B56" s="537"/>
      <c r="C56" s="537"/>
      <c r="D56" s="537"/>
      <c r="E56" s="537"/>
      <c r="F56" s="537"/>
      <c r="G56" s="537"/>
    </row>
    <row r="57" spans="1:7" ht="34.5" customHeight="1">
      <c r="A57" s="535" t="s">
        <v>135</v>
      </c>
      <c r="B57" s="535"/>
      <c r="C57" s="535"/>
      <c r="D57" s="535"/>
      <c r="E57" s="535"/>
      <c r="F57" s="535"/>
      <c r="G57" s="535"/>
    </row>
    <row r="58" spans="1:7" ht="114" customHeight="1">
      <c r="A58" s="532" t="s">
        <v>140</v>
      </c>
      <c r="B58" s="533"/>
      <c r="C58" s="533"/>
      <c r="D58" s="533"/>
      <c r="E58" s="533"/>
      <c r="F58" s="533"/>
      <c r="G58" s="533"/>
    </row>
    <row r="59" spans="1:7" ht="109.5" customHeight="1">
      <c r="A59" s="533"/>
      <c r="B59" s="533"/>
      <c r="C59" s="533"/>
      <c r="D59" s="533"/>
      <c r="E59" s="533"/>
      <c r="F59" s="533"/>
      <c r="G59" s="533"/>
    </row>
    <row r="60" spans="1:7" ht="15">
      <c r="A60" s="116"/>
    </row>
    <row r="61" spans="1:7" s="113" customFormat="1" ht="57.75" customHeight="1">
      <c r="A61" s="533"/>
      <c r="B61" s="533"/>
      <c r="C61" s="533"/>
      <c r="D61" s="533"/>
      <c r="E61" s="533"/>
      <c r="F61" s="533"/>
      <c r="G61" s="533"/>
    </row>
  </sheetData>
  <mergeCells count="21">
    <mergeCell ref="A59:G59"/>
    <mergeCell ref="A58:G58"/>
    <mergeCell ref="A61:G61"/>
    <mergeCell ref="A51:G51"/>
    <mergeCell ref="A49:G49"/>
    <mergeCell ref="A56:G56"/>
    <mergeCell ref="A54:G54"/>
    <mergeCell ref="A57:G57"/>
    <mergeCell ref="A47:G47"/>
    <mergeCell ref="A46:G46"/>
    <mergeCell ref="A53:G53"/>
    <mergeCell ref="A40:G40"/>
    <mergeCell ref="A42:G42"/>
    <mergeCell ref="A44:G44"/>
    <mergeCell ref="A43:G43"/>
    <mergeCell ref="A3:H3"/>
    <mergeCell ref="C15:H15"/>
    <mergeCell ref="B17:G17"/>
    <mergeCell ref="B12:G12"/>
    <mergeCell ref="A39:G39"/>
    <mergeCell ref="B13:G13"/>
  </mergeCells>
  <phoneticPr fontId="33"/>
  <hyperlinks>
    <hyperlink ref="A39"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36"/>
  <sheetViews>
    <sheetView view="pageBreakPreview" zoomScale="101" zoomScaleNormal="100" zoomScaleSheetLayoutView="101" workbookViewId="0">
      <selection activeCell="G12" sqref="G12"/>
    </sheetView>
  </sheetViews>
  <sheetFormatPr defaultColWidth="9" defaultRowHeight="13.2"/>
  <cols>
    <col min="1" max="1" width="21.33203125" style="40" customWidth="1"/>
    <col min="2" max="2" width="19.77734375" style="40" customWidth="1"/>
    <col min="3" max="3" width="80.21875" style="253" customWidth="1"/>
    <col min="4" max="4" width="14.44140625" style="41" customWidth="1"/>
    <col min="5" max="5" width="13.6640625" style="41" customWidth="1"/>
    <col min="6" max="6" width="13.88671875" style="1" customWidth="1"/>
    <col min="7" max="7" width="58.6640625" style="1" customWidth="1"/>
    <col min="8" max="10" width="9" style="1"/>
    <col min="11" max="11" width="14.109375" style="1" customWidth="1"/>
    <col min="12" max="16384" width="9" style="1"/>
  </cols>
  <sheetData>
    <row r="1" spans="1:5" ht="44.25" customHeight="1">
      <c r="A1" s="266" t="s">
        <v>235</v>
      </c>
      <c r="B1" s="267" t="s">
        <v>150</v>
      </c>
      <c r="C1" s="321" t="s">
        <v>164</v>
      </c>
      <c r="D1" s="268" t="s">
        <v>23</v>
      </c>
      <c r="E1" s="269" t="s">
        <v>24</v>
      </c>
    </row>
    <row r="2" spans="1:5" s="103" customFormat="1" ht="24" customHeight="1">
      <c r="A2" s="371" t="s">
        <v>372</v>
      </c>
      <c r="B2" s="513" t="s">
        <v>373</v>
      </c>
      <c r="C2" s="513" t="s">
        <v>428</v>
      </c>
      <c r="D2" s="372">
        <v>45331</v>
      </c>
      <c r="E2" s="373">
        <v>45331</v>
      </c>
    </row>
    <row r="3" spans="1:5" s="103" customFormat="1" ht="24" customHeight="1">
      <c r="A3" s="395" t="s">
        <v>372</v>
      </c>
      <c r="B3" s="516" t="s">
        <v>374</v>
      </c>
      <c r="C3" s="516" t="s">
        <v>429</v>
      </c>
      <c r="D3" s="396">
        <v>45331</v>
      </c>
      <c r="E3" s="397">
        <v>45331</v>
      </c>
    </row>
    <row r="4" spans="1:5" s="103" customFormat="1" ht="24" customHeight="1">
      <c r="A4" s="395" t="s">
        <v>372</v>
      </c>
      <c r="B4" s="519" t="s">
        <v>375</v>
      </c>
      <c r="C4" s="519" t="s">
        <v>430</v>
      </c>
      <c r="D4" s="396">
        <v>45331</v>
      </c>
      <c r="E4" s="397">
        <v>45331</v>
      </c>
    </row>
    <row r="5" spans="1:5" s="103" customFormat="1" ht="24" customHeight="1">
      <c r="A5" s="456" t="s">
        <v>372</v>
      </c>
      <c r="B5" s="515" t="s">
        <v>376</v>
      </c>
      <c r="C5" s="515" t="s">
        <v>431</v>
      </c>
      <c r="D5" s="458">
        <v>45327</v>
      </c>
      <c r="E5" s="459">
        <v>45331</v>
      </c>
    </row>
    <row r="6" spans="1:5" s="103" customFormat="1" ht="24" customHeight="1">
      <c r="A6" s="456" t="s">
        <v>372</v>
      </c>
      <c r="B6" s="515" t="s">
        <v>377</v>
      </c>
      <c r="C6" s="515" t="s">
        <v>432</v>
      </c>
      <c r="D6" s="458">
        <v>45330</v>
      </c>
      <c r="E6" s="459">
        <v>45331</v>
      </c>
    </row>
    <row r="7" spans="1:5" s="103" customFormat="1" ht="24" customHeight="1">
      <c r="A7" s="456" t="s">
        <v>378</v>
      </c>
      <c r="B7" s="514" t="s">
        <v>379</v>
      </c>
      <c r="C7" s="514" t="s">
        <v>433</v>
      </c>
      <c r="D7" s="458">
        <v>45329</v>
      </c>
      <c r="E7" s="459">
        <v>45331</v>
      </c>
    </row>
    <row r="8" spans="1:5" s="103" customFormat="1" ht="24" customHeight="1">
      <c r="A8" s="456" t="s">
        <v>372</v>
      </c>
      <c r="B8" s="515" t="s">
        <v>380</v>
      </c>
      <c r="C8" s="515" t="s">
        <v>381</v>
      </c>
      <c r="D8" s="458">
        <v>45330</v>
      </c>
      <c r="E8" s="459">
        <v>45330</v>
      </c>
    </row>
    <row r="9" spans="1:5" s="103" customFormat="1" ht="24" customHeight="1">
      <c r="A9" s="456" t="s">
        <v>382</v>
      </c>
      <c r="B9" s="518" t="s">
        <v>383</v>
      </c>
      <c r="C9" s="518" t="s">
        <v>384</v>
      </c>
      <c r="D9" s="458">
        <v>45330</v>
      </c>
      <c r="E9" s="459">
        <v>45330</v>
      </c>
    </row>
    <row r="10" spans="1:5" s="103" customFormat="1" ht="24" customHeight="1">
      <c r="A10" s="456" t="s">
        <v>385</v>
      </c>
      <c r="B10" s="520" t="s">
        <v>386</v>
      </c>
      <c r="C10" s="520" t="s">
        <v>387</v>
      </c>
      <c r="D10" s="458">
        <v>45330</v>
      </c>
      <c r="E10" s="459">
        <v>45330</v>
      </c>
    </row>
    <row r="11" spans="1:5" s="103" customFormat="1" ht="24" customHeight="1">
      <c r="A11" s="456" t="s">
        <v>372</v>
      </c>
      <c r="B11" s="517" t="s">
        <v>388</v>
      </c>
      <c r="C11" s="517" t="s">
        <v>389</v>
      </c>
      <c r="D11" s="458">
        <v>45330</v>
      </c>
      <c r="E11" s="459">
        <v>45330</v>
      </c>
    </row>
    <row r="12" spans="1:5" s="103" customFormat="1" ht="24" customHeight="1">
      <c r="A12" s="456" t="s">
        <v>382</v>
      </c>
      <c r="B12" s="514" t="s">
        <v>390</v>
      </c>
      <c r="C12" s="514" t="s">
        <v>391</v>
      </c>
      <c r="D12" s="458">
        <v>45330</v>
      </c>
      <c r="E12" s="459">
        <v>45330</v>
      </c>
    </row>
    <row r="13" spans="1:5" s="103" customFormat="1" ht="24" customHeight="1">
      <c r="A13" s="456" t="s">
        <v>372</v>
      </c>
      <c r="B13" s="457" t="s">
        <v>392</v>
      </c>
      <c r="C13" s="457" t="s">
        <v>393</v>
      </c>
      <c r="D13" s="458">
        <v>45329</v>
      </c>
      <c r="E13" s="459">
        <v>45330</v>
      </c>
    </row>
    <row r="14" spans="1:5" s="103" customFormat="1" ht="24" customHeight="1">
      <c r="A14" s="456" t="s">
        <v>372</v>
      </c>
      <c r="B14" s="515" t="s">
        <v>394</v>
      </c>
      <c r="C14" s="515" t="s">
        <v>395</v>
      </c>
      <c r="D14" s="458">
        <v>45329</v>
      </c>
      <c r="E14" s="459">
        <v>45330</v>
      </c>
    </row>
    <row r="15" spans="1:5" s="103" customFormat="1" ht="24" customHeight="1">
      <c r="A15" s="456" t="s">
        <v>372</v>
      </c>
      <c r="B15" s="515" t="s">
        <v>396</v>
      </c>
      <c r="C15" s="515" t="s">
        <v>397</v>
      </c>
      <c r="D15" s="458">
        <v>45329</v>
      </c>
      <c r="E15" s="459">
        <v>45329</v>
      </c>
    </row>
    <row r="16" spans="1:5" s="103" customFormat="1" ht="24" customHeight="1">
      <c r="A16" s="456" t="s">
        <v>372</v>
      </c>
      <c r="B16" s="457" t="s">
        <v>398</v>
      </c>
      <c r="C16" s="457" t="s">
        <v>399</v>
      </c>
      <c r="D16" s="458">
        <v>45329</v>
      </c>
      <c r="E16" s="459">
        <v>45329</v>
      </c>
    </row>
    <row r="17" spans="1:11" s="103" customFormat="1" ht="24" customHeight="1">
      <c r="A17" s="456" t="s">
        <v>372</v>
      </c>
      <c r="B17" s="517" t="s">
        <v>400</v>
      </c>
      <c r="C17" s="517" t="s">
        <v>401</v>
      </c>
      <c r="D17" s="458">
        <v>45329</v>
      </c>
      <c r="E17" s="459">
        <v>45329</v>
      </c>
    </row>
    <row r="18" spans="1:11" s="103" customFormat="1" ht="24" customHeight="1">
      <c r="A18" s="456" t="s">
        <v>372</v>
      </c>
      <c r="B18" s="515" t="s">
        <v>402</v>
      </c>
      <c r="C18" s="515" t="s">
        <v>403</v>
      </c>
      <c r="D18" s="458">
        <v>45328</v>
      </c>
      <c r="E18" s="459">
        <v>45329</v>
      </c>
    </row>
    <row r="19" spans="1:11" s="103" customFormat="1" ht="24" customHeight="1">
      <c r="A19" s="456" t="s">
        <v>378</v>
      </c>
      <c r="B19" s="518" t="s">
        <v>404</v>
      </c>
      <c r="C19" s="518" t="s">
        <v>405</v>
      </c>
      <c r="D19" s="458">
        <v>45328</v>
      </c>
      <c r="E19" s="459">
        <v>45329</v>
      </c>
    </row>
    <row r="20" spans="1:11" s="103" customFormat="1" ht="24" customHeight="1">
      <c r="A20" s="456" t="s">
        <v>372</v>
      </c>
      <c r="B20" s="514" t="s">
        <v>406</v>
      </c>
      <c r="C20" s="514" t="s">
        <v>407</v>
      </c>
      <c r="D20" s="458">
        <v>45328</v>
      </c>
      <c r="E20" s="459">
        <v>45328</v>
      </c>
    </row>
    <row r="21" spans="1:11" s="103" customFormat="1" ht="24" customHeight="1">
      <c r="A21" s="456" t="s">
        <v>382</v>
      </c>
      <c r="B21" s="514" t="s">
        <v>408</v>
      </c>
      <c r="C21" s="514" t="s">
        <v>409</v>
      </c>
      <c r="D21" s="458">
        <v>45328</v>
      </c>
      <c r="E21" s="459">
        <v>45328</v>
      </c>
    </row>
    <row r="22" spans="1:11" s="103" customFormat="1" ht="24" customHeight="1">
      <c r="A22" s="456" t="s">
        <v>372</v>
      </c>
      <c r="B22" s="457" t="s">
        <v>410</v>
      </c>
      <c r="C22" s="457" t="s">
        <v>411</v>
      </c>
      <c r="D22" s="458">
        <v>45328</v>
      </c>
      <c r="E22" s="459">
        <v>45328</v>
      </c>
    </row>
    <row r="23" spans="1:11" s="103" customFormat="1" ht="24" customHeight="1">
      <c r="A23" s="456" t="s">
        <v>372</v>
      </c>
      <c r="B23" s="457" t="s">
        <v>412</v>
      </c>
      <c r="C23" s="457" t="s">
        <v>413</v>
      </c>
      <c r="D23" s="458">
        <v>45328</v>
      </c>
      <c r="E23" s="459">
        <v>45328</v>
      </c>
    </row>
    <row r="24" spans="1:11" s="103" customFormat="1" ht="24" customHeight="1">
      <c r="A24" s="456" t="s">
        <v>372</v>
      </c>
      <c r="B24" s="515" t="s">
        <v>414</v>
      </c>
      <c r="C24" s="515" t="s">
        <v>415</v>
      </c>
      <c r="D24" s="458">
        <v>45328</v>
      </c>
      <c r="E24" s="459">
        <v>45328</v>
      </c>
    </row>
    <row r="25" spans="1:11" s="103" customFormat="1" ht="24" customHeight="1">
      <c r="A25" s="456" t="s">
        <v>382</v>
      </c>
      <c r="B25" s="514" t="s">
        <v>416</v>
      </c>
      <c r="C25" s="514" t="s">
        <v>417</v>
      </c>
      <c r="D25" s="458">
        <v>45328</v>
      </c>
      <c r="E25" s="459">
        <v>45328</v>
      </c>
    </row>
    <row r="26" spans="1:11" s="103" customFormat="1" ht="24" customHeight="1">
      <c r="A26" s="456" t="s">
        <v>378</v>
      </c>
      <c r="B26" s="514" t="s">
        <v>418</v>
      </c>
      <c r="C26" s="514" t="s">
        <v>419</v>
      </c>
      <c r="D26" s="458">
        <v>45327</v>
      </c>
      <c r="E26" s="459">
        <v>45328</v>
      </c>
    </row>
    <row r="27" spans="1:11" s="103" customFormat="1" ht="24" customHeight="1">
      <c r="A27" s="456" t="s">
        <v>372</v>
      </c>
      <c r="B27" s="514" t="s">
        <v>420</v>
      </c>
      <c r="C27" s="514" t="s">
        <v>421</v>
      </c>
      <c r="D27" s="458">
        <v>45327</v>
      </c>
      <c r="E27" s="459">
        <v>45328</v>
      </c>
    </row>
    <row r="28" spans="1:11" s="103" customFormat="1" ht="24" customHeight="1">
      <c r="A28" s="456" t="s">
        <v>382</v>
      </c>
      <c r="B28" s="514" t="s">
        <v>422</v>
      </c>
      <c r="C28" s="514" t="s">
        <v>423</v>
      </c>
      <c r="D28" s="458">
        <v>45327</v>
      </c>
      <c r="E28" s="459">
        <v>45328</v>
      </c>
    </row>
    <row r="29" spans="1:11" s="103" customFormat="1" ht="24" customHeight="1">
      <c r="A29" s="456" t="s">
        <v>372</v>
      </c>
      <c r="B29" s="514" t="s">
        <v>424</v>
      </c>
      <c r="C29" s="514" t="s">
        <v>425</v>
      </c>
      <c r="D29" s="458">
        <v>45324</v>
      </c>
      <c r="E29" s="459">
        <v>45327</v>
      </c>
    </row>
    <row r="30" spans="1:11" s="103" customFormat="1" ht="24" customHeight="1">
      <c r="A30" s="456" t="s">
        <v>382</v>
      </c>
      <c r="B30" s="514" t="s">
        <v>426</v>
      </c>
      <c r="C30" s="514" t="s">
        <v>427</v>
      </c>
      <c r="D30" s="458">
        <v>45324</v>
      </c>
      <c r="E30" s="459">
        <v>45327</v>
      </c>
    </row>
    <row r="31" spans="1:11" s="103" customFormat="1" ht="24" customHeight="1">
      <c r="A31" s="456"/>
      <c r="B31" s="457"/>
      <c r="C31" s="457"/>
      <c r="D31" s="458"/>
      <c r="E31" s="459"/>
    </row>
    <row r="32" spans="1:11" ht="20.25" customHeight="1">
      <c r="A32" s="296"/>
      <c r="B32" s="297"/>
      <c r="C32" s="251"/>
      <c r="D32" s="298"/>
      <c r="E32" s="298"/>
      <c r="J32" s="120"/>
      <c r="K32" s="120"/>
    </row>
    <row r="33" spans="1:11" ht="20.25" customHeight="1">
      <c r="A33" s="37"/>
      <c r="B33" s="38"/>
      <c r="C33" s="251" t="s">
        <v>160</v>
      </c>
      <c r="D33" s="39"/>
      <c r="E33" s="39"/>
      <c r="J33" s="120"/>
      <c r="K33" s="120"/>
    </row>
    <row r="34" spans="1:11" ht="20.25" customHeight="1">
      <c r="A34" s="296"/>
      <c r="B34" s="297"/>
      <c r="C34" s="251"/>
      <c r="D34" s="298"/>
      <c r="E34" s="298"/>
      <c r="J34" s="120"/>
      <c r="K34" s="120"/>
    </row>
    <row r="35" spans="1:11">
      <c r="A35" s="252" t="s">
        <v>141</v>
      </c>
      <c r="B35" s="252"/>
      <c r="C35" s="252"/>
      <c r="D35" s="299"/>
      <c r="E35" s="299"/>
    </row>
    <row r="36" spans="1:11">
      <c r="A36" s="697" t="s">
        <v>25</v>
      </c>
      <c r="B36" s="697"/>
      <c r="C36" s="697"/>
      <c r="D36" s="300"/>
      <c r="E36" s="300"/>
    </row>
  </sheetData>
  <mergeCells count="1">
    <mergeCell ref="A36:C36"/>
  </mergeCells>
  <phoneticPr fontId="30"/>
  <printOptions horizontalCentered="1" verticalCentered="1"/>
  <pageMargins left="0.64" right="0.39" top="0.98425196850393704" bottom="0.7" header="0.51181102362204722" footer="0.51181102362204722"/>
  <pageSetup paperSize="9" scale="34" orientation="landscape" horizontalDpi="300" verticalDpi="300" r:id="rId1"/>
  <headerFooter alignWithMargins="0"/>
  <colBreaks count="1" manualBreakCount="1">
    <brk id="5" max="2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12"/>
  <sheetViews>
    <sheetView zoomScale="99" zoomScaleNormal="99" zoomScaleSheetLayoutView="100" workbookViewId="0">
      <selection activeCell="A10" sqref="A10:XFD11"/>
    </sheetView>
  </sheetViews>
  <sheetFormatPr defaultColWidth="9" defaultRowHeight="36" customHeight="1"/>
  <cols>
    <col min="1" max="13" width="9" style="1"/>
    <col min="14" max="14" width="96.88671875" style="1" customWidth="1"/>
    <col min="15" max="15" width="26.88671875" style="10" customWidth="1"/>
    <col min="16" max="16384" width="9" style="1"/>
  </cols>
  <sheetData>
    <row r="1" spans="1:16" ht="46.2" customHeight="1" thickBot="1">
      <c r="A1" s="713" t="s">
        <v>236</v>
      </c>
      <c r="B1" s="714"/>
      <c r="C1" s="714"/>
      <c r="D1" s="714"/>
      <c r="E1" s="714"/>
      <c r="F1" s="714"/>
      <c r="G1" s="714"/>
      <c r="H1" s="714"/>
      <c r="I1" s="714"/>
      <c r="J1" s="714"/>
      <c r="K1" s="714"/>
      <c r="L1" s="714"/>
      <c r="M1" s="714"/>
      <c r="N1" s="715"/>
    </row>
    <row r="2" spans="1:16" ht="42.6" customHeight="1">
      <c r="A2" s="716" t="s">
        <v>434</v>
      </c>
      <c r="B2" s="717"/>
      <c r="C2" s="717"/>
      <c r="D2" s="717"/>
      <c r="E2" s="717"/>
      <c r="F2" s="717"/>
      <c r="G2" s="717"/>
      <c r="H2" s="717"/>
      <c r="I2" s="717"/>
      <c r="J2" s="717"/>
      <c r="K2" s="717"/>
      <c r="L2" s="717"/>
      <c r="M2" s="717"/>
      <c r="N2" s="718"/>
    </row>
    <row r="3" spans="1:16" ht="228" customHeight="1" thickBot="1">
      <c r="A3" s="719" t="s">
        <v>435</v>
      </c>
      <c r="B3" s="720"/>
      <c r="C3" s="720"/>
      <c r="D3" s="720"/>
      <c r="E3" s="720"/>
      <c r="F3" s="720"/>
      <c r="G3" s="720"/>
      <c r="H3" s="720"/>
      <c r="I3" s="720"/>
      <c r="J3" s="720"/>
      <c r="K3" s="720"/>
      <c r="L3" s="720"/>
      <c r="M3" s="720"/>
      <c r="N3" s="721"/>
      <c r="P3" s="289"/>
    </row>
    <row r="4" spans="1:16" ht="47.4" customHeight="1">
      <c r="A4" s="722" t="s">
        <v>436</v>
      </c>
      <c r="B4" s="723"/>
      <c r="C4" s="723"/>
      <c r="D4" s="723"/>
      <c r="E4" s="723"/>
      <c r="F4" s="723"/>
      <c r="G4" s="723"/>
      <c r="H4" s="723"/>
      <c r="I4" s="723"/>
      <c r="J4" s="723"/>
      <c r="K4" s="723"/>
      <c r="L4" s="723"/>
      <c r="M4" s="723"/>
      <c r="N4" s="724"/>
    </row>
    <row r="5" spans="1:16" ht="317.39999999999998" customHeight="1" thickBot="1">
      <c r="A5" s="725" t="s">
        <v>437</v>
      </c>
      <c r="B5" s="726"/>
      <c r="C5" s="726"/>
      <c r="D5" s="726"/>
      <c r="E5" s="726"/>
      <c r="F5" s="726"/>
      <c r="G5" s="726"/>
      <c r="H5" s="726"/>
      <c r="I5" s="726"/>
      <c r="J5" s="726"/>
      <c r="K5" s="726"/>
      <c r="L5" s="726"/>
      <c r="M5" s="726"/>
      <c r="N5" s="727"/>
    </row>
    <row r="6" spans="1:16" ht="49.2" customHeight="1" thickBot="1">
      <c r="A6" s="698" t="s">
        <v>438</v>
      </c>
      <c r="B6" s="699"/>
      <c r="C6" s="699"/>
      <c r="D6" s="699"/>
      <c r="E6" s="699"/>
      <c r="F6" s="699"/>
      <c r="G6" s="699"/>
      <c r="H6" s="699"/>
      <c r="I6" s="699"/>
      <c r="J6" s="699"/>
      <c r="K6" s="699"/>
      <c r="L6" s="699"/>
      <c r="M6" s="699"/>
      <c r="N6" s="700"/>
    </row>
    <row r="7" spans="1:16" ht="180.6" customHeight="1" thickBot="1">
      <c r="A7" s="701" t="s">
        <v>439</v>
      </c>
      <c r="B7" s="702"/>
      <c r="C7" s="702"/>
      <c r="D7" s="702"/>
      <c r="E7" s="702"/>
      <c r="F7" s="702"/>
      <c r="G7" s="702"/>
      <c r="H7" s="702"/>
      <c r="I7" s="702"/>
      <c r="J7" s="702"/>
      <c r="K7" s="702"/>
      <c r="L7" s="702"/>
      <c r="M7" s="702"/>
      <c r="N7" s="703"/>
      <c r="O7" s="42" t="s">
        <v>172</v>
      </c>
    </row>
    <row r="8" spans="1:16" ht="49.2" customHeight="1" thickBot="1">
      <c r="A8" s="707" t="s">
        <v>440</v>
      </c>
      <c r="B8" s="708"/>
      <c r="C8" s="708"/>
      <c r="D8" s="708"/>
      <c r="E8" s="708"/>
      <c r="F8" s="708"/>
      <c r="G8" s="708"/>
      <c r="H8" s="708"/>
      <c r="I8" s="708"/>
      <c r="J8" s="708"/>
      <c r="K8" s="708"/>
      <c r="L8" s="708"/>
      <c r="M8" s="708"/>
      <c r="N8" s="709"/>
      <c r="O8" s="45"/>
    </row>
    <row r="9" spans="1:16" ht="192" customHeight="1" thickBot="1">
      <c r="A9" s="710" t="s">
        <v>441</v>
      </c>
      <c r="B9" s="711"/>
      <c r="C9" s="711"/>
      <c r="D9" s="711"/>
      <c r="E9" s="711"/>
      <c r="F9" s="711"/>
      <c r="G9" s="711"/>
      <c r="H9" s="711"/>
      <c r="I9" s="711"/>
      <c r="J9" s="711"/>
      <c r="K9" s="711"/>
      <c r="L9" s="711"/>
      <c r="M9" s="711"/>
      <c r="N9" s="712"/>
      <c r="O9" s="45"/>
    </row>
    <row r="10" spans="1:16" ht="38.4" customHeight="1">
      <c r="A10" s="706" t="s">
        <v>26</v>
      </c>
      <c r="B10" s="706"/>
      <c r="C10" s="706"/>
      <c r="D10" s="706"/>
      <c r="E10" s="706"/>
      <c r="F10" s="706"/>
      <c r="G10" s="706"/>
      <c r="H10" s="706"/>
      <c r="I10" s="706"/>
      <c r="J10" s="706"/>
      <c r="K10" s="706"/>
      <c r="L10" s="706"/>
      <c r="M10" s="706"/>
      <c r="N10" s="706"/>
    </row>
    <row r="11" spans="1:16" ht="42" customHeight="1">
      <c r="A11" s="704" t="s">
        <v>25</v>
      </c>
      <c r="B11" s="705"/>
      <c r="C11" s="705"/>
      <c r="D11" s="705"/>
      <c r="E11" s="705"/>
      <c r="F11" s="705"/>
      <c r="G11" s="705"/>
      <c r="H11" s="705"/>
      <c r="I11" s="705"/>
      <c r="J11" s="705"/>
      <c r="K11" s="705"/>
      <c r="L11" s="705"/>
      <c r="M11" s="705"/>
      <c r="N11" s="705"/>
    </row>
    <row r="12" spans="1:16" ht="45.6" customHeight="1"/>
  </sheetData>
  <mergeCells count="11">
    <mergeCell ref="A1:N1"/>
    <mergeCell ref="A2:N2"/>
    <mergeCell ref="A3:N3"/>
    <mergeCell ref="A4:N4"/>
    <mergeCell ref="A5:N5"/>
    <mergeCell ref="A6:N6"/>
    <mergeCell ref="A7:N7"/>
    <mergeCell ref="A11:N11"/>
    <mergeCell ref="A10:N10"/>
    <mergeCell ref="A8:N8"/>
    <mergeCell ref="A9:N9"/>
  </mergeCells>
  <phoneticPr fontId="16"/>
  <pageMargins left="0.7" right="0.7" top="0.75" bottom="0.75" header="0.3" footer="0.3"/>
  <pageSetup paperSize="9" scale="59" orientation="portrait" horizontalDpi="300" verticalDpi="300" r:id="rId1"/>
  <colBreaks count="1" manualBreakCount="1">
    <brk id="1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4D6C7-DC80-49A8-9AE8-9E8D47E71E83}">
  <sheetPr>
    <tabColor theme="1"/>
  </sheetPr>
  <dimension ref="A1:C49"/>
  <sheetViews>
    <sheetView view="pageBreakPreview" zoomScale="90" zoomScaleNormal="75" zoomScaleSheetLayoutView="90" workbookViewId="0">
      <selection activeCell="A24" sqref="A24:XFD24"/>
    </sheetView>
  </sheetViews>
  <sheetFormatPr defaultColWidth="9" defaultRowHeight="14.4"/>
  <cols>
    <col min="1" max="1" width="220.44140625" style="5" customWidth="1"/>
    <col min="2" max="2" width="33.109375" style="3" hidden="1" customWidth="1"/>
    <col min="3" max="3" width="23.109375" style="4" hidden="1" customWidth="1"/>
    <col min="4" max="16384" width="9" style="1"/>
  </cols>
  <sheetData>
    <row r="1" spans="1:3" s="40" customFormat="1" ht="46.2" customHeight="1" thickBot="1">
      <c r="A1" s="125" t="s">
        <v>237</v>
      </c>
      <c r="B1" s="43" t="s">
        <v>0</v>
      </c>
      <c r="C1" s="44" t="s">
        <v>2</v>
      </c>
    </row>
    <row r="2" spans="1:3" ht="46.8" customHeight="1">
      <c r="A2" s="294" t="s">
        <v>442</v>
      </c>
      <c r="B2" s="2"/>
      <c r="C2" s="728"/>
    </row>
    <row r="3" spans="1:3" ht="76.2" customHeight="1">
      <c r="A3" s="412" t="s">
        <v>454</v>
      </c>
      <c r="B3" s="46"/>
      <c r="C3" s="729"/>
    </row>
    <row r="4" spans="1:3" ht="34.799999999999997" customHeight="1" thickBot="1">
      <c r="A4" s="413" t="s">
        <v>443</v>
      </c>
      <c r="B4" s="1"/>
      <c r="C4" s="1"/>
    </row>
    <row r="5" spans="1:3" ht="46.8" customHeight="1">
      <c r="A5" s="294" t="s">
        <v>444</v>
      </c>
      <c r="B5" s="2"/>
      <c r="C5" s="728"/>
    </row>
    <row r="6" spans="1:3" ht="171" customHeight="1">
      <c r="A6" s="412" t="s">
        <v>455</v>
      </c>
      <c r="B6" s="46"/>
      <c r="C6" s="729"/>
    </row>
    <row r="7" spans="1:3" ht="34.799999999999997" customHeight="1" thickBot="1">
      <c r="A7" s="413" t="s">
        <v>445</v>
      </c>
      <c r="B7" s="1"/>
      <c r="C7" s="1"/>
    </row>
    <row r="8" spans="1:3" ht="41.4" customHeight="1">
      <c r="A8" s="379" t="s">
        <v>446</v>
      </c>
      <c r="B8" s="2"/>
      <c r="C8" s="728"/>
    </row>
    <row r="9" spans="1:3" ht="115.8" customHeight="1">
      <c r="A9" s="358" t="s">
        <v>447</v>
      </c>
      <c r="B9" s="46"/>
      <c r="C9" s="729"/>
    </row>
    <row r="10" spans="1:3" ht="38.4" customHeight="1">
      <c r="A10" s="289" t="s">
        <v>448</v>
      </c>
      <c r="B10" s="1"/>
      <c r="C10" s="1"/>
    </row>
    <row r="11" spans="1:3" ht="43.2" customHeight="1">
      <c r="A11" s="430" t="s">
        <v>449</v>
      </c>
      <c r="B11" s="152"/>
      <c r="C11" s="728"/>
    </row>
    <row r="12" spans="1:3" ht="124.2" customHeight="1" thickBot="1">
      <c r="A12" s="414" t="s">
        <v>450</v>
      </c>
      <c r="B12" s="153"/>
      <c r="C12" s="729"/>
    </row>
    <row r="13" spans="1:3" ht="36" customHeight="1">
      <c r="A13" s="325" t="s">
        <v>451</v>
      </c>
      <c r="B13" s="1"/>
      <c r="C13" s="1"/>
    </row>
    <row r="14" spans="1:3" s="326" customFormat="1" ht="42.6" hidden="1" customHeight="1">
      <c r="A14" s="415"/>
      <c r="B14" s="416"/>
      <c r="C14" s="416"/>
    </row>
    <row r="15" spans="1:3" ht="105.6" hidden="1" customHeight="1" thickBot="1">
      <c r="A15" s="359"/>
      <c r="B15" s="327"/>
      <c r="C15" s="327"/>
    </row>
    <row r="16" spans="1:3" s="329" customFormat="1" ht="34.200000000000003" hidden="1" customHeight="1">
      <c r="A16" s="328"/>
    </row>
    <row r="17" spans="1:3" s="326" customFormat="1" ht="42.6" hidden="1" customHeight="1">
      <c r="A17" s="417"/>
      <c r="B17" s="418"/>
      <c r="C17" s="418"/>
    </row>
    <row r="18" spans="1:3" ht="205.8" hidden="1" customHeight="1" thickBot="1">
      <c r="A18" s="359"/>
      <c r="B18" s="327"/>
      <c r="C18" s="327"/>
    </row>
    <row r="19" spans="1:3" s="329" customFormat="1" ht="46.8" hidden="1" customHeight="1">
      <c r="A19" s="429"/>
    </row>
    <row r="20" spans="1:3" ht="90.6" hidden="1" customHeight="1">
      <c r="A20" s="428"/>
      <c r="B20" s="1"/>
      <c r="C20" s="1"/>
    </row>
    <row r="21" spans="1:3" ht="29.4" hidden="1" customHeight="1">
      <c r="A21" s="360"/>
      <c r="B21" s="1"/>
      <c r="C21" s="1"/>
    </row>
    <row r="22" spans="1:3" s="329" customFormat="1" ht="46.8" hidden="1" customHeight="1">
      <c r="A22" s="429"/>
    </row>
    <row r="23" spans="1:3" s="430" customFormat="1" ht="46.8" customHeight="1">
      <c r="A23" s="430" t="s">
        <v>452</v>
      </c>
      <c r="B23" s="430" t="s">
        <v>449</v>
      </c>
      <c r="C23" s="430" t="s">
        <v>449</v>
      </c>
    </row>
    <row r="24" spans="1:3" ht="247.2" customHeight="1">
      <c r="A24" s="521" t="s">
        <v>456</v>
      </c>
      <c r="B24" s="1"/>
      <c r="C24" s="1"/>
    </row>
    <row r="25" spans="1:3" ht="38.4" customHeight="1" thickBot="1">
      <c r="A25" s="523" t="s">
        <v>453</v>
      </c>
      <c r="B25" s="522"/>
      <c r="C25" s="522"/>
    </row>
    <row r="26" spans="1:3" ht="38.4" customHeight="1">
      <c r="A26" s="360"/>
      <c r="B26" s="1"/>
      <c r="C26" s="1"/>
    </row>
    <row r="27" spans="1:3" ht="39" customHeight="1">
      <c r="A27" s="1" t="s">
        <v>185</v>
      </c>
      <c r="B27" s="1"/>
      <c r="C27" s="1"/>
    </row>
    <row r="28" spans="1:3" ht="32.25" customHeight="1">
      <c r="A28" s="1" t="s">
        <v>186</v>
      </c>
      <c r="B28" s="1"/>
      <c r="C28" s="1"/>
    </row>
    <row r="29" spans="1:3" ht="36.75" customHeight="1"/>
    <row r="30" spans="1:3" ht="33" customHeight="1"/>
    <row r="31" spans="1:3" ht="36.75" customHeight="1"/>
    <row r="32" spans="1:3" ht="36.75" customHeight="1"/>
    <row r="33" spans="1:1" ht="25.5" customHeight="1"/>
    <row r="34" spans="1:1" ht="32.25" customHeight="1"/>
    <row r="35" spans="1:1" ht="30.75" customHeight="1"/>
    <row r="36" spans="1:1" ht="42.75" customHeight="1">
      <c r="A36" s="454"/>
    </row>
    <row r="37" spans="1:1" ht="43.5" customHeight="1"/>
    <row r="38" spans="1:1" ht="27.75" customHeight="1"/>
    <row r="39" spans="1:1" ht="30.75" customHeight="1"/>
    <row r="40" spans="1:1" ht="29.25" customHeight="1"/>
    <row r="41" spans="1:1" ht="27" customHeight="1"/>
    <row r="42" spans="1:1" ht="27" customHeight="1"/>
    <row r="43" spans="1:1" ht="27" customHeight="1"/>
    <row r="44" spans="1:1" ht="27" customHeight="1"/>
    <row r="45" spans="1:1" ht="27" customHeight="1"/>
    <row r="46" spans="1:1" ht="27" customHeight="1"/>
    <row r="47" spans="1:1" ht="27" customHeight="1"/>
    <row r="48" spans="1:1" ht="27" customHeight="1"/>
    <row r="49" ht="27" customHeight="1"/>
  </sheetData>
  <mergeCells count="4">
    <mergeCell ref="C5:C6"/>
    <mergeCell ref="C8:C9"/>
    <mergeCell ref="C11:C12"/>
    <mergeCell ref="C2:C3"/>
  </mergeCells>
  <phoneticPr fontId="86"/>
  <hyperlinks>
    <hyperlink ref="A4" r:id="rId1" xr:uid="{00E805BF-7FE4-46E8-B3BF-287D7B500903}"/>
    <hyperlink ref="A7" r:id="rId2" xr:uid="{3F4DF496-7764-4051-9CF5-190FE1770F13}"/>
    <hyperlink ref="A10" r:id="rId3" xr:uid="{F878E534-3813-4A42-B0DC-05E923E8D2CA}"/>
    <hyperlink ref="A13" r:id="rId4" xr:uid="{01DCEDC8-F334-4303-BE38-9DD32921B0DB}"/>
    <hyperlink ref="A25" r:id="rId5" xr:uid="{D21717FD-0F9F-477A-B142-71F58E1FC921}"/>
  </hyperlinks>
  <pageMargins left="0" right="0" top="0.19685039370078741" bottom="0.39370078740157483" header="0" footer="0.19685039370078741"/>
  <pageSetup paperSize="9" scale="58" orientation="portrait" r:id="rId6"/>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77C5-1616-4CA5-A211-6B1BE283E847}">
  <sheetPr codeName="Sheet2"/>
  <dimension ref="A1:X51"/>
  <sheetViews>
    <sheetView view="pageBreakPreview" topLeftCell="B1" zoomScale="69" zoomScaleNormal="100" zoomScaleSheetLayoutView="69" workbookViewId="0">
      <selection activeCell="AF9" sqref="AF9"/>
    </sheetView>
  </sheetViews>
  <sheetFormatPr defaultRowHeight="13.2"/>
  <cols>
    <col min="1" max="1" width="8.88671875" hidden="1" customWidth="1"/>
    <col min="6" max="6" width="4.88671875" customWidth="1"/>
    <col min="8" max="8" width="1.77734375" customWidth="1"/>
    <col min="9" max="9" width="8.88671875" hidden="1" customWidth="1"/>
    <col min="11" max="11" width="11.6640625" customWidth="1"/>
    <col min="17" max="17" width="6.109375" customWidth="1"/>
  </cols>
  <sheetData>
    <row r="1" spans="1:24">
      <c r="B1" s="420"/>
      <c r="C1" s="420"/>
      <c r="D1" s="420"/>
      <c r="E1" s="420"/>
      <c r="F1" s="420"/>
      <c r="G1" s="420"/>
      <c r="H1" s="420"/>
      <c r="I1" s="420"/>
      <c r="J1" s="420"/>
      <c r="K1" s="420"/>
      <c r="L1" s="420"/>
      <c r="M1" s="420"/>
      <c r="N1" s="420"/>
      <c r="O1" s="420"/>
      <c r="P1" s="420"/>
      <c r="Q1" s="420"/>
      <c r="R1" s="420"/>
      <c r="S1" s="420"/>
      <c r="T1" s="420"/>
      <c r="U1" s="420"/>
      <c r="V1" s="420"/>
      <c r="W1" s="420"/>
      <c r="X1" s="420"/>
    </row>
    <row r="2" spans="1:24" ht="55.2" customHeight="1">
      <c r="B2" s="420"/>
      <c r="C2" s="420"/>
      <c r="D2" s="420"/>
      <c r="E2" s="420"/>
      <c r="F2" s="420"/>
      <c r="G2" s="420"/>
      <c r="H2" s="420"/>
      <c r="I2" s="420"/>
      <c r="J2" s="420"/>
      <c r="K2" s="420"/>
      <c r="L2" s="420"/>
      <c r="M2" s="420"/>
      <c r="N2" s="420"/>
      <c r="O2" s="420"/>
      <c r="P2" s="420"/>
      <c r="Q2" s="420"/>
      <c r="R2" s="420"/>
      <c r="S2" s="420"/>
      <c r="T2" s="420"/>
      <c r="U2" s="420"/>
      <c r="V2" s="420"/>
      <c r="W2" s="420"/>
      <c r="X2" s="420"/>
    </row>
    <row r="3" spans="1:24">
      <c r="B3" s="420"/>
      <c r="C3" s="420"/>
      <c r="D3" s="420"/>
      <c r="E3" s="420"/>
      <c r="F3" s="420"/>
      <c r="G3" s="420"/>
      <c r="H3" s="420"/>
      <c r="I3" s="420"/>
      <c r="J3" s="420"/>
      <c r="K3" s="420"/>
      <c r="L3" s="420"/>
      <c r="M3" s="420"/>
      <c r="N3" s="420"/>
      <c r="O3" s="420"/>
      <c r="P3" s="420"/>
      <c r="Q3" s="420"/>
      <c r="R3" s="420"/>
      <c r="S3" s="420"/>
      <c r="T3" s="420"/>
      <c r="U3" s="420"/>
      <c r="V3" s="420"/>
      <c r="W3" s="420"/>
      <c r="X3" s="420"/>
    </row>
    <row r="4" spans="1:24">
      <c r="B4" s="420"/>
      <c r="C4" s="420"/>
      <c r="D4" s="420"/>
      <c r="E4" s="420"/>
      <c r="F4" s="420"/>
      <c r="G4" s="420"/>
      <c r="H4" s="420"/>
      <c r="I4" s="420"/>
      <c r="J4" s="420"/>
      <c r="K4" s="420"/>
      <c r="L4" s="420"/>
      <c r="M4" s="420"/>
      <c r="N4" s="420"/>
      <c r="O4" s="420"/>
      <c r="P4" s="420"/>
      <c r="Q4" s="420"/>
      <c r="R4" s="420"/>
      <c r="S4" s="420"/>
      <c r="T4" s="420"/>
      <c r="U4" s="420"/>
      <c r="V4" s="420"/>
      <c r="W4" s="420"/>
      <c r="X4" s="420"/>
    </row>
    <row r="5" spans="1:24">
      <c r="B5" s="420"/>
      <c r="C5" s="420"/>
      <c r="D5" s="420"/>
      <c r="E5" s="420"/>
      <c r="F5" s="420"/>
      <c r="G5" s="420"/>
      <c r="H5" s="420"/>
      <c r="I5" s="420"/>
      <c r="J5" s="420"/>
      <c r="K5" s="420"/>
      <c r="L5" s="420"/>
      <c r="M5" s="420"/>
      <c r="N5" s="420"/>
      <c r="O5" s="420"/>
      <c r="P5" s="420"/>
      <c r="Q5" s="420"/>
      <c r="R5" s="420"/>
      <c r="S5" s="420"/>
      <c r="T5" s="420"/>
      <c r="U5" s="420"/>
      <c r="V5" s="420"/>
      <c r="W5" s="420"/>
      <c r="X5" s="420"/>
    </row>
    <row r="6" spans="1:24" ht="24.6" customHeight="1">
      <c r="A6" s="383"/>
      <c r="B6" s="420"/>
      <c r="C6" s="420"/>
      <c r="D6" s="421"/>
      <c r="E6" s="421"/>
      <c r="F6" s="421"/>
      <c r="G6" s="422"/>
      <c r="H6" s="420"/>
      <c r="I6" s="420"/>
      <c r="J6" s="420"/>
      <c r="K6" s="420"/>
      <c r="L6" s="423"/>
      <c r="M6" s="423"/>
      <c r="N6" s="423"/>
      <c r="O6" s="423"/>
      <c r="P6" s="423"/>
      <c r="Q6" s="423"/>
      <c r="R6" s="423"/>
      <c r="S6" s="420"/>
      <c r="T6" s="420"/>
      <c r="U6" s="420"/>
      <c r="V6" s="420"/>
      <c r="W6" s="420"/>
      <c r="X6" s="420"/>
    </row>
    <row r="7" spans="1:24" ht="24.6" customHeight="1">
      <c r="A7" s="384"/>
      <c r="B7" s="420"/>
      <c r="C7" s="420"/>
      <c r="D7" s="424"/>
      <c r="E7" s="424"/>
      <c r="F7" s="424"/>
      <c r="G7" s="424"/>
      <c r="H7" s="420"/>
      <c r="I7" s="420"/>
      <c r="J7" s="420"/>
      <c r="K7" s="420"/>
      <c r="L7" s="423"/>
      <c r="M7" s="423"/>
      <c r="N7" s="423"/>
      <c r="O7" s="423"/>
      <c r="P7" s="423"/>
      <c r="Q7" s="423"/>
      <c r="R7" s="423"/>
      <c r="S7" s="420"/>
      <c r="T7" s="420"/>
      <c r="U7" s="420"/>
      <c r="V7" s="420"/>
      <c r="W7" s="420"/>
      <c r="X7" s="420"/>
    </row>
    <row r="8" spans="1:24" ht="7.2" customHeight="1">
      <c r="A8" s="385"/>
      <c r="B8" s="420"/>
      <c r="C8" s="420"/>
      <c r="D8" s="425"/>
      <c r="E8" s="425"/>
      <c r="F8" s="425"/>
      <c r="G8" s="425"/>
      <c r="H8" s="420"/>
      <c r="I8" s="420"/>
      <c r="J8" s="420"/>
      <c r="K8" s="420"/>
      <c r="L8" s="420"/>
      <c r="M8" s="420"/>
      <c r="N8" s="420"/>
      <c r="O8" s="420"/>
      <c r="P8" s="420"/>
      <c r="Q8" s="420"/>
      <c r="R8" s="420"/>
      <c r="S8" s="420"/>
      <c r="T8" s="420"/>
      <c r="U8" s="420"/>
      <c r="V8" s="420"/>
      <c r="W8" s="420"/>
      <c r="X8" s="420"/>
    </row>
    <row r="9" spans="1:24" ht="24.6" customHeight="1">
      <c r="A9" s="386"/>
      <c r="B9" s="420"/>
      <c r="C9" s="420"/>
      <c r="D9" s="426"/>
      <c r="E9" s="426"/>
      <c r="F9" s="426"/>
      <c r="G9" s="426"/>
      <c r="H9" s="420"/>
      <c r="I9" s="420"/>
      <c r="J9" s="420"/>
      <c r="K9" s="420"/>
      <c r="L9" s="420"/>
      <c r="M9" s="420"/>
      <c r="N9" s="420"/>
      <c r="O9" s="420"/>
      <c r="P9" s="420"/>
      <c r="Q9" s="420"/>
      <c r="R9" s="420"/>
      <c r="S9" s="420"/>
      <c r="T9" s="420"/>
      <c r="U9" s="420"/>
      <c r="V9" s="420"/>
      <c r="W9" s="420"/>
      <c r="X9" s="420"/>
    </row>
    <row r="10" spans="1:24" ht="13.2" customHeight="1">
      <c r="A10" s="385"/>
      <c r="B10" s="420"/>
      <c r="C10" s="420"/>
      <c r="D10" s="425"/>
      <c r="E10" s="425"/>
      <c r="F10" s="425"/>
      <c r="G10" s="425"/>
      <c r="H10" s="420"/>
      <c r="I10" s="420"/>
      <c r="J10" s="420"/>
      <c r="K10" s="420"/>
      <c r="L10" s="420"/>
      <c r="M10" s="420"/>
      <c r="N10" s="420"/>
      <c r="O10" s="420"/>
      <c r="P10" s="420"/>
      <c r="Q10" s="420"/>
      <c r="R10" s="420"/>
      <c r="S10" s="420"/>
      <c r="T10" s="420"/>
      <c r="U10" s="420"/>
      <c r="V10" s="420"/>
      <c r="W10" s="420"/>
      <c r="X10" s="420"/>
    </row>
    <row r="11" spans="1:24" ht="13.2" customHeight="1">
      <c r="A11" s="385"/>
      <c r="B11" s="420"/>
      <c r="C11" s="420"/>
      <c r="D11" s="425"/>
      <c r="E11" s="425"/>
      <c r="F11" s="425"/>
      <c r="G11" s="425"/>
      <c r="H11" s="420"/>
      <c r="I11" s="420"/>
      <c r="J11" s="420"/>
      <c r="K11" s="420"/>
      <c r="L11" s="420"/>
      <c r="M11" s="420"/>
      <c r="N11" s="420"/>
      <c r="O11" s="420"/>
      <c r="P11" s="420"/>
      <c r="Q11" s="420"/>
      <c r="R11" s="420"/>
      <c r="S11" s="420"/>
      <c r="T11" s="420"/>
      <c r="U11" s="420"/>
      <c r="V11" s="420"/>
      <c r="W11" s="420"/>
      <c r="X11" s="420"/>
    </row>
    <row r="12" spans="1:24" ht="13.2" customHeight="1">
      <c r="A12" s="385"/>
      <c r="B12" s="420"/>
      <c r="C12" s="420"/>
      <c r="D12" s="425"/>
      <c r="E12" s="425"/>
      <c r="F12" s="425"/>
      <c r="G12" s="425"/>
      <c r="H12" s="425"/>
      <c r="I12" s="425"/>
      <c r="J12" s="425"/>
      <c r="K12" s="425"/>
      <c r="L12" s="425"/>
      <c r="M12" s="420"/>
      <c r="N12" s="420"/>
      <c r="O12" s="420"/>
      <c r="P12" s="420"/>
      <c r="Q12" s="420"/>
      <c r="R12" s="420"/>
      <c r="S12" s="420"/>
      <c r="T12" s="420"/>
      <c r="U12" s="420"/>
      <c r="V12" s="420"/>
      <c r="W12" s="420"/>
      <c r="X12" s="420"/>
    </row>
    <row r="13" spans="1:24" ht="13.2" customHeight="1">
      <c r="A13" s="385"/>
      <c r="B13" s="420"/>
      <c r="C13" s="420"/>
      <c r="D13" s="425"/>
      <c r="E13" s="425"/>
      <c r="F13" s="425"/>
      <c r="G13" s="425"/>
      <c r="H13" s="425"/>
      <c r="I13" s="425"/>
      <c r="J13" s="425"/>
      <c r="K13" s="425"/>
      <c r="L13" s="425"/>
      <c r="M13" s="420"/>
      <c r="N13" s="420"/>
      <c r="O13" s="420"/>
      <c r="P13" s="420"/>
      <c r="Q13" s="420"/>
      <c r="R13" s="420"/>
      <c r="S13" s="420"/>
      <c r="T13" s="420"/>
      <c r="U13" s="420"/>
      <c r="V13" s="420"/>
      <c r="W13" s="420"/>
      <c r="X13" s="420"/>
    </row>
    <row r="14" spans="1:24">
      <c r="A14" s="382"/>
      <c r="B14" s="420"/>
      <c r="C14" s="420"/>
      <c r="D14" s="420"/>
      <c r="E14" s="420"/>
      <c r="F14" s="420"/>
      <c r="G14" s="420"/>
      <c r="H14" s="420"/>
      <c r="I14" s="420"/>
      <c r="J14" s="420"/>
      <c r="K14" s="420"/>
      <c r="L14" s="420"/>
      <c r="M14" s="420"/>
      <c r="N14" s="420"/>
      <c r="O14" s="420"/>
      <c r="P14" s="420"/>
      <c r="Q14" s="420"/>
      <c r="R14" s="420"/>
      <c r="S14" s="420"/>
      <c r="T14" s="420"/>
      <c r="U14" s="420"/>
      <c r="V14" s="420"/>
      <c r="W14" s="420"/>
      <c r="X14" s="420"/>
    </row>
    <row r="15" spans="1:24" ht="21" customHeight="1">
      <c r="A15" s="382"/>
      <c r="B15" s="420"/>
      <c r="C15" s="420"/>
      <c r="D15" s="420"/>
      <c r="E15" s="420"/>
      <c r="F15" s="420"/>
      <c r="G15" s="420"/>
      <c r="H15" s="420"/>
      <c r="I15" s="420"/>
      <c r="J15" s="420"/>
      <c r="K15" s="420"/>
      <c r="L15" s="420"/>
      <c r="M15" s="420"/>
      <c r="N15" s="420"/>
      <c r="O15" s="420"/>
      <c r="P15" s="420"/>
      <c r="Q15" s="420"/>
      <c r="R15" s="420"/>
      <c r="S15" s="420"/>
      <c r="T15" s="420"/>
      <c r="U15" s="420"/>
      <c r="V15" s="420"/>
      <c r="W15" s="420"/>
      <c r="X15" s="420"/>
    </row>
    <row r="16" spans="1:24" ht="13.2" customHeight="1">
      <c r="A16" s="382"/>
      <c r="B16" s="420"/>
      <c r="C16" s="420"/>
      <c r="D16" s="420"/>
      <c r="E16" s="420"/>
      <c r="F16" s="420"/>
      <c r="G16" s="420"/>
      <c r="H16" s="420"/>
      <c r="I16" s="420"/>
      <c r="J16" s="420"/>
      <c r="K16" s="420"/>
      <c r="L16" s="420"/>
      <c r="M16" s="420"/>
      <c r="N16" s="420"/>
      <c r="O16" s="420"/>
      <c r="P16" s="420"/>
      <c r="Q16" s="420"/>
      <c r="R16" s="420"/>
      <c r="S16" s="420"/>
      <c r="T16" s="420"/>
      <c r="U16" s="420"/>
      <c r="V16" s="420"/>
      <c r="W16" s="420"/>
      <c r="X16" s="420"/>
    </row>
    <row r="17" spans="1:24" ht="13.2" customHeight="1">
      <c r="A17" s="382"/>
      <c r="B17" s="420"/>
      <c r="C17" s="420"/>
      <c r="D17" s="420"/>
      <c r="E17" s="420"/>
      <c r="F17" s="420"/>
      <c r="G17" s="420"/>
      <c r="H17" s="420"/>
      <c r="I17" s="420"/>
      <c r="J17" s="420"/>
      <c r="K17" s="420"/>
      <c r="L17" s="420"/>
      <c r="M17" s="420"/>
      <c r="N17" s="420"/>
      <c r="O17" s="420"/>
      <c r="P17" s="420"/>
      <c r="Q17" s="420"/>
      <c r="R17" s="420"/>
      <c r="S17" s="420"/>
      <c r="T17" s="420"/>
      <c r="U17" s="420"/>
      <c r="V17" s="420"/>
      <c r="W17" s="420"/>
      <c r="X17" s="420"/>
    </row>
    <row r="18" spans="1:24">
      <c r="A18" s="382"/>
      <c r="B18" s="420"/>
      <c r="C18" s="420"/>
      <c r="D18" s="420"/>
      <c r="E18" s="420"/>
      <c r="F18" s="420"/>
      <c r="G18" s="420"/>
      <c r="H18" s="420"/>
      <c r="I18" s="420"/>
      <c r="J18" s="420"/>
      <c r="K18" s="420"/>
      <c r="L18" s="420"/>
      <c r="M18" s="420"/>
      <c r="N18" s="420"/>
      <c r="O18" s="420"/>
      <c r="P18" s="420"/>
      <c r="Q18" s="420"/>
      <c r="R18" s="420"/>
      <c r="S18" s="420"/>
      <c r="T18" s="420"/>
      <c r="U18" s="420"/>
      <c r="V18" s="420"/>
      <c r="W18" s="420"/>
      <c r="X18" s="420"/>
    </row>
    <row r="19" spans="1:24">
      <c r="A19" s="104"/>
      <c r="B19" s="104"/>
      <c r="C19" s="104"/>
      <c r="D19" s="104"/>
      <c r="E19" s="104"/>
      <c r="F19" s="104"/>
      <c r="G19" s="104"/>
      <c r="H19" s="104"/>
      <c r="I19" s="104"/>
      <c r="J19" s="104"/>
      <c r="K19" s="104"/>
      <c r="L19" s="104"/>
      <c r="M19" s="104"/>
      <c r="N19" s="104"/>
      <c r="O19" s="104"/>
      <c r="P19" s="104"/>
      <c r="Q19" s="104"/>
      <c r="R19" s="104"/>
      <c r="S19" s="104"/>
      <c r="T19" s="104"/>
      <c r="U19" s="104"/>
      <c r="V19" s="104"/>
      <c r="W19" s="475"/>
      <c r="X19" s="104"/>
    </row>
    <row r="20" spans="1:24">
      <c r="A20" s="104"/>
      <c r="B20" s="104"/>
      <c r="C20" s="104"/>
      <c r="D20" s="104"/>
      <c r="E20" s="104"/>
      <c r="F20" s="104"/>
      <c r="G20" s="104"/>
      <c r="H20" s="104"/>
      <c r="I20" s="104"/>
      <c r="J20" s="104"/>
      <c r="K20" s="104"/>
      <c r="L20" s="104"/>
      <c r="M20" s="104"/>
      <c r="N20" s="104"/>
      <c r="O20" s="104"/>
      <c r="P20" s="104"/>
      <c r="Q20" s="104"/>
      <c r="R20" s="104"/>
      <c r="S20" s="104"/>
      <c r="T20" s="104"/>
      <c r="U20" s="104"/>
      <c r="V20" s="104"/>
      <c r="W20" s="104"/>
      <c r="X20" s="104"/>
    </row>
    <row r="21" spans="1:24">
      <c r="A21" s="104"/>
      <c r="B21" s="104"/>
      <c r="C21" s="104"/>
      <c r="D21" s="104"/>
      <c r="E21" s="104"/>
      <c r="F21" s="104"/>
      <c r="G21" s="104"/>
      <c r="H21" s="104"/>
      <c r="I21" s="104"/>
      <c r="J21" s="104"/>
      <c r="K21" s="104"/>
      <c r="L21" s="104"/>
      <c r="M21" s="104"/>
      <c r="N21" s="104"/>
      <c r="O21" s="104"/>
      <c r="P21" s="104"/>
      <c r="Q21" s="104"/>
      <c r="R21" s="104"/>
      <c r="S21" s="104"/>
      <c r="T21" s="104"/>
      <c r="U21" s="104"/>
      <c r="V21" s="104"/>
      <c r="W21" s="104"/>
      <c r="X21" s="104"/>
    </row>
    <row r="22" spans="1:24">
      <c r="A22" s="104"/>
      <c r="B22" s="104"/>
      <c r="C22" s="104"/>
      <c r="D22" s="104"/>
      <c r="E22" s="104"/>
      <c r="F22" s="104"/>
      <c r="G22" s="104"/>
      <c r="H22" s="104"/>
      <c r="I22" s="104"/>
      <c r="J22" s="104"/>
      <c r="K22" s="104"/>
      <c r="L22" s="104"/>
      <c r="M22" s="104"/>
      <c r="N22" s="104"/>
      <c r="O22" s="104"/>
      <c r="P22" s="104"/>
      <c r="Q22" s="104"/>
      <c r="R22" s="104"/>
      <c r="S22" s="104"/>
      <c r="T22" s="104"/>
      <c r="U22" s="104"/>
      <c r="V22" s="104"/>
      <c r="W22" s="104"/>
      <c r="X22" s="104"/>
    </row>
    <row r="23" spans="1:24">
      <c r="A23" s="104"/>
      <c r="B23" s="104"/>
      <c r="C23" s="104"/>
      <c r="D23" s="104"/>
      <c r="E23" s="104"/>
      <c r="F23" s="104"/>
      <c r="G23" s="104"/>
      <c r="H23" s="104"/>
      <c r="I23" s="104"/>
      <c r="J23" s="104"/>
      <c r="K23" s="104"/>
      <c r="L23" s="104"/>
      <c r="M23" s="104"/>
      <c r="N23" s="104"/>
      <c r="O23" s="104"/>
      <c r="P23" s="104"/>
      <c r="Q23" s="104"/>
      <c r="R23" s="104"/>
      <c r="S23" s="104"/>
      <c r="T23" s="104"/>
      <c r="U23" s="104"/>
      <c r="V23" s="104"/>
      <c r="W23" s="104"/>
      <c r="X23" s="104"/>
    </row>
    <row r="24" spans="1:24">
      <c r="A24" s="104"/>
      <c r="B24" s="104"/>
      <c r="C24" s="104"/>
      <c r="D24" s="104"/>
      <c r="E24" s="104"/>
      <c r="F24" s="104"/>
      <c r="G24" s="104"/>
      <c r="H24" s="104"/>
      <c r="I24" s="104"/>
      <c r="J24" s="104"/>
      <c r="K24" s="104"/>
      <c r="L24" s="104"/>
      <c r="M24" s="104"/>
      <c r="N24" s="104"/>
      <c r="O24" s="104"/>
      <c r="P24" s="104"/>
      <c r="Q24" s="104"/>
      <c r="R24" s="104"/>
      <c r="S24" s="104"/>
      <c r="T24" s="104"/>
      <c r="U24" s="104"/>
      <c r="V24" s="104"/>
      <c r="W24" s="104"/>
      <c r="X24" s="104"/>
    </row>
    <row r="25" spans="1:24">
      <c r="A25" s="104"/>
      <c r="B25" s="104"/>
      <c r="C25" s="104"/>
      <c r="D25" s="104"/>
      <c r="E25" s="104"/>
      <c r="F25" s="104"/>
      <c r="G25" s="104"/>
      <c r="H25" s="104"/>
      <c r="I25" s="104"/>
      <c r="J25" s="104"/>
      <c r="K25" s="104"/>
      <c r="L25" s="104"/>
      <c r="M25" s="104"/>
      <c r="N25" s="104"/>
      <c r="O25" s="104"/>
      <c r="P25" s="104"/>
      <c r="Q25" s="104"/>
      <c r="R25" s="104"/>
      <c r="S25" s="104"/>
      <c r="T25" s="104"/>
      <c r="U25" s="104"/>
      <c r="V25" s="104"/>
      <c r="W25" s="104"/>
      <c r="X25" s="104"/>
    </row>
    <row r="26" spans="1:24">
      <c r="A26" s="104"/>
      <c r="B26" s="104"/>
      <c r="C26" s="104"/>
      <c r="D26" s="104"/>
      <c r="E26" s="104"/>
      <c r="F26" s="104"/>
      <c r="G26" s="104"/>
      <c r="H26" s="104"/>
      <c r="I26" s="104"/>
      <c r="J26" s="104"/>
      <c r="K26" s="104"/>
      <c r="L26" s="104"/>
      <c r="M26" s="104"/>
      <c r="N26" s="104"/>
      <c r="O26" s="104"/>
      <c r="P26" s="104"/>
      <c r="Q26" s="104"/>
      <c r="R26" s="104"/>
      <c r="S26" s="104"/>
      <c r="T26" s="104"/>
      <c r="U26" s="104"/>
      <c r="V26" s="104"/>
      <c r="W26" s="104"/>
      <c r="X26" s="104"/>
    </row>
    <row r="27" spans="1:24">
      <c r="A27" s="104"/>
      <c r="B27" s="104"/>
      <c r="C27" s="104"/>
      <c r="D27" s="104"/>
      <c r="E27" s="104"/>
      <c r="F27" s="104"/>
      <c r="G27" s="104"/>
      <c r="H27" s="104"/>
      <c r="I27" s="104"/>
      <c r="J27" s="104"/>
      <c r="K27" s="104"/>
      <c r="L27" s="104"/>
      <c r="M27" s="104"/>
      <c r="N27" s="104"/>
      <c r="O27" s="104"/>
      <c r="P27" s="104"/>
      <c r="Q27" s="104"/>
      <c r="R27" s="104"/>
      <c r="S27" s="104"/>
      <c r="T27" s="104"/>
      <c r="U27" s="104"/>
      <c r="V27" s="104"/>
      <c r="W27" s="104"/>
      <c r="X27" s="104"/>
    </row>
    <row r="28" spans="1:24">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row>
    <row r="29" spans="1:24">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row>
    <row r="30" spans="1:24">
      <c r="A30" s="104"/>
      <c r="B30" s="104"/>
      <c r="C30" s="104"/>
      <c r="D30" s="104"/>
      <c r="E30" s="104"/>
      <c r="F30" s="104"/>
      <c r="G30" s="104"/>
      <c r="H30" s="104"/>
      <c r="I30" s="104"/>
      <c r="J30" s="104"/>
      <c r="K30" s="104"/>
      <c r="L30" s="104"/>
      <c r="M30" s="104"/>
      <c r="N30" s="104"/>
      <c r="O30" s="104"/>
      <c r="P30" s="104"/>
      <c r="Q30" s="104"/>
      <c r="R30" s="104"/>
      <c r="S30" s="104"/>
      <c r="T30" s="104"/>
      <c r="U30" s="104"/>
      <c r="V30" s="104"/>
      <c r="W30" s="104"/>
      <c r="X30" s="104"/>
    </row>
    <row r="31" spans="1:24">
      <c r="A31" s="104"/>
      <c r="B31" s="104"/>
      <c r="C31" s="104"/>
      <c r="D31" s="104"/>
      <c r="E31" s="104"/>
      <c r="F31" s="104"/>
      <c r="G31" s="104"/>
      <c r="H31" s="104"/>
      <c r="I31" s="104"/>
      <c r="J31" s="104"/>
      <c r="K31" s="104"/>
      <c r="L31" s="104"/>
      <c r="M31" s="104"/>
      <c r="N31" s="104"/>
      <c r="O31" s="104"/>
      <c r="P31" s="104"/>
      <c r="Q31" s="104"/>
      <c r="R31" s="104"/>
      <c r="S31" s="104"/>
      <c r="T31" s="104"/>
      <c r="U31" s="104"/>
      <c r="V31" s="104"/>
      <c r="W31" s="104"/>
      <c r="X31" s="104"/>
    </row>
    <row r="32" spans="1:24">
      <c r="A32" s="104"/>
      <c r="B32" s="104"/>
      <c r="C32" s="104"/>
      <c r="D32" s="104"/>
      <c r="E32" s="104"/>
      <c r="F32" s="104"/>
      <c r="G32" s="104"/>
      <c r="H32" s="104"/>
      <c r="I32" s="104"/>
      <c r="J32" s="104"/>
      <c r="K32" s="104"/>
      <c r="L32" s="104"/>
      <c r="M32" s="104"/>
      <c r="N32" s="104"/>
      <c r="O32" s="104"/>
      <c r="P32" s="104"/>
      <c r="Q32" s="104"/>
      <c r="R32" s="104"/>
      <c r="S32" s="104"/>
      <c r="T32" s="104"/>
      <c r="U32" s="104"/>
      <c r="V32" s="104"/>
      <c r="W32" s="104"/>
      <c r="X32" s="104"/>
    </row>
    <row r="33" spans="1:24">
      <c r="A33" s="104"/>
      <c r="B33" s="104"/>
      <c r="C33" s="104"/>
      <c r="D33" s="104"/>
      <c r="E33" s="104"/>
      <c r="F33" s="104"/>
      <c r="G33" s="104"/>
      <c r="H33" s="104"/>
      <c r="I33" s="104"/>
      <c r="J33" s="104"/>
      <c r="K33" s="104"/>
      <c r="L33" s="104"/>
      <c r="M33" s="104"/>
      <c r="N33" s="104"/>
      <c r="O33" s="104"/>
      <c r="P33" s="104"/>
      <c r="Q33" s="104"/>
      <c r="R33" s="104"/>
      <c r="S33" s="104"/>
      <c r="T33" s="104"/>
      <c r="U33" s="104"/>
      <c r="V33" s="104"/>
      <c r="W33" s="104"/>
      <c r="X33" s="104"/>
    </row>
    <row r="34" spans="1:24">
      <c r="A34" s="104"/>
      <c r="B34" s="104"/>
      <c r="C34" s="104"/>
      <c r="D34" s="104"/>
      <c r="E34" s="104"/>
      <c r="F34" s="104"/>
      <c r="G34" s="104"/>
      <c r="H34" s="104"/>
      <c r="I34" s="104"/>
      <c r="J34" s="104"/>
      <c r="K34" s="104"/>
      <c r="L34" s="104"/>
      <c r="M34" s="104"/>
      <c r="N34" s="104"/>
      <c r="O34" s="104"/>
      <c r="P34" s="104"/>
      <c r="Q34" s="104"/>
      <c r="R34" s="104"/>
      <c r="S34" s="104"/>
      <c r="T34" s="104"/>
      <c r="U34" s="104"/>
      <c r="V34" s="104"/>
      <c r="W34" s="104"/>
      <c r="X34" s="104"/>
    </row>
    <row r="35" spans="1:24">
      <c r="A35" s="104"/>
      <c r="B35" s="104"/>
      <c r="C35" s="104"/>
      <c r="D35" s="104"/>
      <c r="E35" s="104"/>
      <c r="F35" s="104"/>
      <c r="G35" s="104"/>
      <c r="H35" s="104"/>
      <c r="I35" s="104"/>
      <c r="J35" s="104"/>
      <c r="K35" s="104"/>
      <c r="L35" s="104"/>
      <c r="M35" s="104"/>
      <c r="N35" s="104"/>
      <c r="O35" s="104"/>
      <c r="P35" s="104"/>
      <c r="Q35" s="104"/>
      <c r="R35" s="104"/>
      <c r="S35" s="104"/>
      <c r="T35" s="104"/>
      <c r="U35" s="104"/>
      <c r="V35" s="104"/>
      <c r="W35" s="104"/>
      <c r="X35" s="104"/>
    </row>
    <row r="36" spans="1:24">
      <c r="A36" s="104"/>
      <c r="B36" s="104"/>
      <c r="C36" s="104"/>
      <c r="D36" s="104"/>
      <c r="E36" s="104"/>
      <c r="F36" s="104"/>
      <c r="G36" s="104"/>
      <c r="H36" s="104"/>
      <c r="I36" s="104"/>
      <c r="J36" s="104"/>
      <c r="K36" s="104"/>
      <c r="L36" s="104"/>
      <c r="M36" s="104"/>
      <c r="N36" s="104"/>
      <c r="O36" s="104"/>
      <c r="P36" s="104"/>
      <c r="Q36" s="104"/>
      <c r="R36" s="104"/>
      <c r="S36" s="104"/>
      <c r="T36" s="104"/>
      <c r="U36" s="104"/>
      <c r="V36" s="104"/>
      <c r="W36" s="104"/>
      <c r="X36" s="104"/>
    </row>
    <row r="37" spans="1:24">
      <c r="A37" s="104"/>
      <c r="B37" s="104"/>
      <c r="C37" s="104"/>
      <c r="D37" s="104"/>
      <c r="E37" s="104"/>
      <c r="F37" s="104"/>
      <c r="G37" s="104"/>
      <c r="H37" s="104"/>
      <c r="I37" s="104"/>
      <c r="J37" s="104"/>
      <c r="K37" s="104"/>
      <c r="L37" s="104"/>
      <c r="M37" s="104"/>
      <c r="N37" s="104"/>
      <c r="O37" s="104"/>
      <c r="P37" s="104"/>
      <c r="Q37" s="104"/>
      <c r="R37" s="104"/>
      <c r="S37" s="104"/>
      <c r="T37" s="104"/>
      <c r="U37" s="104"/>
      <c r="V37" s="104"/>
      <c r="W37" s="104"/>
      <c r="X37" s="104"/>
    </row>
    <row r="38" spans="1:24">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row>
    <row r="39" spans="1:24">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row>
    <row r="40" spans="1:24">
      <c r="A40" s="104"/>
      <c r="B40" s="104"/>
      <c r="C40" s="104"/>
      <c r="D40" s="104"/>
      <c r="E40" s="104"/>
      <c r="F40" s="104"/>
      <c r="G40" s="104"/>
      <c r="H40" s="104"/>
      <c r="I40" s="104"/>
      <c r="J40" s="104"/>
      <c r="K40" s="104"/>
      <c r="L40" s="104"/>
      <c r="M40" s="104"/>
      <c r="N40" s="104"/>
      <c r="O40" s="104"/>
      <c r="P40" s="104"/>
      <c r="Q40" s="104"/>
      <c r="R40" s="104"/>
      <c r="S40" s="104"/>
      <c r="T40" s="104"/>
      <c r="U40" s="104"/>
      <c r="V40" s="104"/>
      <c r="W40" s="104"/>
      <c r="X40" s="104"/>
    </row>
    <row r="41" spans="1:24" ht="14.4">
      <c r="A41" s="104"/>
      <c r="B41" s="104"/>
      <c r="C41" s="104"/>
      <c r="D41" s="104"/>
      <c r="E41" s="538"/>
      <c r="F41" s="538"/>
      <c r="G41" s="538"/>
      <c r="H41" s="538"/>
      <c r="I41" s="538"/>
      <c r="J41" s="538"/>
      <c r="K41" s="538"/>
      <c r="L41" s="104"/>
      <c r="M41" s="104"/>
      <c r="N41" s="104"/>
      <c r="O41" s="104"/>
      <c r="P41" s="104"/>
      <c r="Q41" s="104"/>
      <c r="R41" s="104"/>
      <c r="S41" s="538"/>
      <c r="T41" s="538"/>
      <c r="U41" s="538"/>
      <c r="V41" s="538"/>
      <c r="W41" s="104"/>
      <c r="X41" s="104"/>
    </row>
    <row r="42" spans="1:24">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row>
    <row r="43" spans="1:24">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row>
    <row r="44" spans="1:24">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row>
    <row r="45" spans="1:24">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row>
    <row r="46" spans="1:24">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row>
    <row r="47" spans="1:24">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row>
    <row r="48" spans="1:24">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row>
    <row r="49" spans="1:24">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row>
    <row r="50" spans="1:24">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row>
    <row r="51" spans="1:24">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row>
  </sheetData>
  <sheetProtection formatCells="0" formatColumns="0" formatRows="0" insertColumns="0" insertRows="0" insertHyperlinks="0" deleteColumns="0" deleteRows="0" sort="0" autoFilter="0" pivotTables="0"/>
  <mergeCells count="2">
    <mergeCell ref="E41:K41"/>
    <mergeCell ref="S41:V41"/>
  </mergeCells>
  <phoneticPr fontId="86"/>
  <pageMargins left="0.7" right="0.7" top="0.75" bottom="0.75" header="0.3" footer="0.3"/>
  <pageSetup paperSize="9" scale="3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codeName="Sheet3">
    <tabColor theme="2" tint="-0.249977111117893"/>
    <pageSetUpPr fitToPage="1"/>
  </sheetPr>
  <dimension ref="A1:S84"/>
  <sheetViews>
    <sheetView tabSelected="1" zoomScale="102" zoomScaleNormal="102" zoomScaleSheetLayoutView="100" workbookViewId="0">
      <selection activeCell="N19" sqref="N19"/>
    </sheetView>
  </sheetViews>
  <sheetFormatPr defaultColWidth="9" defaultRowHeight="13.2"/>
  <cols>
    <col min="1" max="1" width="12.77734375" style="52" customWidth="1"/>
    <col min="2" max="2" width="5.109375" style="52" customWidth="1"/>
    <col min="3" max="3" width="3.77734375" style="52" customWidth="1"/>
    <col min="4" max="4" width="6.88671875" style="52" customWidth="1"/>
    <col min="5" max="5" width="13.109375" style="52" customWidth="1"/>
    <col min="6" max="6" width="13.109375" style="87" customWidth="1"/>
    <col min="7" max="7" width="11.33203125" style="52" customWidth="1"/>
    <col min="8" max="8" width="26.6640625" style="64" customWidth="1"/>
    <col min="9" max="9" width="13" style="57" customWidth="1"/>
    <col min="10" max="10" width="16.109375" style="57" customWidth="1"/>
    <col min="11" max="11" width="13.44140625" style="87" customWidth="1"/>
    <col min="12" max="12" width="22.44140625" style="87" customWidth="1"/>
    <col min="13" max="13" width="13.44140625" style="62" customWidth="1"/>
    <col min="14" max="14" width="22.44140625" style="52" customWidth="1"/>
    <col min="15" max="15" width="9" style="53"/>
    <col min="16" max="16384" width="9" style="52"/>
  </cols>
  <sheetData>
    <row r="1" spans="1:16" ht="26.25" customHeight="1" thickTop="1">
      <c r="A1" s="47" t="s">
        <v>163</v>
      </c>
      <c r="B1" s="48"/>
      <c r="C1" s="48"/>
      <c r="D1" s="49"/>
      <c r="E1" s="49"/>
      <c r="F1" s="50"/>
      <c r="G1" s="51"/>
      <c r="H1" s="331"/>
      <c r="I1" s="332" t="s">
        <v>35</v>
      </c>
      <c r="J1" s="333"/>
      <c r="K1" s="334"/>
      <c r="L1" s="335"/>
      <c r="M1" s="336"/>
    </row>
    <row r="2" spans="1:16" ht="17.399999999999999">
      <c r="A2" s="54"/>
      <c r="B2" s="178"/>
      <c r="C2" s="178"/>
      <c r="D2" s="178"/>
      <c r="E2" s="178"/>
      <c r="F2" s="178"/>
      <c r="G2" s="55"/>
      <c r="H2" s="337"/>
      <c r="I2" s="542" t="s">
        <v>173</v>
      </c>
      <c r="J2" s="542"/>
      <c r="K2" s="542"/>
      <c r="L2" s="542"/>
      <c r="M2" s="542"/>
      <c r="N2" s="154"/>
      <c r="P2" s="117"/>
    </row>
    <row r="3" spans="1:16" ht="17.399999999999999">
      <c r="A3" s="179" t="s">
        <v>26</v>
      </c>
      <c r="B3" s="180"/>
      <c r="D3" s="181"/>
      <c r="E3" s="181"/>
      <c r="F3" s="181"/>
      <c r="G3" s="56"/>
      <c r="H3" s="104"/>
      <c r="I3" s="340"/>
      <c r="J3" s="341"/>
      <c r="K3" s="342"/>
      <c r="L3" s="334"/>
      <c r="M3" s="343"/>
    </row>
    <row r="4" spans="1:16" ht="17.399999999999999">
      <c r="A4" s="58"/>
      <c r="B4" s="180"/>
      <c r="C4" s="87"/>
      <c r="D4" s="181"/>
      <c r="E4" s="181"/>
      <c r="F4" s="182"/>
      <c r="G4" s="59"/>
      <c r="H4" s="344"/>
      <c r="I4" s="344"/>
      <c r="J4" s="333"/>
      <c r="K4" s="342"/>
      <c r="L4" s="334"/>
      <c r="M4" s="343"/>
      <c r="N4" s="242"/>
    </row>
    <row r="5" spans="1:16">
      <c r="A5" s="183"/>
      <c r="D5" s="181"/>
      <c r="E5" s="60"/>
      <c r="F5" s="184"/>
      <c r="G5" s="61"/>
      <c r="H5"/>
      <c r="I5" s="345"/>
      <c r="J5" s="333"/>
      <c r="K5" s="342"/>
      <c r="L5" s="342"/>
      <c r="M5" s="343"/>
    </row>
    <row r="6" spans="1:16" ht="17.399999999999999">
      <c r="A6" s="183"/>
      <c r="D6" s="181"/>
      <c r="E6" s="184"/>
      <c r="F6" s="184"/>
      <c r="G6" s="61"/>
      <c r="H6" s="337"/>
      <c r="I6" s="346"/>
      <c r="J6" s="333"/>
      <c r="K6" s="342"/>
      <c r="L6" s="342"/>
      <c r="M6" s="343"/>
    </row>
    <row r="7" spans="1:16">
      <c r="A7" s="183"/>
      <c r="D7" s="181"/>
      <c r="E7" s="184"/>
      <c r="F7" s="184"/>
      <c r="G7" s="61"/>
      <c r="H7" s="347"/>
      <c r="I7" s="345"/>
      <c r="J7" s="333"/>
      <c r="K7" s="342"/>
      <c r="L7" s="342"/>
      <c r="M7" s="343"/>
    </row>
    <row r="8" spans="1:16">
      <c r="A8" s="183"/>
      <c r="D8" s="181"/>
      <c r="E8" s="184"/>
      <c r="F8" s="184"/>
      <c r="G8" s="61"/>
      <c r="H8" s="338"/>
      <c r="I8" s="348"/>
      <c r="J8" s="348"/>
      <c r="K8" s="348"/>
      <c r="L8" s="342"/>
      <c r="M8" s="349"/>
    </row>
    <row r="9" spans="1:16">
      <c r="A9" s="183"/>
      <c r="D9" s="181"/>
      <c r="E9" s="184"/>
      <c r="F9" s="184"/>
      <c r="G9" s="61"/>
      <c r="H9" s="348"/>
      <c r="I9" s="348"/>
      <c r="J9" s="348"/>
      <c r="K9" s="348"/>
      <c r="L9" s="342"/>
      <c r="M9" s="349"/>
      <c r="N9" s="63"/>
    </row>
    <row r="10" spans="1:16">
      <c r="A10" s="183"/>
      <c r="D10" s="181"/>
      <c r="E10" s="184"/>
      <c r="F10" s="184"/>
      <c r="G10" s="61"/>
      <c r="H10" s="348"/>
      <c r="I10" s="348"/>
      <c r="J10" s="348"/>
      <c r="K10" s="348"/>
      <c r="L10" s="342"/>
      <c r="M10" s="349"/>
      <c r="N10" s="63" t="s">
        <v>36</v>
      </c>
    </row>
    <row r="11" spans="1:16">
      <c r="A11" s="183"/>
      <c r="D11" s="181"/>
      <c r="E11" s="184"/>
      <c r="F11" s="184"/>
      <c r="G11" s="61"/>
      <c r="H11" s="348"/>
      <c r="I11" s="348"/>
      <c r="J11" s="348"/>
      <c r="K11" s="348"/>
      <c r="L11" s="342"/>
      <c r="M11" s="349"/>
    </row>
    <row r="12" spans="1:16">
      <c r="A12" s="183"/>
      <c r="D12" s="181"/>
      <c r="E12" s="184"/>
      <c r="F12" s="184"/>
      <c r="G12" s="61"/>
      <c r="H12" s="348"/>
      <c r="I12" s="348"/>
      <c r="J12" s="348"/>
      <c r="K12" s="348"/>
      <c r="L12" s="342"/>
      <c r="M12" s="349"/>
      <c r="N12" s="63" t="s">
        <v>37</v>
      </c>
      <c r="O12" s="276"/>
    </row>
    <row r="13" spans="1:16">
      <c r="A13" s="183"/>
      <c r="D13" s="181"/>
      <c r="E13" s="184"/>
      <c r="F13" s="184"/>
      <c r="G13" s="61"/>
      <c r="H13" s="348"/>
      <c r="I13" s="348"/>
      <c r="J13" s="348"/>
      <c r="K13" s="348"/>
      <c r="L13" s="342"/>
      <c r="M13" s="349"/>
    </row>
    <row r="14" spans="1:16">
      <c r="A14" s="183"/>
      <c r="D14" s="181"/>
      <c r="E14" s="184"/>
      <c r="F14" s="184"/>
      <c r="G14" s="61"/>
      <c r="H14" s="348"/>
      <c r="I14" s="348"/>
      <c r="J14" s="348"/>
      <c r="K14" s="348"/>
      <c r="L14" s="342"/>
      <c r="M14" s="349"/>
      <c r="N14" s="302" t="s">
        <v>38</v>
      </c>
    </row>
    <row r="15" spans="1:16">
      <c r="A15" s="183"/>
      <c r="D15" s="181"/>
      <c r="E15" s="181" t="s">
        <v>19</v>
      </c>
      <c r="F15" s="182"/>
      <c r="G15" s="56"/>
      <c r="H15" s="347"/>
      <c r="I15" s="345"/>
      <c r="J15" s="338"/>
      <c r="K15" s="342"/>
      <c r="L15" s="342"/>
      <c r="M15" s="349"/>
    </row>
    <row r="16" spans="1:16">
      <c r="A16" s="183"/>
      <c r="D16" s="181"/>
      <c r="E16" s="181"/>
      <c r="F16" s="182"/>
      <c r="G16" s="56"/>
      <c r="H16" s="333"/>
      <c r="I16" s="345"/>
      <c r="J16" s="333"/>
      <c r="K16" s="342"/>
      <c r="L16" s="342"/>
      <c r="M16" s="349"/>
      <c r="N16" s="243" t="s">
        <v>161</v>
      </c>
    </row>
    <row r="17" spans="1:19" ht="20.25" customHeight="1" thickBot="1">
      <c r="A17" s="602" t="s">
        <v>465</v>
      </c>
      <c r="B17" s="603"/>
      <c r="C17" s="603"/>
      <c r="D17" s="186"/>
      <c r="E17" s="187"/>
      <c r="F17" s="604" t="s">
        <v>466</v>
      </c>
      <c r="G17" s="605"/>
      <c r="H17" s="347"/>
      <c r="I17" s="345"/>
      <c r="J17" s="338"/>
      <c r="K17" s="342"/>
      <c r="L17" s="339"/>
      <c r="M17" s="343"/>
      <c r="N17" s="185" t="s">
        <v>124</v>
      </c>
    </row>
    <row r="18" spans="1:19" ht="39" customHeight="1" thickTop="1">
      <c r="A18" s="606" t="s">
        <v>39</v>
      </c>
      <c r="B18" s="607"/>
      <c r="C18" s="608"/>
      <c r="D18" s="188" t="s">
        <v>40</v>
      </c>
      <c r="E18" s="189"/>
      <c r="F18" s="609" t="s">
        <v>41</v>
      </c>
      <c r="G18" s="610"/>
      <c r="H18" s="333"/>
      <c r="I18" s="345"/>
      <c r="J18" s="333"/>
      <c r="K18" s="342"/>
      <c r="L18" s="342"/>
      <c r="M18" s="343"/>
      <c r="Q18" s="52" t="s">
        <v>26</v>
      </c>
      <c r="S18" s="52" t="s">
        <v>19</v>
      </c>
    </row>
    <row r="19" spans="1:19" ht="30" customHeight="1">
      <c r="A19" s="611" t="s">
        <v>214</v>
      </c>
      <c r="B19" s="611"/>
      <c r="C19" s="611"/>
      <c r="D19" s="611"/>
      <c r="E19" s="611"/>
      <c r="F19" s="611"/>
      <c r="G19" s="611"/>
      <c r="H19" s="350"/>
      <c r="I19" s="351" t="s">
        <v>42</v>
      </c>
      <c r="J19" s="351"/>
      <c r="K19" s="351"/>
      <c r="L19" s="339"/>
      <c r="M19" s="343"/>
    </row>
    <row r="20" spans="1:19" ht="17.399999999999999">
      <c r="E20" s="190" t="s">
        <v>43</v>
      </c>
      <c r="F20" s="191" t="s">
        <v>44</v>
      </c>
      <c r="H20" s="278" t="s">
        <v>144</v>
      </c>
      <c r="I20" s="345"/>
      <c r="J20" s="333" t="s">
        <v>19</v>
      </c>
      <c r="K20" s="352" t="s">
        <v>19</v>
      </c>
      <c r="L20" s="342"/>
      <c r="M20" s="343"/>
    </row>
    <row r="21" spans="1:19" ht="16.8" thickBot="1">
      <c r="A21" s="192"/>
      <c r="B21" s="612">
        <v>45333</v>
      </c>
      <c r="C21" s="613"/>
      <c r="D21" s="193" t="s">
        <v>45</v>
      </c>
      <c r="E21" s="614" t="s">
        <v>46</v>
      </c>
      <c r="F21" s="615"/>
      <c r="G21" s="57" t="s">
        <v>47</v>
      </c>
      <c r="H21" s="616" t="s">
        <v>232</v>
      </c>
      <c r="I21" s="617"/>
      <c r="J21" s="617"/>
      <c r="K21" s="617"/>
      <c r="L21" s="617"/>
      <c r="M21" s="353">
        <v>7</v>
      </c>
      <c r="N21" s="355"/>
    </row>
    <row r="22" spans="1:19" ht="36" customHeight="1" thickTop="1" thickBot="1">
      <c r="A22" s="194" t="s">
        <v>48</v>
      </c>
      <c r="B22" s="618" t="s">
        <v>49</v>
      </c>
      <c r="C22" s="619"/>
      <c r="D22" s="620"/>
      <c r="E22" s="65" t="s">
        <v>271</v>
      </c>
      <c r="F22" s="65" t="s">
        <v>272</v>
      </c>
      <c r="G22" s="195" t="s">
        <v>50</v>
      </c>
      <c r="H22" s="621" t="s">
        <v>174</v>
      </c>
      <c r="I22" s="622"/>
      <c r="J22" s="622"/>
      <c r="K22" s="622"/>
      <c r="L22" s="623"/>
      <c r="M22" s="354" t="s">
        <v>51</v>
      </c>
      <c r="N22" s="356" t="s">
        <v>52</v>
      </c>
      <c r="R22" s="52" t="s">
        <v>26</v>
      </c>
    </row>
    <row r="23" spans="1:19" ht="85.2" customHeight="1" thickBot="1">
      <c r="A23" s="389" t="s">
        <v>53</v>
      </c>
      <c r="B23" s="543" t="str">
        <f>IF(G23&gt;5,"☆☆☆☆",IF(AND(G23&gt;=2.39,G23&lt;5),"☆☆☆",IF(AND(G23&gt;=1.39,G23&lt;2.4),"☆☆",IF(AND(G23&gt;0,G23&lt;1.4),"☆",IF(AND(G23&gt;=-1.39,G23&lt;0),"★",IF(AND(G23&gt;=-2.39,G23&lt;-1.4),"★★",IF(AND(G23&gt;=-3.39,G23&lt;-2.4),"★★★")))))))</f>
        <v>☆</v>
      </c>
      <c r="C23" s="544"/>
      <c r="D23" s="545"/>
      <c r="E23" s="119">
        <v>3.14</v>
      </c>
      <c r="F23" s="119">
        <v>3.55</v>
      </c>
      <c r="G23" s="282">
        <f t="shared" ref="G23:G70" si="0">F23-E23</f>
        <v>0.4099999999999997</v>
      </c>
      <c r="H23" s="624" t="s">
        <v>220</v>
      </c>
      <c r="I23" s="625"/>
      <c r="J23" s="625"/>
      <c r="K23" s="625"/>
      <c r="L23" s="626"/>
      <c r="M23" s="476" t="s">
        <v>219</v>
      </c>
      <c r="N23" s="477">
        <v>45322</v>
      </c>
      <c r="O23" s="254" t="s">
        <v>155</v>
      </c>
    </row>
    <row r="24" spans="1:19" ht="76.2" customHeight="1" thickBot="1">
      <c r="A24" s="196" t="s">
        <v>54</v>
      </c>
      <c r="B24" s="543" t="str">
        <f t="shared" ref="B24" si="1">IF(G24&gt;5,"☆☆☆☆",IF(AND(G24&gt;=2.39,G24&lt;5),"☆☆☆",IF(AND(G24&gt;=1.39,G24&lt;2.4),"☆☆",IF(AND(G24&gt;0,G24&lt;1.4),"☆",IF(AND(G24&gt;=-1.39,G24&lt;0),"★",IF(AND(G24&gt;=-2.39,G24&lt;-1.4),"★★",IF(AND(G24&gt;=-3.39,G24&lt;-2.4),"★★★")))))))</f>
        <v>★★</v>
      </c>
      <c r="C24" s="544"/>
      <c r="D24" s="545"/>
      <c r="E24" s="380">
        <v>7.49</v>
      </c>
      <c r="F24" s="380">
        <v>5.78</v>
      </c>
      <c r="G24" s="388">
        <f t="shared" si="0"/>
        <v>-1.71</v>
      </c>
      <c r="H24" s="627"/>
      <c r="I24" s="628"/>
      <c r="J24" s="628"/>
      <c r="K24" s="628"/>
      <c r="L24" s="629"/>
      <c r="M24" s="147"/>
      <c r="N24" s="148"/>
      <c r="O24" s="254" t="s">
        <v>54</v>
      </c>
      <c r="Q24" s="52" t="s">
        <v>26</v>
      </c>
    </row>
    <row r="25" spans="1:19" ht="81" customHeight="1" thickBot="1">
      <c r="A25" s="260" t="s">
        <v>55</v>
      </c>
      <c r="B25" s="543" t="str">
        <f t="shared" ref="B25:B70" si="2">IF(G25&gt;5,"☆☆☆☆",IF(AND(G25&gt;=2.39,G25&lt;5),"☆☆☆",IF(AND(G25&gt;=1.39,G25&lt;2.4),"☆☆",IF(AND(G25&gt;0,G25&lt;1.4),"☆",IF(AND(G25&gt;=-1.39,G25&lt;0),"★",IF(AND(G25&gt;=-2.39,G25&lt;-1.4),"★★",IF(AND(G25&gt;=-3.39,G25&lt;-2.4),"★★★")))))))</f>
        <v>☆</v>
      </c>
      <c r="C25" s="544"/>
      <c r="D25" s="545"/>
      <c r="E25" s="380">
        <v>8.8699999999999992</v>
      </c>
      <c r="F25" s="380">
        <v>9.26</v>
      </c>
      <c r="G25" s="388">
        <f t="shared" si="0"/>
        <v>0.39000000000000057</v>
      </c>
      <c r="H25" s="552" t="s">
        <v>263</v>
      </c>
      <c r="I25" s="553"/>
      <c r="J25" s="553"/>
      <c r="K25" s="553"/>
      <c r="L25" s="554"/>
      <c r="M25" s="470" t="s">
        <v>264</v>
      </c>
      <c r="N25" s="471">
        <v>45329</v>
      </c>
      <c r="O25" s="254" t="s">
        <v>55</v>
      </c>
    </row>
    <row r="26" spans="1:19" ht="83.25" customHeight="1" thickBot="1">
      <c r="A26" s="260" t="s">
        <v>56</v>
      </c>
      <c r="B26" s="543" t="str">
        <f t="shared" si="2"/>
        <v>☆</v>
      </c>
      <c r="C26" s="544"/>
      <c r="D26" s="545"/>
      <c r="E26" s="380">
        <v>5.49</v>
      </c>
      <c r="F26" s="119">
        <v>6.22</v>
      </c>
      <c r="G26" s="388">
        <f t="shared" si="0"/>
        <v>0.72999999999999954</v>
      </c>
      <c r="H26" s="539"/>
      <c r="I26" s="540"/>
      <c r="J26" s="540"/>
      <c r="K26" s="540"/>
      <c r="L26" s="541"/>
      <c r="M26" s="147"/>
      <c r="N26" s="148"/>
      <c r="O26" s="254" t="s">
        <v>56</v>
      </c>
    </row>
    <row r="27" spans="1:19" ht="78.599999999999994" customHeight="1" thickBot="1">
      <c r="A27" s="260" t="s">
        <v>57</v>
      </c>
      <c r="B27" s="543" t="str">
        <f t="shared" si="2"/>
        <v>★</v>
      </c>
      <c r="C27" s="544"/>
      <c r="D27" s="545"/>
      <c r="E27" s="119">
        <v>2.82</v>
      </c>
      <c r="F27" s="323">
        <v>2.76</v>
      </c>
      <c r="G27" s="388">
        <f t="shared" si="0"/>
        <v>-6.0000000000000053E-2</v>
      </c>
      <c r="H27" s="539"/>
      <c r="I27" s="540"/>
      <c r="J27" s="540"/>
      <c r="K27" s="540"/>
      <c r="L27" s="541"/>
      <c r="M27" s="147"/>
      <c r="N27" s="148"/>
      <c r="O27" s="254" t="s">
        <v>57</v>
      </c>
    </row>
    <row r="28" spans="1:19" ht="87" customHeight="1" thickBot="1">
      <c r="A28" s="260" t="s">
        <v>58</v>
      </c>
      <c r="B28" s="543" t="str">
        <f t="shared" si="2"/>
        <v>★</v>
      </c>
      <c r="C28" s="544"/>
      <c r="D28" s="545"/>
      <c r="E28" s="380">
        <v>6.18</v>
      </c>
      <c r="F28" s="380">
        <v>5.14</v>
      </c>
      <c r="G28" s="388">
        <f t="shared" si="0"/>
        <v>-1.04</v>
      </c>
      <c r="H28" s="539"/>
      <c r="I28" s="540"/>
      <c r="J28" s="540"/>
      <c r="K28" s="540"/>
      <c r="L28" s="541"/>
      <c r="M28" s="147"/>
      <c r="N28" s="148"/>
      <c r="O28" s="254" t="s">
        <v>58</v>
      </c>
    </row>
    <row r="29" spans="1:19" ht="81" customHeight="1" thickBot="1">
      <c r="A29" s="260" t="s">
        <v>59</v>
      </c>
      <c r="B29" s="543" t="str">
        <f t="shared" si="2"/>
        <v>☆</v>
      </c>
      <c r="C29" s="544"/>
      <c r="D29" s="545"/>
      <c r="E29" s="119">
        <v>4.8</v>
      </c>
      <c r="F29" s="119">
        <v>5.08</v>
      </c>
      <c r="G29" s="388">
        <f t="shared" si="0"/>
        <v>0.28000000000000025</v>
      </c>
      <c r="H29" s="539"/>
      <c r="I29" s="540"/>
      <c r="J29" s="540"/>
      <c r="K29" s="540"/>
      <c r="L29" s="541"/>
      <c r="M29" s="147"/>
      <c r="N29" s="148"/>
      <c r="O29" s="254" t="s">
        <v>59</v>
      </c>
    </row>
    <row r="30" spans="1:19" ht="73.5" customHeight="1" thickBot="1">
      <c r="A30" s="260" t="s">
        <v>60</v>
      </c>
      <c r="B30" s="543" t="str">
        <f t="shared" si="2"/>
        <v>★</v>
      </c>
      <c r="C30" s="544"/>
      <c r="D30" s="545"/>
      <c r="E30" s="380">
        <v>7.33</v>
      </c>
      <c r="F30" s="380">
        <v>6.73</v>
      </c>
      <c r="G30" s="388">
        <f t="shared" si="0"/>
        <v>-0.59999999999999964</v>
      </c>
      <c r="H30" s="552" t="s">
        <v>261</v>
      </c>
      <c r="I30" s="553"/>
      <c r="J30" s="553"/>
      <c r="K30" s="553"/>
      <c r="L30" s="554"/>
      <c r="M30" s="472" t="s">
        <v>262</v>
      </c>
      <c r="N30" s="471">
        <v>45329</v>
      </c>
      <c r="O30" s="254" t="s">
        <v>60</v>
      </c>
    </row>
    <row r="31" spans="1:19" ht="75.75" customHeight="1" thickBot="1">
      <c r="A31" s="260" t="s">
        <v>61</v>
      </c>
      <c r="B31" s="543" t="str">
        <f t="shared" si="2"/>
        <v>☆</v>
      </c>
      <c r="C31" s="544"/>
      <c r="D31" s="545"/>
      <c r="E31" s="119">
        <v>4</v>
      </c>
      <c r="F31" s="119">
        <v>4.8499999999999996</v>
      </c>
      <c r="G31" s="388">
        <f t="shared" si="0"/>
        <v>0.84999999999999964</v>
      </c>
      <c r="H31" s="539" t="s">
        <v>224</v>
      </c>
      <c r="I31" s="540"/>
      <c r="J31" s="540"/>
      <c r="K31" s="540"/>
      <c r="L31" s="541"/>
      <c r="M31" s="147" t="s">
        <v>210</v>
      </c>
      <c r="N31" s="148" t="s">
        <v>222</v>
      </c>
      <c r="O31" s="254" t="s">
        <v>61</v>
      </c>
    </row>
    <row r="32" spans="1:19" ht="75" customHeight="1" thickBot="1">
      <c r="A32" s="261" t="s">
        <v>62</v>
      </c>
      <c r="B32" s="543" t="str">
        <f t="shared" si="2"/>
        <v>☆</v>
      </c>
      <c r="C32" s="544"/>
      <c r="D32" s="545"/>
      <c r="E32" s="380">
        <v>7.23</v>
      </c>
      <c r="F32" s="380">
        <v>7.96</v>
      </c>
      <c r="G32" s="388">
        <f t="shared" si="0"/>
        <v>0.72999999999999954</v>
      </c>
      <c r="H32" s="552" t="s">
        <v>269</v>
      </c>
      <c r="I32" s="553"/>
      <c r="J32" s="553"/>
      <c r="K32" s="553"/>
      <c r="L32" s="554"/>
      <c r="M32" s="472" t="s">
        <v>270</v>
      </c>
      <c r="N32" s="473">
        <v>45326</v>
      </c>
      <c r="O32" s="254" t="s">
        <v>62</v>
      </c>
    </row>
    <row r="33" spans="1:16" ht="74.400000000000006" customHeight="1" thickBot="1">
      <c r="A33" s="262" t="s">
        <v>63</v>
      </c>
      <c r="B33" s="543" t="str">
        <f t="shared" si="2"/>
        <v>★</v>
      </c>
      <c r="C33" s="544"/>
      <c r="D33" s="545"/>
      <c r="E33" s="380">
        <v>10.32</v>
      </c>
      <c r="F33" s="380">
        <v>8.98</v>
      </c>
      <c r="G33" s="388">
        <f t="shared" si="0"/>
        <v>-1.3399999999999999</v>
      </c>
      <c r="H33" s="552" t="s">
        <v>260</v>
      </c>
      <c r="I33" s="553"/>
      <c r="J33" s="553"/>
      <c r="K33" s="553"/>
      <c r="L33" s="554"/>
      <c r="M33" s="472" t="s">
        <v>213</v>
      </c>
      <c r="N33" s="471">
        <v>45330</v>
      </c>
      <c r="O33" s="254" t="s">
        <v>63</v>
      </c>
    </row>
    <row r="34" spans="1:16" ht="93" customHeight="1" thickBot="1">
      <c r="A34" s="196" t="s">
        <v>64</v>
      </c>
      <c r="B34" s="543" t="str">
        <f t="shared" si="2"/>
        <v>★</v>
      </c>
      <c r="C34" s="544"/>
      <c r="D34" s="545"/>
      <c r="E34" s="380">
        <v>8.89</v>
      </c>
      <c r="F34" s="380">
        <v>8.02</v>
      </c>
      <c r="G34" s="388">
        <f t="shared" si="0"/>
        <v>-0.87000000000000099</v>
      </c>
      <c r="H34" s="597" t="s">
        <v>254</v>
      </c>
      <c r="I34" s="598"/>
      <c r="J34" s="598"/>
      <c r="K34" s="598"/>
      <c r="L34" s="599"/>
      <c r="M34" s="495" t="s">
        <v>255</v>
      </c>
      <c r="N34" s="496">
        <v>45330</v>
      </c>
      <c r="O34" s="254" t="s">
        <v>64</v>
      </c>
    </row>
    <row r="35" spans="1:16" ht="78.599999999999994" customHeight="1" thickBot="1">
      <c r="A35" s="442" t="s">
        <v>65</v>
      </c>
      <c r="B35" s="543" t="str">
        <f t="shared" si="2"/>
        <v>★</v>
      </c>
      <c r="C35" s="544"/>
      <c r="D35" s="545"/>
      <c r="E35" s="380">
        <v>10.75</v>
      </c>
      <c r="F35" s="380">
        <v>9.5299999999999994</v>
      </c>
      <c r="G35" s="388">
        <f t="shared" si="0"/>
        <v>-1.2200000000000006</v>
      </c>
      <c r="H35" s="597" t="s">
        <v>267</v>
      </c>
      <c r="I35" s="598"/>
      <c r="J35" s="598"/>
      <c r="K35" s="598"/>
      <c r="L35" s="599"/>
      <c r="M35" s="497" t="s">
        <v>268</v>
      </c>
      <c r="N35" s="498">
        <v>45327</v>
      </c>
      <c r="O35" s="254" t="s">
        <v>65</v>
      </c>
    </row>
    <row r="36" spans="1:16" ht="92.4" customHeight="1" thickBot="1">
      <c r="A36" s="263" t="s">
        <v>66</v>
      </c>
      <c r="B36" s="543" t="str">
        <f t="shared" si="2"/>
        <v>★</v>
      </c>
      <c r="C36" s="544"/>
      <c r="D36" s="545"/>
      <c r="E36" s="380">
        <v>8.3000000000000007</v>
      </c>
      <c r="F36" s="380">
        <v>7.38</v>
      </c>
      <c r="G36" s="388">
        <f t="shared" si="0"/>
        <v>-0.92000000000000082</v>
      </c>
      <c r="H36" s="539"/>
      <c r="I36" s="540"/>
      <c r="J36" s="540"/>
      <c r="K36" s="540"/>
      <c r="L36" s="541"/>
      <c r="M36" s="462"/>
      <c r="N36" s="463"/>
      <c r="O36" s="254" t="s">
        <v>66</v>
      </c>
    </row>
    <row r="37" spans="1:16" ht="87.75" customHeight="1" thickBot="1">
      <c r="A37" s="260" t="s">
        <v>67</v>
      </c>
      <c r="B37" s="543" t="str">
        <f t="shared" si="2"/>
        <v>☆☆</v>
      </c>
      <c r="C37" s="544"/>
      <c r="D37" s="545"/>
      <c r="E37" s="119">
        <v>4.2699999999999996</v>
      </c>
      <c r="F37" s="119">
        <v>5.75</v>
      </c>
      <c r="G37" s="388">
        <f t="shared" si="0"/>
        <v>1.4800000000000004</v>
      </c>
      <c r="H37" s="552" t="s">
        <v>258</v>
      </c>
      <c r="I37" s="553"/>
      <c r="J37" s="553"/>
      <c r="K37" s="553"/>
      <c r="L37" s="554"/>
      <c r="M37" s="472" t="s">
        <v>259</v>
      </c>
      <c r="N37" s="471">
        <v>45329</v>
      </c>
      <c r="O37" s="254" t="s">
        <v>67</v>
      </c>
    </row>
    <row r="38" spans="1:16" ht="75.75" customHeight="1" thickBot="1">
      <c r="A38" s="260" t="s">
        <v>68</v>
      </c>
      <c r="B38" s="543" t="str">
        <f t="shared" si="2"/>
        <v>☆</v>
      </c>
      <c r="C38" s="544"/>
      <c r="D38" s="545"/>
      <c r="E38" s="119">
        <v>7.62</v>
      </c>
      <c r="F38" s="380">
        <v>7.79</v>
      </c>
      <c r="G38" s="388">
        <f t="shared" si="0"/>
        <v>0.16999999999999993</v>
      </c>
      <c r="H38" s="539"/>
      <c r="I38" s="540"/>
      <c r="J38" s="540"/>
      <c r="K38" s="540"/>
      <c r="L38" s="541"/>
      <c r="M38" s="147"/>
      <c r="N38" s="148"/>
      <c r="O38" s="254" t="s">
        <v>68</v>
      </c>
    </row>
    <row r="39" spans="1:16" ht="70.2" customHeight="1" thickBot="1">
      <c r="A39" s="260" t="s">
        <v>69</v>
      </c>
      <c r="B39" s="543" t="str">
        <f t="shared" si="2"/>
        <v>★★</v>
      </c>
      <c r="C39" s="544"/>
      <c r="D39" s="545"/>
      <c r="E39" s="380">
        <v>13.54</v>
      </c>
      <c r="F39" s="460">
        <v>11.79</v>
      </c>
      <c r="G39" s="388">
        <f t="shared" si="0"/>
        <v>-1.75</v>
      </c>
      <c r="H39" s="539"/>
      <c r="I39" s="540"/>
      <c r="J39" s="540"/>
      <c r="K39" s="540"/>
      <c r="L39" s="541"/>
      <c r="M39" s="462"/>
      <c r="N39" s="463"/>
      <c r="O39" s="254" t="s">
        <v>69</v>
      </c>
    </row>
    <row r="40" spans="1:16" ht="78.75" customHeight="1" thickBot="1">
      <c r="A40" s="260" t="s">
        <v>70</v>
      </c>
      <c r="B40" s="543" t="str">
        <f t="shared" si="2"/>
        <v>☆☆☆</v>
      </c>
      <c r="C40" s="544"/>
      <c r="D40" s="545"/>
      <c r="E40" s="380">
        <v>7.64</v>
      </c>
      <c r="F40" s="380">
        <v>10.199999999999999</v>
      </c>
      <c r="G40" s="388">
        <f t="shared" si="0"/>
        <v>2.5599999999999996</v>
      </c>
      <c r="H40" s="539"/>
      <c r="I40" s="540"/>
      <c r="J40" s="540"/>
      <c r="K40" s="540"/>
      <c r="L40" s="541"/>
      <c r="M40" s="147"/>
      <c r="N40" s="148"/>
      <c r="O40" s="254" t="s">
        <v>70</v>
      </c>
    </row>
    <row r="41" spans="1:16" ht="66" customHeight="1" thickBot="1">
      <c r="A41" s="260" t="s">
        <v>71</v>
      </c>
      <c r="B41" s="543" t="str">
        <f t="shared" si="2"/>
        <v>★</v>
      </c>
      <c r="C41" s="544"/>
      <c r="D41" s="545"/>
      <c r="E41" s="119">
        <v>4.92</v>
      </c>
      <c r="F41" s="119">
        <v>3.79</v>
      </c>
      <c r="G41" s="388">
        <f t="shared" si="0"/>
        <v>-1.1299999999999999</v>
      </c>
      <c r="H41" s="539"/>
      <c r="I41" s="540"/>
      <c r="J41" s="540"/>
      <c r="K41" s="540"/>
      <c r="L41" s="541"/>
      <c r="M41" s="147"/>
      <c r="N41" s="148"/>
      <c r="O41" s="254" t="s">
        <v>71</v>
      </c>
    </row>
    <row r="42" spans="1:16" ht="77.25" customHeight="1" thickBot="1">
      <c r="A42" s="260" t="s">
        <v>72</v>
      </c>
      <c r="B42" s="543" t="str">
        <f t="shared" si="2"/>
        <v>☆</v>
      </c>
      <c r="C42" s="544"/>
      <c r="D42" s="545"/>
      <c r="E42" s="119">
        <v>5.78</v>
      </c>
      <c r="F42" s="119">
        <v>6.43</v>
      </c>
      <c r="G42" s="388">
        <f t="shared" si="0"/>
        <v>0.64999999999999947</v>
      </c>
      <c r="H42" s="539"/>
      <c r="I42" s="540"/>
      <c r="J42" s="540"/>
      <c r="K42" s="540"/>
      <c r="L42" s="541"/>
      <c r="M42" s="462"/>
      <c r="N42" s="148"/>
      <c r="O42" s="254" t="s">
        <v>72</v>
      </c>
      <c r="P42" s="52" t="s">
        <v>144</v>
      </c>
    </row>
    <row r="43" spans="1:16" ht="77.400000000000006" customHeight="1" thickBot="1">
      <c r="A43" s="260" t="s">
        <v>73</v>
      </c>
      <c r="B43" s="543" t="str">
        <f t="shared" si="2"/>
        <v>☆</v>
      </c>
      <c r="C43" s="544"/>
      <c r="D43" s="545"/>
      <c r="E43" s="119">
        <v>4.28</v>
      </c>
      <c r="F43" s="119">
        <v>4.96</v>
      </c>
      <c r="G43" s="388">
        <f t="shared" si="0"/>
        <v>0.67999999999999972</v>
      </c>
      <c r="H43" s="539"/>
      <c r="I43" s="540"/>
      <c r="J43" s="540"/>
      <c r="K43" s="540"/>
      <c r="L43" s="541"/>
      <c r="M43" s="147"/>
      <c r="N43" s="148"/>
      <c r="O43" s="254" t="s">
        <v>73</v>
      </c>
    </row>
    <row r="44" spans="1:16" ht="77.25" customHeight="1" thickBot="1">
      <c r="A44" s="468" t="s">
        <v>74</v>
      </c>
      <c r="B44" s="543" t="str">
        <f t="shared" si="2"/>
        <v>★</v>
      </c>
      <c r="C44" s="544"/>
      <c r="D44" s="545"/>
      <c r="E44" s="119">
        <v>7.35</v>
      </c>
      <c r="F44" s="380">
        <v>6.24</v>
      </c>
      <c r="G44" s="388">
        <f t="shared" si="0"/>
        <v>-1.1099999999999994</v>
      </c>
      <c r="H44" s="600" t="s">
        <v>216</v>
      </c>
      <c r="I44" s="601"/>
      <c r="J44" s="601"/>
      <c r="K44" s="601"/>
      <c r="L44" s="601"/>
      <c r="M44" s="147" t="s">
        <v>208</v>
      </c>
      <c r="N44" s="478">
        <v>45323</v>
      </c>
      <c r="O44" s="254" t="s">
        <v>74</v>
      </c>
    </row>
    <row r="45" spans="1:16" ht="81.75" customHeight="1" thickBot="1">
      <c r="A45" s="260" t="s">
        <v>75</v>
      </c>
      <c r="B45" s="543" t="str">
        <f t="shared" si="2"/>
        <v>★</v>
      </c>
      <c r="C45" s="544"/>
      <c r="D45" s="545"/>
      <c r="E45" s="119">
        <v>5.97</v>
      </c>
      <c r="F45" s="119">
        <v>5.68</v>
      </c>
      <c r="G45" s="388">
        <f t="shared" si="0"/>
        <v>-0.29000000000000004</v>
      </c>
      <c r="H45" s="594" t="s">
        <v>215</v>
      </c>
      <c r="I45" s="595"/>
      <c r="J45" s="595"/>
      <c r="K45" s="595"/>
      <c r="L45" s="596"/>
      <c r="M45" s="147" t="s">
        <v>209</v>
      </c>
      <c r="N45" s="461">
        <v>45324</v>
      </c>
      <c r="O45" s="254" t="s">
        <v>75</v>
      </c>
    </row>
    <row r="46" spans="1:16" ht="72.75" customHeight="1" thickBot="1">
      <c r="A46" s="260" t="s">
        <v>76</v>
      </c>
      <c r="B46" s="543" t="str">
        <f t="shared" si="2"/>
        <v>☆</v>
      </c>
      <c r="C46" s="544"/>
      <c r="D46" s="545"/>
      <c r="E46" s="380">
        <v>7.18</v>
      </c>
      <c r="F46" s="380">
        <v>8.4</v>
      </c>
      <c r="G46" s="388">
        <f t="shared" si="0"/>
        <v>1.2200000000000006</v>
      </c>
      <c r="H46" s="539"/>
      <c r="I46" s="540"/>
      <c r="J46" s="540"/>
      <c r="K46" s="540"/>
      <c r="L46" s="541"/>
      <c r="M46" s="147"/>
      <c r="N46" s="148"/>
      <c r="O46" s="254" t="s">
        <v>76</v>
      </c>
    </row>
    <row r="47" spans="1:16" ht="91.2" customHeight="1" thickBot="1">
      <c r="A47" s="260" t="s">
        <v>77</v>
      </c>
      <c r="B47" s="543" t="str">
        <f t="shared" si="2"/>
        <v>☆</v>
      </c>
      <c r="C47" s="544"/>
      <c r="D47" s="545"/>
      <c r="E47" s="119">
        <v>4.83</v>
      </c>
      <c r="F47" s="119">
        <v>5.08</v>
      </c>
      <c r="G47" s="388">
        <f t="shared" si="0"/>
        <v>0.25</v>
      </c>
      <c r="H47" s="552" t="s">
        <v>249</v>
      </c>
      <c r="I47" s="553"/>
      <c r="J47" s="553"/>
      <c r="K47" s="553"/>
      <c r="L47" s="554"/>
      <c r="M47" s="472" t="s">
        <v>212</v>
      </c>
      <c r="N47" s="471">
        <v>45331</v>
      </c>
      <c r="O47" s="254" t="s">
        <v>77</v>
      </c>
    </row>
    <row r="48" spans="1:16" ht="78.75" customHeight="1" thickBot="1">
      <c r="A48" s="260" t="s">
        <v>78</v>
      </c>
      <c r="B48" s="543" t="str">
        <f t="shared" si="2"/>
        <v>★</v>
      </c>
      <c r="C48" s="544"/>
      <c r="D48" s="545"/>
      <c r="E48" s="119">
        <v>5.68</v>
      </c>
      <c r="F48" s="119">
        <v>5.48</v>
      </c>
      <c r="G48" s="388">
        <f t="shared" si="0"/>
        <v>-0.19999999999999929</v>
      </c>
      <c r="H48" s="546" t="s">
        <v>211</v>
      </c>
      <c r="I48" s="547"/>
      <c r="J48" s="547"/>
      <c r="K48" s="547"/>
      <c r="L48" s="548"/>
      <c r="M48" s="147" t="s">
        <v>212</v>
      </c>
      <c r="N48" s="148">
        <v>45314</v>
      </c>
      <c r="O48" s="254" t="s">
        <v>78</v>
      </c>
    </row>
    <row r="49" spans="1:15" ht="74.25" customHeight="1" thickBot="1">
      <c r="A49" s="260" t="s">
        <v>79</v>
      </c>
      <c r="B49" s="543" t="str">
        <f t="shared" si="2"/>
        <v>☆</v>
      </c>
      <c r="C49" s="544"/>
      <c r="D49" s="545"/>
      <c r="E49" s="380">
        <v>7.83</v>
      </c>
      <c r="F49" s="380">
        <v>8.31</v>
      </c>
      <c r="G49" s="388">
        <f t="shared" si="0"/>
        <v>0.48000000000000043</v>
      </c>
      <c r="H49" s="552" t="s">
        <v>252</v>
      </c>
      <c r="I49" s="553"/>
      <c r="J49" s="553"/>
      <c r="K49" s="553"/>
      <c r="L49" s="554"/>
      <c r="M49" s="472" t="s">
        <v>253</v>
      </c>
      <c r="N49" s="471">
        <v>45331</v>
      </c>
      <c r="O49" s="254" t="s">
        <v>79</v>
      </c>
    </row>
    <row r="50" spans="1:15" ht="73.2" customHeight="1" thickBot="1">
      <c r="A50" s="260" t="s">
        <v>80</v>
      </c>
      <c r="B50" s="543" t="str">
        <f t="shared" si="2"/>
        <v>★</v>
      </c>
      <c r="C50" s="544"/>
      <c r="D50" s="545"/>
      <c r="E50" s="380">
        <v>9.4600000000000009</v>
      </c>
      <c r="F50" s="380">
        <v>8.39</v>
      </c>
      <c r="G50" s="388">
        <f t="shared" si="0"/>
        <v>-1.0700000000000003</v>
      </c>
      <c r="H50" s="546" t="s">
        <v>225</v>
      </c>
      <c r="I50" s="547"/>
      <c r="J50" s="547"/>
      <c r="K50" s="547"/>
      <c r="L50" s="548"/>
      <c r="M50" s="147" t="s">
        <v>226</v>
      </c>
      <c r="N50" s="479">
        <v>45319</v>
      </c>
      <c r="O50" s="254" t="s">
        <v>80</v>
      </c>
    </row>
    <row r="51" spans="1:15" ht="73.5" customHeight="1" thickBot="1">
      <c r="A51" s="260" t="s">
        <v>81</v>
      </c>
      <c r="B51" s="543" t="str">
        <f t="shared" si="2"/>
        <v>☆</v>
      </c>
      <c r="C51" s="544"/>
      <c r="D51" s="545"/>
      <c r="E51" s="380">
        <v>8.26</v>
      </c>
      <c r="F51" s="380">
        <v>8.3800000000000008</v>
      </c>
      <c r="G51" s="388">
        <f t="shared" si="0"/>
        <v>0.12000000000000099</v>
      </c>
      <c r="H51" s="539"/>
      <c r="I51" s="540"/>
      <c r="J51" s="540"/>
      <c r="K51" s="540"/>
      <c r="L51" s="541"/>
      <c r="M51" s="464"/>
      <c r="N51" s="465"/>
      <c r="O51" s="254" t="s">
        <v>81</v>
      </c>
    </row>
    <row r="52" spans="1:15" ht="75" customHeight="1" thickBot="1">
      <c r="A52" s="260" t="s">
        <v>82</v>
      </c>
      <c r="B52" s="543" t="str">
        <f t="shared" si="2"/>
        <v>☆☆</v>
      </c>
      <c r="C52" s="544"/>
      <c r="D52" s="545"/>
      <c r="E52" s="119">
        <v>4.9000000000000004</v>
      </c>
      <c r="F52" s="119">
        <v>6.87</v>
      </c>
      <c r="G52" s="388">
        <f t="shared" si="0"/>
        <v>1.9699999999999998</v>
      </c>
      <c r="H52" s="552" t="s">
        <v>250</v>
      </c>
      <c r="I52" s="553"/>
      <c r="J52" s="553"/>
      <c r="K52" s="553"/>
      <c r="L52" s="554"/>
      <c r="M52" s="472" t="s">
        <v>251</v>
      </c>
      <c r="N52" s="471">
        <v>45331</v>
      </c>
      <c r="O52" s="254" t="s">
        <v>82</v>
      </c>
    </row>
    <row r="53" spans="1:15" ht="77.25" customHeight="1" thickBot="1">
      <c r="A53" s="260" t="s">
        <v>83</v>
      </c>
      <c r="B53" s="543" t="str">
        <f t="shared" si="2"/>
        <v>☆☆</v>
      </c>
      <c r="C53" s="544"/>
      <c r="D53" s="545"/>
      <c r="E53" s="380">
        <v>5.68</v>
      </c>
      <c r="F53" s="119">
        <v>7.21</v>
      </c>
      <c r="G53" s="388">
        <f t="shared" si="0"/>
        <v>1.5300000000000002</v>
      </c>
      <c r="H53" s="539"/>
      <c r="I53" s="540"/>
      <c r="J53" s="540"/>
      <c r="K53" s="540"/>
      <c r="L53" s="541"/>
      <c r="M53" s="147"/>
      <c r="N53" s="148"/>
      <c r="O53" s="254" t="s">
        <v>83</v>
      </c>
    </row>
    <row r="54" spans="1:15" ht="78" customHeight="1" thickBot="1">
      <c r="A54" s="260" t="s">
        <v>84</v>
      </c>
      <c r="B54" s="543" t="str">
        <f t="shared" si="2"/>
        <v>★</v>
      </c>
      <c r="C54" s="544"/>
      <c r="D54" s="545"/>
      <c r="E54" s="460">
        <v>12.09</v>
      </c>
      <c r="F54" s="460">
        <v>11.78</v>
      </c>
      <c r="G54" s="388">
        <f t="shared" si="0"/>
        <v>-0.3100000000000005</v>
      </c>
      <c r="H54" s="552" t="s">
        <v>256</v>
      </c>
      <c r="I54" s="553"/>
      <c r="J54" s="553"/>
      <c r="K54" s="553"/>
      <c r="L54" s="554"/>
      <c r="M54" s="472" t="s">
        <v>257</v>
      </c>
      <c r="N54" s="471">
        <v>45329</v>
      </c>
      <c r="O54" s="254" t="s">
        <v>84</v>
      </c>
    </row>
    <row r="55" spans="1:15" ht="69" customHeight="1" thickBot="1">
      <c r="A55" s="260" t="s">
        <v>85</v>
      </c>
      <c r="B55" s="543" t="str">
        <f t="shared" si="2"/>
        <v>☆☆</v>
      </c>
      <c r="C55" s="544"/>
      <c r="D55" s="545"/>
      <c r="E55" s="119">
        <v>6.06</v>
      </c>
      <c r="F55" s="380">
        <v>7.8</v>
      </c>
      <c r="G55" s="388">
        <f t="shared" si="0"/>
        <v>1.7400000000000002</v>
      </c>
      <c r="H55" s="539"/>
      <c r="I55" s="540"/>
      <c r="J55" s="540"/>
      <c r="K55" s="540"/>
      <c r="L55" s="541"/>
      <c r="M55" s="147"/>
      <c r="N55" s="148"/>
      <c r="O55" s="254" t="s">
        <v>85</v>
      </c>
    </row>
    <row r="56" spans="1:15" ht="69" customHeight="1" thickBot="1">
      <c r="A56" s="260" t="s">
        <v>86</v>
      </c>
      <c r="B56" s="543" t="str">
        <f t="shared" si="2"/>
        <v>☆</v>
      </c>
      <c r="C56" s="544"/>
      <c r="D56" s="545"/>
      <c r="E56" s="380">
        <v>10.06</v>
      </c>
      <c r="F56" s="380">
        <v>10.72</v>
      </c>
      <c r="G56" s="388">
        <f t="shared" si="0"/>
        <v>0.66000000000000014</v>
      </c>
      <c r="H56" s="539" t="s">
        <v>217</v>
      </c>
      <c r="I56" s="540"/>
      <c r="J56" s="540"/>
      <c r="K56" s="540"/>
      <c r="L56" s="541"/>
      <c r="M56" s="147" t="s">
        <v>218</v>
      </c>
      <c r="N56" s="148">
        <v>45323</v>
      </c>
      <c r="O56" s="254" t="s">
        <v>86</v>
      </c>
    </row>
    <row r="57" spans="1:15" ht="63.75" customHeight="1" thickBot="1">
      <c r="A57" s="260" t="s">
        <v>87</v>
      </c>
      <c r="B57" s="543" t="str">
        <f t="shared" si="2"/>
        <v>☆</v>
      </c>
      <c r="C57" s="544"/>
      <c r="D57" s="545"/>
      <c r="E57" s="380">
        <v>6.3</v>
      </c>
      <c r="F57" s="380">
        <v>6.4</v>
      </c>
      <c r="G57" s="388">
        <f t="shared" si="0"/>
        <v>0.10000000000000053</v>
      </c>
      <c r="H57" s="546"/>
      <c r="I57" s="547"/>
      <c r="J57" s="547"/>
      <c r="K57" s="547"/>
      <c r="L57" s="548"/>
      <c r="M57" s="147"/>
      <c r="N57" s="148"/>
      <c r="O57" s="254" t="s">
        <v>87</v>
      </c>
    </row>
    <row r="58" spans="1:15" ht="69.75" customHeight="1" thickBot="1">
      <c r="A58" s="260" t="s">
        <v>88</v>
      </c>
      <c r="B58" s="543" t="str">
        <f t="shared" si="2"/>
        <v>★</v>
      </c>
      <c r="C58" s="544"/>
      <c r="D58" s="545"/>
      <c r="E58" s="380">
        <v>6.13</v>
      </c>
      <c r="F58" s="380">
        <v>5.57</v>
      </c>
      <c r="G58" s="388">
        <f t="shared" si="0"/>
        <v>-0.55999999999999961</v>
      </c>
      <c r="H58" s="539"/>
      <c r="I58" s="540"/>
      <c r="J58" s="540"/>
      <c r="K58" s="540"/>
      <c r="L58" s="541"/>
      <c r="M58" s="147"/>
      <c r="N58" s="148"/>
      <c r="O58" s="254" t="s">
        <v>88</v>
      </c>
    </row>
    <row r="59" spans="1:15" ht="76.2" customHeight="1" thickBot="1">
      <c r="A59" s="260" t="s">
        <v>89</v>
      </c>
      <c r="B59" s="543" t="str">
        <f t="shared" si="2"/>
        <v>★</v>
      </c>
      <c r="C59" s="544"/>
      <c r="D59" s="545"/>
      <c r="E59" s="460">
        <v>13.75</v>
      </c>
      <c r="F59" s="460">
        <v>13.54</v>
      </c>
      <c r="G59" s="388">
        <f t="shared" si="0"/>
        <v>-0.21000000000000085</v>
      </c>
      <c r="H59" s="539" t="s">
        <v>221</v>
      </c>
      <c r="I59" s="540"/>
      <c r="J59" s="540"/>
      <c r="K59" s="540"/>
      <c r="L59" s="541"/>
      <c r="M59" s="147" t="s">
        <v>223</v>
      </c>
      <c r="N59" s="148" t="s">
        <v>222</v>
      </c>
      <c r="O59" s="254" t="s">
        <v>89</v>
      </c>
    </row>
    <row r="60" spans="1:15" ht="73.8" customHeight="1" thickBot="1">
      <c r="A60" s="260" t="s">
        <v>90</v>
      </c>
      <c r="B60" s="543" t="str">
        <f t="shared" si="2"/>
        <v>★</v>
      </c>
      <c r="C60" s="544"/>
      <c r="D60" s="545"/>
      <c r="E60" s="380">
        <v>11.05</v>
      </c>
      <c r="F60" s="380">
        <v>10.08</v>
      </c>
      <c r="G60" s="388">
        <f t="shared" si="0"/>
        <v>-0.97000000000000064</v>
      </c>
      <c r="H60" s="539"/>
      <c r="I60" s="540"/>
      <c r="J60" s="540"/>
      <c r="K60" s="540"/>
      <c r="L60" s="541"/>
      <c r="M60" s="147"/>
      <c r="N60" s="148"/>
      <c r="O60" s="254" t="s">
        <v>90</v>
      </c>
    </row>
    <row r="61" spans="1:15" ht="81" customHeight="1" thickBot="1">
      <c r="A61" s="260" t="s">
        <v>91</v>
      </c>
      <c r="B61" s="543" t="str">
        <f t="shared" si="2"/>
        <v>☆</v>
      </c>
      <c r="C61" s="544"/>
      <c r="D61" s="545"/>
      <c r="E61" s="119">
        <v>4.1900000000000004</v>
      </c>
      <c r="F61" s="119">
        <v>5.27</v>
      </c>
      <c r="G61" s="388">
        <f t="shared" si="0"/>
        <v>1.0799999999999992</v>
      </c>
      <c r="H61" s="552" t="s">
        <v>265</v>
      </c>
      <c r="I61" s="553"/>
      <c r="J61" s="553"/>
      <c r="K61" s="553"/>
      <c r="L61" s="554"/>
      <c r="M61" s="472" t="s">
        <v>266</v>
      </c>
      <c r="N61" s="471">
        <v>45328</v>
      </c>
      <c r="O61" s="254" t="s">
        <v>91</v>
      </c>
    </row>
    <row r="62" spans="1:15" ht="75.599999999999994" customHeight="1" thickBot="1">
      <c r="A62" s="260" t="s">
        <v>92</v>
      </c>
      <c r="B62" s="543" t="str">
        <f t="shared" si="2"/>
        <v>★</v>
      </c>
      <c r="C62" s="544"/>
      <c r="D62" s="545"/>
      <c r="E62" s="380">
        <v>6.26</v>
      </c>
      <c r="F62" s="380">
        <v>6.06</v>
      </c>
      <c r="G62" s="388">
        <f t="shared" si="0"/>
        <v>-0.20000000000000018</v>
      </c>
      <c r="H62" s="539"/>
      <c r="I62" s="540"/>
      <c r="J62" s="540"/>
      <c r="K62" s="540"/>
      <c r="L62" s="541"/>
      <c r="M62" s="466"/>
      <c r="N62" s="148"/>
      <c r="O62" s="254" t="s">
        <v>92</v>
      </c>
    </row>
    <row r="63" spans="1:15" ht="87" customHeight="1" thickBot="1">
      <c r="A63" s="260" t="s">
        <v>93</v>
      </c>
      <c r="B63" s="543" t="str">
        <f t="shared" si="2"/>
        <v>★★</v>
      </c>
      <c r="C63" s="544"/>
      <c r="D63" s="545"/>
      <c r="E63" s="119">
        <v>5.87</v>
      </c>
      <c r="F63" s="119">
        <v>4</v>
      </c>
      <c r="G63" s="388">
        <f t="shared" si="0"/>
        <v>-1.87</v>
      </c>
      <c r="H63" s="539"/>
      <c r="I63" s="540"/>
      <c r="J63" s="540"/>
      <c r="K63" s="540"/>
      <c r="L63" s="541"/>
      <c r="M63" s="467"/>
      <c r="N63" s="148"/>
      <c r="O63" s="254" t="s">
        <v>93</v>
      </c>
    </row>
    <row r="64" spans="1:15" ht="73.2" customHeight="1" thickBot="1">
      <c r="A64" s="260" t="s">
        <v>94</v>
      </c>
      <c r="B64" s="543" t="str">
        <f t="shared" si="2"/>
        <v>★</v>
      </c>
      <c r="C64" s="544"/>
      <c r="D64" s="545"/>
      <c r="E64" s="380">
        <v>4.95</v>
      </c>
      <c r="F64" s="119">
        <v>4.3600000000000003</v>
      </c>
      <c r="G64" s="388">
        <f t="shared" si="0"/>
        <v>-0.58999999999999986</v>
      </c>
      <c r="H64" s="549" t="s">
        <v>230</v>
      </c>
      <c r="I64" s="550"/>
      <c r="J64" s="550"/>
      <c r="K64" s="550"/>
      <c r="L64" s="551"/>
      <c r="M64" s="147" t="s">
        <v>231</v>
      </c>
      <c r="N64" s="148">
        <v>45325</v>
      </c>
      <c r="O64" s="254" t="s">
        <v>94</v>
      </c>
    </row>
    <row r="65" spans="1:18" ht="80.25" customHeight="1" thickBot="1">
      <c r="A65" s="260" t="s">
        <v>95</v>
      </c>
      <c r="B65" s="543" t="str">
        <f t="shared" si="2"/>
        <v>★</v>
      </c>
      <c r="C65" s="544"/>
      <c r="D65" s="545"/>
      <c r="E65" s="380">
        <v>10.34</v>
      </c>
      <c r="F65" s="380">
        <v>9.3800000000000008</v>
      </c>
      <c r="G65" s="388">
        <f t="shared" si="0"/>
        <v>-0.95999999999999908</v>
      </c>
      <c r="H65" s="546"/>
      <c r="I65" s="547"/>
      <c r="J65" s="547"/>
      <c r="K65" s="547"/>
      <c r="L65" s="548"/>
      <c r="M65" s="361"/>
      <c r="N65" s="148"/>
      <c r="O65" s="254" t="s">
        <v>95</v>
      </c>
    </row>
    <row r="66" spans="1:18" ht="88.5" customHeight="1" thickBot="1">
      <c r="A66" s="260" t="s">
        <v>96</v>
      </c>
      <c r="B66" s="543" t="str">
        <f t="shared" si="2"/>
        <v>☆☆☆</v>
      </c>
      <c r="C66" s="544"/>
      <c r="D66" s="545"/>
      <c r="E66" s="460">
        <v>10.36</v>
      </c>
      <c r="F66" s="380">
        <v>13.17</v>
      </c>
      <c r="G66" s="388">
        <f t="shared" si="0"/>
        <v>2.8100000000000005</v>
      </c>
      <c r="H66" s="546"/>
      <c r="I66" s="547"/>
      <c r="J66" s="547"/>
      <c r="K66" s="547"/>
      <c r="L66" s="548"/>
      <c r="M66" s="147"/>
      <c r="N66" s="148"/>
      <c r="O66" s="254" t="s">
        <v>96</v>
      </c>
    </row>
    <row r="67" spans="1:18" ht="78.75" customHeight="1" thickBot="1">
      <c r="A67" s="260" t="s">
        <v>97</v>
      </c>
      <c r="B67" s="543" t="str">
        <f t="shared" si="2"/>
        <v>☆</v>
      </c>
      <c r="C67" s="544"/>
      <c r="D67" s="545"/>
      <c r="E67" s="460">
        <v>12.44</v>
      </c>
      <c r="F67" s="460">
        <v>12.89</v>
      </c>
      <c r="G67" s="388">
        <f t="shared" si="0"/>
        <v>0.45000000000000107</v>
      </c>
      <c r="H67" s="539"/>
      <c r="I67" s="540"/>
      <c r="J67" s="540"/>
      <c r="K67" s="540"/>
      <c r="L67" s="541"/>
      <c r="M67" s="147"/>
      <c r="N67" s="148"/>
      <c r="O67" s="254" t="s">
        <v>97</v>
      </c>
    </row>
    <row r="68" spans="1:18" ht="73.8" customHeight="1" thickBot="1">
      <c r="A68" s="263" t="s">
        <v>98</v>
      </c>
      <c r="B68" s="543" t="str">
        <f t="shared" si="2"/>
        <v>☆☆</v>
      </c>
      <c r="C68" s="544"/>
      <c r="D68" s="545"/>
      <c r="E68" s="460">
        <v>10.73</v>
      </c>
      <c r="F68" s="380">
        <v>12.22</v>
      </c>
      <c r="G68" s="388">
        <f t="shared" si="0"/>
        <v>1.4900000000000002</v>
      </c>
      <c r="H68" s="539"/>
      <c r="I68" s="540"/>
      <c r="J68" s="540"/>
      <c r="K68" s="540"/>
      <c r="L68" s="541"/>
      <c r="M68" s="464"/>
      <c r="N68" s="148"/>
      <c r="O68" s="254" t="s">
        <v>98</v>
      </c>
    </row>
    <row r="69" spans="1:18" ht="72.75" customHeight="1" thickBot="1">
      <c r="A69" s="261" t="s">
        <v>99</v>
      </c>
      <c r="B69" s="543" t="str">
        <f t="shared" si="2"/>
        <v>☆</v>
      </c>
      <c r="C69" s="544"/>
      <c r="D69" s="545"/>
      <c r="E69" s="401">
        <v>2.16</v>
      </c>
      <c r="F69" s="401">
        <v>2.5499999999999998</v>
      </c>
      <c r="G69" s="388">
        <f t="shared" si="0"/>
        <v>0.38999999999999968</v>
      </c>
      <c r="H69" s="546"/>
      <c r="I69" s="547"/>
      <c r="J69" s="547"/>
      <c r="K69" s="547"/>
      <c r="L69" s="548"/>
      <c r="M69" s="147"/>
      <c r="N69" s="148"/>
      <c r="O69" s="254" t="s">
        <v>99</v>
      </c>
    </row>
    <row r="70" spans="1:18" ht="58.5" customHeight="1" thickBot="1">
      <c r="A70" s="197" t="s">
        <v>100</v>
      </c>
      <c r="B70" s="543" t="str">
        <f t="shared" si="2"/>
        <v>★</v>
      </c>
      <c r="C70" s="544"/>
      <c r="D70" s="545"/>
      <c r="E70" s="380">
        <v>7.6</v>
      </c>
      <c r="F70" s="380">
        <v>7.43</v>
      </c>
      <c r="G70" s="388">
        <f t="shared" si="0"/>
        <v>-0.16999999999999993</v>
      </c>
      <c r="H70" s="539"/>
      <c r="I70" s="540"/>
      <c r="J70" s="540"/>
      <c r="K70" s="540"/>
      <c r="L70" s="541"/>
      <c r="M70" s="198"/>
      <c r="N70" s="148"/>
      <c r="O70" s="254"/>
    </row>
    <row r="71" spans="1:18" ht="42.75" customHeight="1" thickBot="1">
      <c r="A71" s="199"/>
      <c r="B71" s="199"/>
      <c r="C71" s="199"/>
      <c r="D71" s="199"/>
      <c r="E71" s="585"/>
      <c r="F71" s="585"/>
      <c r="G71" s="585"/>
      <c r="H71" s="585"/>
      <c r="I71" s="585"/>
      <c r="J71" s="585"/>
      <c r="K71" s="585"/>
      <c r="L71" s="585"/>
      <c r="M71" s="53">
        <f>COUNTIF(E24:E70,"&gt;=10")</f>
        <v>11</v>
      </c>
      <c r="N71" s="53">
        <f>COUNTIF(F24:F70,"&gt;=10")</f>
        <v>9</v>
      </c>
      <c r="O71" s="53" t="s">
        <v>26</v>
      </c>
    </row>
    <row r="72" spans="1:18" ht="36.75" customHeight="1" thickBot="1">
      <c r="A72" s="66" t="s">
        <v>19</v>
      </c>
      <c r="B72" s="67"/>
      <c r="C72" s="112"/>
      <c r="D72" s="112"/>
      <c r="E72" s="586" t="s">
        <v>18</v>
      </c>
      <c r="F72" s="586"/>
      <c r="G72" s="586"/>
      <c r="H72" s="587" t="s">
        <v>189</v>
      </c>
      <c r="I72" s="588"/>
      <c r="J72" s="67"/>
      <c r="K72" s="68"/>
      <c r="L72" s="68"/>
      <c r="M72" s="69"/>
      <c r="N72" s="70"/>
    </row>
    <row r="73" spans="1:18" ht="36.75" customHeight="1" thickBot="1">
      <c r="A73" s="71"/>
      <c r="B73" s="200"/>
      <c r="C73" s="591" t="s">
        <v>166</v>
      </c>
      <c r="D73" s="592"/>
      <c r="E73" s="592"/>
      <c r="F73" s="593"/>
      <c r="G73" s="72">
        <f>+F70</f>
        <v>7.43</v>
      </c>
      <c r="H73" s="73" t="s">
        <v>101</v>
      </c>
      <c r="I73" s="589">
        <f>+G70</f>
        <v>-0.16999999999999993</v>
      </c>
      <c r="J73" s="590"/>
      <c r="K73" s="201"/>
      <c r="L73" s="201"/>
      <c r="M73" s="202"/>
      <c r="N73" s="74"/>
    </row>
    <row r="74" spans="1:18" ht="36.75" customHeight="1" thickBot="1">
      <c r="A74" s="71"/>
      <c r="B74" s="200"/>
      <c r="C74" s="555" t="s">
        <v>102</v>
      </c>
      <c r="D74" s="556"/>
      <c r="E74" s="556"/>
      <c r="F74" s="557"/>
      <c r="G74" s="75">
        <f>+F35</f>
        <v>9.5299999999999994</v>
      </c>
      <c r="H74" s="76" t="s">
        <v>101</v>
      </c>
      <c r="I74" s="558">
        <f>+G35</f>
        <v>-1.2200000000000006</v>
      </c>
      <c r="J74" s="559"/>
      <c r="K74" s="201"/>
      <c r="L74" s="201"/>
      <c r="M74" s="202"/>
      <c r="N74" s="74"/>
      <c r="R74" s="239" t="s">
        <v>19</v>
      </c>
    </row>
    <row r="75" spans="1:18" ht="36.75" customHeight="1" thickBot="1">
      <c r="A75" s="71"/>
      <c r="B75" s="200"/>
      <c r="C75" s="560" t="s">
        <v>103</v>
      </c>
      <c r="D75" s="561"/>
      <c r="E75" s="561"/>
      <c r="F75" s="77" t="str">
        <f>VLOOKUP(G75,F:P,10,0)</f>
        <v>香川県</v>
      </c>
      <c r="G75" s="78">
        <f>MAX(F23:F70)</f>
        <v>13.54</v>
      </c>
      <c r="H75" s="562" t="s">
        <v>104</v>
      </c>
      <c r="I75" s="563"/>
      <c r="J75" s="563"/>
      <c r="K75" s="79">
        <f>+N71</f>
        <v>9</v>
      </c>
      <c r="L75" s="80" t="s">
        <v>105</v>
      </c>
      <c r="M75" s="81">
        <f>N71-M71</f>
        <v>-2</v>
      </c>
      <c r="N75" s="74"/>
      <c r="R75" s="240"/>
    </row>
    <row r="76" spans="1:18" ht="36.75" customHeight="1" thickBot="1">
      <c r="A76" s="82"/>
      <c r="B76" s="83"/>
      <c r="C76" s="83"/>
      <c r="D76" s="83"/>
      <c r="E76" s="83"/>
      <c r="F76" s="83"/>
      <c r="G76" s="83"/>
      <c r="H76" s="83"/>
      <c r="I76" s="83"/>
      <c r="J76" s="83"/>
      <c r="K76" s="84"/>
      <c r="L76" s="84"/>
      <c r="M76" s="85"/>
      <c r="N76" s="86"/>
      <c r="R76" s="240"/>
    </row>
    <row r="77" spans="1:18" ht="30.75" customHeight="1">
      <c r="A77" s="108"/>
      <c r="B77" s="108"/>
      <c r="C77" s="108"/>
      <c r="D77" s="108"/>
      <c r="E77" s="108"/>
      <c r="F77" s="108"/>
      <c r="G77" s="108"/>
      <c r="H77" s="108"/>
      <c r="I77" s="108"/>
      <c r="J77" s="108"/>
      <c r="K77" s="203"/>
      <c r="L77" s="203"/>
      <c r="M77" s="204"/>
      <c r="N77" s="205"/>
      <c r="R77" s="241"/>
    </row>
    <row r="78" spans="1:18" ht="30.75" customHeight="1" thickBot="1">
      <c r="A78" s="206"/>
      <c r="B78" s="206"/>
      <c r="C78" s="206"/>
      <c r="D78" s="206"/>
      <c r="E78" s="206"/>
      <c r="F78" s="206"/>
      <c r="G78" s="206"/>
      <c r="H78" s="206"/>
      <c r="I78" s="206"/>
      <c r="J78" s="206"/>
      <c r="K78" s="207"/>
      <c r="L78" s="207"/>
      <c r="M78" s="208"/>
      <c r="N78" s="206"/>
    </row>
    <row r="79" spans="1:18" ht="24.75" customHeight="1" thickTop="1">
      <c r="A79" s="564">
        <v>3</v>
      </c>
      <c r="B79" s="567" t="s">
        <v>187</v>
      </c>
      <c r="C79" s="568"/>
      <c r="D79" s="568"/>
      <c r="E79" s="568"/>
      <c r="F79" s="569"/>
      <c r="G79" s="576" t="s">
        <v>188</v>
      </c>
      <c r="H79" s="577"/>
      <c r="I79" s="577"/>
      <c r="J79" s="577"/>
      <c r="K79" s="577"/>
      <c r="L79" s="577"/>
      <c r="M79" s="577"/>
      <c r="N79" s="578"/>
    </row>
    <row r="80" spans="1:18" ht="24.75" customHeight="1">
      <c r="A80" s="565"/>
      <c r="B80" s="570"/>
      <c r="C80" s="571"/>
      <c r="D80" s="571"/>
      <c r="E80" s="571"/>
      <c r="F80" s="572"/>
      <c r="G80" s="579"/>
      <c r="H80" s="580"/>
      <c r="I80" s="580"/>
      <c r="J80" s="580"/>
      <c r="K80" s="580"/>
      <c r="L80" s="580"/>
      <c r="M80" s="580"/>
      <c r="N80" s="581"/>
      <c r="O80" s="209" t="s">
        <v>26</v>
      </c>
      <c r="P80" s="209"/>
    </row>
    <row r="81" spans="1:16" ht="24.75" customHeight="1">
      <c r="A81" s="565"/>
      <c r="B81" s="570"/>
      <c r="C81" s="571"/>
      <c r="D81" s="571"/>
      <c r="E81" s="571"/>
      <c r="F81" s="572"/>
      <c r="G81" s="579"/>
      <c r="H81" s="580"/>
      <c r="I81" s="580"/>
      <c r="J81" s="580"/>
      <c r="K81" s="580"/>
      <c r="L81" s="580"/>
      <c r="M81" s="580"/>
      <c r="N81" s="581"/>
      <c r="O81" s="209" t="s">
        <v>19</v>
      </c>
      <c r="P81" s="209" t="s">
        <v>106</v>
      </c>
    </row>
    <row r="82" spans="1:16" ht="24.75" customHeight="1">
      <c r="A82" s="565"/>
      <c r="B82" s="570"/>
      <c r="C82" s="571"/>
      <c r="D82" s="571"/>
      <c r="E82" s="571"/>
      <c r="F82" s="572"/>
      <c r="G82" s="579"/>
      <c r="H82" s="580"/>
      <c r="I82" s="580"/>
      <c r="J82" s="580"/>
      <c r="K82" s="580"/>
      <c r="L82" s="580"/>
      <c r="M82" s="580"/>
      <c r="N82" s="581"/>
      <c r="O82" s="210"/>
      <c r="P82" s="209"/>
    </row>
    <row r="83" spans="1:16" ht="46.2" customHeight="1" thickBot="1">
      <c r="A83" s="566"/>
      <c r="B83" s="573"/>
      <c r="C83" s="574"/>
      <c r="D83" s="574"/>
      <c r="E83" s="574"/>
      <c r="F83" s="575"/>
      <c r="G83" s="582"/>
      <c r="H83" s="583"/>
      <c r="I83" s="583"/>
      <c r="J83" s="583"/>
      <c r="K83" s="583"/>
      <c r="L83" s="583"/>
      <c r="M83" s="583"/>
      <c r="N83" s="584"/>
    </row>
    <row r="84" spans="1:16" ht="13.8" thickTop="1"/>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9">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H23:L23"/>
    <mergeCell ref="B24:D24"/>
    <mergeCell ref="H24:L24"/>
    <mergeCell ref="B23:D23"/>
    <mergeCell ref="B26:D26"/>
    <mergeCell ref="H26:L26"/>
    <mergeCell ref="B27:D27"/>
    <mergeCell ref="H27:L27"/>
    <mergeCell ref="H33:L33"/>
    <mergeCell ref="B29:D29"/>
    <mergeCell ref="H29:L29"/>
    <mergeCell ref="B30:D30"/>
    <mergeCell ref="H30:L30"/>
    <mergeCell ref="B37:D37"/>
    <mergeCell ref="H37:L37"/>
    <mergeCell ref="B38:D38"/>
    <mergeCell ref="H38:L38"/>
    <mergeCell ref="B34:D34"/>
    <mergeCell ref="H34:L34"/>
    <mergeCell ref="B31:D31"/>
    <mergeCell ref="H31:L31"/>
    <mergeCell ref="B32:D32"/>
    <mergeCell ref="H32:L32"/>
    <mergeCell ref="B33:D33"/>
    <mergeCell ref="B39:D39"/>
    <mergeCell ref="H39:L39"/>
    <mergeCell ref="H35:L35"/>
    <mergeCell ref="B36:D36"/>
    <mergeCell ref="H36:L36"/>
    <mergeCell ref="B43:D43"/>
    <mergeCell ref="H43:L43"/>
    <mergeCell ref="H44:L44"/>
    <mergeCell ref="B35:D35"/>
    <mergeCell ref="B44:D44"/>
    <mergeCell ref="B45:D45"/>
    <mergeCell ref="H45:L45"/>
    <mergeCell ref="B40:D40"/>
    <mergeCell ref="H40:L40"/>
    <mergeCell ref="B41:D41"/>
    <mergeCell ref="H41:L41"/>
    <mergeCell ref="B42:D42"/>
    <mergeCell ref="H42:L42"/>
    <mergeCell ref="B49:D49"/>
    <mergeCell ref="H49:L49"/>
    <mergeCell ref="B50:D50"/>
    <mergeCell ref="H50:L50"/>
    <mergeCell ref="B51:D51"/>
    <mergeCell ref="H51:L51"/>
    <mergeCell ref="B46:D46"/>
    <mergeCell ref="H46:L46"/>
    <mergeCell ref="B47:D47"/>
    <mergeCell ref="H47:L47"/>
    <mergeCell ref="B48:D48"/>
    <mergeCell ref="H48:L48"/>
    <mergeCell ref="B55:D55"/>
    <mergeCell ref="H55:L55"/>
    <mergeCell ref="B56:D56"/>
    <mergeCell ref="H56:L56"/>
    <mergeCell ref="B57:D57"/>
    <mergeCell ref="B52:D52"/>
    <mergeCell ref="H52:L52"/>
    <mergeCell ref="B53:D53"/>
    <mergeCell ref="H53:L53"/>
    <mergeCell ref="B54:D54"/>
    <mergeCell ref="H54:L54"/>
    <mergeCell ref="H57:L57"/>
    <mergeCell ref="B60:D60"/>
    <mergeCell ref="C74:F74"/>
    <mergeCell ref="I74:J74"/>
    <mergeCell ref="C75:E75"/>
    <mergeCell ref="H75:J75"/>
    <mergeCell ref="A79:A83"/>
    <mergeCell ref="B79:F83"/>
    <mergeCell ref="G79:N83"/>
    <mergeCell ref="B70:D70"/>
    <mergeCell ref="H70:L70"/>
    <mergeCell ref="E71:L71"/>
    <mergeCell ref="E72:G72"/>
    <mergeCell ref="H72:I72"/>
    <mergeCell ref="I73:J73"/>
    <mergeCell ref="C73:F73"/>
    <mergeCell ref="H59:L59"/>
    <mergeCell ref="H60:L60"/>
    <mergeCell ref="I2:M2"/>
    <mergeCell ref="B67:D67"/>
    <mergeCell ref="H67:L67"/>
    <mergeCell ref="B68:D68"/>
    <mergeCell ref="H68:L68"/>
    <mergeCell ref="B69:D69"/>
    <mergeCell ref="H69:L69"/>
    <mergeCell ref="B64:D64"/>
    <mergeCell ref="H64:L64"/>
    <mergeCell ref="B65:D65"/>
    <mergeCell ref="B66:D66"/>
    <mergeCell ref="H66:L66"/>
    <mergeCell ref="H65:L65"/>
    <mergeCell ref="B61:D61"/>
    <mergeCell ref="H61:L61"/>
    <mergeCell ref="B62:D62"/>
    <mergeCell ref="H62:L62"/>
    <mergeCell ref="B63:D63"/>
    <mergeCell ref="H63:L63"/>
    <mergeCell ref="B58:D58"/>
    <mergeCell ref="H58:L58"/>
    <mergeCell ref="B59:D59"/>
  </mergeCells>
  <phoneticPr fontId="86"/>
  <conditionalFormatting sqref="G23:G70">
    <cfRule type="cellIs" dxfId="5" priority="1" stopIfTrue="1" operator="between">
      <formula>10.1</formula>
      <formula>20</formula>
    </cfRule>
    <cfRule type="cellIs" dxfId="4" priority="2" stopIfTrue="1" operator="between">
      <formula>1.01</formula>
      <formula>10</formula>
    </cfRule>
    <cfRule type="cellIs" dxfId="3" priority="3" stopIfTrue="1" operator="between">
      <formula>0.01</formula>
      <formula>1</formula>
    </cfRule>
  </conditionalFormatting>
  <conditionalFormatting sqref="N77">
    <cfRule type="cellIs" dxfId="2" priority="4" stopIfTrue="1" operator="between">
      <formula>10.1</formula>
      <formula>20</formula>
    </cfRule>
    <cfRule type="cellIs" dxfId="1" priority="5" stopIfTrue="1" operator="between">
      <formula>1.01</formula>
      <formula>10</formula>
    </cfRule>
    <cfRule type="cellIs" dxfId="0" priority="6"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25"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104B0-DDA5-42FB-BFE0-417ACE65EF9E}">
  <dimension ref="A1:K28"/>
  <sheetViews>
    <sheetView workbookViewId="0">
      <selection activeCell="L20" sqref="L20"/>
    </sheetView>
  </sheetViews>
  <sheetFormatPr defaultRowHeight="13.2"/>
  <cols>
    <col min="2" max="2" width="13.109375" customWidth="1"/>
    <col min="3" max="4" width="11" customWidth="1"/>
    <col min="5" max="7" width="12.109375" customWidth="1"/>
  </cols>
  <sheetData>
    <row r="1" spans="1:10">
      <c r="A1" s="104"/>
      <c r="B1" s="104"/>
      <c r="C1" s="104"/>
      <c r="D1" s="104"/>
      <c r="E1" s="104"/>
      <c r="F1" s="104"/>
      <c r="G1" s="104"/>
      <c r="H1" s="104"/>
    </row>
    <row r="2" spans="1:10">
      <c r="A2" s="104"/>
      <c r="B2" s="104"/>
      <c r="C2" s="104"/>
      <c r="D2" s="104"/>
      <c r="E2" s="104"/>
      <c r="F2" s="104"/>
      <c r="G2" s="104"/>
      <c r="H2" s="104"/>
    </row>
    <row r="3" spans="1:10">
      <c r="A3" s="104"/>
      <c r="B3" s="104"/>
      <c r="C3" s="104"/>
      <c r="D3" s="104"/>
      <c r="E3" s="104"/>
      <c r="F3" s="104"/>
      <c r="G3" s="104"/>
      <c r="H3" s="104"/>
    </row>
    <row r="4" spans="1:10">
      <c r="A4" s="104"/>
      <c r="B4" s="431" t="s">
        <v>228</v>
      </c>
      <c r="C4" s="432"/>
      <c r="D4" s="104"/>
      <c r="E4" s="104"/>
      <c r="F4" s="104"/>
      <c r="G4" s="104"/>
      <c r="H4" s="104"/>
    </row>
    <row r="5" spans="1:10" ht="13.8" thickBot="1">
      <c r="A5" s="104"/>
      <c r="B5" s="630" t="s">
        <v>190</v>
      </c>
      <c r="C5" s="631"/>
      <c r="D5" s="631"/>
      <c r="E5" s="632" t="s">
        <v>191</v>
      </c>
      <c r="F5" s="632"/>
      <c r="G5" s="633"/>
      <c r="H5" s="104"/>
    </row>
    <row r="6" spans="1:10">
      <c r="A6" s="104"/>
      <c r="B6" s="433" t="s">
        <v>192</v>
      </c>
      <c r="C6" s="434" t="s">
        <v>192</v>
      </c>
      <c r="D6" s="434" t="s">
        <v>193</v>
      </c>
      <c r="E6" s="435" t="s">
        <v>192</v>
      </c>
      <c r="F6" s="434" t="s">
        <v>192</v>
      </c>
      <c r="G6" s="436" t="s">
        <v>193</v>
      </c>
      <c r="H6" s="104"/>
    </row>
    <row r="7" spans="1:10" ht="13.8" thickBot="1">
      <c r="A7" s="104"/>
      <c r="B7" s="481" t="s">
        <v>194</v>
      </c>
      <c r="C7" s="482" t="s">
        <v>195</v>
      </c>
      <c r="D7" s="482" t="s">
        <v>196</v>
      </c>
      <c r="E7" s="483" t="s">
        <v>194</v>
      </c>
      <c r="F7" s="482" t="s">
        <v>195</v>
      </c>
      <c r="G7" s="484" t="s">
        <v>196</v>
      </c>
      <c r="H7" s="104"/>
    </row>
    <row r="8" spans="1:10" ht="14.4" thickTop="1" thickBot="1">
      <c r="A8" s="104"/>
      <c r="B8" s="485">
        <v>87318</v>
      </c>
      <c r="C8" s="486">
        <v>46402</v>
      </c>
      <c r="D8" s="486">
        <v>40916</v>
      </c>
      <c r="E8" s="486">
        <v>60268</v>
      </c>
      <c r="F8" s="486">
        <v>30026</v>
      </c>
      <c r="G8" s="487">
        <v>30242</v>
      </c>
      <c r="H8" s="104"/>
    </row>
    <row r="9" spans="1:10">
      <c r="A9" s="104"/>
      <c r="B9" s="480"/>
      <c r="C9" s="480"/>
      <c r="D9" s="480"/>
      <c r="E9" s="480"/>
      <c r="F9" s="480"/>
      <c r="G9" s="480"/>
      <c r="H9" s="104"/>
    </row>
    <row r="10" spans="1:10">
      <c r="A10" s="104"/>
      <c r="B10" s="104"/>
      <c r="C10" s="104"/>
      <c r="D10" s="104"/>
      <c r="E10" s="104"/>
      <c r="F10" s="104"/>
      <c r="G10" s="104"/>
      <c r="H10" s="104"/>
      <c r="J10" t="s">
        <v>144</v>
      </c>
    </row>
    <row r="11" spans="1:10">
      <c r="A11" s="104"/>
      <c r="B11" s="104"/>
      <c r="C11" s="104"/>
      <c r="D11" s="104"/>
      <c r="E11" s="104"/>
      <c r="F11" s="104"/>
      <c r="G11" s="104"/>
      <c r="H11" s="104"/>
    </row>
    <row r="12" spans="1:10">
      <c r="A12" s="104"/>
      <c r="B12" s="431" t="s">
        <v>247</v>
      </c>
      <c r="C12" s="432"/>
      <c r="D12" s="104"/>
      <c r="E12" s="104"/>
      <c r="F12" s="104"/>
      <c r="G12" s="104"/>
      <c r="H12" s="104"/>
    </row>
    <row r="13" spans="1:10" ht="13.8" thickBot="1">
      <c r="A13" s="104"/>
      <c r="B13" s="630" t="s">
        <v>190</v>
      </c>
      <c r="C13" s="631"/>
      <c r="D13" s="631"/>
      <c r="E13" s="632" t="s">
        <v>191</v>
      </c>
      <c r="F13" s="632"/>
      <c r="G13" s="633"/>
      <c r="H13" s="104"/>
    </row>
    <row r="14" spans="1:10">
      <c r="A14" s="104"/>
      <c r="B14" s="433" t="s">
        <v>192</v>
      </c>
      <c r="C14" s="434" t="s">
        <v>192</v>
      </c>
      <c r="D14" s="434" t="s">
        <v>193</v>
      </c>
      <c r="E14" s="435" t="s">
        <v>192</v>
      </c>
      <c r="F14" s="434" t="s">
        <v>192</v>
      </c>
      <c r="G14" s="436" t="s">
        <v>193</v>
      </c>
      <c r="H14" s="104"/>
    </row>
    <row r="15" spans="1:10" ht="13.8" thickBot="1">
      <c r="A15" s="104"/>
      <c r="B15" s="481" t="s">
        <v>194</v>
      </c>
      <c r="C15" s="482" t="s">
        <v>195</v>
      </c>
      <c r="D15" s="482" t="s">
        <v>196</v>
      </c>
      <c r="E15" s="483" t="s">
        <v>194</v>
      </c>
      <c r="F15" s="482" t="s">
        <v>195</v>
      </c>
      <c r="G15" s="484" t="s">
        <v>196</v>
      </c>
      <c r="H15" s="104"/>
    </row>
    <row r="16" spans="1:10" ht="14.4" thickTop="1" thickBot="1">
      <c r="A16" s="104"/>
      <c r="B16" s="485">
        <v>94694</v>
      </c>
      <c r="C16" s="486">
        <v>51177</v>
      </c>
      <c r="D16" s="486">
        <v>43517</v>
      </c>
      <c r="E16" s="486">
        <v>73607</v>
      </c>
      <c r="F16" s="486">
        <v>36567</v>
      </c>
      <c r="G16" s="487">
        <v>37040</v>
      </c>
      <c r="H16" s="104"/>
    </row>
    <row r="17" spans="1:11">
      <c r="A17" s="104"/>
    </row>
    <row r="18" spans="1:11">
      <c r="A18" s="104"/>
      <c r="B18" s="104"/>
      <c r="C18" s="104"/>
      <c r="D18" s="104"/>
      <c r="E18" s="104"/>
      <c r="F18" s="104"/>
      <c r="G18" s="104"/>
      <c r="H18" s="104"/>
    </row>
    <row r="19" spans="1:11">
      <c r="A19" s="104"/>
      <c r="B19" s="104"/>
      <c r="C19" s="104"/>
      <c r="D19" s="104"/>
      <c r="E19" s="104"/>
      <c r="F19" s="104"/>
      <c r="G19" s="104"/>
      <c r="H19" s="104"/>
    </row>
    <row r="20" spans="1:11" ht="18" customHeight="1">
      <c r="A20" s="104"/>
      <c r="B20" s="437" t="s">
        <v>190</v>
      </c>
      <c r="C20" s="438"/>
      <c r="D20" s="438"/>
      <c r="E20" s="439" t="s">
        <v>191</v>
      </c>
      <c r="F20" s="439"/>
      <c r="G20" s="440"/>
      <c r="H20" s="104"/>
    </row>
    <row r="21" spans="1:11" ht="18" customHeight="1" thickBot="1">
      <c r="A21" s="104"/>
      <c r="B21" s="488" t="s">
        <v>197</v>
      </c>
      <c r="C21" s="489" t="s">
        <v>198</v>
      </c>
      <c r="D21" s="489" t="s">
        <v>199</v>
      </c>
      <c r="E21" s="490" t="s">
        <v>200</v>
      </c>
      <c r="F21" s="489" t="s">
        <v>201</v>
      </c>
      <c r="G21" s="491" t="s">
        <v>202</v>
      </c>
      <c r="H21" s="104"/>
      <c r="K21" t="s">
        <v>144</v>
      </c>
    </row>
    <row r="22" spans="1:11" ht="18" customHeight="1" thickTop="1" thickBot="1">
      <c r="A22" s="104"/>
      <c r="B22" s="492">
        <f>+B16/B8</f>
        <v>1.0844728463776083</v>
      </c>
      <c r="C22" s="493">
        <f t="shared" ref="C22:G22" si="0">+C16/C8</f>
        <v>1.1029050471962416</v>
      </c>
      <c r="D22" s="493">
        <f t="shared" si="0"/>
        <v>1.0635692638576595</v>
      </c>
      <c r="E22" s="493">
        <f t="shared" si="0"/>
        <v>1.2213280679630982</v>
      </c>
      <c r="F22" s="493">
        <f t="shared" si="0"/>
        <v>1.2178445347365616</v>
      </c>
      <c r="G22" s="494">
        <f t="shared" si="0"/>
        <v>1.2247867204549963</v>
      </c>
      <c r="H22" s="104"/>
    </row>
    <row r="23" spans="1:11">
      <c r="B23" s="104"/>
      <c r="C23" s="104"/>
      <c r="D23" s="104"/>
      <c r="E23" s="104"/>
      <c r="F23" s="104"/>
      <c r="G23" s="104"/>
      <c r="H23" s="104"/>
    </row>
    <row r="24" spans="1:11">
      <c r="B24" s="104"/>
      <c r="C24" s="104"/>
      <c r="D24" s="104"/>
      <c r="E24" s="104"/>
      <c r="F24" s="104"/>
      <c r="G24" s="104"/>
      <c r="H24" s="104"/>
    </row>
    <row r="25" spans="1:11">
      <c r="B25" s="104"/>
      <c r="C25" s="104"/>
      <c r="D25" s="104"/>
      <c r="E25" s="104"/>
      <c r="F25" s="104"/>
      <c r="G25" s="104"/>
      <c r="H25" s="104"/>
    </row>
    <row r="26" spans="1:11">
      <c r="H26" s="104"/>
    </row>
    <row r="28" spans="1:11">
      <c r="H28" t="s">
        <v>203</v>
      </c>
    </row>
  </sheetData>
  <mergeCells count="4">
    <mergeCell ref="B5:D5"/>
    <mergeCell ref="E5:G5"/>
    <mergeCell ref="B13:D13"/>
    <mergeCell ref="E13:G13"/>
  </mergeCells>
  <phoneticPr fontId="86"/>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178C0-B372-4E51-B453-DCF22FA594DC}">
  <sheetPr>
    <pageSetUpPr fitToPage="1"/>
  </sheetPr>
  <dimension ref="A1:P24"/>
  <sheetViews>
    <sheetView view="pageBreakPreview" zoomScale="95" zoomScaleNormal="100" zoomScaleSheetLayoutView="95" workbookViewId="0">
      <selection activeCell="P12" sqref="P12"/>
    </sheetView>
  </sheetViews>
  <sheetFormatPr defaultColWidth="9" defaultRowHeight="13.2"/>
  <cols>
    <col min="1" max="1" width="4.88671875" style="732" customWidth="1"/>
    <col min="2" max="6" width="9" style="732"/>
    <col min="7" max="7" width="10.77734375" style="732" customWidth="1"/>
    <col min="8" max="8" width="9" style="732"/>
    <col min="9" max="9" width="6" style="732" customWidth="1"/>
    <col min="10" max="10" width="9" style="732"/>
    <col min="11" max="11" width="5.88671875" style="732" customWidth="1"/>
    <col min="12" max="12" width="38.33203125" style="732" customWidth="1"/>
    <col min="13" max="13" width="4.21875" style="732" customWidth="1"/>
    <col min="14" max="14" width="3.44140625" style="732" customWidth="1"/>
    <col min="15" max="256" width="9" style="732"/>
    <col min="257" max="257" width="4.88671875" style="732" customWidth="1"/>
    <col min="258" max="264" width="9" style="732"/>
    <col min="265" max="265" width="6" style="732" customWidth="1"/>
    <col min="266" max="266" width="9" style="732"/>
    <col min="267" max="267" width="5.88671875" style="732" customWidth="1"/>
    <col min="268" max="268" width="25" style="732" customWidth="1"/>
    <col min="269" max="269" width="4.21875" style="732" customWidth="1"/>
    <col min="270" max="270" width="3.44140625" style="732" customWidth="1"/>
    <col min="271" max="512" width="9" style="732"/>
    <col min="513" max="513" width="4.88671875" style="732" customWidth="1"/>
    <col min="514" max="520" width="9" style="732"/>
    <col min="521" max="521" width="6" style="732" customWidth="1"/>
    <col min="522" max="522" width="9" style="732"/>
    <col min="523" max="523" width="5.88671875" style="732" customWidth="1"/>
    <col min="524" max="524" width="25" style="732" customWidth="1"/>
    <col min="525" max="525" width="4.21875" style="732" customWidth="1"/>
    <col min="526" max="526" width="3.44140625" style="732" customWidth="1"/>
    <col min="527" max="768" width="9" style="732"/>
    <col min="769" max="769" width="4.88671875" style="732" customWidth="1"/>
    <col min="770" max="776" width="9" style="732"/>
    <col min="777" max="777" width="6" style="732" customWidth="1"/>
    <col min="778" max="778" width="9" style="732"/>
    <col min="779" max="779" width="5.88671875" style="732" customWidth="1"/>
    <col min="780" max="780" width="25" style="732" customWidth="1"/>
    <col min="781" max="781" width="4.21875" style="732" customWidth="1"/>
    <col min="782" max="782" width="3.44140625" style="732" customWidth="1"/>
    <col min="783" max="1024" width="9" style="732"/>
    <col min="1025" max="1025" width="4.88671875" style="732" customWidth="1"/>
    <col min="1026" max="1032" width="9" style="732"/>
    <col min="1033" max="1033" width="6" style="732" customWidth="1"/>
    <col min="1034" max="1034" width="9" style="732"/>
    <col min="1035" max="1035" width="5.88671875" style="732" customWidth="1"/>
    <col min="1036" max="1036" width="25" style="732" customWidth="1"/>
    <col min="1037" max="1037" width="4.21875" style="732" customWidth="1"/>
    <col min="1038" max="1038" width="3.44140625" style="732" customWidth="1"/>
    <col min="1039" max="1280" width="9" style="732"/>
    <col min="1281" max="1281" width="4.88671875" style="732" customWidth="1"/>
    <col min="1282" max="1288" width="9" style="732"/>
    <col min="1289" max="1289" width="6" style="732" customWidth="1"/>
    <col min="1290" max="1290" width="9" style="732"/>
    <col min="1291" max="1291" width="5.88671875" style="732" customWidth="1"/>
    <col min="1292" max="1292" width="25" style="732" customWidth="1"/>
    <col min="1293" max="1293" width="4.21875" style="732" customWidth="1"/>
    <col min="1294" max="1294" width="3.44140625" style="732" customWidth="1"/>
    <col min="1295" max="1536" width="9" style="732"/>
    <col min="1537" max="1537" width="4.88671875" style="732" customWidth="1"/>
    <col min="1538" max="1544" width="9" style="732"/>
    <col min="1545" max="1545" width="6" style="732" customWidth="1"/>
    <col min="1546" max="1546" width="9" style="732"/>
    <col min="1547" max="1547" width="5.88671875" style="732" customWidth="1"/>
    <col min="1548" max="1548" width="25" style="732" customWidth="1"/>
    <col min="1549" max="1549" width="4.21875" style="732" customWidth="1"/>
    <col min="1550" max="1550" width="3.44140625" style="732" customWidth="1"/>
    <col min="1551" max="1792" width="9" style="732"/>
    <col min="1793" max="1793" width="4.88671875" style="732" customWidth="1"/>
    <col min="1794" max="1800" width="9" style="732"/>
    <col min="1801" max="1801" width="6" style="732" customWidth="1"/>
    <col min="1802" max="1802" width="9" style="732"/>
    <col min="1803" max="1803" width="5.88671875" style="732" customWidth="1"/>
    <col min="1804" max="1804" width="25" style="732" customWidth="1"/>
    <col min="1805" max="1805" width="4.21875" style="732" customWidth="1"/>
    <col min="1806" max="1806" width="3.44140625" style="732" customWidth="1"/>
    <col min="1807" max="2048" width="9" style="732"/>
    <col min="2049" max="2049" width="4.88671875" style="732" customWidth="1"/>
    <col min="2050" max="2056" width="9" style="732"/>
    <col min="2057" max="2057" width="6" style="732" customWidth="1"/>
    <col min="2058" max="2058" width="9" style="732"/>
    <col min="2059" max="2059" width="5.88671875" style="732" customWidth="1"/>
    <col min="2060" max="2060" width="25" style="732" customWidth="1"/>
    <col min="2061" max="2061" width="4.21875" style="732" customWidth="1"/>
    <col min="2062" max="2062" width="3.44140625" style="732" customWidth="1"/>
    <col min="2063" max="2304" width="9" style="732"/>
    <col min="2305" max="2305" width="4.88671875" style="732" customWidth="1"/>
    <col min="2306" max="2312" width="9" style="732"/>
    <col min="2313" max="2313" width="6" style="732" customWidth="1"/>
    <col min="2314" max="2314" width="9" style="732"/>
    <col min="2315" max="2315" width="5.88671875" style="732" customWidth="1"/>
    <col min="2316" max="2316" width="25" style="732" customWidth="1"/>
    <col min="2317" max="2317" width="4.21875" style="732" customWidth="1"/>
    <col min="2318" max="2318" width="3.44140625" style="732" customWidth="1"/>
    <col min="2319" max="2560" width="9" style="732"/>
    <col min="2561" max="2561" width="4.88671875" style="732" customWidth="1"/>
    <col min="2562" max="2568" width="9" style="732"/>
    <col min="2569" max="2569" width="6" style="732" customWidth="1"/>
    <col min="2570" max="2570" width="9" style="732"/>
    <col min="2571" max="2571" width="5.88671875" style="732" customWidth="1"/>
    <col min="2572" max="2572" width="25" style="732" customWidth="1"/>
    <col min="2573" max="2573" width="4.21875" style="732" customWidth="1"/>
    <col min="2574" max="2574" width="3.44140625" style="732" customWidth="1"/>
    <col min="2575" max="2816" width="9" style="732"/>
    <col min="2817" max="2817" width="4.88671875" style="732" customWidth="1"/>
    <col min="2818" max="2824" width="9" style="732"/>
    <col min="2825" max="2825" width="6" style="732" customWidth="1"/>
    <col min="2826" max="2826" width="9" style="732"/>
    <col min="2827" max="2827" width="5.88671875" style="732" customWidth="1"/>
    <col min="2828" max="2828" width="25" style="732" customWidth="1"/>
    <col min="2829" max="2829" width="4.21875" style="732" customWidth="1"/>
    <col min="2830" max="2830" width="3.44140625" style="732" customWidth="1"/>
    <col min="2831" max="3072" width="9" style="732"/>
    <col min="3073" max="3073" width="4.88671875" style="732" customWidth="1"/>
    <col min="3074" max="3080" width="9" style="732"/>
    <col min="3081" max="3081" width="6" style="732" customWidth="1"/>
    <col min="3082" max="3082" width="9" style="732"/>
    <col min="3083" max="3083" width="5.88671875" style="732" customWidth="1"/>
    <col min="3084" max="3084" width="25" style="732" customWidth="1"/>
    <col min="3085" max="3085" width="4.21875" style="732" customWidth="1"/>
    <col min="3086" max="3086" width="3.44140625" style="732" customWidth="1"/>
    <col min="3087" max="3328" width="9" style="732"/>
    <col min="3329" max="3329" width="4.88671875" style="732" customWidth="1"/>
    <col min="3330" max="3336" width="9" style="732"/>
    <col min="3337" max="3337" width="6" style="732" customWidth="1"/>
    <col min="3338" max="3338" width="9" style="732"/>
    <col min="3339" max="3339" width="5.88671875" style="732" customWidth="1"/>
    <col min="3340" max="3340" width="25" style="732" customWidth="1"/>
    <col min="3341" max="3341" width="4.21875" style="732" customWidth="1"/>
    <col min="3342" max="3342" width="3.44140625" style="732" customWidth="1"/>
    <col min="3343" max="3584" width="9" style="732"/>
    <col min="3585" max="3585" width="4.88671875" style="732" customWidth="1"/>
    <col min="3586" max="3592" width="9" style="732"/>
    <col min="3593" max="3593" width="6" style="732" customWidth="1"/>
    <col min="3594" max="3594" width="9" style="732"/>
    <col min="3595" max="3595" width="5.88671875" style="732" customWidth="1"/>
    <col min="3596" max="3596" width="25" style="732" customWidth="1"/>
    <col min="3597" max="3597" width="4.21875" style="732" customWidth="1"/>
    <col min="3598" max="3598" width="3.44140625" style="732" customWidth="1"/>
    <col min="3599" max="3840" width="9" style="732"/>
    <col min="3841" max="3841" width="4.88671875" style="732" customWidth="1"/>
    <col min="3842" max="3848" width="9" style="732"/>
    <col min="3849" max="3849" width="6" style="732" customWidth="1"/>
    <col min="3850" max="3850" width="9" style="732"/>
    <col min="3851" max="3851" width="5.88671875" style="732" customWidth="1"/>
    <col min="3852" max="3852" width="25" style="732" customWidth="1"/>
    <col min="3853" max="3853" width="4.21875" style="732" customWidth="1"/>
    <col min="3854" max="3854" width="3.44140625" style="732" customWidth="1"/>
    <col min="3855" max="4096" width="9" style="732"/>
    <col min="4097" max="4097" width="4.88671875" style="732" customWidth="1"/>
    <col min="4098" max="4104" width="9" style="732"/>
    <col min="4105" max="4105" width="6" style="732" customWidth="1"/>
    <col min="4106" max="4106" width="9" style="732"/>
    <col min="4107" max="4107" width="5.88671875" style="732" customWidth="1"/>
    <col min="4108" max="4108" width="25" style="732" customWidth="1"/>
    <col min="4109" max="4109" width="4.21875" style="732" customWidth="1"/>
    <col min="4110" max="4110" width="3.44140625" style="732" customWidth="1"/>
    <col min="4111" max="4352" width="9" style="732"/>
    <col min="4353" max="4353" width="4.88671875" style="732" customWidth="1"/>
    <col min="4354" max="4360" width="9" style="732"/>
    <col min="4361" max="4361" width="6" style="732" customWidth="1"/>
    <col min="4362" max="4362" width="9" style="732"/>
    <col min="4363" max="4363" width="5.88671875" style="732" customWidth="1"/>
    <col min="4364" max="4364" width="25" style="732" customWidth="1"/>
    <col min="4365" max="4365" width="4.21875" style="732" customWidth="1"/>
    <col min="4366" max="4366" width="3.44140625" style="732" customWidth="1"/>
    <col min="4367" max="4608" width="9" style="732"/>
    <col min="4609" max="4609" width="4.88671875" style="732" customWidth="1"/>
    <col min="4610" max="4616" width="9" style="732"/>
    <col min="4617" max="4617" width="6" style="732" customWidth="1"/>
    <col min="4618" max="4618" width="9" style="732"/>
    <col min="4619" max="4619" width="5.88671875" style="732" customWidth="1"/>
    <col min="4620" max="4620" width="25" style="732" customWidth="1"/>
    <col min="4621" max="4621" width="4.21875" style="732" customWidth="1"/>
    <col min="4622" max="4622" width="3.44140625" style="732" customWidth="1"/>
    <col min="4623" max="4864" width="9" style="732"/>
    <col min="4865" max="4865" width="4.88671875" style="732" customWidth="1"/>
    <col min="4866" max="4872" width="9" style="732"/>
    <col min="4873" max="4873" width="6" style="732" customWidth="1"/>
    <col min="4874" max="4874" width="9" style="732"/>
    <col min="4875" max="4875" width="5.88671875" style="732" customWidth="1"/>
    <col min="4876" max="4876" width="25" style="732" customWidth="1"/>
    <col min="4877" max="4877" width="4.21875" style="732" customWidth="1"/>
    <col min="4878" max="4878" width="3.44140625" style="732" customWidth="1"/>
    <col min="4879" max="5120" width="9" style="732"/>
    <col min="5121" max="5121" width="4.88671875" style="732" customWidth="1"/>
    <col min="5122" max="5128" width="9" style="732"/>
    <col min="5129" max="5129" width="6" style="732" customWidth="1"/>
    <col min="5130" max="5130" width="9" style="732"/>
    <col min="5131" max="5131" width="5.88671875" style="732" customWidth="1"/>
    <col min="5132" max="5132" width="25" style="732" customWidth="1"/>
    <col min="5133" max="5133" width="4.21875" style="732" customWidth="1"/>
    <col min="5134" max="5134" width="3.44140625" style="732" customWidth="1"/>
    <col min="5135" max="5376" width="9" style="732"/>
    <col min="5377" max="5377" width="4.88671875" style="732" customWidth="1"/>
    <col min="5378" max="5384" width="9" style="732"/>
    <col min="5385" max="5385" width="6" style="732" customWidth="1"/>
    <col min="5386" max="5386" width="9" style="732"/>
    <col min="5387" max="5387" width="5.88671875" style="732" customWidth="1"/>
    <col min="5388" max="5388" width="25" style="732" customWidth="1"/>
    <col min="5389" max="5389" width="4.21875" style="732" customWidth="1"/>
    <col min="5390" max="5390" width="3.44140625" style="732" customWidth="1"/>
    <col min="5391" max="5632" width="9" style="732"/>
    <col min="5633" max="5633" width="4.88671875" style="732" customWidth="1"/>
    <col min="5634" max="5640" width="9" style="732"/>
    <col min="5641" max="5641" width="6" style="732" customWidth="1"/>
    <col min="5642" max="5642" width="9" style="732"/>
    <col min="5643" max="5643" width="5.88671875" style="732" customWidth="1"/>
    <col min="5644" max="5644" width="25" style="732" customWidth="1"/>
    <col min="5645" max="5645" width="4.21875" style="732" customWidth="1"/>
    <col min="5646" max="5646" width="3.44140625" style="732" customWidth="1"/>
    <col min="5647" max="5888" width="9" style="732"/>
    <col min="5889" max="5889" width="4.88671875" style="732" customWidth="1"/>
    <col min="5890" max="5896" width="9" style="732"/>
    <col min="5897" max="5897" width="6" style="732" customWidth="1"/>
    <col min="5898" max="5898" width="9" style="732"/>
    <col min="5899" max="5899" width="5.88671875" style="732" customWidth="1"/>
    <col min="5900" max="5900" width="25" style="732" customWidth="1"/>
    <col min="5901" max="5901" width="4.21875" style="732" customWidth="1"/>
    <col min="5902" max="5902" width="3.44140625" style="732" customWidth="1"/>
    <col min="5903" max="6144" width="9" style="732"/>
    <col min="6145" max="6145" width="4.88671875" style="732" customWidth="1"/>
    <col min="6146" max="6152" width="9" style="732"/>
    <col min="6153" max="6153" width="6" style="732" customWidth="1"/>
    <col min="6154" max="6154" width="9" style="732"/>
    <col min="6155" max="6155" width="5.88671875" style="732" customWidth="1"/>
    <col min="6156" max="6156" width="25" style="732" customWidth="1"/>
    <col min="6157" max="6157" width="4.21875" style="732" customWidth="1"/>
    <col min="6158" max="6158" width="3.44140625" style="732" customWidth="1"/>
    <col min="6159" max="6400" width="9" style="732"/>
    <col min="6401" max="6401" width="4.88671875" style="732" customWidth="1"/>
    <col min="6402" max="6408" width="9" style="732"/>
    <col min="6409" max="6409" width="6" style="732" customWidth="1"/>
    <col min="6410" max="6410" width="9" style="732"/>
    <col min="6411" max="6411" width="5.88671875" style="732" customWidth="1"/>
    <col min="6412" max="6412" width="25" style="732" customWidth="1"/>
    <col min="6413" max="6413" width="4.21875" style="732" customWidth="1"/>
    <col min="6414" max="6414" width="3.44140625" style="732" customWidth="1"/>
    <col min="6415" max="6656" width="9" style="732"/>
    <col min="6657" max="6657" width="4.88671875" style="732" customWidth="1"/>
    <col min="6658" max="6664" width="9" style="732"/>
    <col min="6665" max="6665" width="6" style="732" customWidth="1"/>
    <col min="6666" max="6666" width="9" style="732"/>
    <col min="6667" max="6667" width="5.88671875" style="732" customWidth="1"/>
    <col min="6668" max="6668" width="25" style="732" customWidth="1"/>
    <col min="6669" max="6669" width="4.21875" style="732" customWidth="1"/>
    <col min="6670" max="6670" width="3.44140625" style="732" customWidth="1"/>
    <col min="6671" max="6912" width="9" style="732"/>
    <col min="6913" max="6913" width="4.88671875" style="732" customWidth="1"/>
    <col min="6914" max="6920" width="9" style="732"/>
    <col min="6921" max="6921" width="6" style="732" customWidth="1"/>
    <col min="6922" max="6922" width="9" style="732"/>
    <col min="6923" max="6923" width="5.88671875" style="732" customWidth="1"/>
    <col min="6924" max="6924" width="25" style="732" customWidth="1"/>
    <col min="6925" max="6925" width="4.21875" style="732" customWidth="1"/>
    <col min="6926" max="6926" width="3.44140625" style="732" customWidth="1"/>
    <col min="6927" max="7168" width="9" style="732"/>
    <col min="7169" max="7169" width="4.88671875" style="732" customWidth="1"/>
    <col min="7170" max="7176" width="9" style="732"/>
    <col min="7177" max="7177" width="6" style="732" customWidth="1"/>
    <col min="7178" max="7178" width="9" style="732"/>
    <col min="7179" max="7179" width="5.88671875" style="732" customWidth="1"/>
    <col min="7180" max="7180" width="25" style="732" customWidth="1"/>
    <col min="7181" max="7181" width="4.21875" style="732" customWidth="1"/>
    <col min="7182" max="7182" width="3.44140625" style="732" customWidth="1"/>
    <col min="7183" max="7424" width="9" style="732"/>
    <col min="7425" max="7425" width="4.88671875" style="732" customWidth="1"/>
    <col min="7426" max="7432" width="9" style="732"/>
    <col min="7433" max="7433" width="6" style="732" customWidth="1"/>
    <col min="7434" max="7434" width="9" style="732"/>
    <col min="7435" max="7435" width="5.88671875" style="732" customWidth="1"/>
    <col min="7436" max="7436" width="25" style="732" customWidth="1"/>
    <col min="7437" max="7437" width="4.21875" style="732" customWidth="1"/>
    <col min="7438" max="7438" width="3.44140625" style="732" customWidth="1"/>
    <col min="7439" max="7680" width="9" style="732"/>
    <col min="7681" max="7681" width="4.88671875" style="732" customWidth="1"/>
    <col min="7682" max="7688" width="9" style="732"/>
    <col min="7689" max="7689" width="6" style="732" customWidth="1"/>
    <col min="7690" max="7690" width="9" style="732"/>
    <col min="7691" max="7691" width="5.88671875" style="732" customWidth="1"/>
    <col min="7692" max="7692" width="25" style="732" customWidth="1"/>
    <col min="7693" max="7693" width="4.21875" style="732" customWidth="1"/>
    <col min="7694" max="7694" width="3.44140625" style="732" customWidth="1"/>
    <col min="7695" max="7936" width="9" style="732"/>
    <col min="7937" max="7937" width="4.88671875" style="732" customWidth="1"/>
    <col min="7938" max="7944" width="9" style="732"/>
    <col min="7945" max="7945" width="6" style="732" customWidth="1"/>
    <col min="7946" max="7946" width="9" style="732"/>
    <col min="7947" max="7947" width="5.88671875" style="732" customWidth="1"/>
    <col min="7948" max="7948" width="25" style="732" customWidth="1"/>
    <col min="7949" max="7949" width="4.21875" style="732" customWidth="1"/>
    <col min="7950" max="7950" width="3.44140625" style="732" customWidth="1"/>
    <col min="7951" max="8192" width="9" style="732"/>
    <col min="8193" max="8193" width="4.88671875" style="732" customWidth="1"/>
    <col min="8194" max="8200" width="9" style="732"/>
    <col min="8201" max="8201" width="6" style="732" customWidth="1"/>
    <col min="8202" max="8202" width="9" style="732"/>
    <col min="8203" max="8203" width="5.88671875" style="732" customWidth="1"/>
    <col min="8204" max="8204" width="25" style="732" customWidth="1"/>
    <col min="8205" max="8205" width="4.21875" style="732" customWidth="1"/>
    <col min="8206" max="8206" width="3.44140625" style="732" customWidth="1"/>
    <col min="8207" max="8448" width="9" style="732"/>
    <col min="8449" max="8449" width="4.88671875" style="732" customWidth="1"/>
    <col min="8450" max="8456" width="9" style="732"/>
    <col min="8457" max="8457" width="6" style="732" customWidth="1"/>
    <col min="8458" max="8458" width="9" style="732"/>
    <col min="8459" max="8459" width="5.88671875" style="732" customWidth="1"/>
    <col min="8460" max="8460" width="25" style="732" customWidth="1"/>
    <col min="8461" max="8461" width="4.21875" style="732" customWidth="1"/>
    <col min="8462" max="8462" width="3.44140625" style="732" customWidth="1"/>
    <col min="8463" max="8704" width="9" style="732"/>
    <col min="8705" max="8705" width="4.88671875" style="732" customWidth="1"/>
    <col min="8706" max="8712" width="9" style="732"/>
    <col min="8713" max="8713" width="6" style="732" customWidth="1"/>
    <col min="8714" max="8714" width="9" style="732"/>
    <col min="8715" max="8715" width="5.88671875" style="732" customWidth="1"/>
    <col min="8716" max="8716" width="25" style="732" customWidth="1"/>
    <col min="8717" max="8717" width="4.21875" style="732" customWidth="1"/>
    <col min="8718" max="8718" width="3.44140625" style="732" customWidth="1"/>
    <col min="8719" max="8960" width="9" style="732"/>
    <col min="8961" max="8961" width="4.88671875" style="732" customWidth="1"/>
    <col min="8962" max="8968" width="9" style="732"/>
    <col min="8969" max="8969" width="6" style="732" customWidth="1"/>
    <col min="8970" max="8970" width="9" style="732"/>
    <col min="8971" max="8971" width="5.88671875" style="732" customWidth="1"/>
    <col min="8972" max="8972" width="25" style="732" customWidth="1"/>
    <col min="8973" max="8973" width="4.21875" style="732" customWidth="1"/>
    <col min="8974" max="8974" width="3.44140625" style="732" customWidth="1"/>
    <col min="8975" max="9216" width="9" style="732"/>
    <col min="9217" max="9217" width="4.88671875" style="732" customWidth="1"/>
    <col min="9218" max="9224" width="9" style="732"/>
    <col min="9225" max="9225" width="6" style="732" customWidth="1"/>
    <col min="9226" max="9226" width="9" style="732"/>
    <col min="9227" max="9227" width="5.88671875" style="732" customWidth="1"/>
    <col min="9228" max="9228" width="25" style="732" customWidth="1"/>
    <col min="9229" max="9229" width="4.21875" style="732" customWidth="1"/>
    <col min="9230" max="9230" width="3.44140625" style="732" customWidth="1"/>
    <col min="9231" max="9472" width="9" style="732"/>
    <col min="9473" max="9473" width="4.88671875" style="732" customWidth="1"/>
    <col min="9474" max="9480" width="9" style="732"/>
    <col min="9481" max="9481" width="6" style="732" customWidth="1"/>
    <col min="9482" max="9482" width="9" style="732"/>
    <col min="9483" max="9483" width="5.88671875" style="732" customWidth="1"/>
    <col min="9484" max="9484" width="25" style="732" customWidth="1"/>
    <col min="9485" max="9485" width="4.21875" style="732" customWidth="1"/>
    <col min="9486" max="9486" width="3.44140625" style="732" customWidth="1"/>
    <col min="9487" max="9728" width="9" style="732"/>
    <col min="9729" max="9729" width="4.88671875" style="732" customWidth="1"/>
    <col min="9730" max="9736" width="9" style="732"/>
    <col min="9737" max="9737" width="6" style="732" customWidth="1"/>
    <col min="9738" max="9738" width="9" style="732"/>
    <col min="9739" max="9739" width="5.88671875" style="732" customWidth="1"/>
    <col min="9740" max="9740" width="25" style="732" customWidth="1"/>
    <col min="9741" max="9741" width="4.21875" style="732" customWidth="1"/>
    <col min="9742" max="9742" width="3.44140625" style="732" customWidth="1"/>
    <col min="9743" max="9984" width="9" style="732"/>
    <col min="9985" max="9985" width="4.88671875" style="732" customWidth="1"/>
    <col min="9986" max="9992" width="9" style="732"/>
    <col min="9993" max="9993" width="6" style="732" customWidth="1"/>
    <col min="9994" max="9994" width="9" style="732"/>
    <col min="9995" max="9995" width="5.88671875" style="732" customWidth="1"/>
    <col min="9996" max="9996" width="25" style="732" customWidth="1"/>
    <col min="9997" max="9997" width="4.21875" style="732" customWidth="1"/>
    <col min="9998" max="9998" width="3.44140625" style="732" customWidth="1"/>
    <col min="9999" max="10240" width="9" style="732"/>
    <col min="10241" max="10241" width="4.88671875" style="732" customWidth="1"/>
    <col min="10242" max="10248" width="9" style="732"/>
    <col min="10249" max="10249" width="6" style="732" customWidth="1"/>
    <col min="10250" max="10250" width="9" style="732"/>
    <col min="10251" max="10251" width="5.88671875" style="732" customWidth="1"/>
    <col min="10252" max="10252" width="25" style="732" customWidth="1"/>
    <col min="10253" max="10253" width="4.21875" style="732" customWidth="1"/>
    <col min="10254" max="10254" width="3.44140625" style="732" customWidth="1"/>
    <col min="10255" max="10496" width="9" style="732"/>
    <col min="10497" max="10497" width="4.88671875" style="732" customWidth="1"/>
    <col min="10498" max="10504" width="9" style="732"/>
    <col min="10505" max="10505" width="6" style="732" customWidth="1"/>
    <col min="10506" max="10506" width="9" style="732"/>
    <col min="10507" max="10507" width="5.88671875" style="732" customWidth="1"/>
    <col min="10508" max="10508" width="25" style="732" customWidth="1"/>
    <col min="10509" max="10509" width="4.21875" style="732" customWidth="1"/>
    <col min="10510" max="10510" width="3.44140625" style="732" customWidth="1"/>
    <col min="10511" max="10752" width="9" style="732"/>
    <col min="10753" max="10753" width="4.88671875" style="732" customWidth="1"/>
    <col min="10754" max="10760" width="9" style="732"/>
    <col min="10761" max="10761" width="6" style="732" customWidth="1"/>
    <col min="10762" max="10762" width="9" style="732"/>
    <col min="10763" max="10763" width="5.88671875" style="732" customWidth="1"/>
    <col min="10764" max="10764" width="25" style="732" customWidth="1"/>
    <col min="10765" max="10765" width="4.21875" style="732" customWidth="1"/>
    <col min="10766" max="10766" width="3.44140625" style="732" customWidth="1"/>
    <col min="10767" max="11008" width="9" style="732"/>
    <col min="11009" max="11009" width="4.88671875" style="732" customWidth="1"/>
    <col min="11010" max="11016" width="9" style="732"/>
    <col min="11017" max="11017" width="6" style="732" customWidth="1"/>
    <col min="11018" max="11018" width="9" style="732"/>
    <col min="11019" max="11019" width="5.88671875" style="732" customWidth="1"/>
    <col min="11020" max="11020" width="25" style="732" customWidth="1"/>
    <col min="11021" max="11021" width="4.21875" style="732" customWidth="1"/>
    <col min="11022" max="11022" width="3.44140625" style="732" customWidth="1"/>
    <col min="11023" max="11264" width="9" style="732"/>
    <col min="11265" max="11265" width="4.88671875" style="732" customWidth="1"/>
    <col min="11266" max="11272" width="9" style="732"/>
    <col min="11273" max="11273" width="6" style="732" customWidth="1"/>
    <col min="11274" max="11274" width="9" style="732"/>
    <col min="11275" max="11275" width="5.88671875" style="732" customWidth="1"/>
    <col min="11276" max="11276" width="25" style="732" customWidth="1"/>
    <col min="11277" max="11277" width="4.21875" style="732" customWidth="1"/>
    <col min="11278" max="11278" width="3.44140625" style="732" customWidth="1"/>
    <col min="11279" max="11520" width="9" style="732"/>
    <col min="11521" max="11521" width="4.88671875" style="732" customWidth="1"/>
    <col min="11522" max="11528" width="9" style="732"/>
    <col min="11529" max="11529" width="6" style="732" customWidth="1"/>
    <col min="11530" max="11530" width="9" style="732"/>
    <col min="11531" max="11531" width="5.88671875" style="732" customWidth="1"/>
    <col min="11532" max="11532" width="25" style="732" customWidth="1"/>
    <col min="11533" max="11533" width="4.21875" style="732" customWidth="1"/>
    <col min="11534" max="11534" width="3.44140625" style="732" customWidth="1"/>
    <col min="11535" max="11776" width="9" style="732"/>
    <col min="11777" max="11777" width="4.88671875" style="732" customWidth="1"/>
    <col min="11778" max="11784" width="9" style="732"/>
    <col min="11785" max="11785" width="6" style="732" customWidth="1"/>
    <col min="11786" max="11786" width="9" style="732"/>
    <col min="11787" max="11787" width="5.88671875" style="732" customWidth="1"/>
    <col min="11788" max="11788" width="25" style="732" customWidth="1"/>
    <col min="11789" max="11789" width="4.21875" style="732" customWidth="1"/>
    <col min="11790" max="11790" width="3.44140625" style="732" customWidth="1"/>
    <col min="11791" max="12032" width="9" style="732"/>
    <col min="12033" max="12033" width="4.88671875" style="732" customWidth="1"/>
    <col min="12034" max="12040" width="9" style="732"/>
    <col min="12041" max="12041" width="6" style="732" customWidth="1"/>
    <col min="12042" max="12042" width="9" style="732"/>
    <col min="12043" max="12043" width="5.88671875" style="732" customWidth="1"/>
    <col min="12044" max="12044" width="25" style="732" customWidth="1"/>
    <col min="12045" max="12045" width="4.21875" style="732" customWidth="1"/>
    <col min="12046" max="12046" width="3.44140625" style="732" customWidth="1"/>
    <col min="12047" max="12288" width="9" style="732"/>
    <col min="12289" max="12289" width="4.88671875" style="732" customWidth="1"/>
    <col min="12290" max="12296" width="9" style="732"/>
    <col min="12297" max="12297" width="6" style="732" customWidth="1"/>
    <col min="12298" max="12298" width="9" style="732"/>
    <col min="12299" max="12299" width="5.88671875" style="732" customWidth="1"/>
    <col min="12300" max="12300" width="25" style="732" customWidth="1"/>
    <col min="12301" max="12301" width="4.21875" style="732" customWidth="1"/>
    <col min="12302" max="12302" width="3.44140625" style="732" customWidth="1"/>
    <col min="12303" max="12544" width="9" style="732"/>
    <col min="12545" max="12545" width="4.88671875" style="732" customWidth="1"/>
    <col min="12546" max="12552" width="9" style="732"/>
    <col min="12553" max="12553" width="6" style="732" customWidth="1"/>
    <col min="12554" max="12554" width="9" style="732"/>
    <col min="12555" max="12555" width="5.88671875" style="732" customWidth="1"/>
    <col min="12556" max="12556" width="25" style="732" customWidth="1"/>
    <col min="12557" max="12557" width="4.21875" style="732" customWidth="1"/>
    <col min="12558" max="12558" width="3.44140625" style="732" customWidth="1"/>
    <col min="12559" max="12800" width="9" style="732"/>
    <col min="12801" max="12801" width="4.88671875" style="732" customWidth="1"/>
    <col min="12802" max="12808" width="9" style="732"/>
    <col min="12809" max="12809" width="6" style="732" customWidth="1"/>
    <col min="12810" max="12810" width="9" style="732"/>
    <col min="12811" max="12811" width="5.88671875" style="732" customWidth="1"/>
    <col min="12812" max="12812" width="25" style="732" customWidth="1"/>
    <col min="12813" max="12813" width="4.21875" style="732" customWidth="1"/>
    <col min="12814" max="12814" width="3.44140625" style="732" customWidth="1"/>
    <col min="12815" max="13056" width="9" style="732"/>
    <col min="13057" max="13057" width="4.88671875" style="732" customWidth="1"/>
    <col min="13058" max="13064" width="9" style="732"/>
    <col min="13065" max="13065" width="6" style="732" customWidth="1"/>
    <col min="13066" max="13066" width="9" style="732"/>
    <col min="13067" max="13067" width="5.88671875" style="732" customWidth="1"/>
    <col min="13068" max="13068" width="25" style="732" customWidth="1"/>
    <col min="13069" max="13069" width="4.21875" style="732" customWidth="1"/>
    <col min="13070" max="13070" width="3.44140625" style="732" customWidth="1"/>
    <col min="13071" max="13312" width="9" style="732"/>
    <col min="13313" max="13313" width="4.88671875" style="732" customWidth="1"/>
    <col min="13314" max="13320" width="9" style="732"/>
    <col min="13321" max="13321" width="6" style="732" customWidth="1"/>
    <col min="13322" max="13322" width="9" style="732"/>
    <col min="13323" max="13323" width="5.88671875" style="732" customWidth="1"/>
    <col min="13324" max="13324" width="25" style="732" customWidth="1"/>
    <col min="13325" max="13325" width="4.21875" style="732" customWidth="1"/>
    <col min="13326" max="13326" width="3.44140625" style="732" customWidth="1"/>
    <col min="13327" max="13568" width="9" style="732"/>
    <col min="13569" max="13569" width="4.88671875" style="732" customWidth="1"/>
    <col min="13570" max="13576" width="9" style="732"/>
    <col min="13577" max="13577" width="6" style="732" customWidth="1"/>
    <col min="13578" max="13578" width="9" style="732"/>
    <col min="13579" max="13579" width="5.88671875" style="732" customWidth="1"/>
    <col min="13580" max="13580" width="25" style="732" customWidth="1"/>
    <col min="13581" max="13581" width="4.21875" style="732" customWidth="1"/>
    <col min="13582" max="13582" width="3.44140625" style="732" customWidth="1"/>
    <col min="13583" max="13824" width="9" style="732"/>
    <col min="13825" max="13825" width="4.88671875" style="732" customWidth="1"/>
    <col min="13826" max="13832" width="9" style="732"/>
    <col min="13833" max="13833" width="6" style="732" customWidth="1"/>
    <col min="13834" max="13834" width="9" style="732"/>
    <col min="13835" max="13835" width="5.88671875" style="732" customWidth="1"/>
    <col min="13836" max="13836" width="25" style="732" customWidth="1"/>
    <col min="13837" max="13837" width="4.21875" style="732" customWidth="1"/>
    <col min="13838" max="13838" width="3.44140625" style="732" customWidth="1"/>
    <col min="13839" max="14080" width="9" style="732"/>
    <col min="14081" max="14081" width="4.88671875" style="732" customWidth="1"/>
    <col min="14082" max="14088" width="9" style="732"/>
    <col min="14089" max="14089" width="6" style="732" customWidth="1"/>
    <col min="14090" max="14090" width="9" style="732"/>
    <col min="14091" max="14091" width="5.88671875" style="732" customWidth="1"/>
    <col min="14092" max="14092" width="25" style="732" customWidth="1"/>
    <col min="14093" max="14093" width="4.21875" style="732" customWidth="1"/>
    <col min="14094" max="14094" width="3.44140625" style="732" customWidth="1"/>
    <col min="14095" max="14336" width="9" style="732"/>
    <col min="14337" max="14337" width="4.88671875" style="732" customWidth="1"/>
    <col min="14338" max="14344" width="9" style="732"/>
    <col min="14345" max="14345" width="6" style="732" customWidth="1"/>
    <col min="14346" max="14346" width="9" style="732"/>
    <col min="14347" max="14347" width="5.88671875" style="732" customWidth="1"/>
    <col min="14348" max="14348" width="25" style="732" customWidth="1"/>
    <col min="14349" max="14349" width="4.21875" style="732" customWidth="1"/>
    <col min="14350" max="14350" width="3.44140625" style="732" customWidth="1"/>
    <col min="14351" max="14592" width="9" style="732"/>
    <col min="14593" max="14593" width="4.88671875" style="732" customWidth="1"/>
    <col min="14594" max="14600" width="9" style="732"/>
    <col min="14601" max="14601" width="6" style="732" customWidth="1"/>
    <col min="14602" max="14602" width="9" style="732"/>
    <col min="14603" max="14603" width="5.88671875" style="732" customWidth="1"/>
    <col min="14604" max="14604" width="25" style="732" customWidth="1"/>
    <col min="14605" max="14605" width="4.21875" style="732" customWidth="1"/>
    <col min="14606" max="14606" width="3.44140625" style="732" customWidth="1"/>
    <col min="14607" max="14848" width="9" style="732"/>
    <col min="14849" max="14849" width="4.88671875" style="732" customWidth="1"/>
    <col min="14850" max="14856" width="9" style="732"/>
    <col min="14857" max="14857" width="6" style="732" customWidth="1"/>
    <col min="14858" max="14858" width="9" style="732"/>
    <col min="14859" max="14859" width="5.88671875" style="732" customWidth="1"/>
    <col min="14860" max="14860" width="25" style="732" customWidth="1"/>
    <col min="14861" max="14861" width="4.21875" style="732" customWidth="1"/>
    <col min="14862" max="14862" width="3.44140625" style="732" customWidth="1"/>
    <col min="14863" max="15104" width="9" style="732"/>
    <col min="15105" max="15105" width="4.88671875" style="732" customWidth="1"/>
    <col min="15106" max="15112" width="9" style="732"/>
    <col min="15113" max="15113" width="6" style="732" customWidth="1"/>
    <col min="15114" max="15114" width="9" style="732"/>
    <col min="15115" max="15115" width="5.88671875" style="732" customWidth="1"/>
    <col min="15116" max="15116" width="25" style="732" customWidth="1"/>
    <col min="15117" max="15117" width="4.21875" style="732" customWidth="1"/>
    <col min="15118" max="15118" width="3.44140625" style="732" customWidth="1"/>
    <col min="15119" max="15360" width="9" style="732"/>
    <col min="15361" max="15361" width="4.88671875" style="732" customWidth="1"/>
    <col min="15362" max="15368" width="9" style="732"/>
    <col min="15369" max="15369" width="6" style="732" customWidth="1"/>
    <col min="15370" max="15370" width="9" style="732"/>
    <col min="15371" max="15371" width="5.88671875" style="732" customWidth="1"/>
    <col min="15372" max="15372" width="25" style="732" customWidth="1"/>
    <col min="15373" max="15373" width="4.21875" style="732" customWidth="1"/>
    <col min="15374" max="15374" width="3.44140625" style="732" customWidth="1"/>
    <col min="15375" max="15616" width="9" style="732"/>
    <col min="15617" max="15617" width="4.88671875" style="732" customWidth="1"/>
    <col min="15618" max="15624" width="9" style="732"/>
    <col min="15625" max="15625" width="6" style="732" customWidth="1"/>
    <col min="15626" max="15626" width="9" style="732"/>
    <col min="15627" max="15627" width="5.88671875" style="732" customWidth="1"/>
    <col min="15628" max="15628" width="25" style="732" customWidth="1"/>
    <col min="15629" max="15629" width="4.21875" style="732" customWidth="1"/>
    <col min="15630" max="15630" width="3.44140625" style="732" customWidth="1"/>
    <col min="15631" max="15872" width="9" style="732"/>
    <col min="15873" max="15873" width="4.88671875" style="732" customWidth="1"/>
    <col min="15874" max="15880" width="9" style="732"/>
    <col min="15881" max="15881" width="6" style="732" customWidth="1"/>
    <col min="15882" max="15882" width="9" style="732"/>
    <col min="15883" max="15883" width="5.88671875" style="732" customWidth="1"/>
    <col min="15884" max="15884" width="25" style="732" customWidth="1"/>
    <col min="15885" max="15885" width="4.21875" style="732" customWidth="1"/>
    <col min="15886" max="15886" width="3.44140625" style="732" customWidth="1"/>
    <col min="15887" max="16128" width="9" style="732"/>
    <col min="16129" max="16129" width="4.88671875" style="732" customWidth="1"/>
    <col min="16130" max="16136" width="9" style="732"/>
    <col min="16137" max="16137" width="6" style="732" customWidth="1"/>
    <col min="16138" max="16138" width="9" style="732"/>
    <col min="16139" max="16139" width="5.88671875" style="732" customWidth="1"/>
    <col min="16140" max="16140" width="25" style="732" customWidth="1"/>
    <col min="16141" max="16141" width="4.21875" style="732" customWidth="1"/>
    <col min="16142" max="16142" width="3.44140625" style="732" customWidth="1"/>
    <col min="16143" max="16384" width="9" style="732"/>
  </cols>
  <sheetData>
    <row r="1" spans="1:14" ht="23.4">
      <c r="A1" s="730" t="s">
        <v>457</v>
      </c>
      <c r="B1" s="730"/>
      <c r="C1" s="730"/>
      <c r="D1" s="730"/>
      <c r="E1" s="730"/>
      <c r="F1" s="730"/>
      <c r="G1" s="730"/>
      <c r="H1" s="730"/>
      <c r="I1" s="730"/>
      <c r="J1" s="731"/>
      <c r="K1" s="731"/>
      <c r="L1" s="731"/>
      <c r="M1" s="731"/>
    </row>
    <row r="2" spans="1:14" s="734" customFormat="1" ht="26.25" customHeight="1">
      <c r="A2" s="733" t="s">
        <v>458</v>
      </c>
      <c r="B2" s="733"/>
      <c r="C2" s="733"/>
      <c r="D2" s="733"/>
      <c r="E2" s="733"/>
      <c r="F2" s="733"/>
      <c r="G2" s="733"/>
      <c r="H2" s="733"/>
      <c r="I2" s="733"/>
      <c r="J2" s="733"/>
      <c r="K2" s="733"/>
      <c r="L2" s="733"/>
      <c r="M2" s="733"/>
    </row>
    <row r="3" spans="1:14" s="734" customFormat="1" ht="26.25" customHeight="1">
      <c r="A3" s="735" t="s">
        <v>459</v>
      </c>
      <c r="B3" s="735"/>
      <c r="C3" s="735"/>
      <c r="D3" s="735"/>
      <c r="E3" s="735"/>
      <c r="F3" s="735"/>
      <c r="G3" s="735"/>
      <c r="H3" s="735"/>
      <c r="I3" s="735"/>
      <c r="J3" s="735"/>
      <c r="K3" s="735"/>
      <c r="L3" s="733"/>
      <c r="M3" s="733"/>
    </row>
    <row r="4" spans="1:14" s="734" customFormat="1" ht="26.25" customHeight="1">
      <c r="A4" s="736" t="s">
        <v>460</v>
      </c>
      <c r="B4" s="736"/>
      <c r="C4" s="736"/>
      <c r="D4" s="736"/>
      <c r="E4" s="736"/>
      <c r="F4" s="736"/>
      <c r="G4" s="736"/>
      <c r="H4" s="736"/>
      <c r="I4" s="736"/>
      <c r="J4" s="736"/>
      <c r="K4" s="736"/>
      <c r="L4" s="737"/>
      <c r="M4" s="737"/>
    </row>
    <row r="5" spans="1:14" ht="59.4" customHeight="1">
      <c r="A5" s="738"/>
      <c r="B5" s="739" t="s">
        <v>461</v>
      </c>
      <c r="C5" s="740"/>
      <c r="D5" s="740"/>
      <c r="E5" s="740"/>
      <c r="F5" s="740"/>
      <c r="G5" s="740"/>
      <c r="H5" s="740"/>
      <c r="I5" s="740"/>
      <c r="J5" s="740"/>
      <c r="K5" s="740"/>
      <c r="L5" s="740"/>
      <c r="M5" s="741"/>
      <c r="N5" s="742"/>
    </row>
    <row r="6" spans="1:14" ht="20.399999999999999" customHeight="1">
      <c r="A6" s="743"/>
      <c r="B6" s="744"/>
      <c r="C6" s="744"/>
      <c r="D6" s="744"/>
      <c r="E6" s="744"/>
      <c r="F6" s="744"/>
      <c r="G6" s="744"/>
      <c r="H6" s="744"/>
      <c r="I6" s="744"/>
      <c r="J6" s="744"/>
      <c r="K6" s="744"/>
      <c r="L6" s="744"/>
      <c r="M6" s="745"/>
      <c r="N6" s="742"/>
    </row>
    <row r="7" spans="1:14" ht="21.75" customHeight="1">
      <c r="A7" s="746"/>
      <c r="B7" s="747"/>
      <c r="C7" s="748"/>
      <c r="D7" s="748"/>
      <c r="E7" s="748"/>
      <c r="F7" s="746"/>
      <c r="G7" s="746" t="s">
        <v>19</v>
      </c>
      <c r="H7" s="749" t="s">
        <v>462</v>
      </c>
      <c r="I7" s="750"/>
      <c r="J7" s="750"/>
      <c r="K7" s="750"/>
      <c r="L7" s="750"/>
      <c r="M7" s="746"/>
      <c r="N7" s="742"/>
    </row>
    <row r="8" spans="1:14" ht="21.75" customHeight="1">
      <c r="A8" s="746"/>
      <c r="B8" s="748"/>
      <c r="C8" s="748"/>
      <c r="D8" s="748"/>
      <c r="E8" s="748"/>
      <c r="F8" s="746"/>
      <c r="G8" s="746"/>
      <c r="H8" s="750"/>
      <c r="I8" s="750"/>
      <c r="J8" s="750"/>
      <c r="K8" s="750"/>
      <c r="L8" s="750"/>
      <c r="M8" s="746"/>
      <c r="N8" s="742"/>
    </row>
    <row r="9" spans="1:14" ht="21.75" customHeight="1">
      <c r="A9" s="746"/>
      <c r="B9" s="748"/>
      <c r="C9" s="748"/>
      <c r="D9" s="748"/>
      <c r="E9" s="748"/>
      <c r="F9" s="746"/>
      <c r="G9" s="746"/>
      <c r="H9" s="750"/>
      <c r="I9" s="750"/>
      <c r="J9" s="750"/>
      <c r="K9" s="750"/>
      <c r="L9" s="750"/>
      <c r="M9" s="746"/>
    </row>
    <row r="10" spans="1:14" ht="21.75" customHeight="1">
      <c r="A10" s="746"/>
      <c r="B10" s="748"/>
      <c r="C10" s="748"/>
      <c r="D10" s="748"/>
      <c r="E10" s="748"/>
      <c r="F10" s="746"/>
      <c r="G10" s="746"/>
      <c r="H10" s="750"/>
      <c r="I10" s="750"/>
      <c r="J10" s="750"/>
      <c r="K10" s="750"/>
      <c r="L10" s="750"/>
      <c r="M10" s="746"/>
    </row>
    <row r="11" spans="1:14" ht="21.75" customHeight="1">
      <c r="A11" s="746"/>
      <c r="B11" s="748"/>
      <c r="C11" s="748"/>
      <c r="D11" s="748"/>
      <c r="E11" s="748"/>
      <c r="F11" s="746"/>
      <c r="G11" s="746"/>
      <c r="H11" s="750"/>
      <c r="I11" s="750"/>
      <c r="J11" s="750"/>
      <c r="K11" s="750"/>
      <c r="L11" s="750"/>
      <c r="M11" s="746"/>
    </row>
    <row r="12" spans="1:14" ht="21.75" customHeight="1">
      <c r="A12" s="746"/>
      <c r="B12" s="748"/>
      <c r="C12" s="748"/>
      <c r="D12" s="748"/>
      <c r="E12" s="748"/>
      <c r="F12" s="751"/>
      <c r="G12" s="751"/>
      <c r="H12" s="750"/>
      <c r="I12" s="750"/>
      <c r="J12" s="750"/>
      <c r="K12" s="750"/>
      <c r="L12" s="750"/>
      <c r="M12" s="746"/>
    </row>
    <row r="13" spans="1:14" ht="21.75" customHeight="1">
      <c r="A13" s="746"/>
      <c r="B13" s="748"/>
      <c r="C13" s="748"/>
      <c r="D13" s="748"/>
      <c r="E13" s="748"/>
      <c r="F13" s="752"/>
      <c r="G13" s="752"/>
      <c r="H13" s="750"/>
      <c r="I13" s="750"/>
      <c r="J13" s="750"/>
      <c r="K13" s="750"/>
      <c r="L13" s="750"/>
      <c r="M13" s="746"/>
    </row>
    <row r="14" spans="1:14" ht="21.75" customHeight="1">
      <c r="A14" s="746"/>
      <c r="B14" s="753"/>
      <c r="C14" s="753"/>
      <c r="D14" s="753"/>
      <c r="E14" s="753"/>
      <c r="F14" s="752"/>
      <c r="G14" s="752"/>
      <c r="H14" s="750"/>
      <c r="I14" s="750"/>
      <c r="J14" s="750"/>
      <c r="K14" s="750"/>
      <c r="L14" s="750"/>
      <c r="M14" s="746"/>
    </row>
    <row r="15" spans="1:14" ht="21.6" customHeight="1">
      <c r="A15" s="746"/>
      <c r="B15" s="753"/>
      <c r="C15" s="753"/>
      <c r="D15" s="753"/>
      <c r="E15" s="753"/>
      <c r="F15" s="751"/>
      <c r="G15" s="751"/>
      <c r="H15" s="750"/>
      <c r="I15" s="750"/>
      <c r="J15" s="750"/>
      <c r="K15" s="750"/>
      <c r="L15" s="750"/>
      <c r="M15" s="746"/>
    </row>
    <row r="16" spans="1:14" ht="7.8" customHeight="1">
      <c r="A16" s="754"/>
      <c r="B16" s="755" t="s">
        <v>19</v>
      </c>
      <c r="C16" s="746"/>
      <c r="D16" s="746"/>
      <c r="E16" s="746"/>
      <c r="F16" s="746"/>
      <c r="G16" s="746"/>
      <c r="H16" s="746"/>
      <c r="I16" s="746"/>
      <c r="J16" s="746"/>
      <c r="K16" s="746"/>
      <c r="L16" s="746"/>
      <c r="M16" s="746"/>
    </row>
    <row r="17" spans="1:16" ht="14.25" customHeight="1">
      <c r="A17" s="756"/>
      <c r="B17" s="757" t="s">
        <v>463</v>
      </c>
      <c r="C17" s="758"/>
      <c r="D17" s="758"/>
      <c r="E17" s="758"/>
      <c r="F17" s="758"/>
      <c r="G17" s="758"/>
      <c r="H17" s="758"/>
      <c r="I17" s="758"/>
      <c r="J17" s="758"/>
      <c r="K17" s="758"/>
      <c r="L17" s="758"/>
      <c r="M17" s="759"/>
    </row>
    <row r="18" spans="1:16" ht="13.5" customHeight="1">
      <c r="A18" s="756"/>
      <c r="B18" s="758"/>
      <c r="C18" s="758"/>
      <c r="D18" s="758"/>
      <c r="E18" s="758"/>
      <c r="F18" s="758"/>
      <c r="G18" s="758"/>
      <c r="H18" s="758"/>
      <c r="I18" s="758"/>
      <c r="J18" s="758"/>
      <c r="K18" s="758"/>
      <c r="L18" s="758"/>
      <c r="M18" s="759"/>
    </row>
    <row r="19" spans="1:16" ht="39.75" customHeight="1">
      <c r="A19" s="756"/>
      <c r="B19" s="758"/>
      <c r="C19" s="758"/>
      <c r="D19" s="758"/>
      <c r="E19" s="758"/>
      <c r="F19" s="758"/>
      <c r="G19" s="758"/>
      <c r="H19" s="758"/>
      <c r="I19" s="758"/>
      <c r="J19" s="758"/>
      <c r="K19" s="758"/>
      <c r="L19" s="758"/>
      <c r="M19" s="759"/>
      <c r="P19" s="760"/>
    </row>
    <row r="20" spans="1:16" ht="47.4" customHeight="1">
      <c r="A20" s="756"/>
      <c r="B20" s="758"/>
      <c r="C20" s="758"/>
      <c r="D20" s="758"/>
      <c r="E20" s="758"/>
      <c r="F20" s="758"/>
      <c r="G20" s="758"/>
      <c r="H20" s="758"/>
      <c r="I20" s="758"/>
      <c r="J20" s="758"/>
      <c r="K20" s="758"/>
      <c r="L20" s="758"/>
      <c r="M20" s="759"/>
    </row>
    <row r="21" spans="1:16">
      <c r="A21" s="761"/>
      <c r="B21" s="761"/>
      <c r="C21" s="761"/>
      <c r="D21" s="761"/>
      <c r="E21" s="761"/>
      <c r="F21" s="761"/>
      <c r="G21" s="761"/>
      <c r="H21" s="761"/>
      <c r="I21" s="761"/>
      <c r="J21" s="761"/>
      <c r="K21" s="761"/>
      <c r="L21" s="761"/>
      <c r="M21" s="761"/>
    </row>
    <row r="22" spans="1:16">
      <c r="J22" s="762" t="s">
        <v>19</v>
      </c>
    </row>
    <row r="23" spans="1:16">
      <c r="B23" s="763" t="s">
        <v>26</v>
      </c>
      <c r="C23" s="764"/>
      <c r="D23" s="764"/>
      <c r="E23" s="734"/>
      <c r="F23" s="734"/>
      <c r="G23" s="734"/>
      <c r="H23" s="734"/>
      <c r="I23" s="734"/>
      <c r="J23" s="734"/>
      <c r="K23" s="734"/>
    </row>
    <row r="24" spans="1:16">
      <c r="C24" s="734"/>
      <c r="D24" s="734"/>
      <c r="E24" s="764"/>
      <c r="F24" s="734"/>
      <c r="G24" s="765"/>
      <c r="H24" s="766"/>
      <c r="I24" s="734"/>
      <c r="J24" s="734"/>
      <c r="K24" s="734"/>
    </row>
  </sheetData>
  <mergeCells count="8">
    <mergeCell ref="B17:M20"/>
    <mergeCell ref="A1:M1"/>
    <mergeCell ref="A2:M2"/>
    <mergeCell ref="A3:M3"/>
    <mergeCell ref="A4:M4"/>
    <mergeCell ref="B5:L5"/>
    <mergeCell ref="B7:E15"/>
    <mergeCell ref="H7:L15"/>
  </mergeCells>
  <phoneticPr fontId="86"/>
  <pageMargins left="0.74803149606299213" right="0.74803149606299213" top="0.98425196850393704" bottom="0.98425196850393704" header="0.51181102362204722" footer="0.51181102362204722"/>
  <pageSetup paperSize="9" scale="97" orientation="landscape" horizontalDpi="200" verticalDpi="2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S40"/>
  <sheetViews>
    <sheetView showGridLines="0" zoomScale="98" zoomScaleNormal="98" zoomScaleSheetLayoutView="79" workbookViewId="0">
      <selection activeCell="A42" sqref="A42"/>
    </sheetView>
  </sheetViews>
  <sheetFormatPr defaultColWidth="9" defaultRowHeight="31.2" customHeight="1"/>
  <cols>
    <col min="1" max="1" width="163.88671875" style="275" customWidth="1"/>
    <col min="2" max="2" width="11.21875" style="273" customWidth="1"/>
    <col min="3" max="3" width="22" style="273" customWidth="1"/>
    <col min="4" max="4" width="20.109375" style="274" customWidth="1"/>
    <col min="5" max="16384" width="9" style="1"/>
  </cols>
  <sheetData>
    <row r="1" spans="1:4" s="40" customFormat="1" ht="31.2" customHeight="1" thickBot="1">
      <c r="A1" s="159" t="s">
        <v>233</v>
      </c>
      <c r="B1" s="160" t="s">
        <v>0</v>
      </c>
      <c r="C1" s="161" t="s">
        <v>1</v>
      </c>
      <c r="D1" s="272" t="s">
        <v>2</v>
      </c>
    </row>
    <row r="2" spans="1:4" s="40" customFormat="1" ht="31.2" customHeight="1" thickTop="1">
      <c r="A2" s="500" t="s">
        <v>273</v>
      </c>
      <c r="B2" s="285"/>
      <c r="C2" s="646" t="s">
        <v>276</v>
      </c>
      <c r="D2" s="288"/>
    </row>
    <row r="3" spans="1:4" s="40" customFormat="1" ht="180" customHeight="1">
      <c r="A3" s="398" t="s">
        <v>286</v>
      </c>
      <c r="B3" s="394" t="s">
        <v>275</v>
      </c>
      <c r="C3" s="647"/>
      <c r="D3" s="427">
        <v>45332</v>
      </c>
    </row>
    <row r="4" spans="1:4" s="40" customFormat="1" ht="31.2" customHeight="1" thickBot="1">
      <c r="A4" s="158" t="s">
        <v>274</v>
      </c>
      <c r="B4" s="284"/>
      <c r="C4" s="648"/>
      <c r="D4" s="287"/>
    </row>
    <row r="5" spans="1:4" s="40" customFormat="1" ht="31.2" customHeight="1" thickTop="1">
      <c r="A5" s="157" t="s">
        <v>277</v>
      </c>
      <c r="B5" s="285"/>
      <c r="C5" s="646" t="s">
        <v>280</v>
      </c>
      <c r="D5" s="288"/>
    </row>
    <row r="6" spans="1:4" s="40" customFormat="1" ht="266.39999999999998" customHeight="1">
      <c r="A6" s="398" t="s">
        <v>287</v>
      </c>
      <c r="B6" s="394" t="s">
        <v>278</v>
      </c>
      <c r="C6" s="647"/>
      <c r="D6" s="427">
        <v>45331</v>
      </c>
    </row>
    <row r="7" spans="1:4" s="40" customFormat="1" ht="31.2" customHeight="1" thickBot="1">
      <c r="A7" s="158" t="s">
        <v>279</v>
      </c>
      <c r="B7" s="284"/>
      <c r="C7" s="648"/>
      <c r="D7" s="287"/>
    </row>
    <row r="8" spans="1:4" s="40" customFormat="1" ht="31.2" customHeight="1" thickTop="1">
      <c r="A8" s="370" t="s">
        <v>281</v>
      </c>
      <c r="B8" s="285"/>
      <c r="C8" s="653" t="s">
        <v>282</v>
      </c>
      <c r="D8" s="288"/>
    </row>
    <row r="9" spans="1:4" s="40" customFormat="1" ht="348" customHeight="1">
      <c r="A9" s="469" t="s">
        <v>284</v>
      </c>
      <c r="B9" s="394" t="s">
        <v>283</v>
      </c>
      <c r="C9" s="647"/>
      <c r="D9" s="427">
        <v>45331</v>
      </c>
    </row>
    <row r="10" spans="1:4" s="40" customFormat="1" ht="31.2" customHeight="1" thickBot="1">
      <c r="A10" s="455" t="s">
        <v>285</v>
      </c>
      <c r="B10" s="284"/>
      <c r="C10" s="648"/>
      <c r="D10" s="287"/>
    </row>
    <row r="11" spans="1:4" s="40" customFormat="1" ht="31.2" customHeight="1" thickTop="1">
      <c r="A11" s="370" t="s">
        <v>288</v>
      </c>
      <c r="B11" s="285"/>
      <c r="C11" s="646" t="s">
        <v>290</v>
      </c>
      <c r="D11" s="288"/>
    </row>
    <row r="12" spans="1:4" s="40" customFormat="1" ht="140.4" customHeight="1">
      <c r="A12" s="364" t="s">
        <v>289</v>
      </c>
      <c r="B12" s="394" t="s">
        <v>291</v>
      </c>
      <c r="C12" s="647"/>
      <c r="D12" s="286">
        <v>45330</v>
      </c>
    </row>
    <row r="13" spans="1:4" s="40" customFormat="1" ht="31.2" customHeight="1" thickBot="1">
      <c r="A13" s="289" t="s">
        <v>293</v>
      </c>
      <c r="B13" s="284"/>
      <c r="C13" s="648"/>
      <c r="D13" s="287" t="s">
        <v>292</v>
      </c>
    </row>
    <row r="14" spans="1:4" s="40" customFormat="1" ht="31.2" customHeight="1" thickTop="1">
      <c r="A14" s="370" t="s">
        <v>295</v>
      </c>
      <c r="B14" s="285"/>
      <c r="C14" s="646" t="s">
        <v>294</v>
      </c>
      <c r="D14" s="288"/>
    </row>
    <row r="15" spans="1:4" s="40" customFormat="1" ht="120.6" customHeight="1">
      <c r="A15" s="409" t="s">
        <v>296</v>
      </c>
      <c r="B15" s="499" t="s">
        <v>297</v>
      </c>
      <c r="C15" s="654"/>
      <c r="D15" s="427">
        <v>45331</v>
      </c>
    </row>
    <row r="16" spans="1:4" s="40" customFormat="1" ht="31.2" customHeight="1" thickBot="1">
      <c r="A16" s="410" t="s">
        <v>298</v>
      </c>
      <c r="B16" s="402"/>
      <c r="C16" s="400"/>
      <c r="D16" s="287"/>
    </row>
    <row r="17" spans="1:19" s="40" customFormat="1" ht="31.2" customHeight="1" thickTop="1">
      <c r="A17" s="501" t="s">
        <v>299</v>
      </c>
      <c r="B17" s="441"/>
      <c r="C17" s="643" t="s">
        <v>303</v>
      </c>
      <c r="D17" s="641">
        <v>45330</v>
      </c>
    </row>
    <row r="18" spans="1:19" s="40" customFormat="1" ht="163.80000000000001" customHeight="1">
      <c r="A18" s="364" t="s">
        <v>300</v>
      </c>
      <c r="B18" s="290" t="s">
        <v>301</v>
      </c>
      <c r="C18" s="644"/>
      <c r="D18" s="642"/>
      <c r="S18" s="411"/>
    </row>
    <row r="19" spans="1:19" s="40" customFormat="1" ht="31.2" customHeight="1" thickBot="1">
      <c r="A19" s="158" t="s">
        <v>302</v>
      </c>
      <c r="B19" s="156"/>
      <c r="C19" s="645"/>
      <c r="D19" s="634"/>
    </row>
    <row r="20" spans="1:19" s="40" customFormat="1" ht="31.2" customHeight="1" thickTop="1">
      <c r="A20" s="399" t="s">
        <v>304</v>
      </c>
      <c r="B20" s="285"/>
      <c r="C20" s="646" t="s">
        <v>306</v>
      </c>
      <c r="D20" s="288"/>
    </row>
    <row r="21" spans="1:19" s="40" customFormat="1" ht="94.8" customHeight="1">
      <c r="A21" s="364" t="s">
        <v>307</v>
      </c>
      <c r="B21" s="394" t="s">
        <v>305</v>
      </c>
      <c r="C21" s="647"/>
      <c r="D21" s="286">
        <v>45330</v>
      </c>
    </row>
    <row r="22" spans="1:19" s="40" customFormat="1" ht="31.2" customHeight="1" thickBot="1">
      <c r="A22" s="158" t="s">
        <v>308</v>
      </c>
      <c r="B22" s="284"/>
      <c r="C22" s="648"/>
      <c r="D22" s="287"/>
    </row>
    <row r="23" spans="1:19" s="40" customFormat="1" ht="31.2" customHeight="1" thickTop="1" thickBot="1">
      <c r="A23" s="502" t="s">
        <v>310</v>
      </c>
      <c r="B23" s="655" t="s">
        <v>309</v>
      </c>
      <c r="C23" s="649" t="s">
        <v>311</v>
      </c>
      <c r="D23" s="652">
        <v>45329</v>
      </c>
    </row>
    <row r="24" spans="1:19" s="40" customFormat="1" ht="295.8" customHeight="1" thickBot="1">
      <c r="A24" s="378" t="s">
        <v>312</v>
      </c>
      <c r="B24" s="656"/>
      <c r="C24" s="650"/>
      <c r="D24" s="635"/>
    </row>
    <row r="25" spans="1:19" s="40" customFormat="1" ht="31.2" customHeight="1" thickBot="1">
      <c r="A25" s="474" t="s">
        <v>313</v>
      </c>
      <c r="B25" s="657"/>
      <c r="C25" s="651"/>
      <c r="D25" s="636"/>
    </row>
    <row r="26" spans="1:19" s="40" customFormat="1" ht="31.2" customHeight="1" thickTop="1" thickBot="1">
      <c r="A26" s="381" t="s">
        <v>314</v>
      </c>
      <c r="B26" s="637" t="s">
        <v>315</v>
      </c>
      <c r="C26" s="639" t="s">
        <v>316</v>
      </c>
      <c r="D26" s="634">
        <v>45328</v>
      </c>
    </row>
    <row r="27" spans="1:19" s="40" customFormat="1" ht="231.6" customHeight="1" thickBot="1">
      <c r="A27" s="378" t="s">
        <v>317</v>
      </c>
      <c r="B27" s="637"/>
      <c r="C27" s="639"/>
      <c r="D27" s="635"/>
    </row>
    <row r="28" spans="1:19" s="40" customFormat="1" ht="31.2" customHeight="1" thickBot="1">
      <c r="A28" s="280" t="s">
        <v>318</v>
      </c>
      <c r="B28" s="638"/>
      <c r="C28" s="640"/>
      <c r="D28" s="636"/>
    </row>
    <row r="29" spans="1:19" ht="31.2" customHeight="1" thickTop="1" thickBot="1">
      <c r="A29" s="381" t="s">
        <v>319</v>
      </c>
      <c r="B29" s="637" t="s">
        <v>275</v>
      </c>
      <c r="C29" s="639" t="s">
        <v>316</v>
      </c>
      <c r="D29" s="634">
        <v>45328</v>
      </c>
    </row>
    <row r="30" spans="1:19" ht="121.2" customHeight="1" thickBot="1">
      <c r="A30" s="378" t="s">
        <v>320</v>
      </c>
      <c r="B30" s="637"/>
      <c r="C30" s="639"/>
      <c r="D30" s="635"/>
    </row>
    <row r="31" spans="1:19" ht="31.2" customHeight="1" thickBot="1">
      <c r="A31" s="280" t="s">
        <v>321</v>
      </c>
      <c r="B31" s="638"/>
      <c r="C31" s="640"/>
      <c r="D31" s="636"/>
    </row>
    <row r="32" spans="1:19" ht="31.2" customHeight="1" thickTop="1" thickBot="1">
      <c r="A32" s="381" t="s">
        <v>322</v>
      </c>
      <c r="B32" s="637" t="s">
        <v>323</v>
      </c>
      <c r="C32" s="639" t="s">
        <v>324</v>
      </c>
      <c r="D32" s="634">
        <v>45328</v>
      </c>
    </row>
    <row r="33" spans="1:4" ht="192" customHeight="1" thickBot="1">
      <c r="A33" s="378" t="s">
        <v>325</v>
      </c>
      <c r="B33" s="637"/>
      <c r="C33" s="639"/>
      <c r="D33" s="635"/>
    </row>
    <row r="34" spans="1:4" ht="31.2" customHeight="1" thickBot="1">
      <c r="A34" s="280" t="s">
        <v>326</v>
      </c>
      <c r="B34" s="638"/>
      <c r="C34" s="640"/>
      <c r="D34" s="636"/>
    </row>
    <row r="35" spans="1:4" ht="31.2" customHeight="1" thickTop="1" thickBot="1">
      <c r="A35" s="381" t="s">
        <v>327</v>
      </c>
      <c r="B35" s="637" t="s">
        <v>329</v>
      </c>
      <c r="C35" s="639" t="s">
        <v>328</v>
      </c>
      <c r="D35" s="634">
        <v>45328</v>
      </c>
    </row>
    <row r="36" spans="1:4" ht="233.4" customHeight="1" thickBot="1">
      <c r="A36" s="378" t="s">
        <v>330</v>
      </c>
      <c r="B36" s="637"/>
      <c r="C36" s="639"/>
      <c r="D36" s="635"/>
    </row>
    <row r="37" spans="1:4" ht="31.2" customHeight="1" thickBot="1">
      <c r="A37" s="280" t="s">
        <v>331</v>
      </c>
      <c r="B37" s="638"/>
      <c r="C37" s="640"/>
      <c r="D37" s="636"/>
    </row>
    <row r="38" spans="1:4" s="40" customFormat="1" ht="31.2" customHeight="1" thickTop="1">
      <c r="A38" s="399" t="s">
        <v>332</v>
      </c>
      <c r="B38" s="285"/>
      <c r="C38" s="646" t="s">
        <v>335</v>
      </c>
      <c r="D38" s="288"/>
    </row>
    <row r="39" spans="1:4" s="40" customFormat="1" ht="230.4" customHeight="1">
      <c r="A39" s="364" t="s">
        <v>334</v>
      </c>
      <c r="B39" s="394" t="s">
        <v>315</v>
      </c>
      <c r="C39" s="647"/>
      <c r="D39" s="286">
        <v>45328</v>
      </c>
    </row>
    <row r="40" spans="1:4" s="40" customFormat="1" ht="31.2" customHeight="1" thickBot="1">
      <c r="A40" s="158" t="s">
        <v>333</v>
      </c>
      <c r="B40" s="284"/>
      <c r="C40" s="648"/>
      <c r="D40" s="287"/>
    </row>
  </sheetData>
  <mergeCells count="24">
    <mergeCell ref="C38:C40"/>
    <mergeCell ref="B23:B25"/>
    <mergeCell ref="B26:B28"/>
    <mergeCell ref="B29:B31"/>
    <mergeCell ref="C29:C31"/>
    <mergeCell ref="B35:B37"/>
    <mergeCell ref="C35:C37"/>
    <mergeCell ref="C2:C4"/>
    <mergeCell ref="C8:C10"/>
    <mergeCell ref="C26:C28"/>
    <mergeCell ref="C14:C15"/>
    <mergeCell ref="C11:C13"/>
    <mergeCell ref="C5:C7"/>
    <mergeCell ref="D17:D19"/>
    <mergeCell ref="C17:C19"/>
    <mergeCell ref="C20:C22"/>
    <mergeCell ref="D26:D28"/>
    <mergeCell ref="C23:C25"/>
    <mergeCell ref="D23:D25"/>
    <mergeCell ref="D35:D37"/>
    <mergeCell ref="B32:B34"/>
    <mergeCell ref="C32:C34"/>
    <mergeCell ref="D32:D34"/>
    <mergeCell ref="D29:D31"/>
  </mergeCells>
  <phoneticPr fontId="16"/>
  <hyperlinks>
    <hyperlink ref="A4" r:id="rId1" xr:uid="{389C2BC9-9A15-494B-908D-732A5DB24762}"/>
    <hyperlink ref="A7" r:id="rId2" xr:uid="{12AD8EE6-F72F-4D43-9682-DF3104BCA130}"/>
    <hyperlink ref="A10" r:id="rId3" xr:uid="{2BF2A7CF-A951-439A-ABB6-2E14751B49BE}"/>
    <hyperlink ref="A13" r:id="rId4" xr:uid="{DB7A0541-F9F0-48DC-A29A-0686029A6D68}"/>
    <hyperlink ref="A16" r:id="rId5" xr:uid="{1DA7748D-04D9-42AB-8C99-B2EEA359FB75}"/>
    <hyperlink ref="A19" r:id="rId6" xr:uid="{EB3A7F87-FA49-48D8-950F-6B7C97C03A18}"/>
    <hyperlink ref="A22" r:id="rId7" xr:uid="{36DA38E3-94D1-457F-B1E3-0AB6B3D21837}"/>
    <hyperlink ref="A25" r:id="rId8" xr:uid="{2111535C-25D9-44F7-A341-E7B2F5A0DF83}"/>
    <hyperlink ref="A28" r:id="rId9" xr:uid="{79E25696-5396-4969-A6E1-57E2A4D107AC}"/>
    <hyperlink ref="A31" r:id="rId10" xr:uid="{65932DF1-2D67-4639-BB3D-D4227283EA86}"/>
    <hyperlink ref="A34" r:id="rId11" xr:uid="{7FF60D2D-0517-45FD-BBF7-6969224CBBF1}"/>
    <hyperlink ref="A37" r:id="rId12" xr:uid="{76857CE8-069D-4A5D-A633-7996678C4331}"/>
    <hyperlink ref="A40" r:id="rId13" xr:uid="{C8489ACD-BB38-48E2-A5F0-0FA6E1C91D05}"/>
  </hyperlinks>
  <pageMargins left="0" right="0" top="0.19685039370078741" bottom="0.39370078740157483" header="0" footer="0.19685039370078741"/>
  <pageSetup paperSize="8" scale="28" orientation="portrait" horizontalDpi="300" verticalDpi="300" r:id="rId14"/>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466-F7EB-45F5-8695-7CD37F285E86}">
  <sheetPr codeName="Sheet7"/>
  <dimension ref="A1:X41"/>
  <sheetViews>
    <sheetView defaultGridColor="0" view="pageBreakPreview" colorId="56" zoomScale="98" zoomScaleNormal="66" zoomScaleSheetLayoutView="98" workbookViewId="0">
      <selection activeCell="C33" sqref="C33"/>
    </sheetView>
  </sheetViews>
  <sheetFormatPr defaultColWidth="9" defaultRowHeight="40.200000000000003" customHeight="1"/>
  <cols>
    <col min="1" max="1" width="193.5546875" style="279" customWidth="1"/>
    <col min="2" max="2" width="18" style="131" customWidth="1"/>
    <col min="3" max="3" width="20.109375" style="132" customWidth="1"/>
    <col min="4" max="16384" width="9" style="36"/>
  </cols>
  <sheetData>
    <row r="1" spans="1:24" ht="40.200000000000003" customHeight="1" thickBot="1">
      <c r="A1" s="35" t="s">
        <v>234</v>
      </c>
      <c r="B1" s="270" t="s">
        <v>22</v>
      </c>
      <c r="C1" s="271" t="s">
        <v>2</v>
      </c>
    </row>
    <row r="2" spans="1:24" ht="40.200000000000003" customHeight="1">
      <c r="A2" s="121" t="s">
        <v>350</v>
      </c>
      <c r="B2" s="126"/>
      <c r="C2" s="127"/>
    </row>
    <row r="3" spans="1:24" ht="255.6" customHeight="1">
      <c r="A3" s="322" t="s">
        <v>365</v>
      </c>
      <c r="B3" s="283" t="s">
        <v>364</v>
      </c>
      <c r="C3" s="128">
        <v>45331</v>
      </c>
    </row>
    <row r="4" spans="1:24" ht="40.200000000000003" customHeight="1" thickBot="1">
      <c r="A4" s="281" t="s">
        <v>343</v>
      </c>
      <c r="B4" s="129"/>
      <c r="C4" s="130"/>
    </row>
    <row r="5" spans="1:24" ht="40.200000000000003" customHeight="1">
      <c r="A5" s="121" t="s">
        <v>351</v>
      </c>
      <c r="B5" s="126"/>
      <c r="C5" s="127"/>
    </row>
    <row r="6" spans="1:24" ht="295.8" customHeight="1">
      <c r="A6" s="322" t="s">
        <v>345</v>
      </c>
      <c r="B6" s="320" t="s">
        <v>364</v>
      </c>
      <c r="C6" s="128">
        <v>45331</v>
      </c>
    </row>
    <row r="7" spans="1:24" ht="40.200000000000003" customHeight="1" thickBot="1">
      <c r="A7" s="281" t="s">
        <v>344</v>
      </c>
      <c r="B7" s="129"/>
      <c r="C7" s="130" t="s">
        <v>371</v>
      </c>
    </row>
    <row r="8" spans="1:24" ht="40.200000000000003" customHeight="1">
      <c r="A8" s="369" t="s">
        <v>352</v>
      </c>
      <c r="B8" s="406"/>
      <c r="C8" s="365"/>
    </row>
    <row r="9" spans="1:24" ht="264.60000000000002" customHeight="1">
      <c r="A9" s="387" t="s">
        <v>342</v>
      </c>
      <c r="B9" s="404" t="s">
        <v>366</v>
      </c>
      <c r="C9" s="366">
        <v>45329</v>
      </c>
    </row>
    <row r="10" spans="1:24" ht="32.4" customHeight="1" thickBot="1">
      <c r="A10" s="368" t="s">
        <v>341</v>
      </c>
      <c r="B10" s="407"/>
      <c r="C10" s="367"/>
      <c r="X10" s="36">
        <v>0</v>
      </c>
    </row>
    <row r="11" spans="1:24" ht="40.200000000000003" customHeight="1">
      <c r="A11" s="509" t="s">
        <v>353</v>
      </c>
      <c r="B11" s="406"/>
      <c r="C11" s="365"/>
    </row>
    <row r="12" spans="1:24" ht="312" customHeight="1">
      <c r="A12" s="387" t="s">
        <v>347</v>
      </c>
      <c r="B12" s="658" t="s">
        <v>367</v>
      </c>
      <c r="C12" s="366">
        <v>45329</v>
      </c>
    </row>
    <row r="13" spans="1:24" ht="40.200000000000003" customHeight="1" thickBot="1">
      <c r="A13" s="368" t="s">
        <v>346</v>
      </c>
      <c r="B13" s="659"/>
      <c r="C13" s="367"/>
    </row>
    <row r="14" spans="1:24" ht="40.200000000000003" hidden="1" customHeight="1">
      <c r="A14" s="369" t="s">
        <v>354</v>
      </c>
      <c r="B14" s="406"/>
      <c r="C14" s="365"/>
    </row>
    <row r="15" spans="1:24" ht="289.8" hidden="1" customHeight="1">
      <c r="A15" s="387"/>
      <c r="B15" s="405"/>
      <c r="C15" s="366"/>
    </row>
    <row r="16" spans="1:24" ht="40.200000000000003" hidden="1" customHeight="1" thickBot="1">
      <c r="A16" s="368" t="s">
        <v>336</v>
      </c>
      <c r="B16" s="407"/>
      <c r="C16" s="367"/>
    </row>
    <row r="17" spans="1:3" ht="40.200000000000003" customHeight="1">
      <c r="A17" s="509" t="s">
        <v>355</v>
      </c>
      <c r="B17" s="406"/>
      <c r="C17" s="365"/>
    </row>
    <row r="18" spans="1:3" ht="267" customHeight="1">
      <c r="A18" s="387" t="s">
        <v>348</v>
      </c>
      <c r="B18" s="405" t="s">
        <v>368</v>
      </c>
      <c r="C18" s="366">
        <v>45329</v>
      </c>
    </row>
    <row r="19" spans="1:3" ht="40.200000000000003" customHeight="1" thickBot="1">
      <c r="A19" s="368" t="s">
        <v>337</v>
      </c>
      <c r="B19" s="407"/>
      <c r="C19" s="367"/>
    </row>
    <row r="20" spans="1:3" ht="40.200000000000003" customHeight="1">
      <c r="A20" s="369" t="s">
        <v>356</v>
      </c>
      <c r="B20" s="406"/>
      <c r="C20" s="365"/>
    </row>
    <row r="21" spans="1:3" ht="78.599999999999994" customHeight="1">
      <c r="A21" s="387" t="s">
        <v>361</v>
      </c>
      <c r="B21" s="404" t="s">
        <v>369</v>
      </c>
      <c r="C21" s="366">
        <v>45328</v>
      </c>
    </row>
    <row r="22" spans="1:3" ht="40.200000000000003" customHeight="1" thickBot="1">
      <c r="A22" s="368" t="s">
        <v>360</v>
      </c>
      <c r="B22" s="407"/>
      <c r="C22" s="367"/>
    </row>
    <row r="23" spans="1:3" ht="40.200000000000003" customHeight="1">
      <c r="A23" s="369" t="s">
        <v>357</v>
      </c>
      <c r="B23" s="406"/>
      <c r="C23" s="365"/>
    </row>
    <row r="24" spans="1:3" ht="92.4" customHeight="1">
      <c r="A24" s="387" t="s">
        <v>363</v>
      </c>
      <c r="B24" s="404" t="s">
        <v>370</v>
      </c>
      <c r="C24" s="366">
        <v>45328</v>
      </c>
    </row>
    <row r="25" spans="1:3" ht="52.2" customHeight="1" thickBot="1">
      <c r="A25" s="512" t="s">
        <v>362</v>
      </c>
      <c r="B25" s="404"/>
      <c r="C25" s="366"/>
    </row>
    <row r="26" spans="1:3" ht="40.200000000000003" customHeight="1" thickBot="1">
      <c r="A26" s="510" t="s">
        <v>358</v>
      </c>
      <c r="B26" s="507"/>
      <c r="C26" s="365"/>
    </row>
    <row r="27" spans="1:3" ht="110.4" customHeight="1">
      <c r="A27" s="506" t="s">
        <v>349</v>
      </c>
      <c r="B27" s="405" t="s">
        <v>366</v>
      </c>
      <c r="C27" s="366">
        <v>45328</v>
      </c>
    </row>
    <row r="28" spans="1:3" ht="40.200000000000003" customHeight="1" thickBot="1">
      <c r="A28" s="135" t="s">
        <v>338</v>
      </c>
      <c r="B28" s="407"/>
      <c r="C28" s="367"/>
    </row>
    <row r="29" spans="1:3" ht="40.200000000000003" customHeight="1" thickBot="1">
      <c r="A29" s="511" t="s">
        <v>359</v>
      </c>
      <c r="B29" s="406"/>
      <c r="C29" s="365"/>
    </row>
    <row r="30" spans="1:3" ht="275.39999999999998" customHeight="1">
      <c r="A30" s="506" t="s">
        <v>340</v>
      </c>
      <c r="B30" s="405" t="s">
        <v>368</v>
      </c>
      <c r="C30" s="366">
        <v>45327</v>
      </c>
    </row>
    <row r="31" spans="1:3" ht="40.200000000000003" customHeight="1" thickBot="1">
      <c r="A31" s="508" t="s">
        <v>339</v>
      </c>
      <c r="B31" s="407"/>
      <c r="C31" s="367"/>
    </row>
    <row r="32" spans="1:3" ht="40.200000000000003" customHeight="1">
      <c r="A32" s="503"/>
      <c r="B32" s="504"/>
      <c r="C32" s="505"/>
    </row>
    <row r="33" spans="1:1" ht="40.200000000000003" customHeight="1">
      <c r="A33" s="36"/>
    </row>
    <row r="35" spans="1:1" ht="40.200000000000003" customHeight="1">
      <c r="A35" s="36"/>
    </row>
    <row r="36" spans="1:1" ht="40.200000000000003" customHeight="1">
      <c r="A36" s="36"/>
    </row>
    <row r="38" spans="1:1" ht="40.200000000000003" customHeight="1">
      <c r="A38" s="36"/>
    </row>
    <row r="39" spans="1:1" ht="40.200000000000003" customHeight="1">
      <c r="A39" s="36"/>
    </row>
    <row r="41" spans="1:1" ht="40.200000000000003" customHeight="1">
      <c r="A41" s="36"/>
    </row>
  </sheetData>
  <mergeCells count="1">
    <mergeCell ref="B12:B13"/>
  </mergeCells>
  <phoneticPr fontId="86"/>
  <hyperlinks>
    <hyperlink ref="A19" r:id="rId1" xr:uid="{85F6EC64-0BF9-4D22-9497-58D877C3DC73}"/>
    <hyperlink ref="A28" r:id="rId2" xr:uid="{23DB1986-C878-4DEC-B430-6B3304D12A9A}"/>
    <hyperlink ref="A31" r:id="rId3" xr:uid="{F3592EBA-4578-419D-A9DC-6D7623C83795}"/>
    <hyperlink ref="A10" r:id="rId4" xr:uid="{DC97473F-10D0-4A09-9975-0B9881F030E9}"/>
    <hyperlink ref="A4" r:id="rId5" xr:uid="{651FD296-8C85-4ED3-AEEC-F6CDF1AF7244}"/>
    <hyperlink ref="A7" r:id="rId6" xr:uid="{9477F8B4-4037-42E9-9F02-735415CAF886}"/>
    <hyperlink ref="A13" r:id="rId7" xr:uid="{A43335BF-9728-4DD1-BBD3-E49EEE308A23}"/>
    <hyperlink ref="A22" r:id="rId8" xr:uid="{437EAF87-E5D4-4E9D-A9E5-11600E51136B}"/>
    <hyperlink ref="A25" r:id="rId9" xr:uid="{451F95E1-EC7F-4659-87FB-6C3F4F076E2E}"/>
  </hyperlinks>
  <pageMargins left="0.74803149606299213" right="0.74803149606299213" top="0.98425196850393704" bottom="0.98425196850393704" header="0.51181102362204722" footer="0.51181102362204722"/>
  <pageSetup paperSize="9" scale="16" fitToHeight="3" orientation="portrait" r:id="rId1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6CDF-B498-48B9-BEC1-BF904EFF0737}">
  <sheetPr codeName="Sheet9">
    <tabColor rgb="FFFF0000"/>
  </sheetPr>
  <dimension ref="A1:G33"/>
  <sheetViews>
    <sheetView view="pageBreakPreview" topLeftCell="B19" zoomScaleNormal="112" zoomScaleSheetLayoutView="100" workbookViewId="0">
      <selection activeCell="D37" sqref="D37"/>
    </sheetView>
  </sheetViews>
  <sheetFormatPr defaultColWidth="9" defaultRowHeight="13.2"/>
  <cols>
    <col min="1" max="1" width="5" style="1" customWidth="1"/>
    <col min="2" max="2" width="25.77734375" style="88" customWidth="1"/>
    <col min="3" max="3" width="69.109375" style="1" customWidth="1"/>
    <col min="4" max="4" width="109.88671875" style="1" customWidth="1"/>
    <col min="5" max="5" width="3.88671875" style="1" customWidth="1"/>
    <col min="6" max="16384" width="9" style="1"/>
  </cols>
  <sheetData>
    <row r="1" spans="1:7" ht="18.75" customHeight="1">
      <c r="B1" s="88" t="s">
        <v>107</v>
      </c>
    </row>
    <row r="2" spans="1:7" ht="17.25" customHeight="1" thickBot="1">
      <c r="B2" t="s">
        <v>238</v>
      </c>
      <c r="D2" s="665"/>
      <c r="E2" s="666"/>
    </row>
    <row r="3" spans="1:7" ht="16.5" customHeight="1" thickBot="1">
      <c r="B3" s="89" t="s">
        <v>108</v>
      </c>
      <c r="C3" s="175" t="s">
        <v>109</v>
      </c>
      <c r="D3" s="135" t="s">
        <v>148</v>
      </c>
    </row>
    <row r="4" spans="1:7" ht="17.25" customHeight="1" thickBot="1">
      <c r="B4" s="90" t="s">
        <v>110</v>
      </c>
      <c r="C4" s="111" t="s">
        <v>239</v>
      </c>
      <c r="D4" s="91"/>
    </row>
    <row r="5" spans="1:7" ht="17.25" customHeight="1">
      <c r="B5" s="667" t="s">
        <v>142</v>
      </c>
      <c r="C5" s="670" t="s">
        <v>145</v>
      </c>
      <c r="D5" s="671"/>
    </row>
    <row r="6" spans="1:7" ht="19.2" customHeight="1">
      <c r="B6" s="668"/>
      <c r="C6" s="672" t="s">
        <v>146</v>
      </c>
      <c r="D6" s="673"/>
      <c r="G6" s="149"/>
    </row>
    <row r="7" spans="1:7" ht="19.95" customHeight="1">
      <c r="B7" s="668"/>
      <c r="C7" s="176" t="s">
        <v>147</v>
      </c>
      <c r="D7" s="177"/>
      <c r="G7" s="149"/>
    </row>
    <row r="8" spans="1:7" ht="25.2" customHeight="1" thickBot="1">
      <c r="B8" s="669"/>
      <c r="C8" s="151" t="s">
        <v>149</v>
      </c>
      <c r="D8" s="150"/>
      <c r="G8" s="149"/>
    </row>
    <row r="9" spans="1:7" ht="40.200000000000003" customHeight="1" thickBot="1">
      <c r="B9" s="92" t="s">
        <v>180</v>
      </c>
      <c r="C9" s="674" t="s">
        <v>240</v>
      </c>
      <c r="D9" s="675"/>
    </row>
    <row r="10" spans="1:7" ht="65.400000000000006" customHeight="1" thickBot="1">
      <c r="B10" s="93" t="s">
        <v>111</v>
      </c>
      <c r="C10" s="676" t="s">
        <v>243</v>
      </c>
      <c r="D10" s="677"/>
    </row>
    <row r="11" spans="1:7" ht="56.4" customHeight="1" thickBot="1">
      <c r="B11" s="94"/>
      <c r="C11" s="95" t="s">
        <v>241</v>
      </c>
      <c r="D11" s="155" t="s">
        <v>242</v>
      </c>
      <c r="F11" s="1" t="s">
        <v>19</v>
      </c>
    </row>
    <row r="12" spans="1:7" ht="37.799999999999997" hidden="1" customHeight="1" thickBot="1">
      <c r="B12" s="92" t="s">
        <v>178</v>
      </c>
      <c r="C12" s="676"/>
      <c r="D12" s="677"/>
    </row>
    <row r="13" spans="1:7" ht="102" customHeight="1" thickBot="1">
      <c r="B13" s="96" t="s">
        <v>227</v>
      </c>
      <c r="C13" s="97" t="s">
        <v>244</v>
      </c>
      <c r="D13" s="403" t="s">
        <v>245</v>
      </c>
      <c r="F13" t="s">
        <v>26</v>
      </c>
    </row>
    <row r="14" spans="1:7" ht="66.599999999999994" customHeight="1" thickBot="1">
      <c r="A14" t="s">
        <v>144</v>
      </c>
      <c r="B14" s="98" t="s">
        <v>112</v>
      </c>
      <c r="C14" s="663" t="s">
        <v>246</v>
      </c>
      <c r="D14" s="664"/>
    </row>
    <row r="15" spans="1:7" ht="17.25" customHeight="1"/>
    <row r="16" spans="1:7" ht="17.25" customHeight="1">
      <c r="B16" s="660" t="s">
        <v>176</v>
      </c>
      <c r="C16" s="291"/>
      <c r="D16" s="1" t="s">
        <v>144</v>
      </c>
    </row>
    <row r="17" spans="2:5">
      <c r="B17" s="660"/>
      <c r="C17"/>
    </row>
    <row r="18" spans="2:5">
      <c r="B18" s="660"/>
      <c r="E18" s="1" t="s">
        <v>19</v>
      </c>
    </row>
    <row r="19" spans="2:5">
      <c r="B19" s="660"/>
    </row>
    <row r="20" spans="2:5">
      <c r="B20" s="660"/>
    </row>
    <row r="21" spans="2:5" ht="16.2">
      <c r="B21" s="660"/>
      <c r="D21" s="408" t="s">
        <v>181</v>
      </c>
    </row>
    <row r="22" spans="2:5">
      <c r="B22" s="660"/>
    </row>
    <row r="23" spans="2:5">
      <c r="B23" s="660"/>
      <c r="D23" s="661" t="s">
        <v>248</v>
      </c>
    </row>
    <row r="24" spans="2:5">
      <c r="B24" s="660"/>
      <c r="D24" s="662"/>
    </row>
    <row r="25" spans="2:5">
      <c r="B25" s="660"/>
      <c r="D25" s="662"/>
    </row>
    <row r="26" spans="2:5">
      <c r="B26" s="660"/>
      <c r="D26" s="662"/>
    </row>
    <row r="27" spans="2:5">
      <c r="B27" s="660"/>
      <c r="D27" s="662"/>
    </row>
    <row r="28" spans="2:5">
      <c r="B28" s="660"/>
    </row>
    <row r="29" spans="2:5">
      <c r="B29" s="660"/>
      <c r="D29" s="1" t="s">
        <v>144</v>
      </c>
    </row>
    <row r="30" spans="2:5">
      <c r="B30" s="660"/>
      <c r="D30" s="1" t="s">
        <v>144</v>
      </c>
    </row>
    <row r="31" spans="2:5">
      <c r="B31" s="660"/>
    </row>
    <row r="32" spans="2:5">
      <c r="B32" s="660"/>
    </row>
    <row r="33" spans="2:2">
      <c r="B33" s="660"/>
    </row>
  </sheetData>
  <mergeCells count="10">
    <mergeCell ref="B16:B33"/>
    <mergeCell ref="D23:D27"/>
    <mergeCell ref="C14:D14"/>
    <mergeCell ref="D2:E2"/>
    <mergeCell ref="B5:B8"/>
    <mergeCell ref="C5:D5"/>
    <mergeCell ref="C6:D6"/>
    <mergeCell ref="C9:D9"/>
    <mergeCell ref="C10:D10"/>
    <mergeCell ref="C12:D12"/>
  </mergeCells>
  <phoneticPr fontId="86"/>
  <hyperlinks>
    <hyperlink ref="C6" r:id="rId1" location="h2_1" xr:uid="{B5E764AE-5943-4A97-AD1C-025941C051BF}"/>
  </hyperlinks>
  <pageMargins left="0.7" right="0.7" top="0.75" bottom="0.75" header="0.3" footer="0.3"/>
  <pageSetup paperSize="9" scale="42" orientation="portrait" horizontalDpi="1200" verticalDpi="1200" r:id="rId2"/>
  <headerFooter alignWithMargins="0"/>
  <colBreaks count="1" manualBreakCount="1">
    <brk id="4" max="1048575" man="1"/>
  </colBreaks>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B539-B7C8-4B9A-AF45-81CD3C93087E}">
  <sheetPr codeName="Sheet8">
    <tabColor indexed="46"/>
  </sheetPr>
  <dimension ref="A1:AE40"/>
  <sheetViews>
    <sheetView zoomScale="102" zoomScaleNormal="102" zoomScaleSheetLayoutView="100" workbookViewId="0">
      <selection activeCell="AC24" sqref="AC24"/>
    </sheetView>
  </sheetViews>
  <sheetFormatPr defaultColWidth="9" defaultRowHeight="13.2"/>
  <cols>
    <col min="1" max="1" width="8.33203125" style="1" customWidth="1"/>
    <col min="2" max="13" width="6.77734375" style="1" customWidth="1"/>
    <col min="14" max="14" width="8.88671875" style="1" customWidth="1"/>
    <col min="15" max="15" width="5.88671875" style="1" customWidth="1"/>
    <col min="16" max="16" width="8.44140625" style="1" customWidth="1"/>
    <col min="17" max="29" width="6.77734375" style="1" customWidth="1"/>
    <col min="30" max="16384" width="9" style="1"/>
  </cols>
  <sheetData>
    <row r="1" spans="1:29" ht="15" customHeight="1">
      <c r="A1" s="681" t="s">
        <v>183</v>
      </c>
      <c r="B1" s="682"/>
      <c r="C1" s="682"/>
      <c r="D1" s="682"/>
      <c r="E1" s="682"/>
      <c r="F1" s="682"/>
      <c r="G1" s="682"/>
      <c r="H1" s="682"/>
      <c r="I1" s="682"/>
      <c r="J1" s="682"/>
      <c r="K1" s="682"/>
      <c r="L1" s="682"/>
      <c r="M1" s="682"/>
      <c r="N1" s="683"/>
      <c r="P1" s="684" t="s">
        <v>3</v>
      </c>
      <c r="Q1" s="685"/>
      <c r="R1" s="685"/>
      <c r="S1" s="685"/>
      <c r="T1" s="685"/>
      <c r="U1" s="685"/>
      <c r="V1" s="685"/>
      <c r="W1" s="685"/>
      <c r="X1" s="685"/>
      <c r="Y1" s="685"/>
      <c r="Z1" s="685"/>
      <c r="AA1" s="685"/>
      <c r="AB1" s="685"/>
      <c r="AC1" s="686"/>
    </row>
    <row r="2" spans="1:29" ht="18" customHeight="1" thickBot="1">
      <c r="A2" s="687" t="s">
        <v>184</v>
      </c>
      <c r="B2" s="688"/>
      <c r="C2" s="688"/>
      <c r="D2" s="688"/>
      <c r="E2" s="688"/>
      <c r="F2" s="688"/>
      <c r="G2" s="688"/>
      <c r="H2" s="688"/>
      <c r="I2" s="688"/>
      <c r="J2" s="688"/>
      <c r="K2" s="688"/>
      <c r="L2" s="688"/>
      <c r="M2" s="688"/>
      <c r="N2" s="689"/>
      <c r="P2" s="690" t="s">
        <v>4</v>
      </c>
      <c r="Q2" s="688"/>
      <c r="R2" s="688"/>
      <c r="S2" s="688"/>
      <c r="T2" s="688"/>
      <c r="U2" s="688"/>
      <c r="V2" s="688"/>
      <c r="W2" s="688"/>
      <c r="X2" s="688"/>
      <c r="Y2" s="688"/>
      <c r="Z2" s="688"/>
      <c r="AA2" s="688"/>
      <c r="AB2" s="688"/>
      <c r="AC2" s="691"/>
    </row>
    <row r="3" spans="1:29" ht="13.8" thickBot="1">
      <c r="A3" s="6" t="s">
        <v>184</v>
      </c>
      <c r="B3" s="133" t="s">
        <v>158</v>
      </c>
      <c r="C3" s="136" t="s">
        <v>5</v>
      </c>
      <c r="D3" s="136" t="s">
        <v>6</v>
      </c>
      <c r="E3" s="136" t="s">
        <v>7</v>
      </c>
      <c r="F3" s="136" t="s">
        <v>8</v>
      </c>
      <c r="G3" s="136" t="s">
        <v>9</v>
      </c>
      <c r="H3" s="136" t="s">
        <v>10</v>
      </c>
      <c r="I3" s="136" t="s">
        <v>11</v>
      </c>
      <c r="J3" s="136" t="s">
        <v>12</v>
      </c>
      <c r="K3" s="136" t="s">
        <v>13</v>
      </c>
      <c r="L3" s="136" t="s">
        <v>14</v>
      </c>
      <c r="M3" s="136" t="s">
        <v>15</v>
      </c>
      <c r="N3" s="7" t="s">
        <v>16</v>
      </c>
      <c r="P3" s="8"/>
      <c r="Q3" s="133" t="s">
        <v>158</v>
      </c>
      <c r="R3" s="136" t="s">
        <v>5</v>
      </c>
      <c r="S3" s="136" t="s">
        <v>6</v>
      </c>
      <c r="T3" s="136" t="s">
        <v>7</v>
      </c>
      <c r="U3" s="136" t="s">
        <v>8</v>
      </c>
      <c r="V3" s="136" t="s">
        <v>9</v>
      </c>
      <c r="W3" s="136" t="s">
        <v>10</v>
      </c>
      <c r="X3" s="136" t="s">
        <v>11</v>
      </c>
      <c r="Y3" s="136" t="s">
        <v>12</v>
      </c>
      <c r="Z3" s="136" t="s">
        <v>13</v>
      </c>
      <c r="AA3" s="136" t="s">
        <v>14</v>
      </c>
      <c r="AB3" s="136" t="s">
        <v>15</v>
      </c>
      <c r="AC3" s="9" t="s">
        <v>17</v>
      </c>
    </row>
    <row r="4" spans="1:29" ht="13.8" thickBot="1">
      <c r="A4" s="317" t="s">
        <v>184</v>
      </c>
      <c r="B4" s="318">
        <f t="shared" ref="B4:M4" si="0">AVERAGE(B8:B19)</f>
        <v>68.083333333333329</v>
      </c>
      <c r="C4" s="318">
        <f t="shared" si="0"/>
        <v>56.083333333333336</v>
      </c>
      <c r="D4" s="318">
        <f t="shared" si="0"/>
        <v>67.333333333333329</v>
      </c>
      <c r="E4" s="318">
        <f t="shared" si="0"/>
        <v>103.25</v>
      </c>
      <c r="F4" s="318">
        <f t="shared" si="0"/>
        <v>188.08333333333334</v>
      </c>
      <c r="G4" s="318">
        <f t="shared" si="0"/>
        <v>415.33333333333331</v>
      </c>
      <c r="H4" s="318">
        <f t="shared" si="0"/>
        <v>607.08333333333337</v>
      </c>
      <c r="I4" s="318">
        <f t="shared" si="0"/>
        <v>866.25</v>
      </c>
      <c r="J4" s="318">
        <f t="shared" si="0"/>
        <v>555.5</v>
      </c>
      <c r="K4" s="318">
        <f t="shared" ref="K4" si="1">AVERAGE(K8:K19)</f>
        <v>365.91666666666669</v>
      </c>
      <c r="L4" s="318">
        <f t="shared" si="0"/>
        <v>224.41666666666666</v>
      </c>
      <c r="M4" s="318">
        <f t="shared" si="0"/>
        <v>136.41666666666666</v>
      </c>
      <c r="N4" s="318">
        <f>AVERAGE(N8:N19)</f>
        <v>3653.75</v>
      </c>
      <c r="O4" s="10"/>
      <c r="P4" s="319" t="str">
        <f>+A4</f>
        <v xml:space="preserve"> </v>
      </c>
      <c r="Q4" s="318">
        <f t="shared" ref="Q4:AC4" si="2">AVERAGE(Q8:Q19)</f>
        <v>8.1666666666666661</v>
      </c>
      <c r="R4" s="318">
        <f t="shared" si="2"/>
        <v>8.75</v>
      </c>
      <c r="S4" s="318">
        <f t="shared" si="2"/>
        <v>13.25</v>
      </c>
      <c r="T4" s="318">
        <f t="shared" si="2"/>
        <v>6.5</v>
      </c>
      <c r="U4" s="318">
        <f t="shared" si="2"/>
        <v>9.1666666666666661</v>
      </c>
      <c r="V4" s="318">
        <f t="shared" si="2"/>
        <v>8.9166666666666661</v>
      </c>
      <c r="W4" s="318">
        <f t="shared" si="2"/>
        <v>8.0833333333333339</v>
      </c>
      <c r="X4" s="318">
        <f t="shared" si="2"/>
        <v>10.833333333333334</v>
      </c>
      <c r="Y4" s="318">
        <f t="shared" ref="Y4" si="3">AVERAGE(Y8:Y19)</f>
        <v>9.1666666666666661</v>
      </c>
      <c r="Z4" s="318">
        <f t="shared" ref="Z4" si="4">AVERAGE(Z8:Z19)</f>
        <v>18.75</v>
      </c>
      <c r="AA4" s="318">
        <f t="shared" si="2"/>
        <v>11.25</v>
      </c>
      <c r="AB4" s="318">
        <f t="shared" si="2"/>
        <v>11.583333333333334</v>
      </c>
      <c r="AC4" s="318">
        <f t="shared" si="2"/>
        <v>124.41666666666667</v>
      </c>
    </row>
    <row r="5" spans="1:29" ht="19.8" customHeight="1" thickBot="1">
      <c r="A5" s="245" t="s">
        <v>184</v>
      </c>
      <c r="B5" s="308" t="s">
        <v>206</v>
      </c>
      <c r="C5" s="245"/>
      <c r="D5" s="245"/>
      <c r="E5" s="245"/>
      <c r="F5" s="245"/>
      <c r="G5" s="245"/>
      <c r="H5" s="245"/>
      <c r="I5" s="245"/>
      <c r="J5" s="245"/>
      <c r="K5" s="245"/>
      <c r="L5" s="245"/>
      <c r="M5" s="245"/>
      <c r="N5" s="212"/>
      <c r="O5" s="103"/>
      <c r="P5" s="134"/>
      <c r="Q5" s="308" t="s">
        <v>206</v>
      </c>
      <c r="R5" s="134"/>
      <c r="S5" s="245"/>
      <c r="T5" s="245"/>
      <c r="U5" s="245"/>
      <c r="V5" s="245"/>
      <c r="W5" s="245"/>
      <c r="X5" s="245"/>
      <c r="Y5" s="245"/>
      <c r="Z5" s="245"/>
      <c r="AA5" s="245"/>
      <c r="AB5" s="245"/>
      <c r="AC5" s="212"/>
    </row>
    <row r="6" spans="1:29" ht="19.8" customHeight="1" thickBot="1">
      <c r="A6" s="245" t="s">
        <v>184</v>
      </c>
      <c r="B6" s="308">
        <v>40</v>
      </c>
      <c r="C6" s="245"/>
      <c r="D6" s="245"/>
      <c r="E6" s="245"/>
      <c r="F6" s="245"/>
      <c r="G6" s="245"/>
      <c r="H6" s="245"/>
      <c r="I6" s="245"/>
      <c r="J6" s="245"/>
      <c r="K6" s="245"/>
      <c r="L6" s="245"/>
      <c r="M6" s="245"/>
      <c r="N6" s="303"/>
      <c r="O6" s="103"/>
      <c r="P6" s="445"/>
      <c r="Q6" s="308">
        <v>2</v>
      </c>
      <c r="R6" s="134"/>
      <c r="S6" s="245"/>
      <c r="T6" s="245"/>
      <c r="U6" s="245"/>
      <c r="V6" s="245"/>
      <c r="W6" s="245"/>
      <c r="X6" s="245"/>
      <c r="Y6" s="245"/>
      <c r="Z6" s="245"/>
      <c r="AA6" s="245"/>
      <c r="AB6" s="245"/>
      <c r="AC6" s="303"/>
    </row>
    <row r="7" spans="1:29" ht="19.8" customHeight="1" thickBot="1">
      <c r="A7" s="444" t="s">
        <v>205</v>
      </c>
      <c r="B7" s="452">
        <v>99</v>
      </c>
      <c r="C7" s="448"/>
      <c r="D7" s="448"/>
      <c r="E7" s="448"/>
      <c r="F7" s="448"/>
      <c r="G7" s="448"/>
      <c r="H7" s="448"/>
      <c r="I7" s="448"/>
      <c r="J7" s="448"/>
      <c r="K7" s="448"/>
      <c r="L7" s="448"/>
      <c r="M7" s="443"/>
      <c r="N7" s="449"/>
      <c r="O7" s="103"/>
      <c r="P7" s="447" t="s">
        <v>205</v>
      </c>
      <c r="Q7" s="453">
        <v>4</v>
      </c>
      <c r="R7" s="134"/>
      <c r="S7" s="245"/>
      <c r="T7" s="245"/>
      <c r="U7" s="245"/>
      <c r="V7" s="245"/>
      <c r="W7" s="245"/>
      <c r="X7" s="245"/>
      <c r="Y7" s="245"/>
      <c r="Z7" s="245"/>
      <c r="AA7" s="245"/>
      <c r="AB7" s="245"/>
      <c r="AC7" s="449"/>
    </row>
    <row r="8" spans="1:29" ht="18" customHeight="1" thickBot="1">
      <c r="A8" s="307" t="s">
        <v>162</v>
      </c>
      <c r="B8" s="315">
        <v>82</v>
      </c>
      <c r="C8" s="313">
        <v>62</v>
      </c>
      <c r="D8" s="357">
        <v>99</v>
      </c>
      <c r="E8" s="313">
        <v>112</v>
      </c>
      <c r="F8" s="450">
        <v>224</v>
      </c>
      <c r="G8" s="450">
        <v>526</v>
      </c>
      <c r="H8" s="450">
        <v>521</v>
      </c>
      <c r="I8" s="313">
        <v>768</v>
      </c>
      <c r="J8" s="313">
        <v>454</v>
      </c>
      <c r="K8" s="313">
        <v>390</v>
      </c>
      <c r="L8" s="313">
        <v>416</v>
      </c>
      <c r="M8" s="419">
        <v>154</v>
      </c>
      <c r="N8" s="451">
        <f>SUM(B8:M8)</f>
        <v>3808</v>
      </c>
      <c r="O8" s="10"/>
      <c r="P8" s="446" t="s">
        <v>162</v>
      </c>
      <c r="Q8" s="376">
        <v>1</v>
      </c>
      <c r="R8" s="377">
        <v>1</v>
      </c>
      <c r="S8" s="377">
        <v>4</v>
      </c>
      <c r="T8" s="377">
        <v>2</v>
      </c>
      <c r="U8" s="377">
        <v>2</v>
      </c>
      <c r="V8" s="313">
        <v>7</v>
      </c>
      <c r="W8" s="313">
        <v>7</v>
      </c>
      <c r="X8" s="313">
        <v>3</v>
      </c>
      <c r="Y8" s="313">
        <v>1</v>
      </c>
      <c r="Z8" s="313">
        <v>7</v>
      </c>
      <c r="AA8" s="313">
        <v>7</v>
      </c>
      <c r="AB8" s="316">
        <v>5</v>
      </c>
      <c r="AC8" s="314">
        <f>SUM(Q8:AB8)</f>
        <v>47</v>
      </c>
    </row>
    <row r="9" spans="1:29" ht="18" customHeight="1" thickBot="1">
      <c r="A9" s="304" t="s">
        <v>157</v>
      </c>
      <c r="B9" s="309">
        <v>81</v>
      </c>
      <c r="C9" s="310">
        <v>39</v>
      </c>
      <c r="D9" s="310">
        <v>72</v>
      </c>
      <c r="E9" s="311">
        <v>89</v>
      </c>
      <c r="F9" s="311">
        <v>258</v>
      </c>
      <c r="G9" s="311">
        <v>416</v>
      </c>
      <c r="H9" s="311">
        <v>554</v>
      </c>
      <c r="I9" s="311">
        <v>568</v>
      </c>
      <c r="J9" s="311">
        <v>578</v>
      </c>
      <c r="K9" s="311">
        <v>337</v>
      </c>
      <c r="L9" s="311">
        <v>169</v>
      </c>
      <c r="M9" s="311">
        <v>168</v>
      </c>
      <c r="N9" s="312">
        <f t="shared" ref="N9:N20" si="5">SUM(B9:M9)</f>
        <v>3329</v>
      </c>
      <c r="O9" s="108" t="s">
        <v>19</v>
      </c>
      <c r="P9" s="374" t="s">
        <v>157</v>
      </c>
      <c r="Q9" s="392">
        <v>0</v>
      </c>
      <c r="R9" s="393">
        <v>5</v>
      </c>
      <c r="S9" s="393">
        <v>4</v>
      </c>
      <c r="T9" s="393">
        <v>1</v>
      </c>
      <c r="U9" s="393">
        <v>1</v>
      </c>
      <c r="V9" s="393">
        <v>1</v>
      </c>
      <c r="W9" s="393">
        <v>1</v>
      </c>
      <c r="X9" s="393">
        <v>1</v>
      </c>
      <c r="Y9" s="392">
        <v>0</v>
      </c>
      <c r="Z9" s="392">
        <v>0</v>
      </c>
      <c r="AA9" s="392">
        <v>0</v>
      </c>
      <c r="AB9" s="392">
        <v>2</v>
      </c>
      <c r="AC9" s="375">
        <f t="shared" ref="AC9:AC20" si="6">SUM(Q9:AB9)</f>
        <v>16</v>
      </c>
    </row>
    <row r="10" spans="1:29" ht="18" customHeight="1" thickBot="1">
      <c r="A10" s="304" t="s">
        <v>143</v>
      </c>
      <c r="B10" s="264">
        <v>81</v>
      </c>
      <c r="C10" s="264">
        <v>48</v>
      </c>
      <c r="D10" s="265">
        <v>71</v>
      </c>
      <c r="E10" s="264">
        <v>128</v>
      </c>
      <c r="F10" s="264">
        <v>171</v>
      </c>
      <c r="G10" s="264">
        <v>350</v>
      </c>
      <c r="H10" s="264">
        <v>569</v>
      </c>
      <c r="I10" s="264">
        <v>553</v>
      </c>
      <c r="J10" s="264">
        <v>458</v>
      </c>
      <c r="K10" s="264">
        <v>306</v>
      </c>
      <c r="L10" s="264">
        <v>220</v>
      </c>
      <c r="M10" s="265">
        <v>229</v>
      </c>
      <c r="N10" s="295">
        <f t="shared" si="5"/>
        <v>3184</v>
      </c>
      <c r="O10" s="244"/>
      <c r="P10" s="374" t="s">
        <v>143</v>
      </c>
      <c r="Q10" s="390">
        <v>1</v>
      </c>
      <c r="R10" s="390">
        <v>2</v>
      </c>
      <c r="S10" s="390">
        <v>1</v>
      </c>
      <c r="T10" s="390">
        <v>0</v>
      </c>
      <c r="U10" s="390">
        <v>0</v>
      </c>
      <c r="V10" s="390">
        <v>0</v>
      </c>
      <c r="W10" s="390">
        <v>1</v>
      </c>
      <c r="X10" s="390">
        <v>1</v>
      </c>
      <c r="Y10" s="390">
        <v>0</v>
      </c>
      <c r="Z10" s="390">
        <v>1</v>
      </c>
      <c r="AA10" s="390">
        <v>0</v>
      </c>
      <c r="AB10" s="390">
        <v>0</v>
      </c>
      <c r="AC10" s="391">
        <f t="shared" si="6"/>
        <v>7</v>
      </c>
    </row>
    <row r="11" spans="1:29" ht="18" customHeight="1" thickBot="1">
      <c r="A11" s="246" t="s">
        <v>125</v>
      </c>
      <c r="B11" s="162">
        <v>112</v>
      </c>
      <c r="C11" s="162">
        <v>85</v>
      </c>
      <c r="D11" s="162">
        <v>60</v>
      </c>
      <c r="E11" s="162">
        <v>97</v>
      </c>
      <c r="F11" s="162">
        <v>95</v>
      </c>
      <c r="G11" s="162">
        <v>305</v>
      </c>
      <c r="H11" s="162">
        <v>544</v>
      </c>
      <c r="I11" s="162">
        <v>449</v>
      </c>
      <c r="J11" s="162">
        <v>475</v>
      </c>
      <c r="K11" s="162">
        <v>505</v>
      </c>
      <c r="L11" s="162">
        <v>219</v>
      </c>
      <c r="M11" s="163">
        <v>98</v>
      </c>
      <c r="N11" s="259">
        <f t="shared" si="5"/>
        <v>3044</v>
      </c>
      <c r="O11" s="108"/>
      <c r="P11" s="304" t="s">
        <v>125</v>
      </c>
      <c r="Q11" s="211">
        <v>16</v>
      </c>
      <c r="R11" s="211">
        <v>1</v>
      </c>
      <c r="S11" s="211">
        <v>19</v>
      </c>
      <c r="T11" s="211">
        <v>3</v>
      </c>
      <c r="U11" s="211">
        <v>13</v>
      </c>
      <c r="V11" s="211">
        <v>1</v>
      </c>
      <c r="W11" s="211">
        <v>2</v>
      </c>
      <c r="X11" s="211">
        <v>2</v>
      </c>
      <c r="Y11" s="211">
        <v>0</v>
      </c>
      <c r="Z11" s="211">
        <v>24</v>
      </c>
      <c r="AA11" s="211">
        <v>4</v>
      </c>
      <c r="AB11" s="211">
        <v>2</v>
      </c>
      <c r="AC11" s="258">
        <f t="shared" si="6"/>
        <v>87</v>
      </c>
    </row>
    <row r="12" spans="1:29" ht="18" customHeight="1" thickBot="1">
      <c r="A12" s="247" t="s">
        <v>27</v>
      </c>
      <c r="B12" s="213">
        <v>84</v>
      </c>
      <c r="C12" s="213">
        <v>100</v>
      </c>
      <c r="D12" s="214">
        <v>77</v>
      </c>
      <c r="E12" s="214">
        <v>80</v>
      </c>
      <c r="F12" s="123">
        <v>236</v>
      </c>
      <c r="G12" s="123">
        <v>438</v>
      </c>
      <c r="H12" s="124">
        <v>631</v>
      </c>
      <c r="I12" s="123">
        <v>752</v>
      </c>
      <c r="J12" s="122">
        <v>523</v>
      </c>
      <c r="K12" s="123">
        <v>427</v>
      </c>
      <c r="L12" s="122">
        <v>253</v>
      </c>
      <c r="M12" s="215">
        <v>136</v>
      </c>
      <c r="N12" s="249">
        <f t="shared" si="5"/>
        <v>3737</v>
      </c>
      <c r="O12" s="108"/>
      <c r="P12" s="305" t="s">
        <v>20</v>
      </c>
      <c r="Q12" s="216">
        <v>7</v>
      </c>
      <c r="R12" s="216">
        <v>7</v>
      </c>
      <c r="S12" s="217">
        <v>13</v>
      </c>
      <c r="T12" s="217">
        <v>3</v>
      </c>
      <c r="U12" s="217">
        <v>8</v>
      </c>
      <c r="V12" s="217">
        <v>11</v>
      </c>
      <c r="W12" s="216">
        <v>5</v>
      </c>
      <c r="X12" s="217">
        <v>11</v>
      </c>
      <c r="Y12" s="217">
        <v>9</v>
      </c>
      <c r="Z12" s="217">
        <v>9</v>
      </c>
      <c r="AA12" s="218">
        <v>20</v>
      </c>
      <c r="AB12" s="218">
        <v>37</v>
      </c>
      <c r="AC12" s="256">
        <f t="shared" si="6"/>
        <v>140</v>
      </c>
    </row>
    <row r="13" spans="1:29" ht="18" customHeight="1" thickBot="1">
      <c r="A13" s="247" t="s">
        <v>28</v>
      </c>
      <c r="B13" s="217">
        <v>41</v>
      </c>
      <c r="C13" s="217">
        <v>44</v>
      </c>
      <c r="D13" s="217">
        <v>67</v>
      </c>
      <c r="E13" s="217">
        <v>103</v>
      </c>
      <c r="F13" s="219">
        <v>311</v>
      </c>
      <c r="G13" s="217">
        <v>415</v>
      </c>
      <c r="H13" s="217">
        <v>539</v>
      </c>
      <c r="I13" s="219">
        <v>1165</v>
      </c>
      <c r="J13" s="217">
        <v>534</v>
      </c>
      <c r="K13" s="217">
        <v>297</v>
      </c>
      <c r="L13" s="216">
        <v>205</v>
      </c>
      <c r="M13" s="220">
        <v>92</v>
      </c>
      <c r="N13" s="250">
        <f t="shared" si="5"/>
        <v>3813</v>
      </c>
      <c r="O13" s="108"/>
      <c r="P13" s="306" t="s">
        <v>28</v>
      </c>
      <c r="Q13" s="217">
        <v>9</v>
      </c>
      <c r="R13" s="217">
        <v>22</v>
      </c>
      <c r="S13" s="216">
        <v>18</v>
      </c>
      <c r="T13" s="217">
        <v>9</v>
      </c>
      <c r="U13" s="221">
        <v>21</v>
      </c>
      <c r="V13" s="217">
        <v>14</v>
      </c>
      <c r="W13" s="217">
        <v>6</v>
      </c>
      <c r="X13" s="217">
        <v>13</v>
      </c>
      <c r="Y13" s="217">
        <v>7</v>
      </c>
      <c r="Z13" s="222">
        <v>81</v>
      </c>
      <c r="AA13" s="221">
        <v>31</v>
      </c>
      <c r="AB13" s="222">
        <v>37</v>
      </c>
      <c r="AC13" s="257">
        <f t="shared" si="6"/>
        <v>268</v>
      </c>
    </row>
    <row r="14" spans="1:29" ht="18" customHeight="1" thickBot="1">
      <c r="A14" s="247" t="s">
        <v>29</v>
      </c>
      <c r="B14" s="217">
        <v>57</v>
      </c>
      <c r="C14" s="216">
        <v>35</v>
      </c>
      <c r="D14" s="217">
        <v>95</v>
      </c>
      <c r="E14" s="216">
        <v>112</v>
      </c>
      <c r="F14" s="217">
        <v>131</v>
      </c>
      <c r="G14" s="13">
        <v>340</v>
      </c>
      <c r="H14" s="13">
        <v>483</v>
      </c>
      <c r="I14" s="14">
        <v>1339</v>
      </c>
      <c r="J14" s="13">
        <v>614</v>
      </c>
      <c r="K14" s="13">
        <v>349</v>
      </c>
      <c r="L14" s="13">
        <v>236</v>
      </c>
      <c r="M14" s="223">
        <v>68</v>
      </c>
      <c r="N14" s="249">
        <f t="shared" si="5"/>
        <v>3859</v>
      </c>
      <c r="O14" s="108"/>
      <c r="P14" s="306" t="s">
        <v>29</v>
      </c>
      <c r="Q14" s="217">
        <v>19</v>
      </c>
      <c r="R14" s="217">
        <v>12</v>
      </c>
      <c r="S14" s="217">
        <v>8</v>
      </c>
      <c r="T14" s="216">
        <v>12</v>
      </c>
      <c r="U14" s="217">
        <v>7</v>
      </c>
      <c r="V14" s="217">
        <v>15</v>
      </c>
      <c r="W14" s="13">
        <v>16</v>
      </c>
      <c r="X14" s="223">
        <v>12</v>
      </c>
      <c r="Y14" s="216">
        <v>16</v>
      </c>
      <c r="Z14" s="217">
        <v>6</v>
      </c>
      <c r="AA14" s="216">
        <v>12</v>
      </c>
      <c r="AB14" s="216">
        <v>6</v>
      </c>
      <c r="AC14" s="256">
        <f t="shared" si="6"/>
        <v>141</v>
      </c>
    </row>
    <row r="15" spans="1:29" ht="18" hidden="1" customHeight="1" thickBot="1">
      <c r="A15" s="247" t="s">
        <v>30</v>
      </c>
      <c r="B15" s="224">
        <v>68</v>
      </c>
      <c r="C15" s="217">
        <v>42</v>
      </c>
      <c r="D15" s="217">
        <v>44</v>
      </c>
      <c r="E15" s="216">
        <v>75</v>
      </c>
      <c r="F15" s="216">
        <v>135</v>
      </c>
      <c r="G15" s="216">
        <v>448</v>
      </c>
      <c r="H15" s="217">
        <v>507</v>
      </c>
      <c r="I15" s="217">
        <v>808</v>
      </c>
      <c r="J15" s="221">
        <v>795</v>
      </c>
      <c r="K15" s="216">
        <v>313</v>
      </c>
      <c r="L15" s="216">
        <v>246</v>
      </c>
      <c r="M15" s="216">
        <v>143</v>
      </c>
      <c r="N15" s="249">
        <f t="shared" si="5"/>
        <v>3624</v>
      </c>
      <c r="O15" s="108"/>
      <c r="P15" s="306" t="s">
        <v>30</v>
      </c>
      <c r="Q15" s="226">
        <v>9</v>
      </c>
      <c r="R15" s="217">
        <v>16</v>
      </c>
      <c r="S15" s="217">
        <v>12</v>
      </c>
      <c r="T15" s="216">
        <v>6</v>
      </c>
      <c r="U15" s="227">
        <v>7</v>
      </c>
      <c r="V15" s="227">
        <v>14</v>
      </c>
      <c r="W15" s="217">
        <v>9</v>
      </c>
      <c r="X15" s="217">
        <v>14</v>
      </c>
      <c r="Y15" s="217">
        <v>9</v>
      </c>
      <c r="Z15" s="217">
        <v>9</v>
      </c>
      <c r="AA15" s="227">
        <v>8</v>
      </c>
      <c r="AB15" s="227">
        <v>7</v>
      </c>
      <c r="AC15" s="256">
        <f t="shared" si="6"/>
        <v>120</v>
      </c>
    </row>
    <row r="16" spans="1:29" ht="18" hidden="1" customHeight="1" thickBot="1">
      <c r="A16" s="12" t="s">
        <v>31</v>
      </c>
      <c r="B16" s="228">
        <v>71</v>
      </c>
      <c r="C16" s="228">
        <v>97</v>
      </c>
      <c r="D16" s="228">
        <v>61</v>
      </c>
      <c r="E16" s="229">
        <v>105</v>
      </c>
      <c r="F16" s="229">
        <v>198</v>
      </c>
      <c r="G16" s="229">
        <v>442</v>
      </c>
      <c r="H16" s="230">
        <v>790</v>
      </c>
      <c r="I16" s="15">
        <v>674</v>
      </c>
      <c r="J16" s="15">
        <v>594</v>
      </c>
      <c r="K16" s="229">
        <v>275</v>
      </c>
      <c r="L16" s="229">
        <v>133</v>
      </c>
      <c r="M16" s="229">
        <v>108</v>
      </c>
      <c r="N16" s="249">
        <f t="shared" si="5"/>
        <v>3548</v>
      </c>
      <c r="O16" s="10"/>
      <c r="P16" s="248" t="s">
        <v>31</v>
      </c>
      <c r="Q16" s="228">
        <v>7</v>
      </c>
      <c r="R16" s="228">
        <v>13</v>
      </c>
      <c r="S16" s="228">
        <v>12</v>
      </c>
      <c r="T16" s="229">
        <v>11</v>
      </c>
      <c r="U16" s="229">
        <v>12</v>
      </c>
      <c r="V16" s="229">
        <v>15</v>
      </c>
      <c r="W16" s="229">
        <v>20</v>
      </c>
      <c r="X16" s="229">
        <v>15</v>
      </c>
      <c r="Y16" s="229">
        <v>15</v>
      </c>
      <c r="Z16" s="229">
        <v>20</v>
      </c>
      <c r="AA16" s="229">
        <v>9</v>
      </c>
      <c r="AB16" s="229">
        <v>7</v>
      </c>
      <c r="AC16" s="255">
        <f t="shared" si="6"/>
        <v>156</v>
      </c>
    </row>
    <row r="17" spans="1:31" ht="13.8" hidden="1" thickBot="1">
      <c r="A17" s="17" t="s">
        <v>32</v>
      </c>
      <c r="B17" s="226">
        <v>38</v>
      </c>
      <c r="C17" s="229">
        <v>19</v>
      </c>
      <c r="D17" s="229">
        <v>38</v>
      </c>
      <c r="E17" s="229">
        <v>203</v>
      </c>
      <c r="F17" s="229">
        <v>146</v>
      </c>
      <c r="G17" s="229">
        <v>439</v>
      </c>
      <c r="H17" s="230">
        <v>964</v>
      </c>
      <c r="I17" s="230">
        <v>1154</v>
      </c>
      <c r="J17" s="229">
        <v>423</v>
      </c>
      <c r="K17" s="229">
        <v>388</v>
      </c>
      <c r="L17" s="229">
        <v>176</v>
      </c>
      <c r="M17" s="229">
        <v>143</v>
      </c>
      <c r="N17" s="231">
        <f t="shared" si="5"/>
        <v>4131</v>
      </c>
      <c r="O17" s="10"/>
      <c r="P17" s="16" t="s">
        <v>32</v>
      </c>
      <c r="Q17" s="229">
        <v>7</v>
      </c>
      <c r="R17" s="229">
        <v>7</v>
      </c>
      <c r="S17" s="229">
        <v>8</v>
      </c>
      <c r="T17" s="229">
        <v>12</v>
      </c>
      <c r="U17" s="229">
        <v>9</v>
      </c>
      <c r="V17" s="229">
        <v>6</v>
      </c>
      <c r="W17" s="229">
        <v>11</v>
      </c>
      <c r="X17" s="229">
        <v>8</v>
      </c>
      <c r="Y17" s="229">
        <v>16</v>
      </c>
      <c r="Z17" s="229">
        <v>40</v>
      </c>
      <c r="AA17" s="229">
        <v>17</v>
      </c>
      <c r="AB17" s="229">
        <v>16</v>
      </c>
      <c r="AC17" s="229">
        <f t="shared" si="6"/>
        <v>157</v>
      </c>
    </row>
    <row r="18" spans="1:31" ht="13.8" hidden="1" thickBot="1">
      <c r="A18" s="232" t="s">
        <v>33</v>
      </c>
      <c r="B18" s="15">
        <v>49</v>
      </c>
      <c r="C18" s="15">
        <v>63</v>
      </c>
      <c r="D18" s="15">
        <v>50</v>
      </c>
      <c r="E18" s="15">
        <v>71</v>
      </c>
      <c r="F18" s="15">
        <v>144</v>
      </c>
      <c r="G18" s="15">
        <v>374</v>
      </c>
      <c r="H18" s="105">
        <v>729</v>
      </c>
      <c r="I18" s="105">
        <v>1097</v>
      </c>
      <c r="J18" s="105">
        <v>650</v>
      </c>
      <c r="K18" s="15">
        <v>397</v>
      </c>
      <c r="L18" s="15">
        <v>192</v>
      </c>
      <c r="M18" s="15">
        <v>217</v>
      </c>
      <c r="N18" s="231">
        <f t="shared" si="5"/>
        <v>4033</v>
      </c>
      <c r="O18" s="10"/>
      <c r="P18" s="18" t="s">
        <v>33</v>
      </c>
      <c r="Q18" s="15">
        <v>10</v>
      </c>
      <c r="R18" s="15">
        <v>6</v>
      </c>
      <c r="S18" s="15">
        <v>14</v>
      </c>
      <c r="T18" s="15">
        <v>10</v>
      </c>
      <c r="U18" s="15">
        <v>10</v>
      </c>
      <c r="V18" s="15">
        <v>19</v>
      </c>
      <c r="W18" s="15">
        <v>11</v>
      </c>
      <c r="X18" s="15">
        <v>20</v>
      </c>
      <c r="Y18" s="15">
        <v>15</v>
      </c>
      <c r="Z18" s="15">
        <v>8</v>
      </c>
      <c r="AA18" s="15">
        <v>11</v>
      </c>
      <c r="AB18" s="15">
        <v>8</v>
      </c>
      <c r="AC18" s="229">
        <f t="shared" si="6"/>
        <v>142</v>
      </c>
    </row>
    <row r="19" spans="1:31" ht="13.8" hidden="1" thickBot="1">
      <c r="A19" s="17" t="s">
        <v>34</v>
      </c>
      <c r="B19" s="15">
        <v>53</v>
      </c>
      <c r="C19" s="15">
        <v>39</v>
      </c>
      <c r="D19" s="15">
        <v>74</v>
      </c>
      <c r="E19" s="15">
        <v>64</v>
      </c>
      <c r="F19" s="15">
        <v>208</v>
      </c>
      <c r="G19" s="15">
        <v>491</v>
      </c>
      <c r="H19" s="15">
        <v>454</v>
      </c>
      <c r="I19" s="105">
        <v>1068</v>
      </c>
      <c r="J19" s="15">
        <v>568</v>
      </c>
      <c r="K19" s="15">
        <v>407</v>
      </c>
      <c r="L19" s="15">
        <v>228</v>
      </c>
      <c r="M19" s="15">
        <v>81</v>
      </c>
      <c r="N19" s="225">
        <f t="shared" si="5"/>
        <v>3735</v>
      </c>
      <c r="O19" s="10"/>
      <c r="P19" s="16" t="s">
        <v>34</v>
      </c>
      <c r="Q19" s="15">
        <v>12</v>
      </c>
      <c r="R19" s="15">
        <v>13</v>
      </c>
      <c r="S19" s="15">
        <v>46</v>
      </c>
      <c r="T19" s="15">
        <v>9</v>
      </c>
      <c r="U19" s="15">
        <v>20</v>
      </c>
      <c r="V19" s="15">
        <v>4</v>
      </c>
      <c r="W19" s="15">
        <v>8</v>
      </c>
      <c r="X19" s="15">
        <v>30</v>
      </c>
      <c r="Y19" s="15">
        <v>22</v>
      </c>
      <c r="Z19" s="15">
        <v>20</v>
      </c>
      <c r="AA19" s="15">
        <v>16</v>
      </c>
      <c r="AB19" s="15">
        <v>12</v>
      </c>
      <c r="AC19" s="233">
        <f t="shared" si="6"/>
        <v>212</v>
      </c>
    </row>
    <row r="20" spans="1:31" ht="13.8" hidden="1" thickBot="1">
      <c r="A20" s="17" t="s">
        <v>21</v>
      </c>
      <c r="B20" s="106">
        <v>67</v>
      </c>
      <c r="C20" s="106">
        <v>62</v>
      </c>
      <c r="D20" s="106">
        <v>57</v>
      </c>
      <c r="E20" s="106">
        <v>77</v>
      </c>
      <c r="F20" s="106">
        <v>473</v>
      </c>
      <c r="G20" s="106">
        <v>468</v>
      </c>
      <c r="H20" s="107">
        <v>659</v>
      </c>
      <c r="I20" s="106">
        <v>851</v>
      </c>
      <c r="J20" s="106">
        <v>542</v>
      </c>
      <c r="K20" s="106">
        <v>270</v>
      </c>
      <c r="L20" s="106">
        <v>208</v>
      </c>
      <c r="M20" s="106">
        <v>174</v>
      </c>
      <c r="N20" s="234">
        <f t="shared" si="5"/>
        <v>3908</v>
      </c>
      <c r="O20" s="10" t="s">
        <v>26</v>
      </c>
      <c r="P20" s="18" t="s">
        <v>21</v>
      </c>
      <c r="Q20" s="15">
        <v>6</v>
      </c>
      <c r="R20" s="15">
        <v>25</v>
      </c>
      <c r="S20" s="15">
        <v>29</v>
      </c>
      <c r="T20" s="15">
        <v>4</v>
      </c>
      <c r="U20" s="15">
        <v>17</v>
      </c>
      <c r="V20" s="15">
        <v>19</v>
      </c>
      <c r="W20" s="15">
        <v>14</v>
      </c>
      <c r="X20" s="15">
        <v>37</v>
      </c>
      <c r="Y20" s="19">
        <v>76</v>
      </c>
      <c r="Z20" s="15">
        <v>34</v>
      </c>
      <c r="AA20" s="15">
        <v>17</v>
      </c>
      <c r="AB20" s="15">
        <v>18</v>
      </c>
      <c r="AC20" s="233">
        <f t="shared" si="6"/>
        <v>296</v>
      </c>
    </row>
    <row r="21" spans="1:31">
      <c r="A21" s="20"/>
      <c r="B21" s="235"/>
      <c r="C21" s="235"/>
      <c r="D21" s="235"/>
      <c r="E21" s="235"/>
      <c r="F21" s="235"/>
      <c r="G21" s="235"/>
      <c r="H21" s="235"/>
      <c r="I21" s="235"/>
      <c r="J21" s="235"/>
      <c r="K21" s="235"/>
      <c r="L21" s="235"/>
      <c r="M21" s="235"/>
      <c r="N21" s="21"/>
      <c r="O21" s="10"/>
      <c r="P21" s="22"/>
      <c r="Q21" s="236"/>
      <c r="R21" s="236"/>
      <c r="S21" s="236"/>
      <c r="T21" s="236"/>
      <c r="U21" s="236"/>
      <c r="V21" s="236"/>
      <c r="W21" s="236"/>
      <c r="X21" s="236"/>
      <c r="Y21" s="236"/>
      <c r="Z21" s="236"/>
      <c r="AA21" s="236"/>
      <c r="AB21" s="236"/>
      <c r="AC21" s="235"/>
    </row>
    <row r="22" spans="1:31" ht="13.5" customHeight="1">
      <c r="A22" s="692" t="s">
        <v>229</v>
      </c>
      <c r="B22" s="693"/>
      <c r="C22" s="693"/>
      <c r="D22" s="693"/>
      <c r="E22" s="693"/>
      <c r="F22" s="693"/>
      <c r="G22" s="693"/>
      <c r="H22" s="693"/>
      <c r="I22" s="693"/>
      <c r="J22" s="693"/>
      <c r="K22" s="693"/>
      <c r="L22" s="693"/>
      <c r="M22" s="693"/>
      <c r="N22" s="694"/>
      <c r="O22" s="10"/>
      <c r="P22" s="692" t="str">
        <f>+A22</f>
        <v>※2024年 第4週（1/22～1/28） 現在</v>
      </c>
      <c r="Q22" s="693"/>
      <c r="R22" s="693"/>
      <c r="S22" s="693"/>
      <c r="T22" s="693"/>
      <c r="U22" s="693"/>
      <c r="V22" s="693"/>
      <c r="W22" s="693"/>
      <c r="X22" s="693"/>
      <c r="Y22" s="693"/>
      <c r="Z22" s="693"/>
      <c r="AA22" s="693"/>
      <c r="AB22" s="693"/>
      <c r="AC22" s="694"/>
    </row>
    <row r="23" spans="1:31" ht="13.8" thickBot="1">
      <c r="A23" s="292" t="s">
        <v>144</v>
      </c>
      <c r="B23" s="10"/>
      <c r="C23" s="10"/>
      <c r="D23" s="10"/>
      <c r="E23" s="10"/>
      <c r="F23" s="10"/>
      <c r="G23" s="10" t="s">
        <v>19</v>
      </c>
      <c r="H23" s="10"/>
      <c r="I23" s="10"/>
      <c r="J23" s="10"/>
      <c r="K23" s="10"/>
      <c r="L23" s="10"/>
      <c r="M23" s="10"/>
      <c r="N23" s="24"/>
      <c r="O23" s="10"/>
      <c r="P23" s="293"/>
      <c r="Q23" s="10"/>
      <c r="R23" s="10"/>
      <c r="S23" s="10"/>
      <c r="T23" s="10"/>
      <c r="U23" s="10"/>
      <c r="V23" s="10"/>
      <c r="W23" s="10"/>
      <c r="X23" s="10"/>
      <c r="Y23" s="10"/>
      <c r="Z23" s="10"/>
      <c r="AA23" s="10"/>
      <c r="AB23" s="10"/>
      <c r="AC23" s="26"/>
    </row>
    <row r="24" spans="1:31" ht="33" customHeight="1" thickBot="1">
      <c r="A24" s="23"/>
      <c r="B24" s="237" t="s">
        <v>151</v>
      </c>
      <c r="C24" s="10"/>
      <c r="D24" s="695" t="s">
        <v>207</v>
      </c>
      <c r="E24" s="696"/>
      <c r="F24" s="10"/>
      <c r="G24" s="10" t="s">
        <v>19</v>
      </c>
      <c r="H24" s="10"/>
      <c r="I24" s="10"/>
      <c r="J24" s="10"/>
      <c r="K24" s="10"/>
      <c r="L24" s="10"/>
      <c r="M24" s="10"/>
      <c r="N24" s="24"/>
      <c r="O24" s="108" t="s">
        <v>19</v>
      </c>
      <c r="P24" s="146"/>
      <c r="Q24" s="362" t="s">
        <v>152</v>
      </c>
      <c r="R24" s="678" t="s">
        <v>179</v>
      </c>
      <c r="S24" s="679"/>
      <c r="T24" s="680"/>
      <c r="U24" s="10"/>
      <c r="V24" s="10"/>
      <c r="W24" s="10"/>
      <c r="X24" s="10"/>
      <c r="Y24" s="10"/>
      <c r="Z24" s="10"/>
      <c r="AA24" s="10"/>
      <c r="AB24" s="10"/>
      <c r="AC24" s="26"/>
    </row>
    <row r="25" spans="1:31" ht="15" customHeight="1">
      <c r="A25" s="23"/>
      <c r="B25" s="10"/>
      <c r="C25" s="10"/>
      <c r="D25" s="10" t="s">
        <v>26</v>
      </c>
      <c r="E25" s="10"/>
      <c r="F25" s="10"/>
      <c r="G25" s="10"/>
      <c r="H25" s="10"/>
      <c r="I25" s="10"/>
      <c r="J25" s="10"/>
      <c r="K25" s="10"/>
      <c r="L25" s="10"/>
      <c r="M25" s="10"/>
      <c r="N25" s="24"/>
      <c r="O25" s="108" t="s">
        <v>19</v>
      </c>
      <c r="P25" s="145"/>
      <c r="Q25" s="10"/>
      <c r="R25" s="10"/>
      <c r="S25" s="10"/>
      <c r="T25" s="10"/>
      <c r="U25" s="10"/>
      <c r="V25" s="10"/>
      <c r="W25" s="10"/>
      <c r="X25" s="10"/>
      <c r="Y25" s="10"/>
      <c r="Z25" s="10"/>
      <c r="AA25" s="10"/>
      <c r="AB25" s="10"/>
      <c r="AC25" s="26"/>
    </row>
    <row r="26" spans="1:31" ht="9" customHeight="1">
      <c r="A26" s="23"/>
      <c r="B26" s="10"/>
      <c r="C26" s="10"/>
      <c r="D26" s="10"/>
      <c r="E26" s="10"/>
      <c r="F26" s="10"/>
      <c r="G26" s="10"/>
      <c r="H26" s="10"/>
      <c r="I26" s="10"/>
      <c r="J26" s="10"/>
      <c r="K26" s="10"/>
      <c r="L26" s="10"/>
      <c r="M26" s="10"/>
      <c r="N26" s="24"/>
      <c r="O26" s="108" t="s">
        <v>19</v>
      </c>
      <c r="P26" s="25"/>
      <c r="Q26" s="10"/>
      <c r="R26" s="10"/>
      <c r="S26" s="10"/>
      <c r="T26" s="10"/>
      <c r="U26" s="10"/>
      <c r="V26" s="10"/>
      <c r="W26" s="10"/>
      <c r="X26" s="10"/>
      <c r="Y26" s="10"/>
      <c r="Z26" s="10"/>
      <c r="AA26" s="10"/>
      <c r="AB26" s="10"/>
      <c r="AC26" s="26"/>
      <c r="AE26" s="1" t="s">
        <v>144</v>
      </c>
    </row>
    <row r="27" spans="1:31">
      <c r="A27" s="23"/>
      <c r="B27" s="10"/>
      <c r="C27" s="10"/>
      <c r="D27" s="10"/>
      <c r="E27" s="10"/>
      <c r="F27" s="10"/>
      <c r="G27" s="10"/>
      <c r="H27" s="10"/>
      <c r="I27" s="10"/>
      <c r="J27" s="10"/>
      <c r="K27" s="10"/>
      <c r="L27" s="10"/>
      <c r="M27" s="10"/>
      <c r="N27" s="24"/>
      <c r="O27" s="10" t="s">
        <v>19</v>
      </c>
      <c r="P27" s="11"/>
      <c r="AC27" s="27"/>
    </row>
    <row r="28" spans="1:31">
      <c r="A28" s="23"/>
      <c r="B28" s="10"/>
      <c r="C28" s="10"/>
      <c r="D28" s="10"/>
      <c r="E28" s="10"/>
      <c r="F28" s="10"/>
      <c r="G28" s="10"/>
      <c r="H28" s="10"/>
      <c r="I28" s="10"/>
      <c r="J28" s="10"/>
      <c r="K28" s="10"/>
      <c r="L28" s="10"/>
      <c r="M28" s="10"/>
      <c r="N28" s="24"/>
      <c r="O28" s="10" t="s">
        <v>19</v>
      </c>
      <c r="P28" s="11"/>
      <c r="AC28" s="27"/>
    </row>
    <row r="29" spans="1:31">
      <c r="A29" s="23"/>
      <c r="B29" s="10"/>
      <c r="C29" s="10"/>
      <c r="D29" s="10"/>
      <c r="E29" s="10"/>
      <c r="F29" s="10"/>
      <c r="G29" s="10"/>
      <c r="H29" s="10"/>
      <c r="I29" s="10"/>
      <c r="J29" s="10"/>
      <c r="K29" s="10"/>
      <c r="L29" s="10"/>
      <c r="M29" s="10"/>
      <c r="N29" s="24"/>
      <c r="O29" s="10" t="s">
        <v>19</v>
      </c>
      <c r="P29" s="11"/>
      <c r="AC29" s="27"/>
      <c r="AD29" s="164"/>
    </row>
    <row r="30" spans="1:31">
      <c r="A30" s="23"/>
      <c r="B30" s="10"/>
      <c r="C30" s="10"/>
      <c r="D30" s="10"/>
      <c r="E30" s="10"/>
      <c r="F30" s="10"/>
      <c r="G30" s="10"/>
      <c r="H30" s="10"/>
      <c r="I30" s="10"/>
      <c r="J30" s="10"/>
      <c r="K30" s="10"/>
      <c r="L30" s="10"/>
      <c r="M30" s="10"/>
      <c r="N30" s="24"/>
      <c r="O30" s="10"/>
      <c r="P30" s="11"/>
      <c r="AC30" s="27"/>
    </row>
    <row r="31" spans="1:31" ht="21.6">
      <c r="A31" s="324" t="s">
        <v>168</v>
      </c>
      <c r="B31" s="10"/>
      <c r="C31" s="10"/>
      <c r="D31" s="10"/>
      <c r="E31" s="10"/>
      <c r="F31" s="10"/>
      <c r="G31" s="10"/>
      <c r="H31" s="10"/>
      <c r="I31" s="10"/>
      <c r="J31" s="10"/>
      <c r="K31" s="10"/>
      <c r="L31" s="10"/>
      <c r="M31" s="10"/>
      <c r="N31" s="24"/>
      <c r="O31" s="10"/>
      <c r="P31" s="11"/>
      <c r="AC31" s="27"/>
    </row>
    <row r="32" spans="1:31" ht="13.8" thickBot="1">
      <c r="A32" s="28"/>
      <c r="B32" s="29"/>
      <c r="C32" s="29"/>
      <c r="D32" s="29"/>
      <c r="E32" s="29"/>
      <c r="F32" s="29"/>
      <c r="G32" s="29"/>
      <c r="H32" s="29"/>
      <c r="I32" s="29"/>
      <c r="J32" s="29"/>
      <c r="K32" s="29"/>
      <c r="L32" s="29"/>
      <c r="M32" s="29"/>
      <c r="N32" s="30"/>
      <c r="O32" s="10"/>
      <c r="P32" s="31"/>
      <c r="Q32" s="32"/>
      <c r="R32" s="32"/>
      <c r="S32" s="32"/>
      <c r="T32" s="32"/>
      <c r="U32" s="32"/>
      <c r="V32" s="32"/>
      <c r="W32" s="32"/>
      <c r="X32" s="32"/>
      <c r="Y32" s="32"/>
      <c r="Z32" s="32"/>
      <c r="AA32" s="32"/>
      <c r="AB32" s="32"/>
      <c r="AC32" s="33"/>
    </row>
    <row r="33" spans="1:29">
      <c r="A33" s="34"/>
      <c r="C33" s="10"/>
      <c r="D33" s="10"/>
      <c r="E33" s="10"/>
      <c r="F33" s="10"/>
      <c r="G33" s="10"/>
      <c r="H33" s="10"/>
      <c r="I33" s="10"/>
      <c r="J33" s="10"/>
      <c r="K33" s="10"/>
      <c r="L33" s="10"/>
      <c r="M33" s="10"/>
      <c r="N33" s="10"/>
      <c r="O33" s="10"/>
    </row>
    <row r="34" spans="1:29">
      <c r="O34" s="10"/>
    </row>
    <row r="35" spans="1:29">
      <c r="K35" s="238" t="s">
        <v>26</v>
      </c>
      <c r="O35" s="10"/>
    </row>
    <row r="36" spans="1:29">
      <c r="O36" s="10"/>
    </row>
    <row r="37" spans="1:29">
      <c r="O37" s="10"/>
    </row>
    <row r="38" spans="1:29">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row>
    <row r="39" spans="1:29">
      <c r="Q39" s="118" t="s">
        <v>153</v>
      </c>
      <c r="R39" s="118"/>
      <c r="S39" s="118"/>
      <c r="T39" s="118"/>
      <c r="U39" s="118"/>
      <c r="V39" s="118"/>
      <c r="W39" s="118"/>
      <c r="X39" s="118"/>
    </row>
    <row r="40" spans="1:29">
      <c r="Q40" s="118" t="s">
        <v>154</v>
      </c>
      <c r="R40" s="118"/>
      <c r="S40" s="118"/>
      <c r="T40" s="118"/>
      <c r="U40" s="118"/>
      <c r="V40" s="118"/>
      <c r="W40" s="118"/>
      <c r="X40" s="118"/>
    </row>
  </sheetData>
  <mergeCells count="8">
    <mergeCell ref="R24:T24"/>
    <mergeCell ref="A1:N1"/>
    <mergeCell ref="P1:AC1"/>
    <mergeCell ref="A2:N2"/>
    <mergeCell ref="P2:AC2"/>
    <mergeCell ref="A22:N22"/>
    <mergeCell ref="P22:AC22"/>
    <mergeCell ref="D24:E24"/>
  </mergeCells>
  <phoneticPr fontId="86"/>
  <pageMargins left="0.75" right="0.75" top="1" bottom="1" header="0.51200000000000001" footer="0.51200000000000001"/>
  <pageSetup paperSize="9" scale="44" orientation="portrait" horizontalDpi="1200" verticalDpi="12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ヘッドライン</vt:lpstr>
      <vt:lpstr>スポンサー公告</vt:lpstr>
      <vt:lpstr>5　ノロウイルス関連情報 </vt:lpstr>
      <vt:lpstr>Sheet1</vt:lpstr>
      <vt:lpstr>５  衛生訓話</vt:lpstr>
      <vt:lpstr>5　食中毒記事等 </vt:lpstr>
      <vt:lpstr>5　海外情報</vt:lpstr>
      <vt:lpstr>4　感染症情報</vt:lpstr>
      <vt:lpstr>4　感染症統計</vt:lpstr>
      <vt:lpstr>5　食品回収</vt:lpstr>
      <vt:lpstr>5　食品表示</vt:lpstr>
      <vt:lpstr>5　残留農薬　等 </vt:lpstr>
      <vt:lpstr>'4　感染症情報'!Print_Area</vt:lpstr>
      <vt:lpstr>'4　感染症統計'!Print_Area</vt:lpstr>
      <vt:lpstr>'５  衛生訓話'!Print_Area</vt:lpstr>
      <vt:lpstr>'5　ノロウイルス関連情報 '!Print_Area</vt:lpstr>
      <vt:lpstr>'5　海外情報'!Print_Area</vt:lpstr>
      <vt:lpstr>'5　残留農薬　等 '!Print_Area</vt:lpstr>
      <vt:lpstr>'5　食中毒記事等 '!Print_Area</vt:lpstr>
      <vt:lpstr>'5　食品回収'!Print_Area</vt:lpstr>
      <vt:lpstr>'5　食品表示'!Print_Area</vt:lpstr>
      <vt:lpstr>スポンサー公告!Print_Area</vt:lpstr>
      <vt:lpstr>'5　残留農薬　等 '!Print_Titles</vt:lpstr>
      <vt:lpstr>'5　食中毒記事等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2017-11-10T10:38:10Z</dcterms:created>
  <dcterms:modified xsi:type="dcterms:W3CDTF">2024-02-11T22:40:07Z</dcterms:modified>
</cp:coreProperties>
</file>