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hidePivotFieldList="1"/>
  <xr:revisionPtr revIDLastSave="0" documentId="13_ncr:1_{7C07566B-BBF6-4627-BC31-65C92081265F}"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4　ノロウイルス関連情報 " sheetId="101" r:id="rId3"/>
    <sheet name="Sheet1" sheetId="160" state="hidden" r:id="rId4"/>
    <sheet name="4  衛生訓話" sheetId="165" r:id="rId5"/>
    <sheet name="4　食中毒記事等 " sheetId="29" r:id="rId6"/>
    <sheet name="4　海外情報" sheetId="123" r:id="rId7"/>
    <sheet name="3　感染症情報" sheetId="124" r:id="rId8"/>
    <sheet name="4　感染症統計" sheetId="125" r:id="rId9"/>
    <sheet name="4　食品回収" sheetId="60" r:id="rId10"/>
    <sheet name="4　食品表示" sheetId="34" r:id="rId11"/>
    <sheet name="4　残留農薬　等 " sheetId="156" r:id="rId12"/>
  </sheets>
  <externalReferences>
    <externalReference r:id="rId13"/>
  </externalReferences>
  <definedNames>
    <definedName name="_xlnm._FilterDatabase" localSheetId="2" hidden="1">'4　ノロウイルス関連情報 '!$A$22:$G$75</definedName>
    <definedName name="_xlnm._FilterDatabase" localSheetId="11" hidden="1">'4　残留農薬　等 '!$A$1:$C$1</definedName>
    <definedName name="_xlnm._FilterDatabase" localSheetId="5" hidden="1">'4　食中毒記事等 '!$A$1:$D$1</definedName>
    <definedName name="_xlnm.Print_Area" localSheetId="7">'3　感染症情報'!$A$1:$D$33</definedName>
    <definedName name="_xlnm.Print_Area" localSheetId="4">'4  衛生訓話'!$A$1:$M$23</definedName>
    <definedName name="_xlnm.Print_Area" localSheetId="2">'4　ノロウイルス関連情報 '!$A$1:$N$84</definedName>
    <definedName name="_xlnm.Print_Area" localSheetId="6">'4　海外情報'!$A$1:$C$31</definedName>
    <definedName name="_xlnm.Print_Area" localSheetId="8">'4　感染症統計'!$A$1:$AC$38</definedName>
    <definedName name="_xlnm.Print_Area" localSheetId="11">'4　残留農薬　等 '!$A$1:$C$26</definedName>
    <definedName name="_xlnm.Print_Area" localSheetId="5">'4　食中毒記事等 '!$A$1:$D$25</definedName>
    <definedName name="_xlnm.Print_Area" localSheetId="9">'4　食品回収'!$A$1:$E$42</definedName>
    <definedName name="_xlnm.Print_Area" localSheetId="10">'4　食品表示'!$A$1:$N$15</definedName>
    <definedName name="_xlnm.Print_Area" localSheetId="1">スポンサー公告!$B$1:$X$49</definedName>
    <definedName name="_xlnm.Print_Titles" localSheetId="11">'4　残留農薬　等 '!$1:$1</definedName>
    <definedName name="_xlnm.Print_Titles" localSheetId="5">'4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60" l="1"/>
  <c r="E22" i="160"/>
  <c r="D22" i="160"/>
  <c r="C22" i="160"/>
  <c r="G22" i="160"/>
  <c r="B22" i="160"/>
  <c r="G44" i="101"/>
  <c r="B44" i="101" s="1"/>
  <c r="B70" i="101"/>
  <c r="G73" i="10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18" i="78"/>
  <c r="B15" i="78"/>
  <c r="B14" i="78"/>
  <c r="Q4" i="125" l="1"/>
  <c r="B4" i="125"/>
  <c r="B17" i="78"/>
  <c r="N8" i="125" l="1"/>
  <c r="AC8" i="125"/>
  <c r="B11" i="78" l="1"/>
  <c r="B12" i="78" l="1"/>
  <c r="G23" i="101" l="1"/>
  <c r="G24" i="101"/>
  <c r="N9" i="125" l="1"/>
  <c r="N10" i="125"/>
  <c r="Y4" i="125" l="1"/>
  <c r="Z4" i="125"/>
  <c r="K4" i="125"/>
  <c r="B10" i="78" l="1"/>
  <c r="B13" i="78" l="1"/>
  <c r="G11" i="78" l="1"/>
  <c r="F4" i="125" l="1"/>
  <c r="E4" i="125"/>
  <c r="D4" i="125"/>
  <c r="N71" i="101" l="1"/>
  <c r="M71" i="101"/>
  <c r="G74" i="101" l="1"/>
  <c r="B24" i="101" l="1"/>
  <c r="B16" i="78" l="1"/>
  <c r="R4" i="125"/>
  <c r="S4" i="125"/>
  <c r="T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<sst xmlns="http://schemas.openxmlformats.org/spreadsheetml/2006/main" count="640" uniqueCount="452">
  <si>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</si>
  <si>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</si>
  <si>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</si>
  <si>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</si>
  <si>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</si>
  <si>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</si>
  <si>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</si>
  <si>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</si>
  <si>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</si>
  <si>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</si>
  <si>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</si>
  <si>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</si>
  <si>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</si>
  <si>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</si>
  <si>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</si>
  <si>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</si>
  <si>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</si>
  <si>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</si>
  <si>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</si>
  <si>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</si>
  <si>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</si>
  <si>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</si>
  <si>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</si>
  <si>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</si>
  <si>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</si>
  <si>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</si>
  <si>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</si>
  <si>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</si>
  <si>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</si>
  <si>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</si>
  <si>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</si>
  <si>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</si>
  <si>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</si>
  <si>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</si>
  <si>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</si>
  <si>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</si>
  <si>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</si>
  <si>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</si>
  <si>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</si>
  <si>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</si>
  <si>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</si>
  <si>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</si>
  <si>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</si>
  <si>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</si>
  <si>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</si>
  <si>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</si>
  <si>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</si>
  <si>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</si>
  <si>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</si>
  <si>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</si>
  <si>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</si>
  <si>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</si>
  <si>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</si>
  <si>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</si>
  <si>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</si>
  <si>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</si>
  <si>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</si>
  <si>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</si>
  <si>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</si>
  <si>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</si>
  <si>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</si>
  <si>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</si>
  <si>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</si>
  <si>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</si>
  <si>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</si>
  <si>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</si>
  <si>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</si>
  <si>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</si>
  <si>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</si>
  <si>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</si>
  <si>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</si>
  <si>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</si>
  <si>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</si>
  <si>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</si>
  <si>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</si>
  <si>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</si>
  <si>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</si>
  <si>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</si>
  <si>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</si>
  <si>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</si>
  <si>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</si>
  <si>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</si>
  <si>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</si>
  <si>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</si>
  <si>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</si>
  <si>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</si>
  <si>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</si>
  <si>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</si>
  <si>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</si>
  <si>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</si>
  <si>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</si>
  <si>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</si>
  <si>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</si>
  <si>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</si>
  <si>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</si>
  <si>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</si>
  <si>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</si>
  <si>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</si>
  <si>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</si>
  <si>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</si>
  <si>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</si>
  <si>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</si>
  <si>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</si>
  <si>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</si>
  <si>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</si>
  <si>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</si>
  <si>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</si>
  <si>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</si>
  <si>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</si>
  <si>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</si>
  <si>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</si>
  <si>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</si>
  <si>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</si>
  <si>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</si>
  <si>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</si>
  <si>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</si>
  <si>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</si>
  <si>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</si>
  <si>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</si>
  <si>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</si>
  <si>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</si>
  <si>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</si>
  <si>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</si>
  <si>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</si>
  <si>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</si>
  <si>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</si>
  <si>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</si>
  <si>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</si>
  <si>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</si>
  <si>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</si>
  <si>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</si>
  <si>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</si>
  <si>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</si>
  <si>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</si>
  <si>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</si>
  <si>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</si>
  <si>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</si>
  <si>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</si>
  <si>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</si>
  <si>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</si>
  <si>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</si>
  <si>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</si>
  <si>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</si>
  <si>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</si>
  <si>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</si>
  <si>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</si>
  <si>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</si>
  <si>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</si>
  <si>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</si>
  <si>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</si>
  <si>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</si>
  <si>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</si>
  <si>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</si>
  <si>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</si>
  <si>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</si>
  <si>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</si>
  <si>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</si>
  <si>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</si>
  <si>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</si>
  <si>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</si>
  <si>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</si>
  <si>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</si>
  <si>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</si>
  <si>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</si>
  <si>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</si>
  <si>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</si>
  <si>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</si>
  <si>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</si>
  <si>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</si>
  <si>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1.　食中毒</t>
    <rPh sb="3" eb="6">
      <t>ショクチュウドク</t>
    </rPh>
    <phoneticPr fontId="33"/>
  </si>
  <si>
    <t>2.　ノロウイルス</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</si>
  <si>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</si>
  <si>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</si>
  <si>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</si>
  <si>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</si>
  <si>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</si>
  <si>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</si>
  <si>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9．スポンサー広告</t>
    <rPh sb="7" eb="9">
      <t>コウコク</t>
    </rPh>
    <phoneticPr fontId="5"/>
  </si>
  <si>
    <t xml:space="preserve">腸チフス
パラチフス
</t>
    <rPh sb="0" eb="1">
      <t>チョウ</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</si>
  <si>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</si>
  <si>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</si>
  <si>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6"/>
  </si>
  <si>
    <t>　　　　フード・セーフティー　http://www7b.biglobe.ne.jp/~food-safty/　　更新2023/12/10</t>
    <phoneticPr fontId="5"/>
  </si>
  <si>
    <t>食品表示 (12/11-12/17)</t>
    <rPh sb="0" eb="2">
      <t>ショクヒン</t>
    </rPh>
    <rPh sb="2" eb="4">
      <t>ヒョウジ</t>
    </rPh>
    <phoneticPr fontId="5"/>
  </si>
  <si>
    <t xml:space="preserve"> </t>
    <phoneticPr fontId="16"/>
  </si>
  <si>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</si>
  <si>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</si>
  <si>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11月ー3月中9-10月、4月以降
施設の所在市町村で           流行・食中毒が複数件報告される。
定点観測値が5.00～10.00</t>
    <phoneticPr fontId="86"/>
  </si>
  <si>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6"/>
  </si>
  <si>
    <t>管理レベル「3」　</t>
    <phoneticPr fontId="5"/>
  </si>
  <si>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</si>
  <si>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</si>
  <si>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</si>
  <si>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</si>
  <si>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</si>
  <si>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</si>
  <si>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</si>
  <si>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　I総数</t>
    <phoneticPr fontId="5"/>
  </si>
  <si>
    <t>I男性</t>
    <phoneticPr fontId="86"/>
  </si>
  <si>
    <t>I女性</t>
    <phoneticPr fontId="86"/>
  </si>
  <si>
    <t>　NC総数　　　　</t>
    <phoneticPr fontId="5"/>
  </si>
  <si>
    <t>NC男性</t>
    <phoneticPr fontId="86"/>
  </si>
  <si>
    <t>NC女性</t>
    <phoneticPr fontId="86"/>
  </si>
  <si>
    <t>.</t>
    <phoneticPr fontId="86"/>
  </si>
  <si>
    <t>毎週　　ひとつ　　覚えていきましょう</t>
    <phoneticPr fontId="5"/>
  </si>
  <si>
    <t>皆様  週刊情報2023-51を配信いたします</t>
    <phoneticPr fontId="5"/>
  </si>
  <si>
    <t>2024年</t>
    <rPh sb="4" eb="5">
      <t>ネン</t>
    </rPh>
    <phoneticPr fontId="86"/>
  </si>
  <si>
    <t>今週</t>
    <rPh sb="0" eb="2">
      <t>コンシュウ</t>
    </rPh>
    <phoneticPr fontId="86"/>
  </si>
  <si>
    <t>少ない</t>
    <rPh sb="0" eb="1">
      <t>スク</t>
    </rPh>
    <phoneticPr fontId="86"/>
  </si>
  <si>
    <t>Food・Saqfety業務案内</t>
    <rPh sb="12" eb="16">
      <t>ギョウムアンナイ</t>
    </rPh>
    <phoneticPr fontId="33"/>
  </si>
  <si>
    <t>S</t>
    <phoneticPr fontId="86"/>
  </si>
  <si>
    <t>新潟市によりますと、今月24日に医療機関から「20日に寿司ダイニング荻川を利用した50代男性2人からノロウイルスの陽性が出ている」などと保健所に連絡がありました。男性は5人グループでこの店を利用していて、下痢やおう吐の症状を訴え医療機関を受診したということです。</t>
    <phoneticPr fontId="86"/>
  </si>
  <si>
    <t>新潟放送</t>
    <rPh sb="0" eb="2">
      <t>ニイガタ</t>
    </rPh>
    <rPh sb="2" eb="4">
      <t>ホウソウ</t>
    </rPh>
    <phoneticPr fontId="86"/>
  </si>
  <si>
    <t>青森県は26日、十和田市の総合式場「サン・ロイヤルとわだ」で20日にノロウイルスによる食中毒が発生したと発表した。59人が下痢や嘔吐（おうと）、発熱などの症状を訴え、うち22人が受診し1人が入院したが、全員快方に向かっている。県は食品衛生法に基づき、同施設の厨房（ちゅうぼう）など飲食店営業に関わる部分について26日から31日まで6日間の営業停止を命じた。県内で今年に入ってからの食中毒の発生は初めてで、同施設は25日から営業を自粛</t>
    <phoneticPr fontId="86"/>
  </si>
  <si>
    <t>東奥日報</t>
    <rPh sb="0" eb="2">
      <t>トウオウ</t>
    </rPh>
    <rPh sb="2" eb="4">
      <t>ニッポウ</t>
    </rPh>
    <phoneticPr fontId="86"/>
  </si>
  <si>
    <t>静岡朝日テレビ</t>
    <rPh sb="0" eb="2">
      <t>シズオカ</t>
    </rPh>
    <rPh sb="2" eb="4">
      <t>アサヒ</t>
    </rPh>
    <phoneticPr fontId="86"/>
  </si>
  <si>
    <t>東京 千代田区のホテルの社員食堂で食事をした101人が下痢やおう吐などの症状を訴え、保健所が調べたところ、ノロウイルスによる集団食中毒だと分かり、千代田区はこの社員食堂を26日から3日間の営業停止処分にしました。営業停止の処分を受けたのは、港区に本社がある「エームサービス」が運営する千代田区のホテルの社員食堂です。</t>
    <phoneticPr fontId="86"/>
  </si>
  <si>
    <t>NHK</t>
    <phoneticPr fontId="86"/>
  </si>
  <si>
    <t>茨城県は26日、県内の障害児入所施設と特別支援学校の計2施設で、感染性胃腸炎とみられる集団感染があったと発表した。13～24日に計75人が嘔吐(おうと)や下痢、発熱の症状を訴え、10人の検体を調べた結果、8人からノロウイルスが検出された。重症者はなく、全員快方に向かっている。</t>
    <phoneticPr fontId="86"/>
  </si>
  <si>
    <t>茨城新聞</t>
    <rPh sb="0" eb="2">
      <t>イバラキ</t>
    </rPh>
    <rPh sb="2" eb="4">
      <t>シンブン</t>
    </rPh>
    <phoneticPr fontId="86"/>
  </si>
  <si>
    <t>岐阜市は25日、名鉄岐阜駅近くにある飲食店「百蔵食堂 名鉄岐阜駅前店」で、ノロウイルスによる食中毒が発生したと発表しました。19日に市内の医療機関から岐阜市保健所に通報があったため調査したところ、16日・17日に同店で食事をした20代から60代の男女12人が、嘔吐や腹痛などの症状を訴えていることが判明。</t>
    <phoneticPr fontId="86"/>
  </si>
  <si>
    <t>中京テレビ</t>
    <rPh sb="0" eb="2">
      <t>チュウキョウ</t>
    </rPh>
    <phoneticPr fontId="86"/>
  </si>
  <si>
    <t>岩手めんこいテレビ</t>
    <rPh sb="0" eb="2">
      <t>イワテ</t>
    </rPh>
    <phoneticPr fontId="86"/>
  </si>
  <si>
    <t>老人ホームで食中毒です。１月１７日、高松市福岡町の介護付有料老人ホームの職員から施設で複数人からおう吐や下痢の症状が出ていると高松市保健所に連絡がありました。
症状が確認されたのは、施設の２０代から９０代の職員や入所者、合わせて２７人で、入院患者はおらず全員が快方に向かっているということです。</t>
    <phoneticPr fontId="86"/>
  </si>
  <si>
    <t>岡山放送</t>
    <rPh sb="0" eb="4">
      <t>オカヤマホウソウ</t>
    </rPh>
    <phoneticPr fontId="86"/>
  </si>
  <si>
    <t>栃木テレビ</t>
    <rPh sb="0" eb="2">
      <t>トチギ</t>
    </rPh>
    <phoneticPr fontId="86"/>
  </si>
  <si>
    <t xml:space="preserve">京都府京都市にある介護付き有料老人ホームにおいて1月13日以降、施設で提供された食事を食べた36人が、16日以降に嘔吐や下痢などの症状を訴えました。
また、患者13人、調理従事者4人の便からノロウイルスが検出されています。
京都市保健所は、施設が提供した食事が原因の食中毒と断定しましたが、具体的な食品は特定できていません。
</t>
    <phoneticPr fontId="86"/>
  </si>
  <si>
    <t>京都新聞</t>
    <rPh sb="0" eb="4">
      <t>キョウトシンブン</t>
    </rPh>
    <phoneticPr fontId="86"/>
  </si>
  <si>
    <t>鹿児島県は２２日、喜界町の飲食店「創作料理海の幸花のれん」で食中毒が発生したと断定し、２３日の１日間の営業停止命令を出した。
　６グループの男女２１人（６〜８４歳）に嘔吐（おうと）、下痢、腹痛などの症状があった。客と調理担当者を調べた結果、２２日、ノロウイルスを検出した。患者は全員快方に向かっている。</t>
    <phoneticPr fontId="86"/>
  </si>
  <si>
    <t>南日本新聞</t>
    <rPh sb="0" eb="1">
      <t>ミナミ</t>
    </rPh>
    <rPh sb="1" eb="5">
      <t>ニホンシンブン</t>
    </rPh>
    <phoneticPr fontId="86"/>
  </si>
  <si>
    <t>この度、弊社の仕出し弁当におきまして、ノロウイルスによる食中毒事故が発生いたしました。１月２０日付で福岡市中央保健所より２日間の営業停止処分を受けましたことを下記の通りお知らせいたします。発症されたお客様とそのご家族の方々には多大なる苦痛とご迷惑をおかけしたことを心より深くお詫び申し上げます。</t>
    <phoneticPr fontId="86"/>
  </si>
  <si>
    <t>株式会社マンジャ</t>
    <phoneticPr fontId="86"/>
  </si>
  <si>
    <t>埼玉県は19日、朝霞市仲町の飲食店「サイノ　アジアンキッチン」で、ノロウイルスによる食中毒が発生したとして、食品衛生法に基づき、同日から3日間の営業停止処分を行ったと発表した。患者は全員、快方に向かっている。</t>
    <phoneticPr fontId="86"/>
  </si>
  <si>
    <t>埼玉新聞</t>
    <rPh sb="0" eb="4">
      <t>サイタマシンブン</t>
    </rPh>
    <phoneticPr fontId="86"/>
  </si>
  <si>
    <t>食品表示(1/22-1/28)</t>
    <rPh sb="0" eb="2">
      <t>ショクヒン</t>
    </rPh>
    <rPh sb="2" eb="4">
      <t>ヒョウジ</t>
    </rPh>
    <phoneticPr fontId="5"/>
  </si>
  <si>
    <t>無し</t>
    <rPh sb="0" eb="1">
      <t>ナ</t>
    </rPh>
    <phoneticPr fontId="86"/>
  </si>
  <si>
    <t>2024年第2週</t>
    <phoneticPr fontId="86"/>
  </si>
  <si>
    <t>　↓　職場の先輩は以下のことを理解して　わかり易く　指導しましょう　↓</t>
    <phoneticPr fontId="5"/>
  </si>
  <si>
    <t>今週のニュース（Noroｖｉｒｕｓ） (1/29-2/4)</t>
    <rPh sb="0" eb="2">
      <t>コンシュウ</t>
    </rPh>
    <phoneticPr fontId="5"/>
  </si>
  <si>
    <t>食中毒情報  (1/29-2/4)</t>
    <rPh sb="0" eb="3">
      <t>ショクチュウドク</t>
    </rPh>
    <rPh sb="3" eb="5">
      <t>ジョウホウ</t>
    </rPh>
    <phoneticPr fontId="5"/>
  </si>
  <si>
    <t>海外情報 (1/29-2/4)</t>
    <rPh sb="0" eb="4">
      <t>カイガイジョウホウ</t>
    </rPh>
    <phoneticPr fontId="5"/>
  </si>
  <si>
    <t>食品表示
 (1/29-2/4)</t>
    <rPh sb="0" eb="2">
      <t>ショクヒン</t>
    </rPh>
    <rPh sb="2" eb="4">
      <t>ヒョウジ</t>
    </rPh>
    <phoneticPr fontId="5"/>
  </si>
  <si>
    <t>残留農薬 (1/29-2/4)</t>
    <phoneticPr fontId="5"/>
  </si>
  <si>
    <t>2024/3週</t>
    <phoneticPr fontId="86"/>
  </si>
  <si>
    <t>2024/4週</t>
  </si>
  <si>
    <t>★数年間で1番目に高い比率でノロウイルス継続</t>
    <rPh sb="1" eb="4">
      <t>スウネンカン</t>
    </rPh>
    <rPh sb="6" eb="8">
      <t>バンメ</t>
    </rPh>
    <rPh sb="9" eb="10">
      <t>タカ</t>
    </rPh>
    <rPh sb="11" eb="13">
      <t>ヒリツ</t>
    </rPh>
    <rPh sb="20" eb="22">
      <t>ケイゾク</t>
    </rPh>
    <phoneticPr fontId="5"/>
  </si>
  <si>
    <t>県によると、１月３１日に釜石保健所管内の教育・保育施設（園児６５人・職員２２人）から複数の園児に嘔吐や下痢等の症状があると保健所へ連絡があり、調査した結果、１月９日から２月１日にかけて、０歳から５歳までの園児３０人に嘔吐や下痢等の症状があったことがわかった。</t>
    <phoneticPr fontId="86"/>
  </si>
  <si>
    <t>名古屋市保健所によりますと、同式場からの報告により調査を行ったところ、先月27日に同式場の披露宴に参列した3グループ140人のうち、2グループ17人が下痢や嘔吐などの食中毒症状を訴えていることが判明。患者と調理人からノロウイルスが検出されたことを受け、市は披露宴で提供された食事が原因の食中毒であると判断し、先月31日付で同式場に対し飲食店営業の禁止処分を行ったということです。</t>
    <phoneticPr fontId="86"/>
  </si>
  <si>
    <t>和歌山市保健所ではノロウイルスによる集団食中毒としてこの飲食店を３日間の営業停止処分としました。下痢や嘔吐、発熱などの症状を訴えたのは１０歳代から８０歳代までの男女２９人です。仕出し弁当を提供する和歌山市の飲食店「華彩」が先月２３日から２８日までに提供した弁当を食べていて市が調査したところ、この内、９人の便からノロウイルスが検出されました。</t>
    <phoneticPr fontId="86"/>
  </si>
  <si>
    <t>和歌山テレビ</t>
    <rPh sb="0" eb="3">
      <t>ワカヤマ</t>
    </rPh>
    <phoneticPr fontId="86"/>
  </si>
  <si>
    <t>静岡県は１日、掛川市のすし店が提供した弁当を食べた男女２２人がノロウイルスに感染したとして、この店を当分の間営業禁止として感染の原因を調べています。
静岡県によりますと、１月２４日に掛川市、菊川市、牧之原市、岐阜県に住む１０歳未満から８０歳代までの男女３８人が県内で行われた葬儀に出席しました。</t>
    <phoneticPr fontId="86"/>
  </si>
  <si>
    <t>広島市は、広島市南区の飲食店「とうふ料理　豆匠」でノロウイルスによる集団食中毒があったと発表した。市によると、１月２７日に同店で提供された懐石料理を食べた１０～７０歳代の７グループ４０人が発熱や下痢、嘔吐（おうと）などの症状を訴え、患者や従業員の一部からウイルスが検出された。いずれも軽症で、快方に向かっているという。市保健所は１月３１日、同店に営業禁止を命令した。</t>
    <phoneticPr fontId="86"/>
  </si>
  <si>
    <t>読売新聞</t>
    <rPh sb="0" eb="2">
      <t>ヨミウリ</t>
    </rPh>
    <rPh sb="2" eb="4">
      <t>シンブン</t>
    </rPh>
    <phoneticPr fontId="86"/>
  </si>
  <si>
    <t>北海道ニュース</t>
    <phoneticPr fontId="86"/>
  </si>
  <si>
    <t>ノロウイルスによる食中毒です。札幌市手稲区のすし店で提供された寿司を食べた客らが下痢などの症状を訴えていることがわかりました。食中毒が発生したのは札幌市手稲区の「鮨鱗」です。1月20日、この店で調理された寿司を自宅などで食べた15人が下痢や嘔吐などの症状を訴えました。全員回復に向かっていますが、札幌市保健所が調べたところ発症した人の便からノロウイルスが検出されました。この店は26日から自主休業していますが、保健所は31日と1日の2日間の営業停止を命じました。</t>
    <phoneticPr fontId="86"/>
  </si>
  <si>
    <t>高松市の飲食店を利用した１５人が下痢や腹痛、吐き気などの症状を訴え、保健所が調べたところノロウイルスによる集団食中毒とわかり、高松市保健所はこの店を１月３０日から３日間の営業停止処分にしました。高松市保健所によりますと営業停止処分を受けたのは高松市春日町の「海鮮うまいもんや浜海道　春日本店」です。</t>
    <phoneticPr fontId="86"/>
  </si>
  <si>
    <t>　1/30</t>
    <phoneticPr fontId="86"/>
  </si>
  <si>
    <t>岡山香川ニュースOHK</t>
    <phoneticPr fontId="86"/>
  </si>
  <si>
    <t>栃木県北健康福祉センター管内の認定こども園で今月（1月）13日から29日までに園児と職員、合わせて45人がノロウイルスによる感染性胃腸炎を発症したと発表しました。
　重症の人はいなく全員快方に向かっているということです。</t>
    <phoneticPr fontId="86"/>
  </si>
  <si>
    <t>　神戸市は28日、同市東灘区御影本町4の「安政堂菓舗」の「沢の井餅（きな粉）」を食べた11人が嘔吐や発熱を訴え、うち7人と同店従業員1人からノロウイルスを検出したと発表した。市は食中毒と断定し、同店を29日まで2日間の営業停止とした。</t>
    <phoneticPr fontId="86"/>
  </si>
  <si>
    <t>神戸新聞</t>
    <rPh sb="0" eb="4">
      <t>コウベシンブン</t>
    </rPh>
    <phoneticPr fontId="86"/>
  </si>
  <si>
    <t>沖縄県</t>
    <rPh sb="0" eb="2">
      <t>オキナワ</t>
    </rPh>
    <rPh sb="2" eb="3">
      <t>ケン</t>
    </rPh>
    <phoneticPr fontId="16"/>
  </si>
  <si>
    <t>　</t>
    <phoneticPr fontId="16"/>
  </si>
  <si>
    <t>広島市は、広島市南区の飲食店「とうふ料理　豆匠」でノロウイルスによる集団食中毒があったと発表した。市によると、１月２７日に同店で提供された懐石料理を食べた１０～７０歳代の７グループ４０人が発熱や下痢、嘔吐（おうと）などの症状を訴え、患者や従業員の一部からウイルスが検出された。いずれも軽症で、快方に向かっているという。市保健所は１月３１日、同店に営業禁止を命令した。
　同店は、昨年５月に同市で行われた先進７か国首脳会議（Ｇ７サミット）の際、岸田首相とスナク英首相が会食に利用した。</t>
    <phoneticPr fontId="16"/>
  </si>
  <si>
    <t>Ｇ７広島サミットで会食に利用、飲食店でノロウイルス…懐石料理食べた４０人が発熱や下痢</t>
    <phoneticPr fontId="16"/>
  </si>
  <si>
    <t>https://article.auone.jp/detail/1/2/2/379_2_r_20240202_1706832941573400</t>
    <phoneticPr fontId="16"/>
  </si>
  <si>
    <t>広島県</t>
    <rPh sb="0" eb="3">
      <t>ヒロシマケン</t>
    </rPh>
    <phoneticPr fontId="16"/>
  </si>
  <si>
    <t>読売新聞</t>
    <rPh sb="0" eb="2">
      <t>ヨミウリ</t>
    </rPh>
    <rPh sb="2" eb="4">
      <t>シンブン</t>
    </rPh>
    <phoneticPr fontId="16"/>
  </si>
  <si>
    <t>下痢や腹痛… 焼き鳥や焼きおにぎりなど食べた4人に食中毒症状　居酒屋を2日間の営業停止　</t>
    <phoneticPr fontId="16"/>
  </si>
  <si>
    <t>那覇市保健所は1日、焼き鳥を中心に提供する那覇市安里の居酒屋で、昨年12月16日と同19日に食事をした男女の客8人中4人が下痢や腹痛、発熱を訴え、カンピロバクター属菌・ジェジュニによる食中毒を確認したと発表した。同店を2月1日と2日の計2日間、営業停止処分にした。</t>
    <phoneticPr fontId="16"/>
  </si>
  <si>
    <t>琉球タイムス</t>
    <rPh sb="0" eb="2">
      <t>リュウキュウ</t>
    </rPh>
    <phoneticPr fontId="16"/>
  </si>
  <si>
    <t>https://www.okinawatimes.co.jp/articles/-/1301961</t>
    <phoneticPr fontId="16"/>
  </si>
  <si>
    <t>食中毒事故発生に関するお詫びとお知らせ</t>
    <phoneticPr fontId="16"/>
  </si>
  <si>
    <t xml:space="preserve">この度、当社が運営する結婚式場「グラストニア」（愛知県名古屋市昭和区）におきまして、ノロウイルスを原因とする食中毒事故が発生いたしました。発症されたお客様には、多大なる苦痛とご迷惑をお掛けしましたことを心よりお詫び申し上げます。また、当該式場をご利用いただいておりますお客様及び今後当該式場をご利用予定のお客様、並びに関係者の皆様に多大なるご迷惑とご心配をおかけしましたことを重ねてお詫び申し上げます。
記
１．食中毒の内容について　　 2024 年１月 27 日に結婚式場「グラストニア」において、ご披露宴にご列席された３グループ140 名のうち、17 名のお客様より体調不良（腹痛、下痢、嘔吐等）を訴えられている旨のお申し出がございました。これを受け、直ちに名古屋市保健所昭和保健センターに報告し、2024 年１月31 日に同保健センターの立ち入り検査が実施されました。この結果、発症されたお客様及び当該式場スタッフ合わせて７名から食中毒の病原物質であるノロウイルスが検出され、発生状況等より当該式場で感染されたものと判明いたしました。
２．行政処分の内容について　　上記の内容により、2024 年１月 31 日付で名古屋市保健所昭和保健センターより以下のとおり営業禁止処分を受けました。 処分事業所：結婚式場「グラストニア」 １Ｆ メインキッチン・２Ｆ ペストリーキッチン
 所轄保健所：名古屋市保健所昭和保健センター
 処分年月日：2024 年１月 31 日
 処分の理由：食品衛生法第６条第３号違反この度、当社が運営する結婚式場「グラストニア」（愛知県名古屋市昭和区）におきまして、
ノロウイルスを原因とする食中毒事故が発生いたしました。発症されたお客様には、多大なる苦痛とご迷惑をお掛けしましたことを心よりお詫び申し上げます。また、当該式場をご利用いただいておりますお客様及び今後当該式場をご利用予定のお客様、並びに関係者の皆様に多大なるご迷惑とご心配をおかけしましたことを重ねてお詫び申し上げます。
</t>
    <phoneticPr fontId="16"/>
  </si>
  <si>
    <t>https://kabutan.jp/disclosures/pdf/20240201/140120240201523885/</t>
    <phoneticPr fontId="16"/>
  </si>
  <si>
    <t>愛知県</t>
    <rPh sb="0" eb="3">
      <t>アイチケン</t>
    </rPh>
    <phoneticPr fontId="16"/>
  </si>
  <si>
    <t xml:space="preserve">株 式 会 社 一蔵 </t>
    <rPh sb="9" eb="10">
      <t>クラ</t>
    </rPh>
    <phoneticPr fontId="16"/>
  </si>
  <si>
    <t>茨城の「ステーキ宮」でO157　2店舗で4人が腹痛や血便</t>
    <phoneticPr fontId="16"/>
  </si>
  <si>
    <t xml:space="preserve">水戸市と茨城県は31日、県内にある飲食チェーン「ステーキ宮」の2店舗で、ステーキを食べた10〜40代の男女計4人が腹痛や血便などの症状を訴え、便から腸管出血性大腸菌O157を検出したと発表した。いずれも快方に向かっている。市と県は食中毒と判断した。
　市と県によると、4人は1月8日に店舗を利用。運営会社「アトム」（横浜市）は、店舗の加熱不十分が主な要因で、加工施設での管理に問題はなかったと説明した。アトムによると、茨城県つくば市の店舗や、ひたちなか市の居酒屋「寧々家」でも計4人の客が体調不良を訴えた。同社は「お客さまと家族に苦痛とご迷惑をおかけし、おわびする」とのコメントを出した。
</t>
    <phoneticPr fontId="16"/>
  </si>
  <si>
    <t>茨城県</t>
    <rPh sb="0" eb="3">
      <t>イバラキケン</t>
    </rPh>
    <phoneticPr fontId="16"/>
  </si>
  <si>
    <t>共同通信</t>
    <rPh sb="0" eb="2">
      <t>キョウドウ</t>
    </rPh>
    <rPh sb="2" eb="4">
      <t>ツウシン</t>
    </rPh>
    <phoneticPr fontId="16"/>
  </si>
  <si>
    <t>https://news.goo.ne.jp/article/kyodo_nor/nation/kyodo_nor-2024013101001768.html</t>
    <phoneticPr fontId="16"/>
  </si>
  <si>
    <t>刺身の盛り合わせを食べた男性がアニサキスによる食中毒　仙台市</t>
    <phoneticPr fontId="16"/>
  </si>
  <si>
    <t>https://news.yahoo.co.jp/articles/5f909cd82fbd6a872fe2ebc754069dab074af6d3</t>
    <phoneticPr fontId="16"/>
  </si>
  <si>
    <t>仙台市青葉区の飲食店で刺身の盛り合わせを食べた３０代男性が、アニサキスによる食中毒を発症したことが分かりました。仙台市によりますと３０代男性は１月２３日、青葉区本町の飲食店でマグロやシマアジなどの刺身の盛り合わせを食べました。翌日、男性が腹痛と嘔吐の症状を訴えて医療機関を受診したところ、胃から寄生虫のアニサキスが検出されたということです。男性は入院はせず、快方に向かっているということです。　提供された刺身はいずれも冷凍処理されておらず、仙台市は提供した飲食店に生食用の魚介類の調理や提供を１日間停止する処分を出しました。宮城県でのアニサキスによる食中毒の発生は、２０２４年に入って初めてです。</t>
    <phoneticPr fontId="16"/>
  </si>
  <si>
    <t>宮城県</t>
    <rPh sb="0" eb="3">
      <t>ミヤギケン</t>
    </rPh>
    <phoneticPr fontId="16"/>
  </si>
  <si>
    <t>東日本放送</t>
    <rPh sb="0" eb="1">
      <t>ヒガシ</t>
    </rPh>
    <rPh sb="1" eb="3">
      <t>ニホン</t>
    </rPh>
    <rPh sb="3" eb="5">
      <t>ホウソウ</t>
    </rPh>
    <phoneticPr fontId="16"/>
  </si>
  <si>
    <t>海鮮レストランで生魚食べる→寄生虫「クドア」で食中毒に　名鉄百貨店が謝罪……「心よりお詫び」</t>
    <phoneticPr fontId="16"/>
  </si>
  <si>
    <t xml:space="preserve">●寄生虫「クドア」による食中毒
　事案が発生したのは名鉄百貨店本店本館9階の海鮮料理屋「旬魚　左阿彌」。2024年1月25日に寄生虫「クドア・セプテンプンクタータ」が寄生した魚の生食を原因とする食中毒が発生したといいます。厚生労働省公式サイトによると、クドアはヒラメに寄生する寄生虫。刺身など生食用生鮮ヒラメに関連する食中毒事案が多く、食後数時間程度で一過性の嘔吐や下痢を引き起こすとしています。名鉄百貨店は「体調を崩されたお客様とそのご家族の皆様には、心よりお詫び申し上げます」と謝罪。「今回の事案を重く受け止め、衛生管理体制を強化し、再発防止に努めて参ります」とコメントしています。
</t>
    <phoneticPr fontId="16"/>
  </si>
  <si>
    <t>ねとらぼ</t>
    <phoneticPr fontId="16"/>
  </si>
  <si>
    <t>https://news.nicovideo.jp/watch/nw14255316?news_ref=topiclist</t>
    <phoneticPr fontId="16"/>
  </si>
  <si>
    <t>観音寺市で仕出し弁当を食べた９人が食中毒　ヒラメの刺身残品から寄生虫…ヒラメ調理の注意点は？</t>
    <phoneticPr fontId="16"/>
  </si>
  <si>
    <t>香川県</t>
    <rPh sb="0" eb="3">
      <t>カガワケン</t>
    </rPh>
    <phoneticPr fontId="16"/>
  </si>
  <si>
    <t>観音寺市の飲食店が調理した仕出し弁当を食べた９人が、下痢やおう吐などの症状を訴えていたことがわかりました。西讃保健所はこの店が原因の食中毒と断定し、１月３０日、１日間の営業停止処分にしました。香川県によりますと１月２７日の夜、観音寺市内の医療機関から「食中毒疑いの患者３人を診察した」と西讃保健所に連絡があったということです。保健所で調べたところ市内の「株式会社宇賀幸」が１月２７日に調理・提供した仕出し弁当を食べた１７人のうち９人が下痢やおう吐などの症状を訴えていることがわかりました。患者はすでに回復しています。
患者に共通する食事は宇賀幸の仕出し弁当に限られていることや、仕出し弁当で使われたヒラメの刺身の残品から寄生虫の一種、「クドア・セプテンプンクタータ」が検出され、患者の症状や潜伏期間がクドアによる食中毒と一致していることなどから、この施設が原因の食中毒と断定しました。西讃保健所は観音寺市の「株式会社宇賀幸」を１月３０日、１日間の営業停止の処分にしました。香川県によりますと「クドア・セプテンプンクタータ」による食中毒は生食用のヒラメに関連するものが多く、食後数時間程度で一過性のおう吐や下痢となり、軽症で終わるのが特徴ということです。「クドア・セプテンプンクタータ」はマイナス２０度で４時間以上の冷凍、もしくは中心温度７５度で５分以上加熱することで、病原性が失われることが確認されていて、一度凍結させたり、加熱することで食中毒は防げると考えられています。</t>
    <phoneticPr fontId="16"/>
  </si>
  <si>
    <t>岡山香川ニュース</t>
    <rPh sb="0" eb="2">
      <t>オカヤマ</t>
    </rPh>
    <rPh sb="2" eb="4">
      <t>カガワ</t>
    </rPh>
    <phoneticPr fontId="16"/>
  </si>
  <si>
    <t>https://news.yahoo.co.jp/articles/ba6530d091ccc62ee1a23b4fa576436a51216dc0</t>
    <phoneticPr fontId="16"/>
  </si>
  <si>
    <t xml:space="preserve">ノロウイルス食中毒警報（第１号）（令和６年１月２９日発表） - 三島市 </t>
    <phoneticPr fontId="16"/>
  </si>
  <si>
    <t>静岡県</t>
    <rPh sb="0" eb="3">
      <t>シズオカケン</t>
    </rPh>
    <phoneticPr fontId="16"/>
  </si>
  <si>
    <t xml:space="preserve">令和6年1月17日～1月20日にかけて、県内で、ノロウイルス食中毒が２件連続して発生しました。発生の主な原因は、感染している調理者、従事者から汚染された食品を喫食したことによるものです。
食品取扱施設及び一般家庭に注意を促すため、食中毒警報（ノロウイルス食中毒 第１号）を発表します。
</t>
    <phoneticPr fontId="16"/>
  </si>
  <si>
    <t>ノロウイルス食中毒警報（第１号）（令和６年１月２９日発表）｜三島市 (city.mishima.shizuoka.jp)</t>
  </si>
  <si>
    <t>三島市公表</t>
    <rPh sb="0" eb="3">
      <t>ミシマシ</t>
    </rPh>
    <rPh sb="3" eb="5">
      <t>コウヒョウ</t>
    </rPh>
    <phoneticPr fontId="16"/>
  </si>
  <si>
    <t xml:space="preserve">食中毒事故発生に関するお詫びとお知らせ - 東京ソテリア </t>
    <phoneticPr fontId="16"/>
  </si>
  <si>
    <t>この度、特定非営利活動法人東京ソテリアが運営いたします就労継続支援A型事業所東京ソテリアエンプロイメント （東京都江戸川区）で令和6年1月24日水曜日に製造販売した弁当におきまして、体調不良を引き起こしてしまう事故が発生いたしました。発症されました購入者の皆様には、多大なる苦痛とご迷惑をお掛けいたしましたこと、 心よりお詫び申し上げます。 また、日頃お世話になっております関係者の皆様にも多大なご迷惑とご心配をお掛けいたしましたこと、心よりお詫び申し上げます。 現在、江戸川区江戸川保健所の指導の下、原因を調査中でございます。詳細が分かり次第、改めてご報告いたします。
まずは皆様にご迷惑をおかけいたしましたことをお詫びし、発症者の皆様の一日も早い回復をお祈りいたします。</t>
    <phoneticPr fontId="16"/>
  </si>
  <si>
    <t>https://soteria.jp/a/6128</t>
    <phoneticPr fontId="16"/>
  </si>
  <si>
    <t>東京都</t>
    <rPh sb="0" eb="3">
      <t>トウキョウト</t>
    </rPh>
    <phoneticPr fontId="16"/>
  </si>
  <si>
    <t>東京ソテリア</t>
    <rPh sb="0" eb="2">
      <t>トウキョウ</t>
    </rPh>
    <phoneticPr fontId="16"/>
  </si>
  <si>
    <t>宇宙空間の無重力の環境で栽培されたレタスは、地球上よりも大腸菌やサルモネラ菌などの細菌に感染しやすいことが、デラウェア大学の新たな研究で明らかになった。1月9日に学術誌『Scientific Reports』と『npj Microgravity』に掲載されたこの研究では、国際宇宙ステーション（ISS）の無重力環境を模倣した条件下で栽培されたレタスが、細菌に感染しやすいことが示された。レタスはこれまで、ISSの水耕栽培室で3年以上栽培されており、宇宙飛行士の食料として使用されている。しかし、食中毒が発生することでミッションが頓挫してしまうことを研究者たちは懸念している。デラウェア大学の研究者たちは、ISSの無重力環境を模倣した条件下でレタスを栽培した。その結果、植物が呼吸するために葉や茎にある気孔は、バクテリアのようなストレス因子を感知すると、通常は植物を守るために閉じることを、研究者たちは発見した。しかし、微小重力シミュレーションでレタスにバクテリアを加えると、葉物野菜は気孔を閉じる代わりに大きく開くことが判明した。デラウェア大学の植物土壌科学部の卒業生で、2つの論文の主執筆者であるノア・トットラインは、「ストレスと思われるものを与えたにもかかわらず、（レタスの気孔が）開いたままだったことは、本当に予想外だった」と述べている。研究者チームは最終的に、サルモネラ菌は地球上の一般的な条件下よりも、微小重力の条件下の方が葉の組織に侵入しやすいことを発見した。
「我々は、ISSで現在暮らしている人や、将来的に宇宙ステーションで生活する可能性のある人々のために、宇宙でのリスクを軽減する必要がある」と、デラウェア大学バイオテクノロジー研究所の微生物食品安全学のカリ・クニエル教授は述べている。「私たちは、宇宙で栽培される植物と、ヒトの病原体との相互作用を、よりよく理解する必要がある」と同教授は指摘した。研究者たちによれば、近い将来により多くの人々が宇宙で生活するようになるが、水耕栽培でレタスを育てることは比較的容易だと考えられている。「このリスクを減らすためには、殺菌した種子を使用することがひとつの対策として考えられる。しかし、微生物が宇宙の栽培スペースの中にも存在し、植物に付着する可能性もある」とクニエル教授は述べている。</t>
    <phoneticPr fontId="16"/>
  </si>
  <si>
    <t>https://news.yahoo.co.jp/articles/75778722248f4c39b1d82d628ce4b1932a1b5d54</t>
    <phoneticPr fontId="16"/>
  </si>
  <si>
    <t>米国</t>
    <rPh sb="0" eb="2">
      <t>ベイコク</t>
    </rPh>
    <phoneticPr fontId="16"/>
  </si>
  <si>
    <t>forber</t>
    <phoneticPr fontId="16"/>
  </si>
  <si>
    <t>2024 年第 23週（1月15日〜1月21日）</t>
    <phoneticPr fontId="86"/>
  </si>
  <si>
    <t>結核例　230例</t>
    <rPh sb="7" eb="8">
      <t>レイ</t>
    </rPh>
    <phoneticPr fontId="5"/>
  </si>
  <si>
    <t xml:space="preserve">腸管出血性大腸菌感染症34例（有症者23例、うちHUS 1例）
感染地域：国内28例、ベトナム1例、国内・国外不明5例
国内の感染地域：‌茨城県5例、山口県4例、埼玉県2例、石川県2例、大阪府2例、東京都1例、神奈川県1例、富山県1例、兵庫県1例、岡山県1例、広島県1例、福岡県1例、宮崎県1例、国内（都道府県不明）5例
</t>
    <phoneticPr fontId="86"/>
  </si>
  <si>
    <t xml:space="preserve">年齢群：‌7歳（1例）、10代（10例）、20代（6例）、30代（6例）、40代（2例）、
50代（4例）、60代（1例）、70代（2例）、80代（2例）
</t>
    <phoneticPr fontId="86"/>
  </si>
  <si>
    <t>血清群・毒素型：‌O157 VT2（11例）、O157 VT1・VT2（6例）、O26 VT1（5例）、O157 VT1（3例）、O15VT1（1例）、O91 VT1（1例）、
その他・不明（7例）
累積報告数：59例（有症者42例、うちHUS 1例．死亡なし）</t>
    <phoneticPr fontId="86"/>
  </si>
  <si>
    <t>E型肝炎17例 感染地域（感染源）：‌茨城県2例（ジビエ/ソーセージ/生の牛肉
1例、不明1例）、東京都2例（家庭菜園の生野菜1例、不明1例）、千葉県1例（不明）、新潟県1例（牛すき焼き）、静岡県1例（生焼けのハンバーグ）、
愛知県1例（加熱不十分な豚レバー）、滋賀県1例（馬刺し）、
国内（都道府県不明）2例（不明2例）、韓国1例（豚肉料理）、
米国1例（不明）、国内・国外不明4例（不明4例）
A型肝炎2例 感染地域：北海道1例、ネパール1例</t>
    <phoneticPr fontId="86"/>
  </si>
  <si>
    <t>4類感染症</t>
    <phoneticPr fontId="86"/>
  </si>
  <si>
    <t>レジオネラ症38例（肺炎型31例、ポンティアック熱型7例）
感染地域：北海道3例、神奈川県3例、福島県2例、埼玉県2例、千葉県2例、静岡県2例、京都府2例、大阪府2例、兵庫県2例、   奈良県2例、宮城県1例、栃木県1例、東京都1例、長野県1例、三重県1例、広島県1例、大分県1例、鹿児島県1例、
国内（都道府県不明）1例、国内・国外不明7例
年齢群：30代（1例）、50代（2例）、60代（3例）、70代（15例）、80代（11例）、90代以上（6例）
累積報告数：102例</t>
    <phoneticPr fontId="86"/>
  </si>
  <si>
    <t>アメーバ赤痢5例（腸管アメーバ症4例、腸管外アメーバ症1例）
感染地域：‌神奈川県1例、国内（都道府県不明）2例、国内・国外不明2例
感染経路：‌性的接触2例（異性間1例、異性間・同性間不明1例）、その他・不明3例</t>
    <phoneticPr fontId="86"/>
  </si>
  <si>
    <t>2024年第3週</t>
    <phoneticPr fontId="86"/>
  </si>
  <si>
    <r>
      <t xml:space="preserve">対前週
</t>
    </r>
    <r>
      <rPr>
        <b/>
        <sz val="14"/>
        <color rgb="FFFF0000"/>
        <rFont val="ＭＳ Ｐゴシック"/>
        <family val="3"/>
        <charset val="128"/>
      </rPr>
      <t>インフルエンザ 　     136.4%   増加</t>
    </r>
    <r>
      <rPr>
        <b/>
        <sz val="11"/>
        <color rgb="FFFF0000"/>
        <rFont val="ＭＳ Ｐゴシック"/>
        <family val="3"/>
        <charset val="128"/>
      </rPr>
      <t xml:space="preserve">
</t>
    </r>
    <r>
      <rPr>
        <b/>
        <sz val="14"/>
        <color rgb="FFFF0000"/>
        <rFont val="ＭＳ Ｐゴシック"/>
        <family val="3"/>
        <charset val="128"/>
      </rPr>
      <t>新型コロナウイルス  136.4% 　増加</t>
    </r>
    <rPh sb="0" eb="3">
      <t>タイゼンシュウゾウカ</t>
    </rPh>
    <rPh sb="27" eb="29">
      <t>ゾウカ</t>
    </rPh>
    <rPh sb="49" eb="51">
      <t>ゾウカ</t>
    </rPh>
    <phoneticPr fontId="86"/>
  </si>
  <si>
    <t>※2024年 第4週（1/22～1/28） 現在</t>
    <phoneticPr fontId="5"/>
  </si>
  <si>
    <t>回収＆返金</t>
  </si>
  <si>
    <t>回収＆返金/交換</t>
  </si>
  <si>
    <t>みなとや商店</t>
  </si>
  <si>
    <t>LADUREE ...</t>
  </si>
  <si>
    <t>大覚総本舗</t>
  </si>
  <si>
    <t>みやぎ生活協同組...</t>
  </si>
  <si>
    <t>イオン九州</t>
  </si>
  <si>
    <t>加藤酒造店</t>
  </si>
  <si>
    <t>ミニストップ</t>
  </si>
  <si>
    <t>福万佐豆腐店</t>
  </si>
  <si>
    <t>回収</t>
  </si>
  <si>
    <t>ミヤチク</t>
  </si>
  <si>
    <t>コモディイイダ</t>
  </si>
  <si>
    <t>小松食品</t>
  </si>
  <si>
    <t>イオンリテール</t>
  </si>
  <si>
    <t>マルエツフレッシ...</t>
  </si>
  <si>
    <t>横浜農業協同組合...</t>
  </si>
  <si>
    <t>木内酒造1823...</t>
  </si>
  <si>
    <t>竹屋</t>
  </si>
  <si>
    <t>タケヤみそ(塩ひかえめ) 一部異物(金属)混入の恐れ</t>
  </si>
  <si>
    <t>福山コープ</t>
  </si>
  <si>
    <t>茶碗蒸し蟹 一部ラベル誤貼付でアレルゲン表示欠落</t>
  </si>
  <si>
    <t>マイヤ</t>
  </si>
  <si>
    <t>クレープバナナホイップ他 一部ラベル誤貼付でアレルゲン表示欠落</t>
  </si>
  <si>
    <t>回収＆交換</t>
  </si>
  <si>
    <t>東京青果貿易</t>
  </si>
  <si>
    <t>生鮮ブルーベリー 一部残留農薬基準超過</t>
  </si>
  <si>
    <t>サミット</t>
  </si>
  <si>
    <t>イギリスパン 一部ラベル誤貼付で特定原材料表示欠落</t>
  </si>
  <si>
    <t>良品計画</t>
  </si>
  <si>
    <t>宇治抹茶ケーキ 一部消費期限誤印字</t>
  </si>
  <si>
    <t>山口油屋福太郎</t>
  </si>
  <si>
    <t>百年食パン 一部消費期限誤表示</t>
  </si>
  <si>
    <t>西友</t>
  </si>
  <si>
    <t>長崎県産 真あじ加熱用 消費期限誤印字</t>
  </si>
  <si>
    <t>綿半パートナーズ...</t>
  </si>
  <si>
    <t>伊那店 チーズ入りチキンカツ冷凍 一部アレルゲン表示欠落</t>
  </si>
  <si>
    <t>熊本玄米研究所</t>
  </si>
  <si>
    <t>玄米ラーメンGF豚骨風スープ付 一部賞味期限誤表示</t>
  </si>
  <si>
    <t>やいま企画</t>
  </si>
  <si>
    <t>ヤイマパイウォーター他 一部ペットボトル内底部分に鉄分付着コメントあり</t>
  </si>
  <si>
    <t>合食</t>
  </si>
  <si>
    <t>いかナゲット 一部金属片混入の恐れ</t>
  </si>
  <si>
    <t>スーパーアルプス...</t>
  </si>
  <si>
    <t>チャーハン唐揚セット 一部アレルゲン(乳成分)表示欠落</t>
  </si>
  <si>
    <t>そごう・西武</t>
  </si>
  <si>
    <t>池袋本店地下売場 玉響 一部賞味期限誤印字</t>
  </si>
  <si>
    <t>東海漬物</t>
  </si>
  <si>
    <t>こくうまキムチ 300g+20g増量 一部異物混入(昆虫)の恐れ</t>
  </si>
  <si>
    <t>さとう</t>
  </si>
  <si>
    <t>生野店 かれいの照焼き 一部消費期限誤表示</t>
  </si>
  <si>
    <t>アクシアルリテイ...</t>
  </si>
  <si>
    <t>昔ながらのハムカツ 一部ラベル誤貼付でアレルゲン表示欠落</t>
  </si>
  <si>
    <t>オランダ家</t>
  </si>
  <si>
    <t>楽花生パイ4個入袋 一部賞味期限誤表示</t>
  </si>
  <si>
    <t>リントンズジャパ...</t>
  </si>
  <si>
    <t>ジンジャービスケット 一部異物混入(金属片)の恐れコメントあり</t>
  </si>
  <si>
    <t>らん月 他 一部添加物使用基準違反</t>
  </si>
  <si>
    <t>新宿店 イスパハン他 5品目 消費期限誤表示</t>
  </si>
  <si>
    <t>東部船橋店 北野 高野山ごま豆腐 一部レトルト未殺菌</t>
  </si>
  <si>
    <t>あらびき肉団子 一部ラベル誤貼付でアレルゲン(乳)表示欠落</t>
  </si>
  <si>
    <t>筑紫野店 串カツ6種盛り合わせ 一部アレルギー表示欠落</t>
  </si>
  <si>
    <t>本醸造金鶴しぼりたて生 他 計2本 キャップ裏にカビ付着</t>
  </si>
  <si>
    <t>イオンタワー店 から揚げ・竹輪磯辺揚げセット 一部アレルゲン表示欠落</t>
  </si>
  <si>
    <t>手づくり揚げ出しとうふ(タレ付) 一部アレルギー表示欠落</t>
  </si>
  <si>
    <t>牛肉 一部抗寄生虫剤残留基準値超過</t>
  </si>
  <si>
    <t>上板橋店,桜川店 ほたて貝(刺身用) 一部消費期限誤表記</t>
  </si>
  <si>
    <t>韓国風キムチ 一部保存料(ソルビン酸)使用基準超過</t>
  </si>
  <si>
    <t>ローストビーフとサーモンの寿司丼 一部ラベル誤貼付で特定原材料表示欠落</t>
  </si>
  <si>
    <t>つみれ入小鍋(醤油)他 一部ラベル誤貼付でアレルゲン(かに)表示欠落</t>
  </si>
  <si>
    <t>みなみ店 にんじん 一部残留農薬基準超過</t>
  </si>
  <si>
    <t>常陸野ハイボール 一部アルミ片混入の恐れ</t>
  </si>
  <si>
    <t>【画像】韓国で「ノロウイルス」が急増…年初めの患者数が5年間の「最高値」</t>
    <phoneticPr fontId="86"/>
  </si>
  <si>
    <t>韓国では年初め、ノロウイルスの患者数がここ5年間の最高値を記録したことから、注意喚起がなされている。28日、韓国の国立環境科学院による「小規模水道施設利用者のための地下水中のノロウイルス管理資料集」によると、ノロウイルスは主に冬に発生し、感染すると下痢・吐き気・腹痛など腸炎の症状が表れる。平均潜伏期は12～48時間である。ノロウイルスを予防するためにはできるかぎり水を沸かして飲み、地下水の浄化槽や下水管をしっかり管理しなければならず、地下水に汚染物質が流入しないようにすることも重要である。また、自治体は小規模水道施設に対する定期的な水質検査を実施し、水タンクは6か月に1度は定期的に清掃し、塩素消毒などの水処理装置を設置して周期的に点検しなければならない。このようにノロウイルスへの予防を強調するのは、ここ5年間で患者数が急増しているためである。
韓国疾病管理庁によるここ5年間における年初の患者発生数をみると、2020年は3週間に353人、2021年は8週間に183人、2022年は4週間に190人、2023年は5週間に281人、2024年は2週間に360人を記録した。国立環境科学院のイ・スヒョン環境基盤研究部長は「食べ物の安全性確保は国民の健康と直結する重要な事項であるため、これからも小規模施設を利用する地域の食中毒事故予防のため努力していく」と語った。</t>
    <phoneticPr fontId="86"/>
  </si>
  <si>
    <t>https://news.nifty.com/article/world/korea/12211-2762202/</t>
    <phoneticPr fontId="86"/>
  </si>
  <si>
    <t>韓国</t>
    <rPh sb="0" eb="2">
      <t>カンコク</t>
    </rPh>
    <phoneticPr fontId="86"/>
  </si>
  <si>
    <t>155商品のネット広告で健康増進法違反の疑い…消費者庁</t>
    <phoneticPr fontId="16"/>
  </si>
  <si>
    <t>消費者庁は1月30日、インターネット広告を監視した結果、健康食品など155商品（150事業者）で違法の疑いのある表示が見つかったと発表した。健康増進法に違反する恐れがあることから、各事業者に表示の改善を指導。ECモール運営事業者にも協力を求めた。
許可基準型病者用食品の「経口補水液」が計4件に…来年6月1日から無許可の表示を規制
ネット広告の監視、健康食品など136商品で違法の恐れ</t>
    <phoneticPr fontId="16"/>
  </si>
  <si>
    <t xml:space="preserve">除菌製品の表示で販売会社4社に措置命令…消費者庁 - 通販通信ECMO </t>
    <phoneticPr fontId="16"/>
  </si>
  <si>
    <t>十分な根拠もなく「空間除菌」などとうたって除菌製品を販売したとして、消費者庁は1月31日、販売会社4社を景品表示法違反と認定し、再発防止策の構築などを求める措置命令を出したと発表した。
空気清浄機の広告が景表法に違反…根拠なく効果をうたった2社に措置命令
相次ぐ機能性表示食品の景表法違反…ハハハラボに措置命令</t>
    <phoneticPr fontId="16"/>
  </si>
  <si>
    <t>「包装前面栄養表示」は任意表示に、対象は熱量・食塩相当量など基本5項目の方向…消費者庁の検討会</t>
    <phoneticPr fontId="16"/>
  </si>
  <si>
    <t>栄養成分表示を加工食品の容器包装の前面に記載する「包装前面栄養表示」を導入するため、消費者庁は1月31日、第2回「分かりやすい栄養成分表示の取組に関する検討会」を開き、表示対象を熱量・たんぱく質・脂質・炭水化物・食塩相当量の基本5項目とする方向で大筋まとまった。3月12日の次回会合で、報告書（案）を示し、中間取りまとめに入る。
加工食品の「包装前面栄養表示」導入へ検討開始…消費者庁が初会合
食品のパッケージ表面にも栄養成分表示…消費者庁が検討会設置</t>
    <phoneticPr fontId="16"/>
  </si>
  <si>
    <t>機能性表示食品に対する景品表示法に基づく措置命令を踏まえた食品表示法における対応について(情報提供)</t>
    <phoneticPr fontId="16"/>
  </si>
  <si>
    <t>機能性表示食品制度とは、国の定めるルールに基づき、事業者が食品の安全性と機能性に関する科学的根拠などの必要な事項を、販売前に消費者庁長官に届け出れば、機能性を表示することができる制度です。
特定保健用食品(トクホ)と異なり、国が審査を行いませんので、事業者は自らの責任において、科学的根拠を基に適正な表示を行う必要があります。</t>
    <phoneticPr fontId="16"/>
  </si>
  <si>
    <t xml:space="preserve">ニュース「モントローが製造所虚偽記載で再発防止、食品表示法の規制について」 - 企業法務ナビ </t>
    <phoneticPr fontId="16"/>
  </si>
  <si>
    <t xml:space="preserve">山口県の菓子製造会社が、他社から仕入れたゼリーに自社シールを貼って販売していたとして、県が是正指示を出していたことがわかりました。再発防止に務めるとのことです。今回は食品表示法の規制について概観していきます。
事案の概要
　報道などによりますと、山口県内で「モントロー洋菓子店」を運営する周南市の「有限会社お菓子職人」は２０２３年５月～７月にかけて他社から仕入れた生菓子のゼリー合計４２８０個に自社シールを付けて下松市の店舗などで販売していたとされます。もともと自社で製造していたものの、人手不足で他社から仕入れるようになり、仕入れたゼリーに製造者の表示がなかったため自社のシールを貼って販売していたとのことです。消費者庁からの情報提供により県周南環境保健所が２０２３年９月～１０月に複数回にわたって同社に立入検査を実施していたとされ、県が食品表示法に基づいて原因究明と再発防止を指示しました。
食品表示法による規制
　食品表示法は、食品を摂取する際の安全性および一般消費者の自主的かつ合理的な食品選択の機会を確保するため、食品衛生法、JAS法、健康増進法の食品表示に関する規定を統合して食品の表示に関する包括的かつ一元的な制度を創設することを目的に制定され平成２７年に施行されました。これまで食品のアレルギー物質や添加物については食品衛生法、内容量や原産国等についてはJAS法に規定があり、名称や消費期限　製造者等については両方に規定が存在し、栄養成分等については健康増進法に規定があるなど、食品に関する表示の規制が煩雑でわかりにくいものとなっておりました。そこでこれらを全て食品表示法と食品表示基準に統合されております。これにより整合性が取れた消費者、事業者双方に分かりやすい表示の実現が期待されます。
食品表示規制の概要
　食品表示法４条では、内閣総理大臣は食品を安全に摂取し、自主的かつ合理的に選択するため食品表示基準を策定するとしております。そして食品関連事業者はこの食品表示基準に従い食品の表示をする義務を負います（５条）。食品表示基準では大きく品質事項、衛生事項、保健事項に分けられ、品質事項は食品の品質に関する表示の適正化を図るために必要な表示事項、衛生事項は国民の健康の保護を図るために必要な表示事項、保健事項は国民の健康の増進を図るために必要な表示事項となっております。具体的には、（１）品質事項として原材料名、原料原産地、内容量、原産地、原産国名、食品関連事業者等、（２）衛生事項として添加物、賞味・消費期限、保存方法、アレルゲン、製造所等、（３）保健事項として栄養成分表示、機能性表示食品となります。品質事項と衛生事項の両方に該当する事項として名称と遺伝子組み換えに関する事項があります。
</t>
    <phoneticPr fontId="16"/>
  </si>
  <si>
    <t>https://www.winereport.jp/archive/4638/</t>
    <phoneticPr fontId="86"/>
  </si>
  <si>
    <t>ワインの残留農薬が急増、英国政府のデータめぐって議論</t>
    <phoneticPr fontId="86"/>
  </si>
  <si>
    <t>英国の非営利団体「農薬活動ネットワーク」（PAN）が昨年12月、英国政府の農薬の検査プログラムのデータを分析して、残留農薬を含むワインの割合が大幅に増加していると発表した。オーガニックワインの世界的な需要が高まる中で注目のニュースとなったが、英国のワイン・スピリッツ貿易協会（WSTA）は「センセーショナル」と反発した。英国のワインメディアの報道によると、PANの発表は英国政府の環境・食糧・農村地域省の食品中の残留農薬専門家委員会（PRiF）の公式検査プログラムの報告書のデータを分析した。
PANの発表は72種のワインから19種の農薬の残留が検出され、そのうち発がん性のある9種の化学物質が含まれていたと指摘。複数の残留農薬を含むワインの割合が2016年の14%から2022年に50%に急増したと示唆した。さらに1つのワインサンプルから6種の異なる農薬が検出されたことを「農薬カクテル」と表現した。PANは「農薬を過剰に使用したワイン生産は、英国の消費者の健康だけでなく、ワイン産地に住んで働く人々にも脅威を与えている」と、大幅な増加への懸念を表明した。これに対して、WSTAは「政府の監視プログラムでサンプリングされる食品は年ごとに変わる。2022年のサンプリング・プログラムにはワインも含まれ、合計72本のワインがサンプリングされた。許可量を超える残留物があったのは1本だけだった」として、センセーショナルでワイン業界に損害を与える可能性があると反論した。
　オーガニックワインに対する世界的な需要は高まり、多くの生産者がオーガニック栽培に移行している。ドリンクス・ビジネスによると、ドイツがオーガニックワインの最大の市場で、世界消費量の約24%を占める。フランスが2位、英国が3位となっている。</t>
    <phoneticPr fontId="86"/>
  </si>
  <si>
    <t>残留農薬基準超過農産物の発生のお知らせとお詫びならびに当該農産物の自主回収について</t>
    <phoneticPr fontId="86"/>
  </si>
  <si>
    <t>平素より格別なるご愛顧を賜り厚く御礼申し上げます。
　このたび、「ハマッ子」直売所にて販売した農産物から食品衛生法で規定する残留農薬基準を超える農薬成分が検出されました。
　現在、ホームページにてお知らせするとともに直売所にて店舗掲示を行う等、対象農産物の回収に努めております。
　今回の検出結果については、一日摂取許容（ＡＤＩ）、急性参照用量（ＡＲｆＤ）数値から健康への影響はないものと判断されるものです。（体重50ｋｇの人が検査品を生涯にわたって毎日14ｋｇ食べ続けても健康に影響の無い量に相当します）　日々、安全・安心な農産物の提供を心がけ取り組んでまいりましたが、このような形で組合員・利用者の皆様に多大なご迷惑をおかけしましたことを深くお詫び申し上げます。早急に原因究明に務め、再発防止策を講じて参ります。
記
1.検査結果概要について
（１）農産物名　　　にんじん
（２）販売店舗　　　「ハマッ子」直売所　みなみ店
（３）検知回収日　　令和6年1月19日
（４）検査結果
検出農薬成分	検出値	基準値（にんじん）
シメコナゾール	0.03ppm	0.01ppm</t>
    <phoneticPr fontId="86"/>
  </si>
  <si>
    <t>台湾、4種類の農薬にイチゴの残留基準値を設定へ＝日本などが申請</t>
    <phoneticPr fontId="86"/>
  </si>
  <si>
    <t>台北中央社）衛生福利部（保健省）食品薬物管理署は24日、フロニカミドやクロルフェナピルなど4種類の農薬について、イチゴに使用される場合の残留基準値を設定することを盛り込んだ残留農薬基準改定草案を発表した。日本などから輸入されるイチゴを巡っては、残留農薬の規定違反によって水際検査で不合格になるケースが相次いでおり、日本や韓国の駐台窓口機関や民間企業がイチゴによく使用される一部の農薬に対する基準値の設定を申請していた。
基準値が設定されるのは、フロニカミド、クロルフェナピル、アセキノシル、メフェントリフルコナゾールの4種類。現行規定では、この4種類はいずれもイチゴへの使用が認められていない。また、日本産イチゴの不合格品の多くはフロニカミドやクロルフェナピルの規定違反となっている。
同署の林金富副署長によれば、日本や韓国、台湾企業からの申請は2020年から22年4月にかけて相次いで提出されていた。
草案の公表後、60日間を各界から意見を募る期間とする。施行日は決まっていないとしている。</t>
    <phoneticPr fontId="86"/>
  </si>
  <si>
    <t>https://news.yahoo.co.jp/articles/e9084d527b22709b73804bea4507e21ebb014ae5</t>
    <phoneticPr fontId="86"/>
  </si>
  <si>
    <t>https://ja-yokohama.or.jp/oshirase/20240131_nouyaku</t>
    <phoneticPr fontId="86"/>
  </si>
  <si>
    <t xml:space="preserve">★勢い増す大麻市場、縮小のアルコール市場－広がる｢１月は禁酒月間｣ - ブルームバーグ </t>
  </si>
  <si>
    <t xml:space="preserve">★「胡潤中国食品業界トップ100」発表 高級酒の貴州茅台が時価総額首位の座を維持 - 人民日報 </t>
  </si>
  <si>
    <t xml:space="preserve">★「宇宙空間で育てたレタス」に食中毒のリスク、米研究者が指摘 - Forbes JAPAN </t>
  </si>
  <si>
    <t>（猪瀬聖） - エキスパート - Yahoo!ニュース</t>
  </si>
  <si>
    <t>https://news.yahoo.co.jp/expert/articles/b125002e65cfb02f82815354a3ce49d4c8f7181a</t>
  </si>
  <si>
    <t xml:space="preserve">★湖南省長沙市で日本産酒類の商談会とPRイベントを実施(中国) | ビジネス短信 - ジェトロ </t>
  </si>
  <si>
    <t>https://www.jetro.go.jp/biznews/2024/01/6db0d5f7b69d3201.html</t>
    <phoneticPr fontId="86"/>
  </si>
  <si>
    <t>ジェトロは1月12日から14日までの3日間、中国・湖南省長沙市で日本産酒類商談会およびプロモーションイベントを開催した。1月12日に長沙君悦酒店（グランドハイアット長沙）で開催した日本産酒類商談会（BtoB）には、中国全土から日本産酒類を扱う輸入業者など計32社が出展した。会場には、中国国内の小売店の購買担当者や専門バイヤーなど200人以上が訪れ、商談会終了直前まで盛況だった。出展者からは「バイヤーの質が高く、良い商談を複数こなすことができた」「大口の商談が多く、役に立つイベントだった」といった声が上がった。
13日と14日に長沙市内最大級の複合施設である長沙国際金融中心（長沙IFS）で開催した日本産酒類プロモーションイベント（BtoC）には、2日間で約2,700人が来場し、にぎわいを見せた。モール内に設置されたイベント会場では、日本酒や焼酎など120SKU（注）以上の日本産酒類の試飲を提供した。また、会場内に期間中常設されたバーでは、バーテンダーが来場者の好みに合わせた酒類を提供するなど、工夫を凝らしたイベントが開催された。来場者の多くは若者で、「果物の味がする日本酒が飲みやすくておいしい」「焼酎はそのまま飲むには少し濃すぎる、ソーダで割ったりしたらおいしいかもしれない」などの率直な意見が出た。近年、中国国内では、越境EC（電子商取引）を含むオンライン上での商品販売が主流となっている。一方、今回のようなリアルイベントで日本産酒類を体験する機会を提供することは、消費拡大や認知度向上につながるとみられる。ジェトロでは引き続き、同様のプロモーションイベントを中国国内において開催予定だ。
中国中部地域の消費を牽引する長沙市
今回の商談会およびイベントが行われた長沙市は、湖南省の省都で、2021年末時点で約760万の人口を擁する大都市だ。長沙市への日本企業の進出事例をみると、百貨店の平和堂が1998年に開業しているほか、直近では外食大手のゼンショーホールディングスが2023年11月に回転寿司（ずし）チェーン店「はま寿司」の1号店を、2024年1月11日に牛丼チェーン「すき家」1号店をオープンし、2月1日には「はま寿司」2号店をオープン予定だ（ヒアリング日：1月19日）。また、イオンモールも2024年中に長沙市内に1号店を開業し、2025年には2号店の開業を予定するなど、多くの日本企業が同市に店舗をオープンまたはオープンする計画を進めており、同市における市民の消費力に期待が寄せられている。</t>
    <phoneticPr fontId="86"/>
  </si>
  <si>
    <t>https://news.nissyoku.co.jp/flash/991555</t>
    <phoneticPr fontId="86"/>
  </si>
  <si>
    <t>極洋は26日、トルコで水産物の買い付けおよび冷凍食品の製造・販売事業を展開しているコチャマン　バルチシルック　イラジャット　ヴェ　イタラット　ティジャレット　アノニム　シルケッティ社（以下コチャマン社、バルケシル県）を買収すると発表。子会社のキョクヨー・ヨーロッパ社（オランダ）を通じて第三者割当増資を引き受け、既存株主からも株式を取得する。実施は3月末を予定。極洋の出資比率は51％となる。投資額は非公表。</t>
    <phoneticPr fontId="86"/>
  </si>
  <si>
    <t>極洋、トルコの冷食企業を買収 - 日本食糧新聞電子版</t>
    <phoneticPr fontId="86"/>
  </si>
  <si>
    <t>http://j.people.com.cn/n3/2024/0130/c94476-20128582.html</t>
    <phoneticPr fontId="86"/>
  </si>
  <si>
    <t>2023年度の「胡潤中国食品業界トップ100」が29日に上海で発表された。高級酒の貴州茅台が2兆2000億元（1元は約20.5円）で、中国の食品業界で「最も価値のある企業」（時価総額首位）の座を維持したが、前年比で5％減少。2位は高級酒の五糧液、3位は飲料水大手の農夫山泉だった。ランキングには食品総合、酒類、清涼飲料、乳製品、肉製品、調味料、ベーカリー製品、穀物・食用油、健康食品、農畜産業などの企業が含まれる。上位10社中、5社は酒類を扱う貴州茅台、五糧液、瀘州老窖、汾酒、洋河だった。胡潤百富会長兼首席調査研究官のルパート・フーゲワーフ（中国名：胡潤）氏は、「膨大な人口を擁する大国である中国において、最も価値のある企業は生活必需品ではなく、食品業界の高級酒だ。これは世界でも類を見ないことだ。唯一、比較的近いのはスイスで、最も価値のある企業は食品を扱うネスレだ」と指摘。さらに「過去1年の食品業界で最大の競争分野は半調理品だった。今回ランクインした紫燕食品、広州酒家、三全食品、絶味食品などは、業務内容のうち半調理品がかなりの部分を占めている」と分析する。
また、フーゲワーフ氏は「価値の下落幅が大きい企業やランク外になった企業は、いずれもそれぞれの分野における高級ブランドではないという共通点がある。高級品に注力すれば、リスク耐性が強まり、価値がかなり高まることすらある。今年は、一般商品の消費が低下する一方で享受型消費は依然として安定しているというM型の消費構造が見られた」と指摘している。</t>
    <phoneticPr fontId="86"/>
  </si>
  <si>
    <t>https://forbesjapan.com/articles/detail/68826</t>
    <phoneticPr fontId="86"/>
  </si>
  <si>
    <t>宇宙空間の無重力の環境で栽培されたレタスは、地球上よりも大腸菌やサルモネラ菌などの細菌に感染しやすいことが、デラウェア大学の新たな研究で明らかになった。
1月9日に学術誌『Scientific Reports』と『npj Microgravity』に掲載されたこの研究では、国際宇宙ステーション（ISS）の無重力環境を模倣した条件下で栽培されたレタスが、細菌に感染しやすいことが示された。レタスはこれまで、ISSの水耕栽培室で3年以上栽培されており、宇宙飛行士の食料として使用されている。しかし、食中毒が発生することでミッションが頓挫してしまうことを研究者たちは懸念している。デラウェア大学の研究者たちは、ISSの無重力環境を模倣した条件下でレタスを栽培した。その結果、植物が呼吸するために葉や茎にある気孔は、バクテリアのようなストレス因子を感知すると、通常は植物を守るために閉じることを、研究者たちは発見した。
しかし、微小重力シミュレーションでレタスにバクテリアを加えると、葉物野菜は気孔を閉じる代わりに大きく開くことが判明した。デラウェア大学の植物土壌科学部の卒業生で、2つの論文の主執筆者であるノア・トットラインは、「ストレスと思われるものを与えたにもかかわらず、（レタスの気孔が）開いたままだったことは、本当に予想外だった」と述べている。研究者チームは最終的に、サルモネラ菌は地球上の一般的な条件下よりも、微小重力の条件下の方が葉の組織に侵入しやすいことを発見した。
「我々は、ISSで現在暮らしている人や、将来的に宇宙ステーションで生活する可能性のある人々のために、宇宙でのリスクを軽減する必要がある」と、デラウェア大学バイオテクノロジー研究所の微生物食品安全学のカリ・クニエル教授は述べている。「私たちは、宇宙で栽培される植物と、ヒトの病原体との相互作用を、よりよく理解する必要がある」と同教授は指摘した。研究者たちによれば、近い将来により多くの人々が宇宙で生活するようになるが、水耕栽培でレタスを育てることは比較的容易だと考えられている。「このリスクを減らすためには、殺菌した種子を使用することがひとつの対策として考えられる。しかし、微生物が宇宙の栽培スペースの中にも存在し、植物に付着する可能性もある」とクニエル教授は述べている。</t>
    <phoneticPr fontId="86"/>
  </si>
  <si>
    <t>https://www.bloomberg.co.jp/news/articles/2024-01-29/S81DQQT0G1KW00</t>
    <phoneticPr fontId="86"/>
  </si>
  <si>
    <t>米国では、年末年始に飲酒量が増えた後の「１月は禁酒月間（Dry January）」という動きが人気となる中、大麻市場が勢いを増している。若者を中心に、大麻の方がアルコールよりも健康的との考えが飲酒者の間で広がっているからだ。大麻合法化が拡大するのに伴い、販売業者は新製品やターゲットを絞った広告でアルコールを断った人への売り込みを強めている。一方で調査によると、年明けの禁酒をしている25歳未満の米消費者の約３分の１が大麻を吸引していることが明らかになった。合法化された州の一部では、１月は他のどの月よりも大麻の売り上げが伸びている。対照的に酒類の売り上げは１月に減少。特に大麻が合法となった地域で落ち込む傾向にある。米国内のクレジットカードおよびデビットカードの取引データを分析するブルームバーグ・セカンド・メジャーによると、大手酒類販売チェーン３社では今月、売上高が新型コロナ禍後の最低を記録している。
Younger Americans Increasingly Embrace Weed, Ditch Booze
Percentage of 18- to 25-year-olds that used weed or alcohol in past month</t>
    <phoneticPr fontId="86"/>
  </si>
  <si>
    <t>日本が参考にするべき食品ロス削減の国家戦略　アメリカの取り組みを読み解く</t>
    <phoneticPr fontId="86"/>
  </si>
  <si>
    <t>最近、食品ロス対策に力を入れている国がある。アメリカだ。たとえば「食料システム」と「食品ロス」が初めて気候変動問題の表舞台に登場したCOP28では、自国の気候変動対策として「食品ロス削減と有機物のリサイクルのための国家戦略草案」を発表している。日本は「農業、食料と気候に関するCOP28　UAE宣言」の締約国である。持続可能な食料システムへの移行と食品ロス削減の目標と実施計画を「国が決定する貢献（NDC）」に明記し、取り組むことが求められている。
筆者注）「国が決定する貢献」とは、各国政府の温室効果ガス排出削減目標のこと。米国の「食品ロス削減の国家戦略」は今後、日本が食品ロス削減をNDCに取り入れる際の参考になるはずだ。そこで今回は、米国の国家戦略の内容をじっくりと読み解いてみたい。
  井出留美（いで・るみ）
奈良女子大学食物学科卒、博士（栄養学）、修士（農学）。ライオン、青年海外協力隊、日本ケロッグ広報室長などを経る。東日本大震災で支援食料の廃棄に衝撃を受け、自身の誕生日でもある日付を冠した（株）office3.11設立。第2回食生活ジャーナリスト大賞食文化部門、Yahoo!ニュース個人オーサーアワード2018、令和2年度 食品ロス削減推進大賞消費者庁長官賞受賞。近著に『食料危機』『捨てられる食べものたち』など多数。</t>
    <phoneticPr fontId="86"/>
  </si>
  <si>
    <t>https://www.asahi.com/sdgs/article/15137600</t>
    <phoneticPr fontId="86"/>
  </si>
  <si>
    <t>米国</t>
    <rPh sb="0" eb="2">
      <t>ベイコク</t>
    </rPh>
    <phoneticPr fontId="86"/>
  </si>
  <si>
    <t>中国</t>
    <rPh sb="0" eb="2">
      <t>チュウゴク</t>
    </rPh>
    <phoneticPr fontId="86"/>
  </si>
  <si>
    <t>トルコ</t>
    <phoneticPr fontId="86"/>
  </si>
  <si>
    <t>　今週のお題 (作業靴、下駄箱はルールを守って清潔に！)</t>
    <rPh sb="1" eb="3">
      <t>コンシュウ</t>
    </rPh>
    <rPh sb="5" eb="6">
      <t>ダイ</t>
    </rPh>
    <phoneticPr fontId="5"/>
  </si>
  <si>
    <t>何故　作業靴、下駄箱はルールを守って使用するのか</t>
    <phoneticPr fontId="5"/>
  </si>
  <si>
    <t>解　説
●　作業靴の清潔度合いで、その職場や個人の衛生意識がわかります。汚れたまま使い続けていると、細菌はその汚れを栄養分として
増殖します。大量に増えた細菌は、跳ね水などを介して調理器具、容器類や食品を汚染させます。また下駄箱は個人使用であっても他
人との共用であっても、自ら率先して清潔にしてください。食中毒事故は、作業靴の管理の誤りが原因で発生する場合が時々あります。</t>
    <rPh sb="12" eb="14">
      <t>ドア</t>
    </rPh>
    <rPh sb="36" eb="37">
      <t>ヨゴ</t>
    </rPh>
    <rPh sb="41" eb="42">
      <t>ツカ</t>
    </rPh>
    <rPh sb="43" eb="44">
      <t>ツヅ</t>
    </rPh>
    <rPh sb="58" eb="60">
      <t>エイヨウ</t>
    </rPh>
    <rPh sb="65" eb="67">
      <t>ゾウショク</t>
    </rPh>
    <rPh sb="71" eb="73">
      <t>タイリョウ</t>
    </rPh>
    <rPh sb="74" eb="75">
      <t>フ</t>
    </rPh>
    <rPh sb="77" eb="79">
      <t>サイキン</t>
    </rPh>
    <rPh sb="81" eb="82">
      <t>ハ</t>
    </rPh>
    <rPh sb="83" eb="84">
      <t>ミズ</t>
    </rPh>
    <rPh sb="87" eb="88">
      <t>カイ</t>
    </rPh>
    <rPh sb="90" eb="92">
      <t>チョウリ</t>
    </rPh>
    <rPh sb="92" eb="94">
      <t>キグ</t>
    </rPh>
    <rPh sb="95" eb="98">
      <t>ヨウキルイ</t>
    </rPh>
    <rPh sb="117" eb="119">
      <t>シヨウ</t>
    </rPh>
    <rPh sb="137" eb="138">
      <t>ミズカ</t>
    </rPh>
    <rPh sb="139" eb="141">
      <t>ソッセン</t>
    </rPh>
    <rPh sb="153" eb="156">
      <t>ショクチュウドク</t>
    </rPh>
    <rPh sb="156" eb="158">
      <t>ジコ</t>
    </rPh>
    <rPh sb="164" eb="166">
      <t>カンリ</t>
    </rPh>
    <rPh sb="167" eb="168">
      <t>アヤマ</t>
    </rPh>
    <rPh sb="170" eb="172">
      <t>ゲンイン</t>
    </rPh>
    <rPh sb="173" eb="175">
      <t>ハッセイ</t>
    </rPh>
    <rPh sb="177" eb="179">
      <t>バアイ</t>
    </rPh>
    <rPh sb="180" eb="182">
      <t>トキドキ</t>
    </rPh>
    <phoneticPr fontId="5"/>
  </si>
  <si>
    <t>★汚れたままの作業靴には大量の微生物が付着しています。
微生物汚染に無頓着だと、せっかく洗浄した手指や調理器具類
を微生物で再汚染させることになります。
※2015年の浜松学校給食の食中毒事故でも、作業靴表面から
ノロウイルスが検出されました。(電話取材)
作業靴は、清潔にすることが基本です！(食中毒の原因は、ほと
んどが微生物です)　作業靴を保管する下駄箱も毎日清潔に清
掃してください。
・汚れが付いたら→洗剤ブラッシングで除去する
・作業後の靴裏→　次亜塩素酸ナトリウム水溶液のマット等で
除菌する
・作業靴→速やかに乾燥できる場所で保管する</t>
    <rPh sb="12" eb="14">
      <t>タイリョウ</t>
    </rPh>
    <rPh sb="15" eb="18">
      <t>ビセイブツ</t>
    </rPh>
    <rPh sb="62" eb="63">
      <t>サイ</t>
    </rPh>
    <rPh sb="102" eb="104">
      <t>ヒョウメン</t>
    </rPh>
    <rPh sb="246" eb="247">
      <t>トウ</t>
    </rPh>
    <phoneticPr fontId="5"/>
  </si>
  <si>
    <r>
      <rPr>
        <b/>
        <sz val="16"/>
        <color theme="1" tint="0.249977111117893"/>
        <rFont val="Segoe UI Symbol"/>
        <family val="2"/>
      </rPr>
      <t>👟</t>
    </r>
    <r>
      <rPr>
        <b/>
        <sz val="16"/>
        <color theme="0"/>
        <rFont val="ＭＳ Ｐゴシック"/>
        <family val="3"/>
        <charset val="128"/>
      </rPr>
      <t>　食品衛生の敵:病原菌や異物は厨房の外から運び込まれます。　</t>
    </r>
    <r>
      <rPr>
        <b/>
        <sz val="16"/>
        <color rgb="FF7030A0"/>
        <rFont val="Segoe UI Symbol"/>
        <family val="2"/>
      </rPr>
      <t>👢</t>
    </r>
    <rPh sb="3" eb="7">
      <t>ショクヒンエイセイ</t>
    </rPh>
    <rPh sb="8" eb="9">
      <t>テキ</t>
    </rPh>
    <rPh sb="10" eb="13">
      <t>ビョウゲンキン</t>
    </rPh>
    <rPh sb="14" eb="16">
      <t>イブツ</t>
    </rPh>
    <rPh sb="17" eb="19">
      <t>チュウボウ</t>
    </rPh>
    <rPh sb="20" eb="21">
      <t>ソト</t>
    </rPh>
    <rPh sb="23" eb="24">
      <t>ハコ</t>
    </rPh>
    <rPh sb="25" eb="26">
      <t>コ</t>
    </rPh>
    <phoneticPr fontId="86"/>
  </si>
  <si>
    <t>長崎市によりますと、1月28日夜にこの店で飲食をした20代~60代の男女6人に、嘔吐や下痢などの症状が出たということです。調査の結果、患者と調理従事者の便からノロウイルスが検出され、全員に共通する食事がこの飲食店での食事だけであることなどから、「銀鍋」を食中毒の原因施設と断定。2月3日から2日間の営業停止処分としました。</t>
    <phoneticPr fontId="86"/>
  </si>
  <si>
    <t>長崎放送</t>
    <rPh sb="0" eb="2">
      <t>ナガサキ</t>
    </rPh>
    <rPh sb="2" eb="4">
      <t>ホウソウ</t>
    </rPh>
    <phoneticPr fontId="86"/>
  </si>
  <si>
    <t>消毒薬の成分検出で飛騨牛の輸出が停止された問題 原因は岐阜県職員の洗剤の洗い残し</t>
    <phoneticPr fontId="86"/>
  </si>
  <si>
    <t>1月16日、飛騨牛をEUに輸出する際のモニタリング検査で、検体の一部から消毒薬の成分が検出され、輸出が停止された問題。岐阜県は3日、成分検出の原因が県職員による洗剤の洗い残しが原因だったと明らかにしました。
    この問題は1月16日、岐阜県内の農場で飼育された飛騨牛に対し自主的に行ったモニタリング検査で、検体の一つからEUの残留基準値を超える消毒薬の成分が検出されたものです。これを受け、岐阜県内134の農場から出荷する飛騨牛の輸出がEU向けは一時停止となり、それ以外の地域向けの輸出は一時的に自粛していました。
また成分が検出された飼育農場では国内向けのの出荷も停止していました。県は3日会見を開き、消毒薬の成分が検出された原因について明らかにしました。
それによりますとモニタリング検査の際、岐阜県の飛騨食肉衛生検査所の職員が検体を解体したときに使用したナイフやまな板などに洗剤の洗い残しがあったということです。
岐阜県は、原因が判明し再発防止策を講じたとして3日付けで輸出や国内向けの出荷を再開し、出荷の一時停止や自粛を余儀なくされた農場への補償については農場関係者らの意向を伺い、適切に対応したいとしています。</t>
    <phoneticPr fontId="86"/>
  </si>
  <si>
    <t>https://newsdig.tbs.co.jp/articles/cbc/979992?display=1</t>
    <phoneticPr fontId="86"/>
  </si>
  <si>
    <t xml:space="preserve"> GⅡ　3週27例</t>
    <rPh sb="5" eb="6">
      <t>シュウ</t>
    </rPh>
    <phoneticPr fontId="5"/>
  </si>
  <si>
    <t xml:space="preserve"> GⅡ　4週　5例</t>
    <rPh sb="8" eb="9">
      <t>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</si>
</sst>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14"/>
      <color theme="3"/>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4"/>
      <color theme="0"/>
      <name val="AR P新藝体E"/>
      <family val="3"/>
      <charset val="128"/>
    </font>
    <font>
      <sz val="20"/>
      <color indexed="9"/>
      <name val="ＭＳ Ｐゴシック"/>
      <family val="3"/>
      <charset val="128"/>
    </font>
    <font>
      <sz val="14"/>
      <color indexed="63"/>
      <name val="Arial"/>
      <family val="2"/>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sz val="14"/>
      <color indexed="63"/>
      <name val="ＭＳ Ｐゴシック"/>
      <family val="3"/>
      <charset val="128"/>
    </font>
    <font>
      <sz val="12"/>
      <color rgb="FF333333"/>
      <name val="メイリオ"/>
      <family val="3"/>
      <charset val="128"/>
    </font>
    <font>
      <b/>
      <sz val="16"/>
      <color indexed="53"/>
      <name val="ＭＳ Ｐゴシック"/>
      <family val="3"/>
      <charset val="128"/>
    </font>
    <font>
      <b/>
      <sz val="13"/>
      <color indexed="9"/>
      <name val="ＭＳ Ｐゴシック"/>
      <family val="3"/>
      <charset val="128"/>
    </font>
    <font>
      <sz val="11"/>
      <color indexed="63"/>
      <name val="ＭＳ ゴシック"/>
      <family val="3"/>
      <charset val="128"/>
    </font>
    <font>
      <b/>
      <sz val="8"/>
      <color indexed="10"/>
      <name val="ＭＳ Ｐゴシック"/>
      <family val="3"/>
      <charset val="128"/>
    </font>
    <font>
      <sz val="11"/>
      <color theme="0"/>
      <name val="ＭＳ Ｐゴシック"/>
      <family val="3"/>
      <charset val="128"/>
    </font>
    <font>
      <sz val="12"/>
      <color theme="0"/>
      <name val="ＭＳ Ｐゴシック"/>
      <family val="3"/>
      <charset val="128"/>
    </font>
    <font>
      <b/>
      <sz val="16"/>
      <color theme="0"/>
      <name val="ＭＳ Ｐゴシック"/>
      <family val="3"/>
      <charset val="128"/>
    </font>
    <font>
      <b/>
      <sz val="16"/>
      <color rgb="FF7030A0"/>
      <name val="Segoe UI Symbol"/>
      <family val="2"/>
    </font>
    <font>
      <b/>
      <sz val="16"/>
      <color theme="1" tint="0.249977111117893"/>
      <name val="Segoe UI Symbol"/>
      <family val="2"/>
    </font>
    <font>
      <b/>
      <sz val="16"/>
      <color theme="0"/>
      <name val="ＭＳ Ｐゴシック"/>
      <family val="2"/>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9900"/>
        <bgColor indexed="64"/>
      </patternFill>
    </fill>
    <fill>
      <patternFill patternType="solid">
        <fgColor theme="5" tint="0.39997558519241921"/>
        <bgColor indexed="64"/>
      </patternFill>
    </fill>
    <fill>
      <patternFill patternType="solid">
        <fgColor indexed="12"/>
        <bgColor indexed="64"/>
      </patternFill>
    </fill>
    <fill>
      <patternFill patternType="solid">
        <fgColor theme="6" tint="-0.499984740745262"/>
        <bgColor indexed="64"/>
      </patternFill>
    </fill>
    <fill>
      <patternFill patternType="solid">
        <fgColor theme="3" tint="-0.499984740745262"/>
        <bgColor indexed="64"/>
      </patternFill>
    </fill>
    <fill>
      <patternFill patternType="solid">
        <fgColor theme="5"/>
        <bgColor indexed="64"/>
      </patternFill>
    </fill>
  </fills>
  <borders count="261">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thin">
        <color indexed="12"/>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right style="medium">
        <color indexed="12"/>
      </right>
      <top style="thin">
        <color indexed="12"/>
      </top>
      <bottom/>
      <diagonal/>
    </border>
    <border>
      <left style="medium">
        <color auto="1"/>
      </left>
      <right style="medium">
        <color indexed="12"/>
      </right>
      <top style="medium">
        <color auto="1"/>
      </top>
      <bottom style="thin">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12"/>
      </right>
      <top style="thin">
        <color indexed="12"/>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1" fillId="0" borderId="0"/>
    <xf numFmtId="0" fontId="112" fillId="0" borderId="0" applyNumberFormat="0" applyFill="0" applyBorder="0" applyAlignment="0" applyProtection="0"/>
    <xf numFmtId="0" fontId="111" fillId="0" borderId="0"/>
  </cellStyleXfs>
  <cellXfs count="761">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1" xfId="2" applyFont="1" applyFill="1" applyBorder="1" applyAlignment="1">
      <alignment horizontal="center" vertical="center"/>
    </xf>
    <xf numFmtId="14" fontId="10" fillId="2" borderId="32"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2" xfId="17" applyFont="1" applyFill="1" applyBorder="1" applyAlignment="1">
      <alignment horizontal="left" vertical="center"/>
    </xf>
    <xf numFmtId="0" fontId="34" fillId="9" borderId="43" xfId="17" applyFont="1" applyFill="1" applyBorder="1" applyAlignment="1">
      <alignment horizontal="center" vertical="center"/>
    </xf>
    <xf numFmtId="0" fontId="34" fillId="9" borderId="43" xfId="2" applyFont="1" applyFill="1" applyBorder="1" applyAlignment="1">
      <alignment horizontal="center" vertical="center"/>
    </xf>
    <xf numFmtId="0" fontId="35" fillId="9" borderId="43" xfId="2" applyFont="1" applyFill="1" applyBorder="1" applyAlignment="1">
      <alignment horizontal="center" vertical="center"/>
    </xf>
    <xf numFmtId="0" fontId="35" fillId="9" borderId="44"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5" xfId="2" applyFont="1" applyFill="1" applyBorder="1" applyAlignment="1">
      <alignment horizontal="center" vertical="center"/>
    </xf>
    <xf numFmtId="0" fontId="35" fillId="9" borderId="46" xfId="2" applyFont="1" applyFill="1" applyBorder="1" applyAlignment="1">
      <alignment horizontal="center" vertical="center"/>
    </xf>
    <xf numFmtId="0" fontId="1" fillId="10" borderId="46" xfId="17" applyFill="1" applyBorder="1">
      <alignment vertical="center"/>
    </xf>
    <xf numFmtId="0" fontId="38" fillId="0" borderId="0" xfId="17" applyFont="1" applyAlignment="1">
      <alignment horizontal="center" vertical="center"/>
    </xf>
    <xf numFmtId="0" fontId="8" fillId="0" borderId="45" xfId="1" applyFill="1" applyBorder="1" applyAlignment="1" applyProtection="1">
      <alignment vertical="center"/>
    </xf>
    <xf numFmtId="0" fontId="1" fillId="10" borderId="46" xfId="17" applyFill="1" applyBorder="1" applyAlignment="1">
      <alignment horizontal="center" vertical="center"/>
    </xf>
    <xf numFmtId="0" fontId="8" fillId="10" borderId="0" xfId="1" applyFill="1" applyBorder="1" applyAlignment="1" applyProtection="1">
      <alignment vertical="center" wrapText="1"/>
    </xf>
    <xf numFmtId="0" fontId="6" fillId="10" borderId="46"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2" xfId="17" applyFont="1" applyFill="1" applyBorder="1" applyAlignment="1">
      <alignment horizontal="center" vertical="center"/>
    </xf>
    <xf numFmtId="0" fontId="57" fillId="3" borderId="54" xfId="17" applyFont="1" applyFill="1" applyBorder="1" applyAlignment="1">
      <alignment horizontal="center" vertical="center" wrapText="1"/>
    </xf>
    <xf numFmtId="0" fontId="7" fillId="3" borderId="55" xfId="17" applyFont="1" applyFill="1" applyBorder="1" applyAlignment="1">
      <alignment horizontal="center" vertical="center" wrapText="1"/>
    </xf>
    <xf numFmtId="0" fontId="14" fillId="3" borderId="55" xfId="17" applyFont="1" applyFill="1" applyBorder="1" applyAlignment="1">
      <alignment horizontal="center" vertical="center" wrapText="1"/>
    </xf>
    <xf numFmtId="0" fontId="59"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7" fillId="3" borderId="33" xfId="17" applyFont="1" applyFill="1" applyBorder="1" applyAlignment="1">
      <alignment horizontal="center" vertical="center" wrapText="1"/>
    </xf>
    <xf numFmtId="176" fontId="60" fillId="3" borderId="39" xfId="17" applyNumberFormat="1" applyFont="1" applyFill="1" applyBorder="1" applyAlignment="1">
      <alignment horizontal="center" vertical="center" wrapText="1"/>
    </xf>
    <xf numFmtId="0" fontId="60" fillId="3" borderId="39"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7" xfId="17" applyNumberFormat="1" applyFont="1" applyFill="1" applyBorder="1" applyAlignment="1">
      <alignment horizontal="center" vertical="center" wrapText="1"/>
    </xf>
    <xf numFmtId="0" fontId="60" fillId="12" borderId="57" xfId="17" applyFont="1" applyFill="1" applyBorder="1" applyAlignment="1">
      <alignment horizontal="left" vertical="center" wrapText="1"/>
    </xf>
    <xf numFmtId="0" fontId="64" fillId="13" borderId="58" xfId="17" applyFont="1" applyFill="1" applyBorder="1" applyAlignment="1">
      <alignment horizontal="center" vertical="center" wrapText="1"/>
    </xf>
    <xf numFmtId="176" fontId="62" fillId="13" borderId="58" xfId="17" applyNumberFormat="1" applyFont="1" applyFill="1" applyBorder="1" applyAlignment="1">
      <alignment horizontal="center" vertical="center" wrapText="1"/>
    </xf>
    <xf numFmtId="181" fontId="64" fillId="10" borderId="58" xfId="0" applyNumberFormat="1" applyFont="1" applyFill="1" applyBorder="1" applyAlignment="1">
      <alignment horizontal="center" vertical="center"/>
    </xf>
    <xf numFmtId="0" fontId="64" fillId="13" borderId="59" xfId="17" applyFont="1" applyFill="1" applyBorder="1" applyAlignment="1">
      <alignment horizontal="center" vertical="center" wrapText="1"/>
    </xf>
    <xf numFmtId="182" fontId="66" fillId="13" borderId="60" xfId="17" applyNumberFormat="1" applyFont="1" applyFill="1" applyBorder="1" applyAlignment="1">
      <alignment horizontal="center" vertical="center" wrapText="1"/>
    </xf>
    <xf numFmtId="0" fontId="7"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4" fillId="3" borderId="35" xfId="17" applyFont="1" applyFill="1" applyBorder="1" applyAlignment="1">
      <alignment horizontal="center" vertical="center" wrapText="1"/>
    </xf>
    <xf numFmtId="0" fontId="59"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2" xfId="2" applyFill="1" applyBorder="1" applyAlignment="1">
      <alignment vertical="top" wrapText="1"/>
    </xf>
    <xf numFmtId="0" fontId="6" fillId="2" borderId="63" xfId="2" applyFill="1" applyBorder="1" applyAlignment="1">
      <alignment vertical="top" wrapText="1"/>
    </xf>
    <xf numFmtId="0" fontId="1" fillId="2" borderId="64" xfId="2" applyFont="1" applyFill="1" applyBorder="1" applyAlignment="1">
      <alignment vertical="top" wrapText="1"/>
    </xf>
    <xf numFmtId="0" fontId="6" fillId="3" borderId="13" xfId="2" applyFill="1" applyBorder="1">
      <alignment vertical="center"/>
    </xf>
    <xf numFmtId="0" fontId="1" fillId="3" borderId="65" xfId="2" applyFont="1" applyFill="1" applyBorder="1" applyAlignment="1">
      <alignment vertical="top" wrapText="1"/>
    </xf>
    <xf numFmtId="0" fontId="6" fillId="15" borderId="13" xfId="2" applyFill="1" applyBorder="1">
      <alignment vertical="center"/>
    </xf>
    <xf numFmtId="0" fontId="0" fillId="0" borderId="67" xfId="0" applyBorder="1">
      <alignment vertical="center"/>
    </xf>
    <xf numFmtId="0" fontId="15" fillId="0" borderId="67" xfId="0" applyFont="1" applyBorder="1">
      <alignment vertical="center"/>
    </xf>
    <xf numFmtId="0" fontId="0" fillId="0" borderId="68" xfId="0" applyBorder="1">
      <alignment vertical="center"/>
    </xf>
    <xf numFmtId="0" fontId="0" fillId="0" borderId="48" xfId="0" applyBorder="1">
      <alignment vertical="center"/>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2" xfId="2" applyBorder="1" applyAlignment="1">
      <alignment horizontal="center" vertical="center" wrapText="1"/>
    </xf>
    <xf numFmtId="0" fontId="6" fillId="6" borderId="102" xfId="2" applyFill="1" applyBorder="1" applyAlignment="1">
      <alignment horizontal="center" vertical="center" wrapText="1"/>
    </xf>
    <xf numFmtId="0" fontId="1" fillId="5" borderId="0" xfId="2" applyFont="1" applyFill="1">
      <alignment vertical="center"/>
    </xf>
    <xf numFmtId="0" fontId="0" fillId="0" borderId="67" xfId="0" applyBorder="1" applyAlignment="1">
      <alignment vertical="top"/>
    </xf>
    <xf numFmtId="0" fontId="0" fillId="0" borderId="0" xfId="0" applyAlignment="1">
      <alignment vertical="top"/>
    </xf>
    <xf numFmtId="0" fontId="1" fillId="14" borderId="64" xfId="2" applyFont="1" applyFill="1" applyBorder="1" applyAlignment="1">
      <alignment vertical="top" wrapText="1"/>
    </xf>
    <xf numFmtId="0" fontId="7" fillId="25" borderId="55"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4" fillId="0" borderId="0" xfId="17" applyFont="1">
      <alignment vertical="center"/>
    </xf>
    <xf numFmtId="0" fontId="83" fillId="0" borderId="0" xfId="2" applyFont="1">
      <alignment vertical="center"/>
    </xf>
    <xf numFmtId="0" fontId="85" fillId="20" borderId="118" xfId="0" applyFont="1" applyFill="1" applyBorder="1" applyAlignment="1">
      <alignment horizontal="center" vertical="center" wrapText="1"/>
    </xf>
    <xf numFmtId="14" fontId="6" fillId="0" borderId="0" xfId="2" applyNumberFormat="1">
      <alignment vertical="center"/>
    </xf>
    <xf numFmtId="0" fontId="18" fillId="2" borderId="41"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0" xfId="2" applyFont="1" applyFill="1" applyBorder="1" applyAlignment="1">
      <alignment horizontal="center" vertical="center" wrapText="1"/>
    </xf>
    <xf numFmtId="0" fontId="91" fillId="3" borderId="40" xfId="2" applyFont="1" applyFill="1" applyBorder="1" applyAlignment="1">
      <alignment horizontal="center" vertical="center"/>
    </xf>
    <xf numFmtId="14" fontId="91" fillId="3" borderId="39"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8"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6" xfId="0" applyFont="1" applyBorder="1">
      <alignment vertical="center"/>
    </xf>
    <xf numFmtId="0" fontId="6" fillId="0" borderId="43" xfId="0" applyFont="1" applyBorder="1">
      <alignment vertical="center"/>
    </xf>
    <xf numFmtId="0" fontId="6" fillId="0" borderId="67" xfId="0" applyFont="1" applyBorder="1">
      <alignment vertical="center"/>
    </xf>
    <xf numFmtId="0" fontId="6" fillId="0" borderId="0" xfId="0" applyFont="1">
      <alignment vertical="center"/>
    </xf>
    <xf numFmtId="0" fontId="90" fillId="0" borderId="67" xfId="0" applyFont="1" applyBorder="1">
      <alignment vertical="center"/>
    </xf>
    <xf numFmtId="0" fontId="90" fillId="0" borderId="0" xfId="0" applyFont="1">
      <alignment vertical="center"/>
    </xf>
    <xf numFmtId="0" fontId="90" fillId="5" borderId="67" xfId="0" applyFont="1" applyFill="1" applyBorder="1">
      <alignment vertical="center"/>
    </xf>
    <xf numFmtId="0" fontId="90" fillId="5" borderId="0" xfId="0" applyFont="1" applyFill="1">
      <alignment vertical="center"/>
    </xf>
    <xf numFmtId="0" fontId="6" fillId="5" borderId="132" xfId="2" applyFill="1" applyBorder="1">
      <alignment vertical="center"/>
    </xf>
    <xf numFmtId="0" fontId="6" fillId="0" borderId="132" xfId="2" applyBorder="1">
      <alignment vertical="center"/>
    </xf>
    <xf numFmtId="0" fontId="93" fillId="19" borderId="130" xfId="17" applyFont="1" applyFill="1" applyBorder="1" applyAlignment="1">
      <alignment horizontal="center" vertical="center" wrapText="1"/>
    </xf>
    <xf numFmtId="14" fontId="93" fillId="19" borderId="131" xfId="17" applyNumberFormat="1" applyFont="1" applyFill="1" applyBorder="1" applyAlignment="1">
      <alignment horizontal="center" vertical="center"/>
    </xf>
    <xf numFmtId="0" fontId="6" fillId="0" borderId="0" xfId="2" applyAlignment="1">
      <alignment horizontal="left" vertical="top"/>
    </xf>
    <xf numFmtId="0" fontId="6" fillId="28" borderId="140" xfId="2" applyFill="1" applyBorder="1" applyAlignment="1">
      <alignment horizontal="left" vertical="top"/>
    </xf>
    <xf numFmtId="0" fontId="8" fillId="28" borderId="139" xfId="1" applyFill="1" applyBorder="1" applyAlignment="1" applyProtection="1">
      <alignment horizontal="left" vertical="top"/>
    </xf>
    <xf numFmtId="14" fontId="19" fillId="3" borderId="100" xfId="2" applyNumberFormat="1" applyFont="1" applyFill="1" applyBorder="1" applyAlignment="1">
      <alignment horizontal="center" vertical="center" shrinkToFit="1"/>
    </xf>
    <xf numFmtId="14" fontId="27" fillId="3" borderId="100"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2" xfId="2" applyFont="1" applyFill="1" applyBorder="1" applyAlignment="1">
      <alignment vertical="top" wrapText="1"/>
    </xf>
    <xf numFmtId="0" fontId="91" fillId="21" borderId="38" xfId="2" applyFont="1" applyFill="1" applyBorder="1" applyAlignment="1">
      <alignment horizontal="center" vertical="center"/>
    </xf>
    <xf numFmtId="0" fontId="18" fillId="21" borderId="149" xfId="2" applyFont="1" applyFill="1" applyBorder="1" applyAlignment="1">
      <alignment horizontal="center" vertical="center" wrapText="1"/>
    </xf>
    <xf numFmtId="0" fontId="8" fillId="0" borderId="152" xfId="1" applyFill="1" applyBorder="1" applyAlignment="1" applyProtection="1">
      <alignment vertical="center" wrapText="1"/>
    </xf>
    <xf numFmtId="0" fontId="18" fillId="23" borderId="145" xfId="2" applyFont="1" applyFill="1" applyBorder="1" applyAlignment="1">
      <alignment horizontal="center" vertical="center" wrapText="1"/>
    </xf>
    <xf numFmtId="0" fontId="87" fillId="23" borderId="146" xfId="2" applyFont="1" applyFill="1" applyBorder="1" applyAlignment="1">
      <alignment horizontal="center" vertical="center"/>
    </xf>
    <xf numFmtId="0" fontId="87" fillId="23" borderId="147"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7"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7"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1" xfId="2" applyBorder="1" applyAlignment="1">
      <alignmen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35" fillId="9" borderId="0" xfId="2" applyFont="1" applyFill="1" applyAlignment="1">
      <alignment horizontal="center" vertical="center"/>
    </xf>
    <xf numFmtId="14" fontId="1" fillId="0" borderId="45"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5"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8" xfId="17" applyFont="1" applyBorder="1">
      <alignment vertical="center"/>
    </xf>
    <xf numFmtId="0" fontId="50" fillId="0" borderId="48" xfId="17" applyFont="1" applyBorder="1" applyAlignment="1">
      <alignment horizontal="right" vertical="center"/>
    </xf>
    <xf numFmtId="0" fontId="38" fillId="0" borderId="50" xfId="17" applyFont="1" applyBorder="1" applyAlignment="1">
      <alignment horizontal="center" vertical="center"/>
    </xf>
    <xf numFmtId="0" fontId="38" fillId="0" borderId="161"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2" xfId="17" applyFont="1" applyBorder="1" applyAlignment="1">
      <alignment horizontal="center" vertical="center" shrinkToFit="1"/>
    </xf>
    <xf numFmtId="0" fontId="50" fillId="0" borderId="51" xfId="17" applyFont="1" applyBorder="1" applyAlignment="1">
      <alignment vertical="center" shrinkToFit="1"/>
    </xf>
    <xf numFmtId="0" fontId="50" fillId="0" borderId="51" xfId="17" applyFont="1" applyBorder="1" applyAlignment="1">
      <alignment horizontal="center" vertical="center"/>
    </xf>
    <xf numFmtId="0" fontId="13" fillId="0" borderId="128"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29"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7"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1"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1"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3"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2" xfId="16" applyFont="1" applyFill="1" applyBorder="1">
      <alignment vertical="center"/>
    </xf>
    <xf numFmtId="0" fontId="50" fillId="19" borderId="163" xfId="16" applyFont="1" applyFill="1" applyBorder="1">
      <alignment vertical="center"/>
    </xf>
    <xf numFmtId="0" fontId="10" fillId="19" borderId="163"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7" xfId="2" applyFont="1" applyFill="1" applyBorder="1" applyAlignment="1">
      <alignment horizontal="center" vertical="top" wrapText="1"/>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1"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0" xfId="2" applyNumberFormat="1" applyFont="1" applyFill="1" applyBorder="1" applyAlignment="1">
      <alignment horizontal="center" vertical="center" wrapText="1"/>
    </xf>
    <xf numFmtId="0" fontId="13" fillId="0" borderId="164" xfId="2" applyFont="1" applyBorder="1" applyAlignment="1">
      <alignment horizontal="center" vertical="center" wrapText="1"/>
    </xf>
    <xf numFmtId="0" fontId="13" fillId="0" borderId="165" xfId="2" applyFont="1" applyBorder="1" applyAlignment="1">
      <alignment horizontal="center" vertical="center" wrapText="1"/>
    </xf>
    <xf numFmtId="0" fontId="13" fillId="0" borderId="166" xfId="2" applyFont="1" applyBorder="1" applyAlignment="1">
      <alignment horizontal="center" vertical="center" wrapText="1"/>
    </xf>
    <xf numFmtId="0" fontId="13" fillId="0" borderId="164" xfId="2" applyFont="1" applyBorder="1" applyAlignment="1">
      <alignment horizontal="center" vertical="center"/>
    </xf>
    <xf numFmtId="0" fontId="103" fillId="19" borderId="133" xfId="0" applyFont="1" applyFill="1" applyBorder="1" applyAlignment="1">
      <alignment horizontal="center" vertical="center" wrapText="1"/>
    </xf>
    <xf numFmtId="0" fontId="103" fillId="19" borderId="157" xfId="0" applyFont="1" applyFill="1" applyBorder="1" applyAlignment="1">
      <alignment horizontal="center" vertical="center" wrapText="1"/>
    </xf>
    <xf numFmtId="0" fontId="98" fillId="26" borderId="167" xfId="2" applyFont="1" applyFill="1" applyBorder="1" applyAlignment="1">
      <alignment horizontal="center" vertical="center" wrapText="1"/>
    </xf>
    <xf numFmtId="0" fontId="99" fillId="26" borderId="168" xfId="2" applyFont="1" applyFill="1" applyBorder="1" applyAlignment="1">
      <alignment horizontal="center" vertical="center" wrapText="1"/>
    </xf>
    <xf numFmtId="0" fontId="97" fillId="26" borderId="168" xfId="2" applyFont="1" applyFill="1" applyBorder="1" applyAlignment="1">
      <alignment horizontal="center" vertical="center"/>
    </xf>
    <xf numFmtId="0" fontId="97" fillId="26" borderId="169"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48"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3" fillId="19" borderId="0" xfId="17" applyFont="1" applyFill="1" applyAlignment="1">
      <alignment horizontal="left" vertical="center"/>
    </xf>
    <xf numFmtId="0" fontId="87" fillId="0" borderId="0" xfId="2" applyFont="1" applyAlignment="1">
      <alignment vertical="top" wrapText="1"/>
    </xf>
    <xf numFmtId="0" fontId="8" fillId="0" borderId="175" xfId="1" applyBorder="1" applyAlignment="1" applyProtection="1">
      <alignment vertical="center" wrapText="1"/>
    </xf>
    <xf numFmtId="0" fontId="8" fillId="0" borderId="170" xfId="1" applyFill="1" applyBorder="1" applyAlignment="1" applyProtection="1">
      <alignment vertical="center" wrapText="1"/>
    </xf>
    <xf numFmtId="180" fontId="50" fillId="11" borderId="176" xfId="17" applyNumberFormat="1" applyFont="1" applyFill="1" applyBorder="1" applyAlignment="1">
      <alignment horizontal="center" vertical="center"/>
    </xf>
    <xf numFmtId="0" fontId="115" fillId="3" borderId="9" xfId="2" applyFont="1" applyFill="1" applyBorder="1" applyAlignment="1">
      <alignment horizontal="center" vertical="center"/>
    </xf>
    <xf numFmtId="14" fontId="91" fillId="21" borderId="134" xfId="2" applyNumberFormat="1" applyFont="1" applyFill="1" applyBorder="1" applyAlignment="1">
      <alignment vertical="center" shrinkToFit="1"/>
    </xf>
    <xf numFmtId="14" fontId="29" fillId="21" borderId="177" xfId="2" applyNumberFormat="1" applyFont="1" applyFill="1" applyBorder="1" applyAlignment="1">
      <alignment horizontal="center" vertical="center" shrinkToFit="1"/>
    </xf>
    <xf numFmtId="14" fontId="87" fillId="21" borderId="179" xfId="1" applyNumberFormat="1" applyFont="1" applyFill="1" applyBorder="1" applyAlignment="1" applyProtection="1">
      <alignment vertical="center" wrapText="1"/>
    </xf>
    <xf numFmtId="14" fontId="87" fillId="21" borderId="180" xfId="1" applyNumberFormat="1" applyFont="1" applyFill="1" applyBorder="1" applyAlignment="1" applyProtection="1">
      <alignment vertical="center" wrapText="1"/>
    </xf>
    <xf numFmtId="56" fontId="87" fillId="21" borderId="178"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71" fillId="0" borderId="0" xfId="0" applyFont="1">
      <alignment vertical="center"/>
    </xf>
    <xf numFmtId="0" fontId="120" fillId="5" borderId="14" xfId="2" applyFont="1" applyFill="1" applyBorder="1">
      <alignment vertical="center"/>
    </xf>
    <xf numFmtId="0" fontId="119" fillId="0" borderId="132" xfId="0" applyFont="1" applyBorder="1">
      <alignment vertical="center"/>
    </xf>
    <xf numFmtId="0" fontId="118" fillId="31" borderId="0" xfId="0" applyFont="1" applyFill="1" applyAlignment="1">
      <alignment horizontal="center" vertical="center" wrapText="1"/>
    </xf>
    <xf numFmtId="177" fontId="13" fillId="19" borderId="18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06" fillId="5" borderId="0" xfId="0" applyFont="1" applyFill="1">
      <alignment vertical="center"/>
    </xf>
    <xf numFmtId="0" fontId="107" fillId="0" borderId="0" xfId="17" applyFont="1" applyAlignment="1">
      <alignment horizontal="left" vertical="center"/>
    </xf>
    <xf numFmtId="177" fontId="1" fillId="19" borderId="183" xfId="2" applyNumberFormat="1" applyFont="1" applyFill="1" applyBorder="1" applyAlignment="1">
      <alignment horizontal="center" vertical="center" wrapText="1"/>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23" fillId="21" borderId="52" xfId="2" applyNumberFormat="1" applyFont="1" applyFill="1" applyBorder="1" applyAlignment="1">
      <alignment horizontal="center" vertical="center" shrinkToFit="1"/>
    </xf>
    <xf numFmtId="0" fontId="129" fillId="19" borderId="185" xfId="2" applyFont="1" applyFill="1" applyBorder="1" applyAlignment="1">
      <alignment horizontal="center" vertical="center"/>
    </xf>
    <xf numFmtId="177" fontId="129" fillId="19" borderId="185" xfId="2" applyNumberFormat="1" applyFont="1" applyFill="1" applyBorder="1" applyAlignment="1">
      <alignment horizontal="center" vertical="center" shrinkToFit="1"/>
    </xf>
    <xf numFmtId="0" fontId="130" fillId="0" borderId="185" xfId="0" applyFont="1" applyBorder="1" applyAlignment="1">
      <alignment horizontal="center" vertical="center" wrapText="1"/>
    </xf>
    <xf numFmtId="177" fontId="13" fillId="19" borderId="185" xfId="2" applyNumberFormat="1" applyFont="1" applyFill="1" applyBorder="1" applyAlignment="1">
      <alignment horizontal="center" vertical="center" wrapText="1"/>
    </xf>
    <xf numFmtId="177" fontId="23" fillId="19" borderId="184" xfId="2" applyNumberFormat="1" applyFont="1" applyFill="1" applyBorder="1" applyAlignment="1">
      <alignment horizontal="center" vertical="center" shrinkToFit="1"/>
    </xf>
    <xf numFmtId="177" fontId="1" fillId="19" borderId="184" xfId="2" applyNumberFormat="1" applyFont="1" applyFill="1" applyBorder="1" applyAlignment="1">
      <alignment horizontal="center" vertical="center" wrapText="1"/>
    </xf>
    <xf numFmtId="0" fontId="23" fillId="19" borderId="184" xfId="2" applyFont="1" applyFill="1" applyBorder="1" applyAlignment="1">
      <alignment horizontal="center" vertical="center" wrapText="1"/>
    </xf>
    <xf numFmtId="0" fontId="6" fillId="0" borderId="184" xfId="2" applyBorder="1" applyAlignment="1">
      <alignment horizontal="center" vertical="center"/>
    </xf>
    <xf numFmtId="0" fontId="24" fillId="23" borderId="7" xfId="2" applyFont="1" applyFill="1" applyBorder="1" applyAlignment="1">
      <alignment horizontal="center" vertical="top" wrapText="1"/>
    </xf>
    <xf numFmtId="177" fontId="1" fillId="23" borderId="37"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115" fillId="3" borderId="9" xfId="2" applyFont="1" applyFill="1" applyBorder="1" applyAlignment="1">
      <alignment horizontal="center" vertical="center" wrapText="1"/>
    </xf>
    <xf numFmtId="0" fontId="108" fillId="26" borderId="168" xfId="2" applyFont="1" applyFill="1" applyBorder="1" applyAlignment="1">
      <alignment horizontal="left" vertical="center" shrinkToFit="1"/>
    </xf>
    <xf numFmtId="0" fontId="131" fillId="0" borderId="181" xfId="1" applyFont="1" applyFill="1" applyBorder="1" applyAlignment="1" applyProtection="1">
      <alignment vertical="top" wrapText="1"/>
    </xf>
    <xf numFmtId="0" fontId="85" fillId="0" borderId="118" xfId="0" applyFont="1" applyBorder="1" applyAlignment="1">
      <alignment horizontal="center" vertical="center" wrapText="1"/>
    </xf>
    <xf numFmtId="0" fontId="134" fillId="0" borderId="0" xfId="0" applyFont="1">
      <alignment vertical="center"/>
    </xf>
    <xf numFmtId="0" fontId="8" fillId="0" borderId="188" xfId="1" applyFill="1" applyBorder="1" applyAlignment="1" applyProtection="1">
      <alignment vertical="center" wrapText="1"/>
    </xf>
    <xf numFmtId="0" fontId="6" fillId="0" borderId="104" xfId="2" applyBorder="1">
      <alignment vertical="center"/>
    </xf>
    <xf numFmtId="0" fontId="27" fillId="0" borderId="155" xfId="2" applyFont="1" applyBorder="1" applyAlignment="1">
      <alignment vertical="top" wrapText="1"/>
    </xf>
    <xf numFmtId="0" fontId="8" fillId="0" borderId="190" xfId="1" applyFill="1" applyBorder="1" applyAlignment="1" applyProtection="1">
      <alignment vertical="center" wrapText="1"/>
    </xf>
    <xf numFmtId="0" fontId="6" fillId="0" borderId="105" xfId="2" applyBorder="1">
      <alignment vertical="center"/>
    </xf>
    <xf numFmtId="0" fontId="105" fillId="5" borderId="67"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26" xfId="17" applyFill="1" applyBorder="1" applyAlignment="1">
      <alignment horizontal="center" vertical="center" wrapText="1"/>
    </xf>
    <xf numFmtId="0" fontId="1" fillId="19" borderId="0" xfId="17" applyFill="1">
      <alignment vertical="center"/>
    </xf>
    <xf numFmtId="0" fontId="1" fillId="19" borderId="127" xfId="17" applyFill="1" applyBorder="1" applyAlignment="1">
      <alignment horizontal="center" vertical="center"/>
    </xf>
    <xf numFmtId="177" fontId="23" fillId="32" borderId="184" xfId="2" applyNumberFormat="1" applyFont="1" applyFill="1" applyBorder="1" applyAlignment="1">
      <alignment horizontal="center" vertical="center" shrinkToFit="1"/>
    </xf>
    <xf numFmtId="0" fontId="25" fillId="19" borderId="0" xfId="2" applyFont="1" applyFill="1">
      <alignment vertical="center"/>
    </xf>
    <xf numFmtId="0" fontId="142" fillId="0" borderId="0" xfId="0" applyFont="1" applyAlignment="1">
      <alignment vertical="top" wrapText="1"/>
    </xf>
    <xf numFmtId="0" fontId="131" fillId="0" borderId="189"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191" xfId="2" applyFont="1" applyFill="1" applyBorder="1" applyAlignment="1">
      <alignment horizontal="left" vertical="center"/>
    </xf>
    <xf numFmtId="183" fontId="105" fillId="5" borderId="0" xfId="0" applyNumberFormat="1" applyFont="1" applyFill="1" applyAlignment="1">
      <alignment horizontal="left" vertical="center"/>
    </xf>
    <xf numFmtId="0" fontId="131" fillId="0" borderId="151"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195" xfId="2" applyNumberFormat="1" applyFont="1" applyFill="1" applyBorder="1" applyAlignment="1">
      <alignment horizontal="center" vertical="center"/>
    </xf>
    <xf numFmtId="14" fontId="91" fillId="21" borderId="196" xfId="2" applyNumberFormat="1" applyFont="1" applyFill="1" applyBorder="1" applyAlignment="1">
      <alignment horizontal="center" vertical="center"/>
    </xf>
    <xf numFmtId="14" fontId="91" fillId="21" borderId="197" xfId="2" applyNumberFormat="1" applyFont="1" applyFill="1" applyBorder="1" applyAlignment="1">
      <alignment horizontal="center" vertical="center"/>
    </xf>
    <xf numFmtId="0" fontId="8" fillId="0" borderId="198" xfId="1" applyFill="1" applyBorder="1" applyAlignment="1" applyProtection="1">
      <alignment vertical="center" wrapText="1"/>
    </xf>
    <xf numFmtId="0" fontId="8" fillId="0" borderId="200" xfId="1" applyBorder="1" applyAlignment="1" applyProtection="1">
      <alignment vertical="top" wrapText="1"/>
    </xf>
    <xf numFmtId="0" fontId="32" fillId="23" borderId="199" xfId="2" applyFont="1" applyFill="1" applyBorder="1" applyAlignment="1">
      <alignment horizontal="center" vertical="center" wrapText="1"/>
    </xf>
    <xf numFmtId="0" fontId="32" fillId="21" borderId="149" xfId="2" applyFont="1" applyFill="1" applyBorder="1" applyAlignment="1">
      <alignment horizontal="center" vertical="center" wrapText="1"/>
    </xf>
    <xf numFmtId="0" fontId="114" fillId="19" borderId="201" xfId="0" applyFont="1" applyFill="1" applyBorder="1" applyAlignment="1">
      <alignment horizontal="left" vertical="center"/>
    </xf>
    <xf numFmtId="0" fontId="114" fillId="19" borderId="202" xfId="0" applyFont="1" applyFill="1" applyBorder="1" applyAlignment="1">
      <alignment horizontal="left" vertical="center"/>
    </xf>
    <xf numFmtId="14" fontId="114" fillId="19" borderId="202" xfId="0" applyNumberFormat="1" applyFont="1" applyFill="1" applyBorder="1" applyAlignment="1">
      <alignment horizontal="center" vertical="center"/>
    </xf>
    <xf numFmtId="14" fontId="114" fillId="19" borderId="203"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84" xfId="2" applyFont="1" applyFill="1" applyBorder="1" applyAlignment="1">
      <alignment horizontal="center" vertical="center" wrapText="1"/>
    </xf>
    <xf numFmtId="177" fontId="23" fillId="34" borderId="184" xfId="2" applyNumberFormat="1" applyFont="1" applyFill="1" applyBorder="1" applyAlignment="1">
      <alignment horizontal="center" vertical="center" shrinkToFit="1"/>
    </xf>
    <xf numFmtId="0" fontId="131" fillId="0" borderId="174" xfId="2" applyFont="1" applyBorder="1" applyAlignment="1">
      <alignment horizontal="left" vertical="top" wrapText="1"/>
    </xf>
    <xf numFmtId="0" fontId="146" fillId="35" borderId="0" xfId="0" applyFont="1" applyFill="1" applyAlignment="1">
      <alignment horizontal="center" vertical="center" wrapText="1"/>
    </xf>
    <xf numFmtId="0" fontId="85" fillId="36" borderId="118" xfId="0" applyFont="1" applyFill="1" applyBorder="1" applyAlignment="1">
      <alignment horizontal="center" vertical="center" wrapText="1"/>
    </xf>
    <xf numFmtId="0" fontId="140" fillId="21" borderId="144" xfId="1" applyFont="1" applyFill="1" applyBorder="1" applyAlignment="1" applyProtection="1">
      <alignment horizontal="center" vertical="center" wrapText="1"/>
    </xf>
    <xf numFmtId="0" fontId="0" fillId="37" borderId="0" xfId="0" applyFill="1">
      <alignment vertical="center"/>
    </xf>
    <xf numFmtId="0" fontId="137" fillId="37" borderId="0" xfId="0" applyFont="1" applyFill="1">
      <alignment vertical="center"/>
    </xf>
    <xf numFmtId="0" fontId="135" fillId="37" borderId="0" xfId="0" applyFont="1" applyFill="1">
      <alignment vertical="center"/>
    </xf>
    <xf numFmtId="0" fontId="127" fillId="37" borderId="0" xfId="0" applyFont="1" applyFill="1" applyAlignment="1">
      <alignment vertical="center" wrapText="1"/>
    </xf>
    <xf numFmtId="0" fontId="138" fillId="37" borderId="0" xfId="0" applyFont="1" applyFill="1">
      <alignment vertical="center"/>
    </xf>
    <xf numFmtId="0" fontId="147" fillId="0" borderId="206" xfId="2" applyFont="1" applyBorder="1" applyAlignment="1">
      <alignment horizontal="left" vertical="top" wrapText="1"/>
    </xf>
    <xf numFmtId="180" fontId="50" fillId="11" borderId="207" xfId="17" applyNumberFormat="1" applyFont="1" applyFill="1" applyBorder="1" applyAlignment="1">
      <alignment horizontal="center" vertical="center"/>
    </xf>
    <xf numFmtId="0" fontId="13" fillId="0" borderId="209"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48"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14" fontId="87" fillId="21" borderId="1" xfId="1" applyNumberFormat="1" applyFont="1" applyFill="1" applyBorder="1" applyAlignment="1" applyProtection="1">
      <alignment horizontal="center" vertical="center" shrinkToFit="1"/>
    </xf>
    <xf numFmtId="0" fontId="114" fillId="19" borderId="212" xfId="0" applyFont="1" applyFill="1" applyBorder="1" applyAlignment="1">
      <alignment horizontal="left" vertical="center"/>
    </xf>
    <xf numFmtId="0" fontId="114" fillId="19" borderId="213" xfId="0" applyFont="1" applyFill="1" applyBorder="1" applyAlignment="1">
      <alignment horizontal="left" vertical="center"/>
    </xf>
    <xf numFmtId="14" fontId="114" fillId="19" borderId="213" xfId="0" applyNumberFormat="1" applyFont="1" applyFill="1" applyBorder="1" applyAlignment="1">
      <alignment horizontal="center" vertical="center"/>
    </xf>
    <xf numFmtId="14" fontId="114" fillId="19" borderId="214" xfId="0" applyNumberFormat="1" applyFont="1" applyFill="1" applyBorder="1" applyAlignment="1">
      <alignment horizontal="center" vertical="center"/>
    </xf>
    <xf numFmtId="0" fontId="147" fillId="0" borderId="215" xfId="1" applyFont="1" applyFill="1" applyBorder="1" applyAlignment="1" applyProtection="1">
      <alignment vertical="top" wrapText="1"/>
    </xf>
    <xf numFmtId="0" fontId="150" fillId="21" borderId="149" xfId="2"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0" fontId="85" fillId="0" borderId="133" xfId="0" applyFont="1" applyBorder="1" applyAlignment="1">
      <alignment horizontal="center" vertical="center" wrapText="1"/>
    </xf>
    <xf numFmtId="14" fontId="91" fillId="21" borderId="9" xfId="2" applyNumberFormat="1" applyFont="1" applyFill="1" applyBorder="1" applyAlignment="1">
      <alignment vertical="center" shrinkToFit="1"/>
    </xf>
    <xf numFmtId="0" fontId="8" fillId="0" borderId="200" xfId="1" applyBorder="1" applyAlignment="1" applyProtection="1">
      <alignment vertical="center" wrapText="1"/>
    </xf>
    <xf numFmtId="0" fontId="0" fillId="21" borderId="13" xfId="0" applyFill="1" applyBorder="1" applyAlignment="1">
      <alignment vertical="top" wrapText="1"/>
    </xf>
    <xf numFmtId="0" fontId="115" fillId="21" borderId="196" xfId="2" applyFont="1" applyFill="1" applyBorder="1" applyAlignment="1">
      <alignment horizontal="center" vertical="center" wrapText="1"/>
    </xf>
    <xf numFmtId="0" fontId="115" fillId="21" borderId="196" xfId="2" applyFont="1" applyFill="1" applyBorder="1" applyAlignment="1">
      <alignment horizontal="center" vertical="center"/>
    </xf>
    <xf numFmtId="0" fontId="115" fillId="21" borderId="195" xfId="2" applyFont="1" applyFill="1" applyBorder="1" applyAlignment="1">
      <alignment horizontal="center" vertical="center"/>
    </xf>
    <xf numFmtId="0" fontId="91" fillId="21" borderId="197" xfId="2" applyFont="1" applyFill="1" applyBorder="1" applyAlignment="1">
      <alignment horizontal="center" vertical="center"/>
    </xf>
    <xf numFmtId="0" fontId="145" fillId="0" borderId="0" xfId="2" applyFont="1">
      <alignment vertical="center"/>
    </xf>
    <xf numFmtId="0" fontId="132" fillId="0" borderId="217" xfId="1" applyFont="1" applyFill="1" applyBorder="1" applyAlignment="1" applyProtection="1">
      <alignment horizontal="left" vertical="top" wrapText="1"/>
    </xf>
    <xf numFmtId="0" fontId="8" fillId="0" borderId="218" xfId="1" applyFill="1" applyBorder="1" applyAlignment="1" applyProtection="1">
      <alignment horizontal="left" vertical="center" wrapText="1"/>
    </xf>
    <xf numFmtId="0" fontId="6" fillId="0" borderId="0" xfId="2" applyAlignment="1">
      <alignment horizontal="center" vertical="top"/>
    </xf>
    <xf numFmtId="0" fontId="131" fillId="0" borderId="220" xfId="1" applyFont="1" applyBorder="1" applyAlignment="1" applyProtection="1">
      <alignment horizontal="left" vertical="top" wrapText="1"/>
    </xf>
    <xf numFmtId="0" fontId="8" fillId="0" borderId="221" xfId="1" applyFill="1" applyBorder="1" applyAlignment="1" applyProtection="1">
      <alignment vertical="center" wrapText="1"/>
    </xf>
    <xf numFmtId="0" fontId="133" fillId="0" borderId="221" xfId="1" applyFont="1" applyFill="1" applyBorder="1" applyAlignment="1" applyProtection="1">
      <alignment horizontal="left" vertical="top" wrapText="1"/>
    </xf>
    <xf numFmtId="0" fontId="32" fillId="31" borderId="222" xfId="1" applyFont="1" applyFill="1" applyBorder="1" applyAlignment="1" applyProtection="1">
      <alignment horizontal="center" vertical="center" wrapText="1" shrinkToFit="1"/>
    </xf>
    <xf numFmtId="0" fontId="88" fillId="0" borderId="223" xfId="2" applyFont="1" applyBorder="1" applyAlignment="1">
      <alignment vertical="center" shrinkToFit="1"/>
    </xf>
    <xf numFmtId="0" fontId="32" fillId="31" borderId="224" xfId="1" applyFont="1" applyFill="1" applyBorder="1" applyAlignment="1" applyProtection="1">
      <alignment horizontal="center" vertical="center" wrapText="1" shrinkToFit="1"/>
    </xf>
    <xf numFmtId="0" fontId="88" fillId="0" borderId="216" xfId="2" applyFont="1" applyBorder="1" applyAlignment="1">
      <alignment vertical="center" shrinkToFit="1"/>
    </xf>
    <xf numFmtId="0" fontId="23" fillId="0" borderId="184" xfId="2" applyFont="1" applyBorder="1" applyAlignment="1">
      <alignment horizontal="center" vertical="center"/>
    </xf>
    <xf numFmtId="0" fontId="0" fillId="38" borderId="0" xfId="0" applyFill="1">
      <alignment vertical="center"/>
    </xf>
    <xf numFmtId="0" fontId="137" fillId="38" borderId="0" xfId="0" applyFont="1" applyFill="1">
      <alignment vertical="center"/>
    </xf>
    <xf numFmtId="0" fontId="136" fillId="38" borderId="0" xfId="0" applyFont="1" applyFill="1">
      <alignment vertical="center"/>
    </xf>
    <xf numFmtId="0" fontId="151" fillId="38" borderId="0" xfId="0" applyFont="1" applyFill="1">
      <alignment vertical="center"/>
    </xf>
    <xf numFmtId="0" fontId="139" fillId="38" borderId="0" xfId="0" applyFont="1" applyFill="1">
      <alignment vertical="center"/>
    </xf>
    <xf numFmtId="0" fontId="127" fillId="38" borderId="0" xfId="0" applyFont="1" applyFill="1" applyAlignment="1">
      <alignment vertical="center" wrapText="1"/>
    </xf>
    <xf numFmtId="0" fontId="138" fillId="38" borderId="0" xfId="0" applyFont="1" applyFill="1">
      <alignment vertical="center"/>
    </xf>
    <xf numFmtId="14" fontId="87" fillId="21" borderId="179" xfId="1" applyNumberFormat="1" applyFont="1" applyFill="1" applyBorder="1" applyAlignment="1" applyProtection="1">
      <alignment horizontal="center" vertical="center" wrapText="1"/>
    </xf>
    <xf numFmtId="0" fontId="32" fillId="21" borderId="153" xfId="1" applyFont="1" applyFill="1" applyBorder="1" applyAlignment="1" applyProtection="1">
      <alignment horizontal="center" vertical="center" wrapText="1"/>
    </xf>
    <xf numFmtId="0" fontId="21" fillId="0" borderId="216" xfId="1" applyFont="1" applyFill="1" applyBorder="1" applyAlignment="1" applyProtection="1">
      <alignment vertical="top" wrapText="1"/>
    </xf>
    <xf numFmtId="0" fontId="18" fillId="35" borderId="190" xfId="1" applyFont="1" applyFill="1" applyBorder="1" applyAlignment="1" applyProtection="1">
      <alignment horizontal="center" vertical="center" wrapText="1"/>
    </xf>
    <xf numFmtId="0" fontId="141" fillId="35" borderId="0" xfId="0" applyFont="1" applyFill="1" applyAlignment="1">
      <alignment horizontal="center" vertical="center" wrapText="1"/>
    </xf>
    <xf numFmtId="0" fontId="0" fillId="39" borderId="224" xfId="0" applyFill="1" applyBorder="1">
      <alignment vertical="center"/>
    </xf>
    <xf numFmtId="0" fontId="0" fillId="39" borderId="229" xfId="0" applyFill="1" applyBorder="1">
      <alignment vertical="center"/>
    </xf>
    <xf numFmtId="0" fontId="6" fillId="19" borderId="232" xfId="2" applyFill="1" applyBorder="1" applyAlignment="1">
      <alignment horizontal="center" vertical="center" wrapText="1"/>
    </xf>
    <xf numFmtId="0" fontId="6" fillId="19" borderId="233" xfId="2" applyFill="1" applyBorder="1" applyAlignment="1">
      <alignment horizontal="center" vertical="center"/>
    </xf>
    <xf numFmtId="0" fontId="6" fillId="19" borderId="233" xfId="2" applyFill="1" applyBorder="1" applyAlignment="1">
      <alignment horizontal="center" vertical="center" wrapText="1"/>
    </xf>
    <xf numFmtId="0" fontId="6" fillId="19" borderId="234" xfId="2" applyFill="1" applyBorder="1" applyAlignment="1">
      <alignment horizontal="center" vertical="center"/>
    </xf>
    <xf numFmtId="0" fontId="6" fillId="19" borderId="235" xfId="2" applyFill="1" applyBorder="1" applyAlignment="1">
      <alignment horizontal="center" vertical="center" wrapText="1"/>
    </xf>
    <xf numFmtId="0" fontId="6" fillId="19" borderId="236" xfId="2" applyFill="1" applyBorder="1" applyAlignment="1">
      <alignment horizontal="center" vertical="center"/>
    </xf>
    <xf numFmtId="0" fontId="6" fillId="19" borderId="236" xfId="2" applyFill="1" applyBorder="1" applyAlignment="1">
      <alignment horizontal="center" vertical="center" wrapText="1"/>
    </xf>
    <xf numFmtId="0" fontId="6" fillId="19" borderId="237" xfId="2" applyFill="1" applyBorder="1" applyAlignment="1">
      <alignment horizontal="center" vertical="center"/>
    </xf>
    <xf numFmtId="0" fontId="0" fillId="23" borderId="241" xfId="0" applyFill="1" applyBorder="1" applyAlignment="1">
      <alignment horizontal="left" vertical="center"/>
    </xf>
    <xf numFmtId="0" fontId="0" fillId="23" borderId="242" xfId="0" applyFill="1" applyBorder="1" applyAlignment="1">
      <alignment horizontal="left" vertical="center"/>
    </xf>
    <xf numFmtId="0" fontId="71" fillId="29" borderId="242" xfId="0" applyFont="1" applyFill="1" applyBorder="1" applyAlignment="1">
      <alignment horizontal="left" vertical="center"/>
    </xf>
    <xf numFmtId="0" fontId="71" fillId="29" borderId="243" xfId="0" applyFont="1" applyFill="1" applyBorder="1" applyAlignment="1">
      <alignment horizontal="center" vertical="center"/>
    </xf>
    <xf numFmtId="0" fontId="6" fillId="19" borderId="244" xfId="2" applyFill="1" applyBorder="1" applyAlignment="1">
      <alignment horizontal="center" vertical="center" wrapText="1"/>
    </xf>
    <xf numFmtId="0" fontId="6" fillId="19" borderId="245" xfId="2" applyFill="1" applyBorder="1" applyAlignment="1">
      <alignment horizontal="center" vertical="center"/>
    </xf>
    <xf numFmtId="0" fontId="6" fillId="19" borderId="245" xfId="2" applyFill="1" applyBorder="1" applyAlignment="1">
      <alignment horizontal="center" vertical="center" wrapText="1"/>
    </xf>
    <xf numFmtId="0" fontId="6" fillId="19" borderId="246" xfId="2" applyFill="1" applyBorder="1" applyAlignment="1">
      <alignment horizontal="center" vertical="center"/>
    </xf>
    <xf numFmtId="0" fontId="91" fillId="21" borderId="39" xfId="2" applyFont="1" applyFill="1" applyBorder="1" applyAlignment="1">
      <alignment horizontal="center" vertical="center"/>
    </xf>
    <xf numFmtId="0" fontId="13" fillId="0" borderId="248" xfId="2" applyFont="1" applyBorder="1" applyAlignment="1">
      <alignment horizontal="center" vertical="center" wrapText="1"/>
    </xf>
    <xf numFmtId="0" fontId="32" fillId="21" borderId="219" xfId="2" applyFont="1" applyFill="1" applyBorder="1" applyAlignment="1">
      <alignment horizontal="center" vertical="center" wrapText="1"/>
    </xf>
    <xf numFmtId="0" fontId="24" fillId="19" borderId="0" xfId="2" applyFont="1" applyFill="1" applyAlignment="1">
      <alignment horizontal="center" vertical="top" wrapText="1"/>
    </xf>
    <xf numFmtId="0" fontId="23" fillId="19" borderId="37" xfId="2" applyFont="1" applyFill="1" applyBorder="1" applyAlignment="1">
      <alignment horizontal="center" vertical="center" wrapText="1"/>
    </xf>
    <xf numFmtId="0" fontId="24" fillId="19" borderId="52" xfId="2" applyFont="1" applyFill="1" applyBorder="1" applyAlignment="1">
      <alignment horizontal="center" vertical="center" wrapText="1"/>
    </xf>
    <xf numFmtId="0" fontId="23" fillId="19" borderId="249" xfId="2" applyFont="1" applyFill="1" applyBorder="1" applyAlignment="1">
      <alignment horizontal="left" vertical="center"/>
    </xf>
    <xf numFmtId="0" fontId="23" fillId="19" borderId="8" xfId="2" applyFont="1" applyFill="1" applyBorder="1" applyAlignment="1">
      <alignment horizontal="center" vertical="center" wrapText="1"/>
    </xf>
    <xf numFmtId="0" fontId="24" fillId="19" borderId="183" xfId="2" applyFont="1" applyFill="1" applyBorder="1" applyAlignment="1">
      <alignment horizontal="center" vertical="top" wrapText="1"/>
    </xf>
    <xf numFmtId="177" fontId="1" fillId="19" borderId="52" xfId="2" applyNumberFormat="1" applyFont="1" applyFill="1" applyBorder="1" applyAlignment="1">
      <alignment horizontal="center" vertical="center" wrapText="1"/>
    </xf>
    <xf numFmtId="0" fontId="85" fillId="0" borderId="184" xfId="0" applyFont="1" applyBorder="1" applyAlignment="1">
      <alignment horizontal="center" vertical="center" wrapText="1"/>
    </xf>
    <xf numFmtId="177" fontId="37" fillId="19" borderId="184" xfId="2" applyNumberFormat="1" applyFont="1" applyFill="1" applyBorder="1" applyAlignment="1">
      <alignment horizontal="center" vertical="center" wrapText="1"/>
    </xf>
    <xf numFmtId="0" fontId="23" fillId="19" borderId="183" xfId="2" applyFont="1" applyFill="1" applyBorder="1" applyAlignment="1">
      <alignment horizontal="center" vertical="center" wrapText="1"/>
    </xf>
    <xf numFmtId="177" fontId="23" fillId="19" borderId="52" xfId="2" applyNumberFormat="1" applyFont="1" applyFill="1" applyBorder="1" applyAlignment="1">
      <alignment horizontal="center" vertical="center" shrinkToFit="1"/>
    </xf>
    <xf numFmtId="0" fontId="89" fillId="0" borderId="0" xfId="2" applyFont="1" applyAlignment="1">
      <alignment vertical="top" wrapText="1"/>
    </xf>
    <xf numFmtId="0" fontId="8" fillId="0" borderId="251" xfId="1" applyBorder="1" applyAlignment="1" applyProtection="1">
      <alignment vertical="center" wrapText="1"/>
    </xf>
    <xf numFmtId="0" fontId="114" fillId="19" borderId="252" xfId="0" applyFont="1" applyFill="1" applyBorder="1" applyAlignment="1">
      <alignment horizontal="left" vertical="center"/>
    </xf>
    <xf numFmtId="0" fontId="114" fillId="19" borderId="253" xfId="0" applyFont="1" applyFill="1" applyBorder="1" applyAlignment="1">
      <alignment horizontal="left" vertical="center"/>
    </xf>
    <xf numFmtId="14" fontId="114" fillId="19" borderId="253" xfId="0" applyNumberFormat="1" applyFont="1" applyFill="1" applyBorder="1" applyAlignment="1">
      <alignment horizontal="center" vertical="center"/>
    </xf>
    <xf numFmtId="14" fontId="114" fillId="19" borderId="254" xfId="0" applyNumberFormat="1" applyFont="1" applyFill="1" applyBorder="1" applyAlignment="1">
      <alignment horizontal="center" vertical="center"/>
    </xf>
    <xf numFmtId="184" fontId="0" fillId="40" borderId="247" xfId="0" applyNumberFormat="1" applyFill="1" applyBorder="1" applyAlignment="1">
      <alignment horizontal="center" vertical="center"/>
    </xf>
    <xf numFmtId="0" fontId="85" fillId="41" borderId="118" xfId="0" applyFont="1" applyFill="1" applyBorder="1" applyAlignment="1">
      <alignment horizontal="center" vertical="center" wrapText="1"/>
    </xf>
    <xf numFmtId="0" fontId="6" fillId="0" borderId="0" xfId="4"/>
    <xf numFmtId="0" fontId="153" fillId="0" borderId="0" xfId="2" applyFont="1">
      <alignment vertical="center"/>
    </xf>
    <xf numFmtId="0" fontId="158" fillId="0" borderId="0" xfId="2" applyFont="1">
      <alignment vertical="center"/>
    </xf>
    <xf numFmtId="14" fontId="93" fillId="19" borderId="131" xfId="17" applyNumberFormat="1" applyFont="1" applyFill="1" applyBorder="1" applyAlignment="1">
      <alignment horizontal="center" vertical="center" wrapText="1"/>
    </xf>
    <xf numFmtId="0" fontId="100" fillId="19" borderId="0" xfId="0" applyFont="1" applyFill="1" applyAlignment="1">
      <alignment horizontal="center" vertical="center" wrapText="1"/>
    </xf>
    <xf numFmtId="14" fontId="13" fillId="19" borderId="131" xfId="17" applyNumberFormat="1" applyFont="1" applyFill="1" applyBorder="1" applyAlignment="1">
      <alignment horizontal="center" vertical="center" wrapText="1"/>
    </xf>
    <xf numFmtId="0" fontId="37" fillId="19" borderId="130" xfId="17" applyFont="1" applyFill="1" applyBorder="1" applyAlignment="1">
      <alignment horizontal="center" vertical="center" wrapText="1"/>
    </xf>
    <xf numFmtId="14" fontId="13" fillId="19" borderId="131" xfId="17" applyNumberFormat="1" applyFont="1" applyFill="1" applyBorder="1" applyAlignment="1">
      <alignment horizontal="center" vertical="center"/>
    </xf>
    <xf numFmtId="14" fontId="37" fillId="19" borderId="131" xfId="17" applyNumberFormat="1" applyFont="1" applyFill="1" applyBorder="1" applyAlignment="1">
      <alignment horizontal="center" vertical="center"/>
    </xf>
    <xf numFmtId="0" fontId="94" fillId="19" borderId="0" xfId="0" applyFont="1" applyFill="1" applyAlignment="1">
      <alignment horizontal="center" vertical="center"/>
    </xf>
    <xf numFmtId="0" fontId="1" fillId="19" borderId="130" xfId="17" applyFill="1" applyBorder="1" applyAlignment="1">
      <alignment horizontal="center" vertical="center" wrapText="1"/>
    </xf>
    <xf numFmtId="14" fontId="1" fillId="19" borderId="131" xfId="17" applyNumberFormat="1" applyFill="1" applyBorder="1" applyAlignment="1">
      <alignment horizontal="center" vertical="center"/>
    </xf>
    <xf numFmtId="56" fontId="93" fillId="19" borderId="130" xfId="17" applyNumberFormat="1" applyFont="1" applyFill="1" applyBorder="1" applyAlignment="1">
      <alignment horizontal="center" vertical="center" wrapText="1"/>
    </xf>
    <xf numFmtId="0" fontId="71" fillId="19" borderId="0" xfId="0" applyFont="1" applyFill="1" applyAlignment="1">
      <alignment horizontal="center" vertical="center"/>
    </xf>
    <xf numFmtId="0" fontId="13" fillId="5" borderId="248" xfId="2" applyFont="1" applyFill="1" applyBorder="1" applyAlignment="1">
      <alignment horizontal="center" vertical="center" wrapText="1"/>
    </xf>
    <xf numFmtId="0" fontId="131" fillId="0" borderId="250" xfId="1" applyFont="1" applyFill="1" applyBorder="1" applyAlignment="1" applyProtection="1">
      <alignment horizontal="left" vertical="top" wrapText="1"/>
    </xf>
    <xf numFmtId="0" fontId="154" fillId="0" borderId="0" xfId="2" applyFont="1">
      <alignment vertical="center"/>
    </xf>
    <xf numFmtId="0" fontId="101" fillId="21" borderId="130" xfId="17" applyFont="1" applyFill="1" applyBorder="1" applyAlignment="1">
      <alignment horizontal="center" vertical="center" wrapText="1"/>
    </xf>
    <xf numFmtId="14" fontId="93" fillId="21" borderId="131" xfId="17" applyNumberFormat="1" applyFont="1" applyFill="1" applyBorder="1" applyAlignment="1">
      <alignment horizontal="center" vertical="center"/>
    </xf>
    <xf numFmtId="0" fontId="93" fillId="21" borderId="130" xfId="17" applyFont="1" applyFill="1" applyBorder="1" applyAlignment="1">
      <alignment horizontal="center" vertical="center" wrapText="1"/>
    </xf>
    <xf numFmtId="14" fontId="93" fillId="21" borderId="131" xfId="17" applyNumberFormat="1" applyFont="1" applyFill="1" applyBorder="1" applyAlignment="1">
      <alignment horizontal="center" vertical="center" wrapText="1"/>
    </xf>
    <xf numFmtId="14" fontId="159" fillId="21" borderId="131" xfId="0" applyNumberFormat="1" applyFont="1" applyFill="1" applyBorder="1" applyAlignment="1">
      <alignment horizontal="center" vertical="center"/>
    </xf>
    <xf numFmtId="14" fontId="101" fillId="21" borderId="131" xfId="17" applyNumberFormat="1" applyFont="1" applyFill="1" applyBorder="1" applyAlignment="1">
      <alignment horizontal="center" vertical="center" wrapText="1"/>
    </xf>
    <xf numFmtId="14" fontId="23" fillId="21" borderId="131" xfId="17" applyNumberFormat="1" applyFont="1" applyFill="1" applyBorder="1" applyAlignment="1">
      <alignment horizontal="center" vertical="center"/>
    </xf>
    <xf numFmtId="0" fontId="8" fillId="0" borderId="255" xfId="1" applyBorder="1" applyAlignment="1" applyProtection="1">
      <alignment vertical="center"/>
    </xf>
    <xf numFmtId="0" fontId="0" fillId="0" borderId="238" xfId="0" applyBorder="1" applyAlignment="1">
      <alignment horizontal="center" vertical="center"/>
    </xf>
    <xf numFmtId="0" fontId="0" fillId="0" borderId="239" xfId="0" applyBorder="1" applyAlignment="1">
      <alignment horizontal="center" vertical="center"/>
    </xf>
    <xf numFmtId="0" fontId="0" fillId="0" borderId="240" xfId="0" applyBorder="1" applyAlignment="1">
      <alignment horizontal="center" vertical="center"/>
    </xf>
    <xf numFmtId="0" fontId="114" fillId="21" borderId="213" xfId="0" applyFont="1" applyFill="1" applyBorder="1" applyAlignment="1">
      <alignment horizontal="left" vertical="center"/>
    </xf>
    <xf numFmtId="0" fontId="114" fillId="21" borderId="253" xfId="0" applyFont="1" applyFill="1" applyBorder="1" applyAlignment="1">
      <alignment horizontal="left" vertical="center"/>
    </xf>
    <xf numFmtId="0" fontId="114" fillId="29" borderId="253" xfId="0" applyFont="1" applyFill="1" applyBorder="1" applyAlignment="1">
      <alignment horizontal="left" vertical="center"/>
    </xf>
    <xf numFmtId="0" fontId="114" fillId="42" borderId="202" xfId="0" applyFont="1" applyFill="1" applyBorder="1" applyAlignment="1">
      <alignment horizontal="left" vertical="center"/>
    </xf>
    <xf numFmtId="0" fontId="114" fillId="42" borderId="253" xfId="0" applyFont="1" applyFill="1" applyBorder="1" applyAlignment="1">
      <alignment horizontal="left" vertical="center"/>
    </xf>
    <xf numFmtId="0" fontId="114" fillId="28" borderId="253" xfId="0" applyFont="1" applyFill="1" applyBorder="1" applyAlignment="1">
      <alignment horizontal="left" vertical="center"/>
    </xf>
    <xf numFmtId="0" fontId="160" fillId="21" borderId="0" xfId="2" applyFont="1" applyFill="1" applyAlignment="1">
      <alignment horizontal="center" vertical="center"/>
    </xf>
    <xf numFmtId="0" fontId="21" fillId="21" borderId="0" xfId="2" applyFont="1" applyFill="1" applyAlignment="1">
      <alignment horizontal="center" vertical="center"/>
    </xf>
    <xf numFmtId="0" fontId="7" fillId="3" borderId="0" xfId="2" applyFont="1" applyFill="1" applyAlignment="1">
      <alignment vertical="top"/>
    </xf>
    <xf numFmtId="0" fontId="157" fillId="3" borderId="0" xfId="2" applyFont="1" applyFill="1" applyAlignment="1">
      <alignment vertical="top"/>
    </xf>
    <xf numFmtId="0" fontId="34" fillId="3" borderId="0" xfId="2" applyFont="1" applyFill="1" applyAlignment="1">
      <alignment vertical="top"/>
    </xf>
    <xf numFmtId="0" fontId="162" fillId="0" borderId="0" xfId="0" applyFont="1">
      <alignment vertical="center"/>
    </xf>
    <xf numFmtId="0" fontId="163" fillId="3" borderId="0" xfId="2" applyFont="1" applyFill="1" applyAlignment="1">
      <alignment vertical="top"/>
    </xf>
    <xf numFmtId="0" fontId="7" fillId="21" borderId="0" xfId="2" applyFont="1" applyFill="1" applyAlignment="1">
      <alignment vertical="top"/>
    </xf>
    <xf numFmtId="0" fontId="161" fillId="21" borderId="0" xfId="2" applyFont="1" applyFill="1" applyAlignment="1">
      <alignment vertical="top" wrapText="1"/>
    </xf>
    <xf numFmtId="0" fontId="164" fillId="45" borderId="0" xfId="4" applyFont="1" applyFill="1"/>
    <xf numFmtId="0" fontId="17" fillId="5" borderId="0" xfId="4" applyFont="1" applyFill="1"/>
    <xf numFmtId="0" fontId="1" fillId="0" borderId="0" xfId="4" applyFont="1"/>
    <xf numFmtId="0" fontId="0" fillId="19" borderId="0" xfId="0" applyFill="1" applyAlignment="1">
      <alignment horizontal="center" vertical="center"/>
    </xf>
    <xf numFmtId="0" fontId="6" fillId="0" borderId="67" xfId="0" applyFont="1" applyBorder="1" applyAlignment="1">
      <alignment horizontal="left" vertical="center"/>
    </xf>
    <xf numFmtId="0" fontId="6" fillId="0" borderId="0" xfId="0" applyFont="1" applyAlignment="1">
      <alignment horizontal="left" vertical="center"/>
    </xf>
    <xf numFmtId="0" fontId="6" fillId="0" borderId="69" xfId="0" applyFont="1" applyBorder="1" applyAlignment="1">
      <alignment horizontal="left" vertical="center"/>
    </xf>
    <xf numFmtId="0" fontId="105" fillId="5" borderId="0" xfId="0" applyFont="1" applyFill="1" applyAlignment="1">
      <alignment horizontal="left" vertical="center" wrapText="1"/>
    </xf>
    <xf numFmtId="0" fontId="105" fillId="5" borderId="69"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99" fillId="19" borderId="0" xfId="1" applyFont="1" applyFill="1" applyAlignment="1" applyProtection="1">
      <alignment horizontal="center" vertical="center"/>
    </xf>
    <xf numFmtId="0" fontId="37" fillId="21" borderId="158" xfId="17" applyFont="1" applyFill="1" applyBorder="1" applyAlignment="1">
      <alignment horizontal="left" vertical="top" wrapText="1"/>
    </xf>
    <xf numFmtId="0" fontId="37" fillId="21" borderId="159" xfId="17" applyFont="1" applyFill="1" applyBorder="1" applyAlignment="1">
      <alignment horizontal="left" vertical="top" wrapText="1"/>
    </xf>
    <xf numFmtId="0" fontId="37" fillId="21" borderId="160" xfId="17" applyFont="1" applyFill="1" applyBorder="1" applyAlignment="1">
      <alignment horizontal="left" vertical="top" wrapText="1"/>
    </xf>
    <xf numFmtId="0" fontId="37" fillId="19" borderId="158" xfId="17" applyFont="1" applyFill="1" applyBorder="1" applyAlignment="1">
      <alignment horizontal="left" vertical="top" wrapText="1"/>
    </xf>
    <xf numFmtId="0" fontId="37" fillId="19" borderId="159" xfId="17" applyFont="1" applyFill="1" applyBorder="1" applyAlignment="1">
      <alignment horizontal="left" vertical="top" wrapText="1"/>
    </xf>
    <xf numFmtId="0" fontId="37" fillId="19" borderId="160" xfId="17" applyFont="1" applyFill="1" applyBorder="1" applyAlignment="1">
      <alignment horizontal="left" vertical="top" wrapText="1"/>
    </xf>
    <xf numFmtId="0" fontId="43" fillId="19" borderId="0" xfId="17" applyFont="1" applyFill="1" applyAlignment="1">
      <alignment horizontal="left" vertical="center"/>
    </xf>
    <xf numFmtId="0" fontId="10" fillId="6" borderId="210" xfId="17" applyFont="1" applyFill="1" applyBorder="1" applyAlignment="1">
      <alignment horizontal="center" vertical="center" wrapText="1"/>
    </xf>
    <xf numFmtId="0" fontId="10" fillId="6" borderId="208" xfId="17" applyFont="1" applyFill="1" applyBorder="1" applyAlignment="1">
      <alignment horizontal="center" vertical="center" wrapText="1"/>
    </xf>
    <xf numFmtId="0" fontId="10" fillId="6" borderId="211" xfId="17" applyFont="1" applyFill="1" applyBorder="1" applyAlignment="1">
      <alignment horizontal="center" vertical="center" wrapText="1"/>
    </xf>
    <xf numFmtId="0" fontId="13" fillId="19" borderId="158" xfId="2" applyFont="1" applyFill="1" applyBorder="1" applyAlignment="1">
      <alignment horizontal="left" vertical="top" wrapText="1"/>
    </xf>
    <xf numFmtId="0" fontId="13" fillId="19" borderId="159" xfId="2" applyFont="1" applyFill="1" applyBorder="1" applyAlignment="1">
      <alignment horizontal="left" vertical="top" wrapText="1"/>
    </xf>
    <xf numFmtId="0" fontId="13" fillId="19" borderId="160" xfId="2" applyFont="1" applyFill="1" applyBorder="1" applyAlignment="1">
      <alignment horizontal="left" vertical="top" wrapText="1"/>
    </xf>
    <xf numFmtId="0" fontId="96" fillId="21" borderId="158" xfId="2" applyFont="1" applyFill="1" applyBorder="1" applyAlignment="1">
      <alignment horizontal="left" vertical="top" wrapText="1"/>
    </xf>
    <xf numFmtId="0" fontId="96" fillId="21" borderId="159" xfId="2" applyFont="1" applyFill="1" applyBorder="1" applyAlignment="1">
      <alignment horizontal="left" vertical="top" wrapText="1"/>
    </xf>
    <xf numFmtId="0" fontId="96" fillId="21" borderId="160" xfId="2" applyFont="1" applyFill="1" applyBorder="1" applyAlignment="1">
      <alignment horizontal="left" vertical="top" wrapText="1"/>
    </xf>
    <xf numFmtId="0" fontId="60" fillId="12" borderId="57" xfId="17" applyFont="1" applyFill="1" applyBorder="1" applyAlignment="1">
      <alignment horizontal="right" vertical="center" wrapText="1"/>
    </xf>
    <xf numFmtId="0" fontId="61" fillId="12" borderId="57" xfId="0" applyFont="1" applyFill="1" applyBorder="1" applyAlignment="1">
      <alignment horizontal="right" vertical="center"/>
    </xf>
    <xf numFmtId="0" fontId="0" fillId="12" borderId="57" xfId="0" applyFill="1" applyBorder="1" applyAlignment="1">
      <alignment horizontal="right" vertical="center"/>
    </xf>
    <xf numFmtId="180" fontId="60" fillId="12" borderId="57" xfId="17" applyNumberFormat="1" applyFont="1" applyFill="1" applyBorder="1" applyAlignment="1">
      <alignment horizontal="center" vertical="center" wrapText="1"/>
    </xf>
    <xf numFmtId="180" fontId="0" fillId="12" borderId="57" xfId="0" applyNumberFormat="1" applyFill="1" applyBorder="1" applyAlignment="1">
      <alignment horizontal="center" vertical="center" wrapText="1"/>
    </xf>
    <xf numFmtId="0" fontId="62" fillId="13" borderId="58" xfId="17" applyFont="1" applyFill="1" applyBorder="1" applyAlignment="1">
      <alignment horizontal="center" vertical="center" wrapText="1"/>
    </xf>
    <xf numFmtId="0" fontId="63" fillId="13" borderId="58" xfId="0" applyFont="1" applyFill="1" applyBorder="1" applyAlignment="1">
      <alignment horizontal="center" vertical="center"/>
    </xf>
    <xf numFmtId="0" fontId="62" fillId="10" borderId="58" xfId="0" applyFont="1" applyFill="1" applyBorder="1" applyAlignment="1">
      <alignment horizontal="center" vertical="center"/>
    </xf>
    <xf numFmtId="0" fontId="65" fillId="10" borderId="58" xfId="0" applyFont="1" applyFill="1" applyBorder="1" applyAlignment="1">
      <alignment horizontal="center" vertical="center"/>
    </xf>
    <xf numFmtId="0" fontId="67" fillId="18" borderId="106" xfId="16" applyFont="1" applyFill="1" applyBorder="1" applyAlignment="1">
      <alignment horizontal="center" vertical="center"/>
    </xf>
    <xf numFmtId="0" fontId="67" fillId="18" borderId="111" xfId="16" applyFont="1" applyFill="1" applyBorder="1" applyAlignment="1">
      <alignment horizontal="center" vertical="center"/>
    </xf>
    <xf numFmtId="0" fontId="67" fillId="18" borderId="113" xfId="16" applyFont="1" applyFill="1" applyBorder="1" applyAlignment="1">
      <alignment horizontal="center" vertical="center"/>
    </xf>
    <xf numFmtId="0" fontId="68" fillId="2" borderId="107" xfId="16" applyFont="1" applyFill="1" applyBorder="1" applyAlignment="1">
      <alignment vertical="center" wrapText="1"/>
    </xf>
    <xf numFmtId="0" fontId="68" fillId="2" borderId="108" xfId="16" applyFont="1" applyFill="1" applyBorder="1" applyAlignment="1">
      <alignment vertical="center" wrapText="1"/>
    </xf>
    <xf numFmtId="0" fontId="68" fillId="2" borderId="109" xfId="16" applyFont="1" applyFill="1" applyBorder="1" applyAlignment="1">
      <alignment vertical="center" wrapText="1"/>
    </xf>
    <xf numFmtId="0" fontId="68" fillId="2" borderId="98" xfId="16" applyFont="1" applyFill="1" applyBorder="1" applyAlignment="1">
      <alignment vertical="center" wrapText="1"/>
    </xf>
    <xf numFmtId="0" fontId="68" fillId="2" borderId="0" xfId="16" applyFont="1" applyFill="1" applyAlignment="1">
      <alignment vertical="center" wrapText="1"/>
    </xf>
    <xf numFmtId="0" fontId="68" fillId="2" borderId="99" xfId="16" applyFont="1" applyFill="1" applyBorder="1" applyAlignment="1">
      <alignment vertical="center" wrapText="1"/>
    </xf>
    <xf numFmtId="0" fontId="68" fillId="2" borderId="114" xfId="16" applyFont="1" applyFill="1" applyBorder="1" applyAlignment="1">
      <alignment vertical="center" wrapText="1"/>
    </xf>
    <xf numFmtId="0" fontId="68" fillId="2" borderId="115" xfId="16" applyFont="1" applyFill="1" applyBorder="1" applyAlignment="1">
      <alignment vertical="center" wrapText="1"/>
    </xf>
    <xf numFmtId="0" fontId="68" fillId="2" borderId="116" xfId="16" applyFont="1" applyFill="1" applyBorder="1" applyAlignment="1">
      <alignment vertical="center" wrapText="1"/>
    </xf>
    <xf numFmtId="0" fontId="68" fillId="2" borderId="107" xfId="16" applyFont="1" applyFill="1" applyBorder="1" applyAlignment="1">
      <alignment horizontal="left" vertical="center" wrapText="1"/>
    </xf>
    <xf numFmtId="0" fontId="68" fillId="2" borderId="108" xfId="16" applyFont="1" applyFill="1" applyBorder="1" applyAlignment="1">
      <alignment horizontal="left" vertical="center" wrapText="1"/>
    </xf>
    <xf numFmtId="0" fontId="68" fillId="2" borderId="110" xfId="16" applyFont="1" applyFill="1" applyBorder="1" applyAlignment="1">
      <alignment horizontal="left" vertical="center" wrapText="1"/>
    </xf>
    <xf numFmtId="0" fontId="68" fillId="2" borderId="98"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2" xfId="16" applyFont="1" applyFill="1" applyBorder="1" applyAlignment="1">
      <alignment horizontal="left" vertical="center" wrapText="1"/>
    </xf>
    <xf numFmtId="0" fontId="68" fillId="2" borderId="114" xfId="16" applyFont="1" applyFill="1" applyBorder="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7" fillId="5" borderId="35" xfId="17" applyFont="1" applyFill="1" applyBorder="1" applyAlignment="1">
      <alignment horizontal="center" vertical="center" wrapText="1"/>
    </xf>
    <xf numFmtId="0" fontId="60" fillId="25" borderId="71" xfId="17" applyFont="1" applyFill="1" applyBorder="1" applyAlignment="1">
      <alignment horizontal="center" vertical="center" wrapText="1"/>
    </xf>
    <xf numFmtId="0" fontId="58" fillId="16" borderId="71" xfId="17" applyFont="1" applyFill="1" applyBorder="1" applyAlignment="1">
      <alignment horizontal="center" vertical="center" wrapText="1"/>
    </xf>
    <xf numFmtId="0" fontId="0" fillId="16" borderId="71" xfId="0" applyFill="1" applyBorder="1" applyAlignment="1">
      <alignment horizontal="center" vertical="center" wrapText="1"/>
    </xf>
    <xf numFmtId="180" fontId="60" fillId="3" borderId="72" xfId="17" applyNumberFormat="1" applyFont="1"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0" fontId="68" fillId="3" borderId="72" xfId="17" applyFont="1" applyFill="1" applyBorder="1" applyAlignment="1">
      <alignment horizontal="center" vertical="center" wrapText="1"/>
    </xf>
    <xf numFmtId="0" fontId="68" fillId="3" borderId="187" xfId="17"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13" fillId="21" borderId="158" xfId="2" applyFont="1" applyFill="1" applyBorder="1" applyAlignment="1">
      <alignment horizontal="left" vertical="top" wrapText="1"/>
    </xf>
    <xf numFmtId="0" fontId="13" fillId="21" borderId="159" xfId="2" applyFont="1" applyFill="1" applyBorder="1" applyAlignment="1">
      <alignment horizontal="left" vertical="top" wrapText="1"/>
    </xf>
    <xf numFmtId="0" fontId="13" fillId="21" borderId="160" xfId="2" applyFont="1" applyFill="1" applyBorder="1" applyAlignment="1">
      <alignment horizontal="left" vertical="top" wrapText="1"/>
    </xf>
    <xf numFmtId="0" fontId="93" fillId="21" borderId="158" xfId="17" applyFont="1" applyFill="1" applyBorder="1" applyAlignment="1">
      <alignment horizontal="left" vertical="top" wrapText="1"/>
    </xf>
    <xf numFmtId="0" fontId="93" fillId="21" borderId="159" xfId="17" applyFont="1" applyFill="1" applyBorder="1" applyAlignment="1">
      <alignment horizontal="left" vertical="top" wrapText="1"/>
    </xf>
    <xf numFmtId="0" fontId="93" fillId="21" borderId="160" xfId="17" applyFont="1" applyFill="1" applyBorder="1" applyAlignment="1">
      <alignment horizontal="left" vertical="top" wrapText="1"/>
    </xf>
    <xf numFmtId="0" fontId="13" fillId="19" borderId="158" xfId="17" applyFont="1" applyFill="1" applyBorder="1" applyAlignment="1">
      <alignment horizontal="left" vertical="top" wrapText="1"/>
    </xf>
    <xf numFmtId="0" fontId="13" fillId="19" borderId="159" xfId="17" applyFont="1" applyFill="1" applyBorder="1" applyAlignment="1">
      <alignment horizontal="left" vertical="top" wrapText="1"/>
    </xf>
    <xf numFmtId="0" fontId="13" fillId="19" borderId="160" xfId="17" applyFont="1" applyFill="1" applyBorder="1" applyAlignment="1">
      <alignment horizontal="left" vertical="top" wrapText="1"/>
    </xf>
    <xf numFmtId="0" fontId="37" fillId="21" borderId="186" xfId="17" applyFont="1" applyFill="1" applyBorder="1" applyAlignment="1">
      <alignment horizontal="left" vertical="top" wrapText="1"/>
    </xf>
    <xf numFmtId="0" fontId="37" fillId="21" borderId="130" xfId="17" applyFont="1" applyFill="1" applyBorder="1" applyAlignment="1">
      <alignment horizontal="left" vertical="top" wrapText="1"/>
    </xf>
    <xf numFmtId="0" fontId="50" fillId="19" borderId="47" xfId="17" applyFont="1" applyFill="1" applyBorder="1" applyAlignment="1">
      <alignment horizontal="center" vertical="center"/>
    </xf>
    <xf numFmtId="0" fontId="50" fillId="19" borderId="48" xfId="17" applyFont="1" applyFill="1" applyBorder="1" applyAlignment="1">
      <alignment horizontal="center" vertical="center"/>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1" fillId="0" borderId="74" xfId="17"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38" fillId="0" borderId="77" xfId="17" applyFont="1" applyBorder="1" applyAlignment="1">
      <alignment horizontal="center" vertical="center" wrapText="1"/>
    </xf>
    <xf numFmtId="0" fontId="38" fillId="0" borderId="43" xfId="17" applyFont="1" applyBorder="1" applyAlignment="1">
      <alignment horizontal="center" vertical="center" wrapText="1"/>
    </xf>
    <xf numFmtId="0" fontId="34" fillId="17" borderId="0" xfId="17" applyFont="1" applyFill="1" applyAlignment="1">
      <alignment horizontal="center" vertical="center"/>
    </xf>
    <xf numFmtId="179" fontId="11" fillId="0" borderId="78" xfId="17" applyNumberFormat="1" applyFont="1" applyBorder="1" applyAlignment="1">
      <alignment horizontal="center" vertical="center" shrinkToFit="1"/>
    </xf>
    <xf numFmtId="179" fontId="11" fillId="0" borderId="79" xfId="17" applyNumberFormat="1" applyFont="1" applyBorder="1" applyAlignment="1">
      <alignment horizontal="center" vertical="center" shrinkToFit="1"/>
    </xf>
    <xf numFmtId="0" fontId="48" fillId="0" borderId="80" xfId="17" applyFont="1" applyBorder="1" applyAlignment="1">
      <alignment horizontal="center" vertical="center"/>
    </xf>
    <xf numFmtId="0" fontId="48" fillId="0" borderId="81" xfId="17" applyFont="1" applyBorder="1" applyAlignment="1">
      <alignment horizontal="center" vertical="center"/>
    </xf>
    <xf numFmtId="0" fontId="37" fillId="19" borderId="82" xfId="18" applyFont="1" applyFill="1" applyBorder="1" applyAlignment="1">
      <alignment horizontal="center" vertical="center"/>
    </xf>
    <xf numFmtId="0" fontId="37" fillId="19" borderId="83" xfId="18" applyFont="1" applyFill="1" applyBorder="1" applyAlignment="1">
      <alignment horizontal="center" vertical="center"/>
    </xf>
    <xf numFmtId="0" fontId="12" fillId="0" borderId="119" xfId="17" applyFont="1" applyBorder="1" applyAlignment="1">
      <alignment horizontal="center" vertical="center" wrapText="1"/>
    </xf>
    <xf numFmtId="0" fontId="12" fillId="0" borderId="120" xfId="17" applyFont="1" applyBorder="1" applyAlignment="1">
      <alignment horizontal="center" vertical="center" wrapText="1"/>
    </xf>
    <xf numFmtId="0" fontId="12" fillId="0" borderId="121" xfId="17" applyFont="1" applyBorder="1" applyAlignment="1">
      <alignment horizontal="center" vertical="center" wrapText="1"/>
    </xf>
    <xf numFmtId="0" fontId="55" fillId="19" borderId="123" xfId="17" applyFont="1" applyFill="1" applyBorder="1" applyAlignment="1">
      <alignment horizontal="center" vertical="center"/>
    </xf>
    <xf numFmtId="0" fontId="55" fillId="19" borderId="124" xfId="17" applyFont="1" applyFill="1" applyBorder="1" applyAlignment="1">
      <alignment horizontal="center" vertical="center"/>
    </xf>
    <xf numFmtId="0" fontId="55" fillId="19" borderId="125" xfId="17" applyFont="1" applyFill="1" applyBorder="1" applyAlignment="1">
      <alignment horizontal="center" vertical="center"/>
    </xf>
    <xf numFmtId="0" fontId="37" fillId="21" borderId="228" xfId="17" applyFont="1" applyFill="1" applyBorder="1" applyAlignment="1">
      <alignment horizontal="left" vertical="top" wrapText="1"/>
    </xf>
    <xf numFmtId="0" fontId="37" fillId="21" borderId="226" xfId="17" applyFont="1" applyFill="1" applyBorder="1" applyAlignment="1">
      <alignment horizontal="left" vertical="top" wrapText="1"/>
    </xf>
    <xf numFmtId="0" fontId="37" fillId="21" borderId="227" xfId="17" applyFont="1" applyFill="1" applyBorder="1" applyAlignment="1">
      <alignment horizontal="left" vertical="top" wrapText="1"/>
    </xf>
    <xf numFmtId="0" fontId="110" fillId="19" borderId="225" xfId="17" applyFont="1" applyFill="1" applyBorder="1" applyAlignment="1">
      <alignment horizontal="left" vertical="top" wrapText="1"/>
    </xf>
    <xf numFmtId="0" fontId="110" fillId="19" borderId="226" xfId="17" applyFont="1" applyFill="1" applyBorder="1" applyAlignment="1">
      <alignment horizontal="left" vertical="top" wrapText="1"/>
    </xf>
    <xf numFmtId="0" fontId="110" fillId="19" borderId="227" xfId="17" applyFont="1" applyFill="1" applyBorder="1" applyAlignment="1">
      <alignment horizontal="left" vertical="top" wrapText="1"/>
    </xf>
    <xf numFmtId="0" fontId="0" fillId="23" borderId="230" xfId="0" applyFill="1" applyBorder="1" applyAlignment="1">
      <alignment horizontal="center" vertical="center"/>
    </xf>
    <xf numFmtId="0" fontId="0" fillId="23" borderId="104" xfId="0" applyFill="1" applyBorder="1" applyAlignment="1">
      <alignment horizontal="center" vertical="center"/>
    </xf>
    <xf numFmtId="0" fontId="71" fillId="29" borderId="104" xfId="0" applyFont="1" applyFill="1" applyBorder="1" applyAlignment="1">
      <alignment horizontal="center" vertical="center"/>
    </xf>
    <xf numFmtId="0" fontId="71" fillId="29" borderId="231" xfId="0" applyFont="1" applyFill="1" applyBorder="1" applyAlignment="1">
      <alignment horizontal="center" vertical="center"/>
    </xf>
    <xf numFmtId="0" fontId="97" fillId="45" borderId="0" xfId="4" applyFont="1" applyFill="1" applyAlignment="1">
      <alignment vertical="center" wrapText="1"/>
    </xf>
    <xf numFmtId="0" fontId="165" fillId="45" borderId="0" xfId="2" applyFont="1" applyFill="1" applyAlignment="1">
      <alignment vertical="center" wrapText="1"/>
    </xf>
    <xf numFmtId="0" fontId="165" fillId="45" borderId="0" xfId="2" applyFont="1" applyFill="1">
      <alignment vertical="center"/>
    </xf>
    <xf numFmtId="0" fontId="169" fillId="46" borderId="0" xfId="2" applyFont="1" applyFill="1" applyAlignment="1">
      <alignment horizontal="center" vertical="center"/>
    </xf>
    <xf numFmtId="0" fontId="166" fillId="46" borderId="0" xfId="2" applyFont="1" applyFill="1" applyAlignment="1">
      <alignment horizontal="center" vertical="center"/>
    </xf>
    <xf numFmtId="0" fontId="152" fillId="43" borderId="0" xfId="2" applyFont="1" applyFill="1" applyAlignment="1">
      <alignment horizontal="center" vertical="center"/>
    </xf>
    <xf numFmtId="0" fontId="6" fillId="0" borderId="0" xfId="2">
      <alignment vertical="center"/>
    </xf>
    <xf numFmtId="0" fontId="21" fillId="0" borderId="0" xfId="2" applyFont="1" applyAlignment="1">
      <alignment horizontal="center" vertical="center"/>
    </xf>
    <xf numFmtId="0" fontId="34" fillId="44" borderId="0" xfId="2" applyFont="1" applyFill="1" applyAlignment="1">
      <alignment horizontal="center" vertical="center"/>
    </xf>
    <xf numFmtId="0" fontId="6" fillId="44" borderId="0" xfId="2" applyFill="1" applyAlignment="1">
      <alignment horizontal="center" vertical="center"/>
    </xf>
    <xf numFmtId="0" fontId="160" fillId="0" borderId="0" xfId="2" applyFont="1" applyAlignment="1">
      <alignment horizontal="center" vertical="center"/>
    </xf>
    <xf numFmtId="0" fontId="155" fillId="3" borderId="0" xfId="2" applyFont="1" applyFill="1" applyAlignment="1">
      <alignment vertical="top" wrapText="1"/>
    </xf>
    <xf numFmtId="0" fontId="156" fillId="3" borderId="0" xfId="2" applyFont="1" applyFill="1" applyAlignment="1">
      <alignment vertical="top" wrapText="1"/>
    </xf>
    <xf numFmtId="0" fontId="6" fillId="3" borderId="0" xfId="2" applyFill="1" applyAlignment="1">
      <alignment vertical="top" wrapText="1"/>
    </xf>
    <xf numFmtId="0" fontId="161" fillId="37" borderId="0" xfId="2" applyFont="1" applyFill="1" applyAlignment="1">
      <alignment horizontal="left" vertical="center" wrapText="1" indent="1"/>
    </xf>
    <xf numFmtId="14" fontId="87" fillId="21" borderId="173" xfId="1" applyNumberFormat="1" applyFont="1" applyFill="1" applyBorder="1" applyAlignment="1" applyProtection="1">
      <alignment horizontal="center" vertical="center" wrapText="1"/>
    </xf>
    <xf numFmtId="0" fontId="87" fillId="21" borderId="150" xfId="2" applyFont="1" applyFill="1" applyBorder="1" applyAlignment="1">
      <alignment horizontal="center" vertical="center"/>
    </xf>
    <xf numFmtId="0" fontId="87" fillId="21" borderId="154" xfId="2" applyFont="1" applyFill="1" applyBorder="1" applyAlignment="1">
      <alignment horizontal="center" vertical="center"/>
    </xf>
    <xf numFmtId="14" fontId="87" fillId="21" borderId="135" xfId="2" applyNumberFormat="1" applyFont="1" applyFill="1" applyBorder="1" applyAlignment="1">
      <alignment horizontal="center" vertical="center" wrapText="1" shrinkToFit="1"/>
    </xf>
    <xf numFmtId="14" fontId="87" fillId="21" borderId="136" xfId="2" applyNumberFormat="1" applyFont="1" applyFill="1" applyBorder="1" applyAlignment="1">
      <alignment horizontal="center" vertical="center" wrapText="1" shrinkToFit="1"/>
    </xf>
    <xf numFmtId="56" fontId="87" fillId="21" borderId="1" xfId="2" applyNumberFormat="1" applyFont="1" applyFill="1" applyBorder="1" applyAlignment="1">
      <alignment horizontal="center" vertical="center" wrapText="1"/>
    </xf>
    <xf numFmtId="56" fontId="87" fillId="21" borderId="134" xfId="2" applyNumberFormat="1" applyFont="1" applyFill="1" applyBorder="1" applyAlignment="1">
      <alignment horizontal="center" vertical="center" wrapText="1"/>
    </xf>
    <xf numFmtId="14" fontId="87" fillId="21" borderId="171" xfId="1" applyNumberFormat="1" applyFont="1" applyFill="1" applyBorder="1" applyAlignment="1" applyProtection="1">
      <alignment horizontal="center" vertical="center" wrapText="1"/>
    </xf>
    <xf numFmtId="14" fontId="87" fillId="21" borderId="172" xfId="1" applyNumberFormat="1" applyFont="1" applyFill="1" applyBorder="1" applyAlignment="1" applyProtection="1">
      <alignment horizontal="center" vertical="center" wrapText="1"/>
    </xf>
    <xf numFmtId="14" fontId="35" fillId="21" borderId="177"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4" xfId="2" applyNumberFormat="1" applyFont="1" applyFill="1" applyBorder="1" applyAlignment="1">
      <alignment horizontal="center" vertical="center" shrinkToFit="1"/>
    </xf>
    <xf numFmtId="14" fontId="87" fillId="21" borderId="177"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4" xfId="2" applyNumberFormat="1" applyFont="1" applyFill="1" applyBorder="1" applyAlignment="1">
      <alignment horizontal="center" vertical="center" shrinkToFit="1"/>
    </xf>
    <xf numFmtId="56" fontId="87" fillId="21" borderId="39" xfId="2" applyNumberFormat="1" applyFont="1" applyFill="1" applyBorder="1" applyAlignment="1">
      <alignment horizontal="center" vertical="center" shrinkToFit="1"/>
    </xf>
    <xf numFmtId="56" fontId="87" fillId="21" borderId="1" xfId="2" applyNumberFormat="1" applyFont="1" applyFill="1" applyBorder="1" applyAlignment="1">
      <alignment horizontal="center" vertical="center" shrinkToFit="1"/>
    </xf>
    <xf numFmtId="56" fontId="87" fillId="21" borderId="134" xfId="2" applyNumberFormat="1" applyFont="1" applyFill="1" applyBorder="1" applyAlignment="1">
      <alignment horizontal="center" vertical="center" shrinkToFit="1"/>
    </xf>
    <xf numFmtId="14" fontId="87" fillId="21" borderId="150" xfId="1" applyNumberFormat="1" applyFont="1" applyFill="1" applyBorder="1" applyAlignment="1" applyProtection="1">
      <alignment horizontal="center" vertical="center" wrapText="1"/>
    </xf>
    <xf numFmtId="14" fontId="87" fillId="21" borderId="177"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wrapText="1" shrinkToFit="1"/>
    </xf>
    <xf numFmtId="14" fontId="87" fillId="21" borderId="137" xfId="2" applyNumberFormat="1" applyFont="1" applyFill="1" applyBorder="1" applyAlignment="1">
      <alignment horizontal="center" vertical="center" shrinkToFit="1"/>
    </xf>
    <xf numFmtId="14" fontId="87" fillId="21" borderId="135" xfId="2" applyNumberFormat="1" applyFont="1" applyFill="1" applyBorder="1" applyAlignment="1">
      <alignment horizontal="center" vertical="center" shrinkToFit="1"/>
    </xf>
    <xf numFmtId="14" fontId="87" fillId="21" borderId="136" xfId="2" applyNumberFormat="1" applyFont="1" applyFill="1" applyBorder="1" applyAlignment="1">
      <alignment horizontal="center" vertical="center" shrinkToFit="1"/>
    </xf>
    <xf numFmtId="0" fontId="115" fillId="21" borderId="196" xfId="2" applyFont="1" applyFill="1" applyBorder="1" applyAlignment="1">
      <alignment horizontal="center" vertical="center" shrinkToFit="1"/>
    </xf>
    <xf numFmtId="0" fontId="115" fillId="21" borderId="197" xfId="2" applyFont="1" applyFill="1" applyBorder="1" applyAlignment="1">
      <alignment horizontal="center" vertical="center" shrinkToFit="1"/>
    </xf>
    <xf numFmtId="0" fontId="6" fillId="0" borderId="0" xfId="2" applyAlignment="1">
      <alignment horizontal="center" vertical="center" wrapText="1"/>
    </xf>
    <xf numFmtId="0" fontId="81" fillId="33" borderId="0" xfId="2" applyFont="1" applyFill="1" applyAlignment="1">
      <alignment horizontal="left" vertical="center" wrapText="1"/>
    </xf>
    <xf numFmtId="0" fontId="81" fillId="33" borderId="0" xfId="2" applyFont="1" applyFill="1" applyAlignment="1">
      <alignment horizontal="left" vertical="center"/>
    </xf>
    <xf numFmtId="0" fontId="1" fillId="15" borderId="65" xfId="2" applyFont="1" applyFill="1" applyBorder="1" applyAlignment="1">
      <alignment vertical="top" wrapText="1"/>
    </xf>
    <xf numFmtId="0" fontId="6" fillId="0" borderId="61" xfId="2" applyBorder="1" applyAlignment="1">
      <alignment vertical="top" wrapText="1"/>
    </xf>
    <xf numFmtId="0" fontId="69" fillId="0" borderId="0" xfId="1" applyFont="1" applyAlignment="1" applyProtection="1">
      <alignment vertical="center"/>
    </xf>
    <xf numFmtId="0" fontId="6" fillId="24" borderId="53" xfId="2" applyFill="1" applyBorder="1" applyAlignment="1">
      <alignment horizontal="left" vertical="top" wrapText="1"/>
    </xf>
    <xf numFmtId="0" fontId="6" fillId="24" borderId="122" xfId="2" applyFill="1" applyBorder="1" applyAlignment="1">
      <alignment horizontal="left" vertical="top" wrapText="1"/>
    </xf>
    <xf numFmtId="0" fontId="6" fillId="24" borderId="139" xfId="2" applyFill="1" applyBorder="1" applyAlignment="1">
      <alignment horizontal="left" vertical="top" wrapText="1"/>
    </xf>
    <xf numFmtId="0" fontId="1" fillId="28" borderId="53" xfId="2" applyFont="1" applyFill="1" applyBorder="1" applyAlignment="1">
      <alignment horizontal="left" vertical="top" wrapText="1"/>
    </xf>
    <xf numFmtId="0" fontId="1" fillId="28" borderId="64" xfId="2" applyFont="1" applyFill="1" applyBorder="1" applyAlignment="1">
      <alignment horizontal="lef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6" fillId="2" borderId="70" xfId="2" applyFill="1" applyBorder="1" applyAlignment="1">
      <alignment vertical="top" wrapText="1"/>
    </xf>
    <xf numFmtId="0" fontId="15" fillId="2" borderId="61" xfId="0" applyFont="1" applyFill="1" applyBorder="1" applyAlignment="1">
      <alignment vertical="top" wrapText="1"/>
    </xf>
    <xf numFmtId="0" fontId="1" fillId="2" borderId="70" xfId="2" applyFont="1" applyFill="1" applyBorder="1" applyAlignment="1">
      <alignment horizontal="left" vertical="top" wrapText="1"/>
    </xf>
    <xf numFmtId="0" fontId="1" fillId="2" borderId="61" xfId="2" applyFont="1" applyFill="1" applyBorder="1" applyAlignment="1">
      <alignment horizontal="left" vertical="top" wrapText="1"/>
    </xf>
    <xf numFmtId="0" fontId="14" fillId="5" borderId="192" xfId="2" applyFont="1" applyFill="1" applyBorder="1" applyAlignment="1">
      <alignment horizontal="center" vertical="center" wrapText="1"/>
    </xf>
    <xf numFmtId="0" fontId="14" fillId="5" borderId="193" xfId="2" applyFont="1" applyFill="1" applyBorder="1" applyAlignment="1">
      <alignment horizontal="center" vertical="center" wrapText="1"/>
    </xf>
    <xf numFmtId="0" fontId="14" fillId="5" borderId="194" xfId="2" applyFont="1" applyFill="1" applyBorder="1" applyAlignment="1">
      <alignment horizontal="center" vertical="center" wrapText="1"/>
    </xf>
    <xf numFmtId="0" fontId="6" fillId="5" borderId="84" xfId="2" applyFill="1" applyBorder="1">
      <alignment vertical="center"/>
    </xf>
    <xf numFmtId="0" fontId="6" fillId="5" borderId="24" xfId="2" applyFill="1" applyBorder="1">
      <alignment vertical="center"/>
    </xf>
    <xf numFmtId="0" fontId="6" fillId="5" borderId="85"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22" fillId="5" borderId="89" xfId="2" applyFont="1" applyFill="1" applyBorder="1" applyAlignment="1">
      <alignment horizontal="center" vertical="top" wrapText="1"/>
    </xf>
    <xf numFmtId="0" fontId="22" fillId="5" borderId="81" xfId="2" applyFont="1" applyFill="1" applyBorder="1" applyAlignment="1">
      <alignment horizontal="center" vertical="top" wrapText="1"/>
    </xf>
    <xf numFmtId="0" fontId="22" fillId="5" borderId="90"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17" fillId="5" borderId="17" xfId="2" applyFont="1" applyFill="1" applyBorder="1" applyAlignment="1">
      <alignment horizontal="center" vertical="center" shrinkToFit="1"/>
    </xf>
    <xf numFmtId="0" fontId="117" fillId="5" borderId="4" xfId="2" applyFont="1" applyFill="1" applyBorder="1" applyAlignment="1">
      <alignment horizontal="center" vertical="center" shrinkToFit="1"/>
    </xf>
    <xf numFmtId="0" fontId="26" fillId="19" borderId="0" xfId="19" applyFont="1" applyFill="1" applyAlignment="1">
      <alignment vertical="center" wrapText="1"/>
    </xf>
    <xf numFmtId="0" fontId="88" fillId="19" borderId="141" xfId="1" applyFont="1" applyFill="1" applyBorder="1" applyAlignment="1" applyProtection="1">
      <alignment horizontal="center" vertical="center" wrapText="1" shrinkToFit="1"/>
    </xf>
    <xf numFmtId="0" fontId="28" fillId="19" borderId="142" xfId="2" applyFont="1" applyFill="1" applyBorder="1" applyAlignment="1">
      <alignment horizontal="center" vertical="center" wrapText="1" shrinkToFit="1"/>
    </xf>
    <xf numFmtId="0" fontId="28" fillId="19" borderId="143" xfId="2" applyFont="1" applyFill="1" applyBorder="1" applyAlignment="1">
      <alignment horizontal="center" vertical="center" wrapText="1" shrinkToFit="1"/>
    </xf>
    <xf numFmtId="0" fontId="133" fillId="19" borderId="54" xfId="2" applyFont="1" applyFill="1" applyBorder="1" applyAlignment="1">
      <alignment horizontal="left" vertical="top" wrapText="1" shrinkToFit="1"/>
    </xf>
    <xf numFmtId="0" fontId="2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5" xfId="2" applyFont="1" applyBorder="1">
      <alignment vertical="center"/>
    </xf>
    <xf numFmtId="0" fontId="28" fillId="29" borderId="141" xfId="2" applyFont="1" applyFill="1" applyBorder="1" applyAlignment="1">
      <alignment horizontal="center" vertical="center" wrapText="1" shrinkToFit="1"/>
    </xf>
    <xf numFmtId="0" fontId="28" fillId="29" borderId="142" xfId="2" applyFont="1" applyFill="1" applyBorder="1" applyAlignment="1">
      <alignment horizontal="center" vertical="center" wrapText="1" shrinkToFit="1"/>
    </xf>
    <xf numFmtId="0" fontId="28" fillId="29" borderId="143" xfId="2" applyFont="1" applyFill="1" applyBorder="1" applyAlignment="1">
      <alignment horizontal="center" vertical="center" wrapText="1" shrinkToFit="1"/>
    </xf>
    <xf numFmtId="0" fontId="149" fillId="29" borderId="54" xfId="2" applyFont="1" applyFill="1" applyBorder="1" applyAlignment="1">
      <alignment horizontal="left" vertical="top" wrapText="1" shrinkToFit="1"/>
    </xf>
    <xf numFmtId="0" fontId="149" fillId="29" borderId="55" xfId="2" applyFont="1" applyFill="1" applyBorder="1" applyAlignment="1">
      <alignment horizontal="left" vertical="top" wrapText="1" shrinkToFit="1"/>
    </xf>
    <xf numFmtId="0" fontId="149" fillId="29" borderId="56" xfId="2" applyFont="1" applyFill="1" applyBorder="1" applyAlignment="1">
      <alignment horizontal="left" vertical="top" wrapText="1" shrinkToFit="1"/>
    </xf>
    <xf numFmtId="0" fontId="88" fillId="19" borderId="96"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7" xfId="1" applyFont="1" applyFill="1" applyBorder="1" applyAlignment="1" applyProtection="1">
      <alignment horizontal="center" vertical="center" wrapText="1"/>
    </xf>
    <xf numFmtId="0" fontId="131" fillId="19" borderId="93" xfId="1" applyFont="1" applyFill="1" applyBorder="1" applyAlignment="1" applyProtection="1">
      <alignment horizontal="left" vertical="top" wrapText="1"/>
    </xf>
    <xf numFmtId="0" fontId="21" fillId="19" borderId="155" xfId="1" applyFont="1" applyFill="1" applyBorder="1" applyAlignment="1" applyProtection="1">
      <alignment horizontal="left" vertical="top" wrapText="1"/>
    </xf>
    <xf numFmtId="0" fontId="21" fillId="19" borderId="156" xfId="1" applyFont="1" applyFill="1" applyBorder="1" applyAlignment="1" applyProtection="1">
      <alignment horizontal="left" vertical="top" wrapText="1"/>
    </xf>
    <xf numFmtId="0" fontId="131" fillId="19" borderId="256" xfId="1" applyFont="1" applyFill="1" applyBorder="1" applyAlignment="1" applyProtection="1">
      <alignment horizontal="left" vertical="top" wrapText="1"/>
    </xf>
    <xf numFmtId="0" fontId="131" fillId="19" borderId="257" xfId="1" applyFont="1" applyFill="1" applyBorder="1" applyAlignment="1" applyProtection="1">
      <alignment horizontal="left" vertical="top" wrapText="1"/>
    </xf>
    <xf numFmtId="0" fontId="131" fillId="19" borderId="258" xfId="1" applyFont="1" applyFill="1" applyBorder="1" applyAlignment="1" applyProtection="1">
      <alignment horizontal="left" vertical="top" wrapText="1"/>
    </xf>
    <xf numFmtId="0" fontId="131" fillId="19" borderId="259" xfId="1" applyFont="1" applyFill="1" applyBorder="1" applyAlignment="1" applyProtection="1">
      <alignment horizontal="left" vertical="top" wrapText="1"/>
    </xf>
    <xf numFmtId="0" fontId="131" fillId="19" borderId="105" xfId="1" applyFont="1" applyFill="1" applyBorder="1" applyAlignment="1" applyProtection="1">
      <alignment horizontal="left" vertical="top" wrapText="1"/>
    </xf>
    <xf numFmtId="0" fontId="131" fillId="19" borderId="260" xfId="1" applyFont="1" applyFill="1" applyBorder="1" applyAlignment="1" applyProtection="1">
      <alignment horizontal="left" vertical="top" wrapText="1"/>
    </xf>
    <xf numFmtId="0" fontId="28" fillId="21" borderId="96"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7" xfId="2" applyFont="1" applyFill="1" applyBorder="1" applyAlignment="1">
      <alignment horizontal="center" vertical="center" shrinkToFit="1"/>
    </xf>
    <xf numFmtId="0" fontId="116" fillId="19" borderId="96"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7" xfId="2" applyFont="1" applyFill="1" applyBorder="1" applyAlignment="1">
      <alignment horizontal="center" vertical="center" shrinkToFit="1"/>
    </xf>
    <xf numFmtId="0" fontId="131" fillId="19" borderId="93" xfId="1" applyFont="1" applyFill="1" applyBorder="1" applyAlignment="1" applyProtection="1">
      <alignment vertical="top" wrapText="1"/>
    </xf>
    <xf numFmtId="0" fontId="21" fillId="19" borderId="94" xfId="2" applyFont="1" applyFill="1" applyBorder="1" applyAlignment="1">
      <alignment vertical="top" wrapText="1"/>
    </xf>
    <xf numFmtId="0" fontId="21" fillId="19" borderId="95" xfId="2" applyFont="1" applyFill="1" applyBorder="1" applyAlignment="1">
      <alignment vertical="top" wrapText="1"/>
    </xf>
    <xf numFmtId="0" fontId="116" fillId="29" borderId="96"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7" xfId="2" applyFont="1" applyFill="1" applyBorder="1" applyAlignment="1">
      <alignment horizontal="center" vertical="center" shrinkToFit="1"/>
    </xf>
    <xf numFmtId="0" fontId="133" fillId="29" borderId="204" xfId="1" applyFont="1" applyFill="1" applyBorder="1" applyAlignment="1" applyProtection="1">
      <alignment horizontal="left" vertical="top" wrapText="1"/>
    </xf>
    <xf numFmtId="0" fontId="133" fillId="29" borderId="104" xfId="1" applyFont="1" applyFill="1" applyBorder="1" applyAlignment="1" applyProtection="1">
      <alignment horizontal="left" vertical="top" wrapText="1"/>
    </xf>
    <xf numFmtId="0" fontId="133" fillId="29" borderId="205"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EF729"/>
      <color rgb="FFCC00FF"/>
      <color rgb="FF6DDDF7"/>
      <color rgb="FFFF99FF"/>
      <color rgb="FF00CC00"/>
      <color rgb="FF3399FF"/>
      <color rgb="FFD4FDC3"/>
      <color rgb="FFFAFEC2"/>
      <color rgb="FFFFCC00"/>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9"/>
          <c:order val="0"/>
          <c:tx>
            <c:strRef>
              <c:f>'4　感染症統計'!$A$7</c:f>
              <c:strCache>
                <c:ptCount val="1"/>
                <c:pt idx="0">
                  <c:v>2024年</c:v>
                </c:pt>
              </c:strCache>
            </c:strRef>
          </c:tx>
          <c:spPr>
            <a:ln w="28575" cap="rnd">
              <a:solidFill>
                <a:srgbClr val="FF0000"/>
              </a:solidFill>
              <a:round/>
            </a:ln>
            <a:effectLst/>
          </c:spPr>
          <c:marker>
            <c:symbol val="circle"/>
            <c:size val="5"/>
            <c:spPr>
              <a:solidFill>
                <a:schemeClr val="accent4">
                  <a:lumMod val="60000"/>
                </a:schemeClr>
              </a:solidFill>
              <a:ln w="9525">
                <a:solidFill>
                  <a:srgbClr val="FF0000"/>
                </a:solidFill>
              </a:ln>
              <a:effectLst/>
            </c:spPr>
          </c:marker>
          <c:val>
            <c:numRef>
              <c:f>'4　感染症統計'!$B$7:$M$7</c:f>
              <c:numCache>
                <c:formatCode>General</c:formatCode>
                <c:ptCount val="12"/>
                <c:pt idx="0">
                  <c:v>99</c:v>
                </c:pt>
              </c:numCache>
            </c:numRef>
          </c:val>
          <c:smooth val="0"/>
          <c:extLst>
            <c:ext xmlns:c16="http://schemas.microsoft.com/office/drawing/2014/chart" uri="{C3380CC4-5D6E-409C-BE32-E72D297353CC}">
              <c16:uniqueId val="{00000008-9549-4A62-BF04-398DC0EE804A}"/>
            </c:ext>
          </c:extLst>
        </c:ser>
        <c:ser>
          <c:idx val="6"/>
          <c:order val="1"/>
          <c:tx>
            <c:strRef>
              <c:f>'4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'4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'4　感染症統計'!$A$9</c:f>
              <c:strCache>
                <c:ptCount val="1"/>
                <c:pt idx="0">
                  <c:v>2022年</c:v>
                </c:pt>
              </c:strCache>
            </c:strRef>
          </c:tx>
          <c:spPr>
            <a:ln w="28575" cap="rnd">
              <a:solidFill>
                <a:schemeClr val="accent1"/>
              </a:solidFill>
              <a:round/>
            </a:ln>
            <a:effectLst/>
          </c:spPr>
          <c:marker>
            <c:symbol val="none"/>
          </c:marker>
          <c:val>
            <c:numRef>
              <c:f>'4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'4　感染症統計'!$A$10</c:f>
              <c:strCache>
                <c:ptCount val="1"/>
                <c:pt idx="0">
                  <c:v>2021年</c:v>
                </c:pt>
              </c:strCache>
            </c:strRef>
          </c:tx>
          <c:spPr>
            <a:ln w="28575" cap="rnd">
              <a:solidFill>
                <a:schemeClr val="accent2"/>
              </a:solidFill>
              <a:round/>
            </a:ln>
            <a:effectLst/>
          </c:spPr>
          <c:marker>
            <c:symbol val="none"/>
          </c:marker>
          <c:val>
            <c:numRef>
              <c:f>'4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'4　感染症統計'!$A$11</c:f>
              <c:strCache>
                <c:ptCount val="1"/>
                <c:pt idx="0">
                  <c:v>2020年</c:v>
                </c:pt>
              </c:strCache>
            </c:strRef>
          </c:tx>
          <c:spPr>
            <a:ln w="28575" cap="rnd">
              <a:solidFill>
                <a:schemeClr val="accent3"/>
              </a:solidFill>
              <a:round/>
            </a:ln>
            <a:effectLst/>
          </c:spPr>
          <c:marker>
            <c:symbol val="none"/>
          </c:marker>
          <c:val>
            <c:numRef>
              <c:f>'4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'4　感染症統計'!$A$12</c:f>
              <c:strCache>
                <c:ptCount val="1"/>
                <c:pt idx="0">
                  <c:v>2019年</c:v>
                </c:pt>
              </c:strCache>
            </c:strRef>
          </c:tx>
          <c:spPr>
            <a:ln w="28575" cap="rnd">
              <a:solidFill>
                <a:schemeClr val="accent4"/>
              </a:solidFill>
              <a:round/>
            </a:ln>
            <a:effectLst/>
          </c:spPr>
          <c:marker>
            <c:symbol val="none"/>
          </c:marker>
          <c:val>
            <c:numRef>
              <c:f>'4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'4　感染症統計'!$A$13</c:f>
              <c:strCache>
                <c:ptCount val="1"/>
                <c:pt idx="0">
                  <c:v>2018年</c:v>
                </c:pt>
              </c:strCache>
            </c:strRef>
          </c:tx>
          <c:spPr>
            <a:ln w="28575" cap="rnd">
              <a:solidFill>
                <a:schemeClr val="accent5"/>
              </a:solidFill>
              <a:round/>
            </a:ln>
            <a:effectLst/>
          </c:spPr>
          <c:marker>
            <c:symbol val="none"/>
          </c:marker>
          <c:val>
            <c:numRef>
              <c:f>'4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'4　感染症統計'!$P$7</c:f>
              <c:strCache>
                <c:ptCount val="1"/>
                <c:pt idx="0">
                  <c:v>2024年</c:v>
                </c:pt>
              </c:strCache>
            </c:strRef>
          </c:tx>
          <c:spPr>
            <a:ln w="63500" cap="rnd">
              <a:solidFill>
                <a:srgbClr val="FF0000"/>
              </a:solidFill>
              <a:round/>
            </a:ln>
            <a:effectLst/>
          </c:spPr>
          <c:marker>
            <c:symbol val="none"/>
          </c:marker>
          <c:val>
            <c:numRef>
              <c:f>'4　感染症統計'!$Q$7:$AB$7</c:f>
              <c:numCache>
                <c:formatCode>General</c:formatCode>
                <c:ptCount val="12"/>
                <c:pt idx="0" formatCode="#,##0_ ">
                  <c:v>4</c:v>
                </c:pt>
              </c:numCache>
            </c:numRef>
          </c:val>
          <c:smooth val="0"/>
          <c:extLst>
            <c:ext xmlns:c16="http://schemas.microsoft.com/office/drawing/2014/chart" uri="{C3380CC4-5D6E-409C-BE32-E72D297353CC}">
              <c16:uniqueId val="{00000000-691A-4A61-BF12-3A5977548A2F}"/>
            </c:ext>
          </c:extLst>
        </c:ser>
        <c:ser>
          <c:idx val="0"/>
          <c:order val="1"/>
          <c:tx>
            <c:strRef>
              <c:f>'4　感染症統計'!$P$8</c:f>
              <c:strCache>
                <c:ptCount val="1"/>
                <c:pt idx="0">
                  <c:v>2023年</c:v>
                </c:pt>
              </c:strCache>
            </c:strRef>
          </c:tx>
          <c:spPr>
            <a:ln w="28575" cap="rnd">
              <a:solidFill>
                <a:schemeClr val="accent1"/>
              </a:solidFill>
              <a:round/>
            </a:ln>
            <a:effectLst/>
          </c:spPr>
          <c:marker>
            <c:symbol val="none"/>
          </c:marker>
          <c:val>
            <c:numRef>
              <c:f>'4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'4　感染症統計'!$P$9</c:f>
              <c:strCache>
                <c:ptCount val="1"/>
                <c:pt idx="0">
                  <c:v>2022年</c:v>
                </c:pt>
              </c:strCache>
            </c:strRef>
          </c:tx>
          <c:spPr>
            <a:ln w="28575" cap="rnd">
              <a:solidFill>
                <a:schemeClr val="accent2"/>
              </a:solidFill>
              <a:round/>
            </a:ln>
            <a:effectLst/>
          </c:spPr>
          <c:marker>
            <c:symbol val="none"/>
          </c:marker>
          <c:val>
            <c:numRef>
              <c:f>'4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'4　感染症統計'!$P$10</c:f>
              <c:strCache>
                <c:ptCount val="1"/>
                <c:pt idx="0">
                  <c:v>2021年</c:v>
                </c:pt>
              </c:strCache>
            </c:strRef>
          </c:tx>
          <c:spPr>
            <a:ln w="28575" cap="rnd">
              <a:solidFill>
                <a:schemeClr val="accent3"/>
              </a:solidFill>
              <a:round/>
            </a:ln>
            <a:effectLst/>
          </c:spPr>
          <c:marker>
            <c:symbol val="none"/>
          </c:marker>
          <c:val>
            <c:numRef>
              <c:f>'4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'4　感染症統計'!$P$11</c:f>
              <c:strCache>
                <c:ptCount val="1"/>
                <c:pt idx="0">
                  <c:v>2020年</c:v>
                </c:pt>
              </c:strCache>
            </c:strRef>
          </c:tx>
          <c:spPr>
            <a:ln w="28575" cap="rnd">
              <a:solidFill>
                <a:schemeClr val="accent4"/>
              </a:solidFill>
              <a:round/>
            </a:ln>
            <a:effectLst/>
          </c:spPr>
          <c:marker>
            <c:symbol val="none"/>
          </c:marker>
          <c:val>
            <c:numRef>
              <c:f>'4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'4　感染症統計'!$P$12</c:f>
              <c:strCache>
                <c:ptCount val="1"/>
                <c:pt idx="0">
                  <c:v>2019年</c:v>
                </c:pt>
              </c:strCache>
            </c:strRef>
          </c:tx>
          <c:spPr>
            <a:ln w="28575" cap="rnd">
              <a:solidFill>
                <a:schemeClr val="accent5"/>
              </a:solidFill>
              <a:round/>
            </a:ln>
            <a:effectLst/>
          </c:spPr>
          <c:marker>
            <c:symbol val="none"/>
          </c:marker>
          <c:val>
            <c:numRef>
              <c:f>'4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'4　感染症統計'!$P$13</c:f>
              <c:strCache>
                <c:ptCount val="1"/>
                <c:pt idx="0">
                  <c:v>2018年</c:v>
                </c:pt>
              </c:strCache>
            </c:strRef>
          </c:tx>
          <c:spPr>
            <a:ln w="28575" cap="rnd">
              <a:solidFill>
                <a:schemeClr val="accent6"/>
              </a:solidFill>
              <a:round/>
            </a:ln>
            <a:effectLst/>
          </c:spPr>
          <c:marker>
            <c:symbol val="none"/>
          </c:marker>
          <c:val>
            <c:numRef>
              <c:f>'4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hyperlink" Target="http://www.google.co.jp/imgres?imgurl=http://www.health.ne.jp/images/LVL3/5000498/nail.gif&amp;imgrefurl=http://www.health.ne.jp/library/5000/w5000498.html&amp;h=168&amp;w=250&amp;tbnid=hJAO584Z2_GenM:&amp;zoom=1&amp;docid=59VqJ7hMyZ79IM&amp;ei=N56zVL6CEZTU8gX9kYGACA&amp;tbm=isch&amp;ved=0CCEQMygEMAQ&amp;iact=rc&amp;uact=3&amp;dur=647&amp;page=1&amp;start=0&amp;ndsp=12" TargetMode="External"/><Relationship Id="rId2" Type="http://schemas.openxmlformats.org/officeDocument/2006/relationships/image" Target="../media/image8.emf"/><Relationship Id="rId1" Type="http://schemas.openxmlformats.org/officeDocument/2006/relationships/image" Target="../media/image7.jpe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5.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11043</xdr:colOff>
      <xdr:row>49</xdr:row>
      <xdr:rowOff>22087</xdr:rowOff>
    </xdr:to>
    <xdr:pic>
      <xdr:nvPicPr>
        <xdr:cNvPr id="9" name="図 8">
          <a:extLst>
            <a:ext uri="{FF2B5EF4-FFF2-40B4-BE49-F238E27FC236}">
              <a16:creationId xmlns:a16="http://schemas.microsoft.com/office/drawing/2014/main" id="{A78110B8-138F-EE09-AEAE-4B8B88A2FD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611652" cy="914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14941</xdr:colOff>
      <xdr:row>4</xdr:row>
      <xdr:rowOff>0</xdr:rowOff>
    </xdr:from>
    <xdr:to>
      <xdr:col>13</xdr:col>
      <xdr:colOff>156882</xdr:colOff>
      <xdr:row>18</xdr:row>
      <xdr:rowOff>0</xdr:rowOff>
    </xdr:to>
    <xdr:pic>
      <xdr:nvPicPr>
        <xdr:cNvPr id="16" name="図 15" descr="感染性胃腸炎患者報告数　直近5シーズン">
          <a:extLst>
            <a:ext uri="{FF2B5EF4-FFF2-40B4-BE49-F238E27FC236}">
              <a16:creationId xmlns:a16="http://schemas.microsoft.com/office/drawing/2014/main" id="{15B0F1DD-BA09-F2DB-FF12-7D91D4608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2117" y="1001059"/>
          <a:ext cx="7343589" cy="2779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14855" y="2019727"/>
          <a:ext cx="7018769" cy="1081895"/>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7.60</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6142" y="1130970"/>
          <a:ext cx="2591553" cy="587448"/>
        </a:xfrm>
        <a:prstGeom prst="borderCallout2">
          <a:avLst>
            <a:gd name="adj1" fmla="val 101279"/>
            <a:gd name="adj2" fmla="val 51060"/>
            <a:gd name="adj3" fmla="val 210486"/>
            <a:gd name="adj4" fmla="val 51057"/>
            <a:gd name="adj5" fmla="val 240330"/>
            <a:gd name="adj6" fmla="val -78052"/>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394875</xdr:colOff>
      <xdr:row>12</xdr:row>
      <xdr:rowOff>22860</xdr:rowOff>
    </xdr:from>
    <xdr:to>
      <xdr:col>9</xdr:col>
      <xdr:colOff>717693</xdr:colOff>
      <xdr:row>13</xdr:row>
      <xdr:rowOff>160020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7641346" y="2398507"/>
          <a:ext cx="322818" cy="301513"/>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4</xdr:col>
      <xdr:colOff>45720</xdr:colOff>
      <xdr:row>37</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223276</xdr:colOff>
      <xdr:row>16</xdr:row>
      <xdr:rowOff>0</xdr:rowOff>
    </xdr:to>
    <xdr:pic>
      <xdr:nvPicPr>
        <xdr:cNvPr id="29" name="図 28">
          <a:extLst>
            <a:ext uri="{FF2B5EF4-FFF2-40B4-BE49-F238E27FC236}">
              <a16:creationId xmlns:a16="http://schemas.microsoft.com/office/drawing/2014/main" id="{4E4E5371-214C-3F5C-B0AE-996AD28181C6}"/>
            </a:ext>
          </a:extLst>
        </xdr:cNvPr>
        <xdr:cNvPicPr>
          <a:picLocks noChangeAspect="1"/>
        </xdr:cNvPicPr>
      </xdr:nvPicPr>
      <xdr:blipFill>
        <a:blip xmlns:r="http://schemas.openxmlformats.org/officeDocument/2006/relationships" r:embed="rId3"/>
        <a:stretch>
          <a:fillRect/>
        </a:stretch>
      </xdr:blipFill>
      <xdr:spPr>
        <a:xfrm>
          <a:off x="0" y="552824"/>
          <a:ext cx="1709923" cy="2480235"/>
        </a:xfrm>
        <a:prstGeom prst="rect">
          <a:avLst/>
        </a:prstGeom>
      </xdr:spPr>
    </xdr:pic>
    <xdr:clientData/>
  </xdr:twoCellAnchor>
  <xdr:twoCellAnchor editAs="oneCell">
    <xdr:from>
      <xdr:col>5</xdr:col>
      <xdr:colOff>0</xdr:colOff>
      <xdr:row>2</xdr:row>
      <xdr:rowOff>1</xdr:rowOff>
    </xdr:from>
    <xdr:to>
      <xdr:col>7</xdr:col>
      <xdr:colOff>0</xdr:colOff>
      <xdr:row>16</xdr:row>
      <xdr:rowOff>21168</xdr:rowOff>
    </xdr:to>
    <xdr:pic>
      <xdr:nvPicPr>
        <xdr:cNvPr id="32" name="図 31">
          <a:extLst>
            <a:ext uri="{FF2B5EF4-FFF2-40B4-BE49-F238E27FC236}">
              <a16:creationId xmlns:a16="http://schemas.microsoft.com/office/drawing/2014/main" id="{1007E4DD-87AB-B352-16E9-4EE9E3E0132D}"/>
            </a:ext>
          </a:extLst>
        </xdr:cNvPr>
        <xdr:cNvPicPr>
          <a:picLocks noChangeAspect="1"/>
        </xdr:cNvPicPr>
      </xdr:nvPicPr>
      <xdr:blipFill>
        <a:blip xmlns:r="http://schemas.openxmlformats.org/officeDocument/2006/relationships" r:embed="rId4"/>
        <a:stretch>
          <a:fillRect/>
        </a:stretch>
      </xdr:blipFill>
      <xdr:spPr>
        <a:xfrm>
          <a:off x="2853765" y="552825"/>
          <a:ext cx="1673411" cy="25014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7</xdr:row>
      <xdr:rowOff>150495</xdr:rowOff>
    </xdr:from>
    <xdr:to>
      <xdr:col>5</xdr:col>
      <xdr:colOff>0</xdr:colOff>
      <xdr:row>15</xdr:row>
      <xdr:rowOff>497305</xdr:rowOff>
    </xdr:to>
    <xdr:grpSp>
      <xdr:nvGrpSpPr>
        <xdr:cNvPr id="2" name="Group 21">
          <a:extLst>
            <a:ext uri="{FF2B5EF4-FFF2-40B4-BE49-F238E27FC236}">
              <a16:creationId xmlns:a16="http://schemas.microsoft.com/office/drawing/2014/main" id="{98FB04C2-0103-4D20-BD88-AC8B87AD0365}"/>
            </a:ext>
          </a:extLst>
        </xdr:cNvPr>
        <xdr:cNvGrpSpPr>
          <a:grpSpLocks/>
        </xdr:cNvGrpSpPr>
      </xdr:nvGrpSpPr>
      <xdr:grpSpPr bwMode="auto">
        <a:xfrm>
          <a:off x="365459" y="2348263"/>
          <a:ext cx="2441909" cy="2592705"/>
          <a:chOff x="521" y="754"/>
          <a:chExt cx="1710" cy="1566"/>
        </a:xfrm>
      </xdr:grpSpPr>
      <xdr:pic>
        <xdr:nvPicPr>
          <xdr:cNvPr id="3" name="図 1">
            <a:extLst>
              <a:ext uri="{FF2B5EF4-FFF2-40B4-BE49-F238E27FC236}">
                <a16:creationId xmlns:a16="http://schemas.microsoft.com/office/drawing/2014/main" id="{80DF18CD-F7DB-8470-8D30-84050E295F03}"/>
              </a:ext>
            </a:extLst>
          </xdr:cNvPr>
          <xdr:cNvPicPr>
            <a:picLocks noChangeAspect="1"/>
          </xdr:cNvPicPr>
        </xdr:nvPicPr>
        <xdr:blipFill>
          <a:blip xmlns:r="http://schemas.openxmlformats.org/officeDocument/2006/relationships" r:embed="rId1" cstate="print"/>
          <a:srcRect/>
          <a:stretch>
            <a:fillRect/>
          </a:stretch>
        </xdr:blipFill>
        <xdr:spPr bwMode="auto">
          <a:xfrm>
            <a:off x="521" y="754"/>
            <a:ext cx="1710" cy="1566"/>
          </a:xfrm>
          <a:prstGeom prst="rect">
            <a:avLst/>
          </a:prstGeom>
          <a:noFill/>
          <a:ln w="9525">
            <a:noFill/>
            <a:miter lim="800000"/>
            <a:headEnd/>
            <a:tailEnd/>
          </a:ln>
        </xdr:spPr>
      </xdr:pic>
      <xdr:pic>
        <xdr:nvPicPr>
          <xdr:cNvPr id="4" name="Picture 23" descr="図1">
            <a:extLst>
              <a:ext uri="{FF2B5EF4-FFF2-40B4-BE49-F238E27FC236}">
                <a16:creationId xmlns:a16="http://schemas.microsoft.com/office/drawing/2014/main" id="{7A0945F3-B4D3-DA3E-FAC5-D9CBAF5BD7CD}"/>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884" y="774"/>
            <a:ext cx="952" cy="270"/>
          </a:xfrm>
          <a:prstGeom prst="rect">
            <a:avLst/>
          </a:prstGeom>
          <a:noFill/>
          <a:ln w="9525">
            <a:noFill/>
            <a:miter lim="800000"/>
            <a:headEnd/>
            <a:tailEnd/>
          </a:ln>
        </xdr:spPr>
      </xdr:pic>
      <xdr:pic>
        <xdr:nvPicPr>
          <xdr:cNvPr id="5" name="Picture 24" descr="図2">
            <a:extLst>
              <a:ext uri="{FF2B5EF4-FFF2-40B4-BE49-F238E27FC236}">
                <a16:creationId xmlns:a16="http://schemas.microsoft.com/office/drawing/2014/main" id="{DB656CA4-7323-0373-2EA9-6F66833BF53D}"/>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975" y="1434"/>
            <a:ext cx="408" cy="223"/>
          </a:xfrm>
          <a:prstGeom prst="rect">
            <a:avLst/>
          </a:prstGeom>
          <a:noFill/>
          <a:ln w="9525">
            <a:noFill/>
            <a:miter lim="800000"/>
            <a:headEnd/>
            <a:tailEnd/>
          </a:ln>
        </xdr:spPr>
      </xdr:pic>
      <xdr:pic>
        <xdr:nvPicPr>
          <xdr:cNvPr id="6" name="Picture 25" descr="図3">
            <a:extLst>
              <a:ext uri="{FF2B5EF4-FFF2-40B4-BE49-F238E27FC236}">
                <a16:creationId xmlns:a16="http://schemas.microsoft.com/office/drawing/2014/main" id="{0A60E4A3-E12D-8D59-767F-9A7785209C3B}"/>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1655" y="1661"/>
            <a:ext cx="363" cy="301"/>
          </a:xfrm>
          <a:prstGeom prst="rect">
            <a:avLst/>
          </a:prstGeom>
          <a:noFill/>
          <a:ln w="9525">
            <a:noFill/>
            <a:miter lim="800000"/>
            <a:headEnd/>
            <a:tailEnd/>
          </a:ln>
        </xdr:spPr>
      </xdr:pic>
      <xdr:pic>
        <xdr:nvPicPr>
          <xdr:cNvPr id="7" name="Picture 26" descr="図5">
            <a:extLst>
              <a:ext uri="{FF2B5EF4-FFF2-40B4-BE49-F238E27FC236}">
                <a16:creationId xmlns:a16="http://schemas.microsoft.com/office/drawing/2014/main" id="{8C6E2CAE-01B9-48A8-D8C1-5213A3D5FC68}"/>
              </a:ext>
            </a:extLst>
          </xdr:cNvPr>
          <xdr:cNvPicPr>
            <a:picLocks noChangeAspect="1" noChangeArrowheads="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657" y="1842"/>
            <a:ext cx="454" cy="318"/>
          </a:xfrm>
          <a:prstGeom prst="rect">
            <a:avLst/>
          </a:prstGeom>
          <a:noFill/>
          <a:ln w="9525">
            <a:noFill/>
            <a:miter lim="800000"/>
            <a:headEnd/>
            <a:tailEnd/>
          </a:ln>
        </xdr:spPr>
      </xdr:pic>
      <xdr:pic>
        <xdr:nvPicPr>
          <xdr:cNvPr id="8" name="Picture 27" descr="図4">
            <a:extLst>
              <a:ext uri="{FF2B5EF4-FFF2-40B4-BE49-F238E27FC236}">
                <a16:creationId xmlns:a16="http://schemas.microsoft.com/office/drawing/2014/main" id="{BD8D72FA-7243-FD94-A2A6-F9E0FF3E210A}"/>
              </a:ext>
            </a:extLst>
          </xdr:cNvPr>
          <xdr:cNvPicPr>
            <a:picLocks noChangeAspect="1" noChangeArrowheads="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a:off x="1861" y="1818"/>
            <a:ext cx="359" cy="254"/>
          </a:xfrm>
          <a:prstGeom prst="rect">
            <a:avLst/>
          </a:prstGeom>
          <a:noFill/>
          <a:ln w="9525">
            <a:noFill/>
            <a:miter lim="800000"/>
            <a:headEnd/>
            <a:tailEnd/>
          </a:ln>
        </xdr:spPr>
      </xdr:pic>
    </xdr:grpSp>
    <xdr:clientData/>
  </xdr:twoCellAnchor>
  <xdr:twoCellAnchor>
    <xdr:from>
      <xdr:col>5</xdr:col>
      <xdr:colOff>342900</xdr:colOff>
      <xdr:row>11</xdr:row>
      <xdr:rowOff>132347</xdr:rowOff>
    </xdr:from>
    <xdr:to>
      <xdr:col>6</xdr:col>
      <xdr:colOff>571500</xdr:colOff>
      <xdr:row>14</xdr:row>
      <xdr:rowOff>213059</xdr:rowOff>
    </xdr:to>
    <xdr:sp macro="" textlink="">
      <xdr:nvSpPr>
        <xdr:cNvPr id="9" name="右矢印 1">
          <a:extLst>
            <a:ext uri="{FF2B5EF4-FFF2-40B4-BE49-F238E27FC236}">
              <a16:creationId xmlns:a16="http://schemas.microsoft.com/office/drawing/2014/main" id="{BC3ACDBF-F64F-46F4-B4EC-959A4495ED97}"/>
            </a:ext>
          </a:extLst>
        </xdr:cNvPr>
        <xdr:cNvSpPr>
          <a:spLocks noChangeArrowheads="1"/>
        </xdr:cNvSpPr>
      </xdr:nvSpPr>
      <xdr:spPr bwMode="auto">
        <a:xfrm>
          <a:off x="3147060" y="2692667"/>
          <a:ext cx="845820" cy="926532"/>
        </a:xfrm>
        <a:prstGeom prst="rightArrow">
          <a:avLst>
            <a:gd name="adj1" fmla="val 50000"/>
            <a:gd name="adj2" fmla="val 50002"/>
          </a:avLst>
        </a:prstGeom>
        <a:solidFill>
          <a:srgbClr val="C0C0C0"/>
        </a:solidFill>
        <a:ln w="9525">
          <a:miter lim="800000"/>
          <a:headEnd/>
          <a:tailEnd/>
        </a:ln>
        <a:scene3d>
          <a:camera prst="legacyObliqueTopLeft"/>
          <a:lightRig rig="legacyFlat3" dir="t"/>
        </a:scene3d>
        <a:sp3d extrusionH="430200" prstMaterial="legacyMatte">
          <a:bevelT w="13500" h="13500" prst="angle"/>
          <a:bevelB w="13500" h="13500" prst="angle"/>
          <a:extrusionClr>
            <a:srgbClr val="C0C0C0"/>
          </a:extrusionClr>
        </a:sp3d>
      </xdr:spPr>
    </xdr:sp>
    <xdr:clientData/>
  </xdr:twoCellAnchor>
  <xdr:twoCellAnchor>
    <xdr:from>
      <xdr:col>1</xdr:col>
      <xdr:colOff>9525</xdr:colOff>
      <xdr:row>7</xdr:row>
      <xdr:rowOff>152400</xdr:rowOff>
    </xdr:from>
    <xdr:to>
      <xdr:col>5</xdr:col>
      <xdr:colOff>1504</xdr:colOff>
      <xdr:row>15</xdr:row>
      <xdr:rowOff>489285</xdr:rowOff>
    </xdr:to>
    <xdr:sp macro="" textlink="">
      <xdr:nvSpPr>
        <xdr:cNvPr id="10" name="正方形/長方形 2">
          <a:extLst>
            <a:ext uri="{FF2B5EF4-FFF2-40B4-BE49-F238E27FC236}">
              <a16:creationId xmlns:a16="http://schemas.microsoft.com/office/drawing/2014/main" id="{CD2D0AFD-C463-40C5-ADEF-4E72ECF6F5DE}"/>
            </a:ext>
          </a:extLst>
        </xdr:cNvPr>
        <xdr:cNvSpPr>
          <a:spLocks noChangeArrowheads="1"/>
        </xdr:cNvSpPr>
      </xdr:nvSpPr>
      <xdr:spPr bwMode="auto">
        <a:xfrm>
          <a:off x="344805" y="1584960"/>
          <a:ext cx="2460859" cy="2592405"/>
        </a:xfrm>
        <a:prstGeom prst="rect">
          <a:avLst/>
        </a:prstGeom>
        <a:noFill/>
        <a:ln w="63500" algn="ctr">
          <a:solidFill>
            <a:srgbClr val="FFFFFF"/>
          </a:solidFill>
          <a:round/>
          <a:headEnd/>
          <a:tailEnd/>
        </a:ln>
      </xdr:spPr>
    </xdr:sp>
    <xdr:clientData/>
  </xdr:twoCellAnchor>
  <xdr:twoCellAnchor editAs="oneCell">
    <xdr:from>
      <xdr:col>14</xdr:col>
      <xdr:colOff>0</xdr:colOff>
      <xdr:row>7</xdr:row>
      <xdr:rowOff>0</xdr:rowOff>
    </xdr:from>
    <xdr:to>
      <xdr:col>14</xdr:col>
      <xdr:colOff>304800</xdr:colOff>
      <xdr:row>8</xdr:row>
      <xdr:rowOff>15240</xdr:rowOff>
    </xdr:to>
    <xdr:sp macro="" textlink="">
      <xdr:nvSpPr>
        <xdr:cNvPr id="11" name="AutoShape 1025" descr="data:image/jpeg;base64,/9j/4AAQSkZJRgABAQAAAQABAAD/2wCEAAkGBxQSEhUUExMVEhIWGBUXGBcXFhMYFBcYFxYcGhcXGBwYHCggHRolHBkVIjEhJSksLi4uGB8/ODMsOCgvLi0BCgoKDg0OGxAQGywkICQsLC8tMCwsNyw0LCw0LC8sLiwsLCwsLCwsNCwsLCwsLy0sLCwsLSwsLCwsLCwsLCwsLP/AABEIAIYAyAMBEQACEQEDEQH/xAAbAAACAgMBAAAAAAAAAAAAAAAABAMFAQIGB//EAEkQAAIBAgMCBg0LAwMDBQAAAAECAwARBBIhBTEGE0FRYXEHFyI1UlORoaKywdHSFBUWMjNCcnOBkrEjYpM0Y7MkQ/CDwsPT4//EABoBAAIDAQEAAAAAAAAAAAAAAAADAQIEBQb/xAA6EQACAQICBQkHBAICAwAAAAAAAQIDEQQxEhMhUpEFFDJBUXFysdEVYYGSocHSIjOy8ELhBvEjQ6L/2gAMAwEAAhEDEQA/AOW7H3AcOFxOKVXjZbxxHUMDpne3JzDy2trxeUuUnRerp59b7DpYLBKotOeR6Eux8OAB8nhsAAP6ce4Cw5K89LE1pO7m+J11QppWUVwD5ow/iIf8UfuqOcVd58WTqae6uAfNGH8RD/ij91HOKu8+LDU091cA+aMP4iH/ABR+6jnFXefFhqae6uBvDsSBmCjDw3JAH9OPef0q0KtaclGMnd7M2RKnSinJxWz3FrHwHjO+PCrrb6iHXm0XfXTjgMU3+qrbq6Te3sMLxVBZQv8AARbg1CZTHHBDIQbXESDdv3jS1Y3Gu6zpU5uT9zfr1GlOkqesnFIbk4EqBcYfDsbXsEjJ/TTWtMsDjVG6lf3KQiOJwzdtG3wFcJwbwzrcphU1tZo0B6/q1noKdWOk62j3tjquhB2VO/ckMYvghBHfMuFuBfLxa3PV3NPrYarRT0qyva9rsVTrU6lrU9nbZCp4OQ8UJeIgylstuKS/XurM9eqCrabs3a12PWq1ur0Ve18hcbHgOnyeH/HH7qzqvWezSfFjXSpr/FcCXE8HoY3KNh4cwtujj5d3JTazxFKpq5Sd+9i6aozhppK3cSx8GYuNETYeFWJA+yjNr8u6mRhideqEpNN+9+pRyo6p1IxTXcNQ8DoTmzRwR5cxs0Kg5QbZvq7q0wwteSblV0bXzvkuvuFSr0la0L37LZ9hoOCMPH8TxUF7XzcUlrWvzVTm+I5xqNY72ve7y4k62jqdbofCwvguDkEgciGEZFLfZJrbk3UjD66upNVGtFXze36ja2rpuKcFtdiTCcEklUMmHgIP9kV9Oi1MoUMZWjpwk7eIpVq4enLRkvoMYngTGpOWDDso1vkiF9Oan1cFi4N6M7pdelb6XF08Th5JXjZ93+ip+aMP4iH/ABR+6uZzirvPizbqae6uAfNGH8RD/ij91HOKu8+LDU091cA+aMP4iH/FH7qOcVd58WGpp7q4GJNi4dgVOHhIOh/pp7BerQxVeLupviRLD0pKzijzLsh8C/k+bEwACAkZ0vbiixsMt96EndydVel5N5Q5xeM+kvqcXGYTU/qjl5HqGx3Jw8BOp4qLzRqK8ziZOVabfaztUElTil2DdIGhQAUAFAD2xYi08YHIwJ6hrWzAU3PEwS7b8DPi5qNGTfYWy4oBBJ935UTfoN9fJXTVeKpqr1a1v4bdvAwuk3Nw69WZiwhEmKjUhZGsVvp3LElreWrQw8lVxFOGyUrW7m23YiVVOFKctsVn3rI2ijLYhCmkMC5S/wB02Hdf+dFWhBzxUXT6FNWv1ZbSJSUaElLpTd7eQnhcLxiYlxGSG1j0/uP1endWShQdaFeoo3T6Oz3vI0VKurlSi5ZZ8FmM8IYnYkCC4yqeMsbiw1FaOVIVJNqNK+xfq6xOBlBJNz63sFVhZ8GoQFiJSSBqRofeKyqlOpyfFU1d6bvb4/6HOcYYtubt+kWx2CEKR5ieOJzFdLBRu/Xd56RicNHDU4OXTe1rsX9+46jWdacrdHK/vHuEeB1aYuLMVCjlbTU1s5VwqvKu5bHay7TPgK+xUksr39xtHtEGTDuHAYqUk6ALWuTz61aOMjKtQmpbWrS/2Vlh2qdWNtl7xJ58M4WZs5mLrkUDW2ZiSotzACnVKFRRqz0nPSVlbbm3sXcLhVg5QjbRs7vhmQYrFrFjCzXyhcptv1Wk1sRChyg5SytZ8BlOlKrhFGOd7/U2ViBPMV4tGTi41IsSDoNKtGTjGriJR0YuOjFZXIaTdOkndp3YnsBMmecjuUUgX3Mx5KycmR1WniJLZFP4vsH416ejRWbfBG8yq2HdzAsRBQKQCCb8uvJV6kYTwk6kqSi7q2z1Kxco14wU3LO5S1yDoBQAUAFAFNwzcjAYm2l4mH6G1buTpNYmFu0zYxJ0ZXOg4KbEeXBwOGUAxRixvfRBzCtUeTJ4hyqRkl+qXmzO8dCilBp5LyLb6MSeGnpe6rexKu+vqV9qU91h9GJPDT0vdR7Eq76+oe1Ke6w+jEnhp6Xuo9iVd9fUPalPdYfRiTw09L3UexKu+vqHtSnus3i4OyrqsqqSCNM247xuq8OR68HeNRLiVlylRlslFvgY+jkuXLxi5b3t3Vr8+6o9jV9HQ01bs2k+0qWlpaLv8DMvB2VtWlViBbXNuHJuqZ8j15u85p8SI8pUY9GLXABwemy5eNXLvtdreS1HsevoaGsVuzbYPaNHS0tF3+BtHsGdRZZso5g0gHmq0eSsTFWjVsvc2iJcoUJO7hf4IydiYg757j8UlS+TMW9jrfVkLHYdf+v6IxBsGZPqTBb77Fx7KinyTiafQqJd1yZ8oUJ9KDfAjfg3KTcyKSeU5if4pb5FrSd3NN/EsuU6SVlF/QG4Nym15FNt18+nVpUvkWs85rZ3guU6Syi/oY+jEnhp6XuqvsSrvr6k+1Ke6yaPYc6gATABb2sW0vv5KdHkvFRSUatrZZi3j6Ertwz7iKTg3KxJMikneTmufNS5cjVptuU02+8vHlOlFWUX9CSfYUz2zyq1tBfNp5qvU5KxNW2nUTtlmVhyhQhfRg1c1PB+YqFMq5Qbgd1a/kqr5IxDgoOorLq2krlGipaWg7/A3m2HO4CtMGUbgc1h5qvPkvFVIqM6qaWWZWOPoRblGDTfcQ/RiTw09L3Un2JV319RntSnusPoxJ4ael7qPYlXfX1D2pT3WH0Yk8NPS91HsSrvr6h7Up7rD6MSeGnpe6j2JV319Q9qU91nMdknZDQ7OxDMykFCNL9fL1VanyfPDV6cpSTvK2zuZE8ZGvTnFJrYdd2Pu9+H/LX1RXWwH7T8Uv5M52L6a7o+R0VbTMFAHE8LuEMxmGDwl+NOjsN4v90c2mpNdzk/BUlT5ziOj1L7+iOTjMVUdTUUc+sUTsblxmlxJMh39xm162a5pz5dUXaFPZ32+wpckOW2c9vd/sXjxuK2VKqTMZsM243JFhvK31DDwaY6WH5RpuVNaM1/dvqUVStgpqM3eL/v9R6PG4YAg3BAII3EHca80007M7qaaujaoJCgAoAKAEts7QGHheYqzhATlUXJ9w6eSqTloxbNGEw7xFaNJNK7zYvwc29FjYhJEddA6H6yNzH2HlqKdRVFdDcfgKuDq6up8H1NCG3+GEWFnigytLI5AYJqyA7jbezE/dHJf9aVK8YSUczVguR6uJoyrXUYpbL9b+y950lPOQFABQAUAFAEOMxAjRnIZgqlrKLsbDcAN5qG7K4ylTdSagmld227F8So4K8J4sdGWTuJF+vGTdl5j0qeelUq0aiujdylyZVwM9Ge1PJ9voyLhVwtiwORWUyyuRZFOoW+rH2DlPlqKteNPvL8m8k1cbpST0Yrrfb2evYdBG9wDYi4BsRYi/IRyGnnLkrNo2oIOI7MfeubqP8ABrDjOnS8a8masN0anh+6LXsfd78P+WvqipwH7T8Uv5MjF9Nd0fI6KtpmCgDz/gYAdpYwt9cGXLffbjbafpavQ8pXWBpJZbPI4uBtzupfPb5noFeeO0ct2SFU4Js1rh0y8978n6Xrq8jOXOlbsdzncqJc3d+1FlwRJ+RYe+/ix7bVm5Qtzqdu00YP9iHcW9YzSFABQAUAYNAHkvC62zcYHwMmWSRW4yIC6rzacx1NuS1c2t/4p3pv4HuuS78pYTQxkbpNWl2/3K/WXvYw2dCyNijJx+KYnOT9aK/Jrrc+Fy8lOwsItad7vyOZ/wAixNaM1hlHRprK3+X/AF2cTvq2HmAoAKACgAoAKAPLuH8CYLExYnCycXiXPdRKLhh4RA5DuIO/k3Vz8QlTmpQe3sPZ8iVJ43DSw+JjpU1lJ9Xu+Hb1dYx2NcJFiZJMXNJx2LDfVb/tjkex39FtBVsLFTbnJ3Yv/kFWrhqccLSjo07Zrr93r2npNbjyAUAcR2Y+9c3Uf4NYcZ06XjXkzVhujU8P3Ra9j7vfh/y19UVOA/afil/JkYvpruj5HRVtMwUAcJws2NNBiPluEBJ3uoBJBtYmw3qRvrv4DFUq1Hmtf4P+9fYcfGYepTq6+j8TaDskxZf6kMivyhSpW/QSQaifINS/6ZK3vJjyvTt+qLuVkhxG2JVGUw4VDv1sL7zc6M9vJfy6lqOTKb26U3/fgvMzvW4+a2Wgv78WekQxBFCqLKoAA5gNBXmJScm5PNnejFRVkSVBIUAFABQAltnjuJk+T5eOynJm3X9/NVJ6Wi9HM0YTU66Ovvo322Of4GcEvk955zxuLk1YnXJfeBzk8ppNChofqlmdXlblbnFqNH9NOOXv/vUhLG8E5sPi0xGzyqK5tLG32YB3m3KvQNQd1VlQlGelT+JopcrUcRhXQxqbaX6Ws/8Avz6zuq1nmgoAKACgAoAhxefI3F5eMscua+XNyXtyVDvbYXpaGmtZfRvttnb3HI8EOCbrIcXjTxmKY3ANiI+nTTN1aCs1Gg09OeZ3uVOVoSgsLhNlNfX/AF5kfCTglKs64vZ5Ec1+7TQI1zq3NbnHLya1FWg1LTp5l8BytSlQeFxqvC2x9a93o/sdtHewzWzWF7XtfltfkvWs85K13bI2oIOI7MfeubqP8GsOM6dLxryZqw3RqeH7otex93vw/wCWvqipwH7T8Uv5MjF9Nd0fI6KtpmFcbiimUKuZ2vYE5VAUXJJ5Bu8tBKVyvfatjriMKv8AaoeVvRdf4oL6PuZG2JiOpMTHn+RzHz3piqzSspPiyjoxf+PkbDagGgxOGUDcrxyR+dpPZVHt6y6hbqHcNjyWVWCENcK8b51JAvY6Ag2uRv3VBVxH6CoUAFAGksgUFmIVRvJIAHWTQAmNolvs4nceEe4U9WexI6QKq5pF9DtDj5/FxDrkf2R1XWE6CD5TMN8SEf2ya+koo1iI0UbJtJLhXDRMdwcWBPMrfVJ6L3q6kmQ4sdqSoUAFAGKAK+Xa6WJQGRVvdxYRC2/u2IU/oTVXJIsoMXw2055LkQrGn3TI7Zj05AtwOsipL6tdpridqzRm7Qo0fK6SN3PSVKXA6bm1D2Bq12ja7WUAGRWjU6hzZorc+dSQB0m1QpJldB9Q+rAi4NweUbqsUOJ7MfeubqP8GsOM6dLxryZqw3RqeH7otex93vw/5a+qKnAftPxS/kyMX013R8i/kkCgsxsoBJPMALk1tMxzkmEEksEkq3dxKxVtQoyqVS27QHXpqkXdmiOy6RboLCw0HMNB5qYBm9AATQBWY3Z0TSwkoty7A2GW/wDTY8nKCNDvFLnsRN9ha7MkJVlY5mRilzvI3qT05SKmLuhEltHKsVCgChxsha8mhtIsUQYEopzhWkK6Xa97fhG65pbd3YdFE+WfkmQ/ih+FxU6tFrIxfEeMh/xSf/ZUatBZB/1HjIR1Qv7ZKNWgsiLFtKq3Z0kW6hkMQCsrMAfvHXWhwSQWQ7gO4keK5ygK6XN7Akqyi/ICB+8VMHdCpLrLCrlAoArcUvGymM6xoAWHI7t9VT/aALkcuZealzlbYMirK4sf6z3/AOzGbKOR3Xex/tU6Ac9zyCiEesYlYcpoGaAEkPydtNIHNiOSJydCOZGOhHIbHlNKnHrQNXGI0EUqhe5jkzKV+6HAzKVHJcBwbb9KiD6hctqOb7MfeubqP8Gs2M6dLxryY7DdGp4fui17H3e/D/lr6oqcB+0/FL+TIxfTXdHyLTbQvCy+GVT9HYKfMTWx5CIZi+P+3h6p/wCEpdPMbHJk9OJCgAoAXxH2kP42/wCJ6XUyDqZPhDaeUcjJE/63dG8ypUU8hU8iwphQ1kcKCTuAJPUNaAKIoRhoAd+bDk9bOrN5yaRHpD1mWFaCQoAKAFNq/ZN1p661WWRKGsRpPE3PxqfuAYedKVTzFPIsKcLCgCnDf08Q40JMxB5e4XKPVpE8xq6iTBqBGgAsAiAAbh3Ip5dktSAUAazRhlZWF1IIIO4gjUVACoc/JoXJuRxDEnfvUEn9CaRHpFXm0UfZj72TdR/g0jGdOl415MZhujU8P3Ra9j7vfh/y19UVOA/afil/JkYvpruj5FrtMXCD/dj8xv7K1yyERzFcb9tB1TfwlUpjY9Y+mGJ36U6xVzRucJ01NiNYaPhiOmosSpoQxI/qQ/jb/iel1Mi/UTbsQnTFKP2vGR/JqtMXLIsaaLEttNbDzH/ak9Q0Fo5oX2stkUc0kI8kgpEOkNiORwE9ArRYhySJPknTU2K6w1bCnk1qLE6aK3a62ia/OnrrVZZF07jOPHdRHmlXzhh7aTDMp1FhTxQCgCliP/SuedZz5S5rPLMd18BvAxFkS3gr6orSTKSQ18k6amxTWGDhDz0WJ0yCRCN4qCyaZXP/AKC/Nhw37UB9lZlmH+RTdmTvZN1H+DSsZ06XjXky+G6NTw/dFr2Pu9+H/LX1RRgP2n4pfyZGL6a7o+Rb4/7n5i+2tc8hEcxfFqwkikClwmcFRbNZwNRci9rbuml05JPaM6rE42wn3o5k64ZSPKoIp2nEpoMBtzD+NA6GDKfIwBqdJEaEuwx89RH6olf8MMx8+W1GnHtJ0GQSSGaSMiN0VCzFnAUm6lQoF78t7nmpVSaa2FoqyN5P9RD+Gf8A+P3VFMiWRY00WIbe/wBNN+Bv4qHkWh0kY2pEWXuRmZXRwL2zZHBtc8ptSIuzGI3G1wPrRTr/AOk7epetGsiU0GZG3IOWTL+NXT1wKnSXaRoSD57hP1S7/gjlbzqpFGnHtDQYtjsQZ1CLFIt2W7OuQKAwJOpud261UlONi0VY32kdEP8Aux+vSoZkllTxQCgCo2fHmwyruzIwvzZri/nrO8x3WS4XaRRFV4ZQVAByoXW4Frgpe4/SnqpEq43ZN89w8rMn445U9ZRVtOPaV0GHz3ByOX/Akj+opo0l2hoSI5tqZgQsMzHkuhQX63taodSJKi08xfEw5MI6E3KwMpPISIyKzdYy+0oOzJ3sm6j/AAaXjOnS8a8mXw3RqeH7otex93vw/wCWvqijAftPxS/kyMX013R8i22ibCP8xPPpWueQiOZJWcYZoAMxoIAmgDFBIs/+oi6EnPnjHtptMrLIsaaLEdui+Gm/Lc+RSfZUMtHpInJrMXMUEmc1BAE0AYoJFseL8WOeWPzG/sq8MyOosaeKAUAVmyRaFRzZl/a5HsrPLMcN1UDN6CAzUAYoJFNrm2Hm/Kk9Q1KBZnN9mTvZN1H+DS8Z06XjXkxmG6NTw/dFr2Pu9+H/AC19UUYD9p+KX8mRi+mu6PkWm2Ps7+C8beSRb+atkshEcyc1mLmKCQoAKACgBePXE/hh/wCST/8AOm0yssiwposjxEWdWU7mUr5RagEJ7NkzQxMd5jQnrKi9ZmOeYxUAFABQAUALYsXeEf7l/wBsbH3UynmQ8mWNOFBQBW7OFg45pJPO2b20ieY0aqhIUAFABQAptYXhceFZf3MF9tWjmCOb7MneybqP8Gk4zp0vGvJjMN0anh+6LXsfd78P+WvqipwH7T8Uv5MjF9Nd0fItdsx5sPKBv4t7dYUkecCtoiOaJFcMAw3EAjqIvWUuZoJCgAoAKAIMGLzTHmESeQM3/vp1PIpPJD9MKAKAKzZQtEF8Euv7XIHmtWeWY4bqoBQAUAFAC0ms8I5lmb1FHrGm0yssixposKAK7DC0kw/vVv3IPappNTMaskM0skKACgAoAV2gLhBzyR+Zs3sq8MyDmuzH3rm6j/BpGM6dLxryY3DdGp4fui17H3e/D/lr6oqcB+0/FL+TIxfTXdHyOgZhuJH6kVsujNYVwkHFRIrMO4RVLbh3IAvrSnDruM0rvYifi+mp1ZGkGTpFRq/eGkaK6nc6k9Yo0F2k3fYbPYWuwFzYX0ueYdNDhbNgpXNMPDkLksO7bNzWGUKB5qYlZWKt3GAasVM0AK4fC5c2uhdmHRm1t5b0uULsvpG0zKguzKo5yQB56o4JZslNvJGkOIjc2SRGI1NmBsOfSoioyyaJd1mjfOtwudcx3C4ubdFToK9rkXediTi6tqyNIiXDHjc99MmQDra5PmXyVaMbEOV0M1cqFACkcIMjuGBBVFIGtmQte/6MPJVJLSyZe9lZkl11OZbA2Oo0PMemqaHvJv7gQqdzKT0EGjQv1hf3GVAO5geoijV+8NIjedBvkQakasBqN4848tVaS60TtfUaywhjGcwsrZ/xAKRp+4GmRjbbcq2cn2YWB2XMRqLH+DWXF9Oj415Mfh8qnh+6LDsdYpHwMARswEcZB1FwVFzrrowYfpU4T9Ep0nmm38HtvxugxH6lGosmrfFG3CfCHEMY48PnlC245xZEU3ICnlYm/VVcVT1r0Yxu+15InDz1a0pS2diMY9g+GhUpMkd8jwhGaVymgTNyC4N25eSpqNSpRVnbJq21+64Q2VG7q/b1d5Ns/AcThWWWOR+Ma5iRmcoDuUHNewAFyDVqVPQpNTTd+pbbe4rOenUvFrZ19otwWwoTMr4eZXcyAs4YpxZa6qbsRusN1UwsNG6cXd3z7C+IlfapK2ziabH2HFNM04i4uFGHErkEdyALudA1r7garRw8Kk3UtZLLZb49pNWtOMNC9317b/AV2jg5HxMWYTRo0pspdmJtfM4K6IBcADfrS6lOcqsb3Sv2/X3F4TjGm7Wbt/V7y227hE7lRh3xExXKhJbKAvK7Xtpe/TWmvCOxKOk7bP8AbEUZPa9Ky/uRabHwPEQpHfMVGp5zvP6Xp9Gnq4KPYKqz05uQ7TRYUAUfCvWNVyu5YsAFUMN28gqei3XWXFbYpWbuaMP0rnN7KgdY8QTAyO0bxoFDEE5gtgR021J131hpRkoTvGzaaX9/vaaqkk5R/VdXuWezcBxOIDCPQTPGSF5Hhjyt+HMra/3U+lS1dW9uu3/yvuhU56cLX6r/AFZ1tdExBQAUAU+Jw7zYgqc6QxxstwSM7ycosfugeU1mlGU6lnsSXFv0HxkoQus2/L1EYocSMNlUrCycbxjZe7cr9V05O65zrSlGsqVlsavf3+9d4xunrLvblb3d/cM4DDwpgk42PMmRXdSpcsx1JI3k3plOMI0FpLZm+spOUnWei9vULcGtjLCpxLoRKQSEVQMi6nKFW12tbfrS8Nh1Ba2S2+SL16zm9BPZ5iuz8JxeIjnGFMMJvGoX7QFrWkkUch1HRS6dPRqqooWWXv73/dhectKDhpXef+kKY7BskkiPHIwztNnbu1yWYAAC+pbKP0HNS5wak00873z2f9l4TTimmuyw/iInhTDOULWw7RZQrM+d1BAAA03WJPNTpKUFCVv8bfFik1JyV+u/wKLsmMsOxzDIwVlhAO892bKq6c5J8lV0LzpUuuP6n7tllxu+BZStGpU3ti8zxngBw5l2dJqWeA3ugIureEl9NeUbj1gVsr4ZVGpJ2ksmvL3oz0q2gnFq6fUevxdmCLKpMMhJVTuQbwD4fTWaVXE0/wBLUX8Wvsxyp0Jq6clwfobduGHxEno/FVec4jcj8z/EnUUd58F6h24YfESeh8VHOcRuR+Z/iGoo7z4L1Dtww+Ik9D4qOc4jcj8z/ENRR3nwXqHbhh8RJ6PxUc5xG5H5n+IaijvPgvUO3DD4iT0fio5ziNyPzP8AENRR3nwXqHbhh8RJ6PxUc5xG5H5n+IaijvPgvUO3DD4iT0Pio5ziNyPzP8Q1FHefBeoduGHxEnofFRznEbkfmf4hqKO8+C9Q7cMPiJPQ+KjnOI3I/M/xDUUd58F6h24YfESej8VHOcRuR+Z/iGoo7z4L1Dtww+Ik9H4qOc4jcj8z/ENRR3nwXqHbhh8RJ6PxUc5xG5H5n+IaijvPgvUO3DD4iT0Pio5ziNyPzP8AENRR3nwXqHbhh8RJ6HxUc5xG5H5n+IaijvPgvUO3DD4iT0Pio5ziNyPzP8Q1FHefBeoduGHxEnofFRznEbkfmf4hqKO8+C9Q7cMPiJPQ+KjnOI3I/M/xDUUd58F6h24YfESej8VHOcRuR+Z/iGoo7z4L1Dtww+Ik9H4qOc4jcj8z/ENRR3nwXqHbhh8RJ6PxUc5xG5H5n+IaijvPgvUO3DD4iT0fio5ziNyPzP8AENRR3nwXqRYvsxRCNmWGQFRfchv6enkNWjUxNTYtGPF/ZFXChDa7v6HjHDfhdLtCYsxZYQTkQm9v7mtoXPm3CtdDDxpJ7bt5t5sTVquo+xLJdh//2Q==">
          <a:hlinkClick xmlns:r="http://schemas.openxmlformats.org/officeDocument/2006/relationships" r:id="rId7"/>
          <a:extLst>
            <a:ext uri="{FF2B5EF4-FFF2-40B4-BE49-F238E27FC236}">
              <a16:creationId xmlns:a16="http://schemas.microsoft.com/office/drawing/2014/main" id="{C53DAA61-908C-41DE-B3F2-458F881DBF6A}"/>
            </a:ext>
          </a:extLst>
        </xdr:cNvPr>
        <xdr:cNvSpPr>
          <a:spLocks noChangeAspect="1" noChangeArrowheads="1"/>
        </xdr:cNvSpPr>
      </xdr:nvSpPr>
      <xdr:spPr bwMode="auto">
        <a:xfrm>
          <a:off x="9723120" y="1432560"/>
          <a:ext cx="304800" cy="297180"/>
        </a:xfrm>
        <a:prstGeom prst="rect">
          <a:avLst/>
        </a:prstGeom>
        <a:noFill/>
        <a:ln w="9525">
          <a:noFill/>
          <a:miter lim="800000"/>
          <a:headEnd/>
          <a:tailEnd/>
        </a:ln>
      </xdr:spPr>
    </xdr:sp>
    <xdr:clientData/>
  </xdr:twoCellAnchor>
  <xdr:twoCellAnchor>
    <xdr:from>
      <xdr:col>3</xdr:col>
      <xdr:colOff>95250</xdr:colOff>
      <xdr:row>9</xdr:row>
      <xdr:rowOff>28575</xdr:rowOff>
    </xdr:from>
    <xdr:to>
      <xdr:col>4</xdr:col>
      <xdr:colOff>609600</xdr:colOff>
      <xdr:row>10</xdr:row>
      <xdr:rowOff>190500</xdr:rowOff>
    </xdr:to>
    <xdr:grpSp>
      <xdr:nvGrpSpPr>
        <xdr:cNvPr id="12" name="Group 5">
          <a:extLst>
            <a:ext uri="{FF2B5EF4-FFF2-40B4-BE49-F238E27FC236}">
              <a16:creationId xmlns:a16="http://schemas.microsoft.com/office/drawing/2014/main" id="{568C44A4-BD93-4C81-BEC2-D516FCA81C1A}"/>
            </a:ext>
          </a:extLst>
        </xdr:cNvPr>
        <xdr:cNvGrpSpPr>
          <a:grpSpLocks/>
        </xdr:cNvGrpSpPr>
      </xdr:nvGrpSpPr>
      <xdr:grpSpPr bwMode="auto">
        <a:xfrm rot="-1059008">
          <a:off x="1667376" y="2787817"/>
          <a:ext cx="1131971" cy="442662"/>
          <a:chOff x="2426" y="2341"/>
          <a:chExt cx="935" cy="417"/>
        </a:xfrm>
      </xdr:grpSpPr>
      <xdr:grpSp>
        <xdr:nvGrpSpPr>
          <xdr:cNvPr id="13" name="Group 6">
            <a:extLst>
              <a:ext uri="{FF2B5EF4-FFF2-40B4-BE49-F238E27FC236}">
                <a16:creationId xmlns:a16="http://schemas.microsoft.com/office/drawing/2014/main" id="{51A4293D-FB5D-D99A-14C7-2D77C9463A93}"/>
              </a:ext>
            </a:extLst>
          </xdr:cNvPr>
          <xdr:cNvGrpSpPr>
            <a:grpSpLocks/>
          </xdr:cNvGrpSpPr>
        </xdr:nvGrpSpPr>
        <xdr:grpSpPr bwMode="auto">
          <a:xfrm>
            <a:off x="2653" y="2478"/>
            <a:ext cx="572" cy="144"/>
            <a:chOff x="2653" y="2478"/>
            <a:chExt cx="572" cy="144"/>
          </a:xfrm>
        </xdr:grpSpPr>
        <xdr:sp macro="" textlink="">
          <xdr:nvSpPr>
            <xdr:cNvPr id="26" name="Oval 7">
              <a:extLst>
                <a:ext uri="{FF2B5EF4-FFF2-40B4-BE49-F238E27FC236}">
                  <a16:creationId xmlns:a16="http://schemas.microsoft.com/office/drawing/2014/main" id="{A255DC64-13EF-00A2-82F0-1E0714CAA898}"/>
                </a:ext>
              </a:extLst>
            </xdr:cNvPr>
            <xdr:cNvSpPr>
              <a:spLocks noChangeArrowheads="1"/>
            </xdr:cNvSpPr>
          </xdr:nvSpPr>
          <xdr:spPr bwMode="auto">
            <a:xfrm>
              <a:off x="2653" y="2478"/>
              <a:ext cx="272" cy="136"/>
            </a:xfrm>
            <a:prstGeom prst="ellipse">
              <a:avLst/>
            </a:prstGeom>
            <a:solidFill>
              <a:srgbClr val="000000"/>
            </a:solidFill>
            <a:ln w="9525">
              <a:solidFill>
                <a:srgbClr val="808080"/>
              </a:solidFill>
              <a:round/>
              <a:headEnd/>
              <a:tailEnd/>
            </a:ln>
          </xdr:spPr>
        </xdr:sp>
        <xdr:sp macro="" textlink="">
          <xdr:nvSpPr>
            <xdr:cNvPr id="27" name="Freeform 8">
              <a:extLst>
                <a:ext uri="{FF2B5EF4-FFF2-40B4-BE49-F238E27FC236}">
                  <a16:creationId xmlns:a16="http://schemas.microsoft.com/office/drawing/2014/main" id="{70B721F4-8A0B-E612-4AAB-0D200004F386}"/>
                </a:ext>
              </a:extLst>
            </xdr:cNvPr>
            <xdr:cNvSpPr>
              <a:spLocks/>
            </xdr:cNvSpPr>
          </xdr:nvSpPr>
          <xdr:spPr bwMode="auto">
            <a:xfrm>
              <a:off x="2912" y="2520"/>
              <a:ext cx="313" cy="102"/>
            </a:xfrm>
            <a:custGeom>
              <a:avLst/>
              <a:gdLst>
                <a:gd name="T0" fmla="*/ 0 w 313"/>
                <a:gd name="T1" fmla="*/ 40 h 102"/>
                <a:gd name="T2" fmla="*/ 72 w 313"/>
                <a:gd name="T3" fmla="*/ 0 h 102"/>
                <a:gd name="T4" fmla="*/ 160 w 313"/>
                <a:gd name="T5" fmla="*/ 48 h 102"/>
                <a:gd name="T6" fmla="*/ 280 w 313"/>
                <a:gd name="T7" fmla="*/ 72 h 102"/>
                <a:gd name="T8" fmla="*/ 288 w 313"/>
                <a:gd name="T9" fmla="*/ 24 h 102"/>
                <a:gd name="T10" fmla="*/ 0 60000 65536"/>
                <a:gd name="T11" fmla="*/ 0 60000 65536"/>
                <a:gd name="T12" fmla="*/ 0 60000 65536"/>
                <a:gd name="T13" fmla="*/ 0 60000 65536"/>
                <a:gd name="T14" fmla="*/ 0 60000 65536"/>
                <a:gd name="T15" fmla="*/ 0 w 313"/>
                <a:gd name="T16" fmla="*/ 0 h 102"/>
                <a:gd name="T17" fmla="*/ 313 w 313"/>
                <a:gd name="T18" fmla="*/ 102 h 102"/>
              </a:gdLst>
              <a:ahLst/>
              <a:cxnLst>
                <a:cxn ang="T10">
                  <a:pos x="T0" y="T1"/>
                </a:cxn>
                <a:cxn ang="T11">
                  <a:pos x="T2" y="T3"/>
                </a:cxn>
                <a:cxn ang="T12">
                  <a:pos x="T4" y="T5"/>
                </a:cxn>
                <a:cxn ang="T13">
                  <a:pos x="T6" y="T7"/>
                </a:cxn>
                <a:cxn ang="T14">
                  <a:pos x="T8" y="T9"/>
                </a:cxn>
              </a:cxnLst>
              <a:rect l="T15" t="T16" r="T17" b="T18"/>
              <a:pathLst>
                <a:path w="313" h="102">
                  <a:moveTo>
                    <a:pt x="0" y="40"/>
                  </a:moveTo>
                  <a:cubicBezTo>
                    <a:pt x="30" y="30"/>
                    <a:pt x="42" y="10"/>
                    <a:pt x="72" y="0"/>
                  </a:cubicBezTo>
                  <a:cubicBezTo>
                    <a:pt x="142" y="12"/>
                    <a:pt x="110" y="15"/>
                    <a:pt x="160" y="48"/>
                  </a:cubicBezTo>
                  <a:cubicBezTo>
                    <a:pt x="178" y="102"/>
                    <a:pt x="226" y="77"/>
                    <a:pt x="280" y="72"/>
                  </a:cubicBezTo>
                  <a:cubicBezTo>
                    <a:pt x="297" y="21"/>
                    <a:pt x="313" y="24"/>
                    <a:pt x="288" y="24"/>
                  </a:cubicBezTo>
                </a:path>
              </a:pathLst>
            </a:custGeom>
            <a:solidFill>
              <a:srgbClr val="000000"/>
            </a:solidFill>
            <a:ln w="38100" cap="flat" cmpd="sng">
              <a:solidFill>
                <a:srgbClr val="808080"/>
              </a:solidFill>
              <a:prstDash val="solid"/>
              <a:round/>
              <a:headEnd type="none" w="med" len="med"/>
              <a:tailEnd type="none" w="med" len="med"/>
            </a:ln>
          </xdr:spPr>
        </xdr:sp>
      </xdr:grpSp>
      <xdr:grpSp>
        <xdr:nvGrpSpPr>
          <xdr:cNvPr id="14" name="Group 9">
            <a:extLst>
              <a:ext uri="{FF2B5EF4-FFF2-40B4-BE49-F238E27FC236}">
                <a16:creationId xmlns:a16="http://schemas.microsoft.com/office/drawing/2014/main" id="{8940A0A1-FB08-D111-2947-5BD4B9E126C3}"/>
              </a:ext>
            </a:extLst>
          </xdr:cNvPr>
          <xdr:cNvGrpSpPr>
            <a:grpSpLocks/>
          </xdr:cNvGrpSpPr>
        </xdr:nvGrpSpPr>
        <xdr:grpSpPr bwMode="auto">
          <a:xfrm>
            <a:off x="2789" y="2614"/>
            <a:ext cx="572" cy="144"/>
            <a:chOff x="2653" y="2478"/>
            <a:chExt cx="572" cy="144"/>
          </a:xfrm>
        </xdr:grpSpPr>
        <xdr:sp macro="" textlink="">
          <xdr:nvSpPr>
            <xdr:cNvPr id="24" name="Oval 10">
              <a:extLst>
                <a:ext uri="{FF2B5EF4-FFF2-40B4-BE49-F238E27FC236}">
                  <a16:creationId xmlns:a16="http://schemas.microsoft.com/office/drawing/2014/main" id="{6DB13351-32F1-89FF-74A3-28D01987188E}"/>
                </a:ext>
              </a:extLst>
            </xdr:cNvPr>
            <xdr:cNvSpPr>
              <a:spLocks noChangeArrowheads="1"/>
            </xdr:cNvSpPr>
          </xdr:nvSpPr>
          <xdr:spPr bwMode="auto">
            <a:xfrm>
              <a:off x="2653" y="2478"/>
              <a:ext cx="272" cy="136"/>
            </a:xfrm>
            <a:prstGeom prst="ellipse">
              <a:avLst/>
            </a:prstGeom>
            <a:solidFill>
              <a:srgbClr val="000000"/>
            </a:solidFill>
            <a:ln w="9525">
              <a:solidFill>
                <a:srgbClr val="808080"/>
              </a:solidFill>
              <a:round/>
              <a:headEnd/>
              <a:tailEnd/>
            </a:ln>
          </xdr:spPr>
        </xdr:sp>
        <xdr:sp macro="" textlink="">
          <xdr:nvSpPr>
            <xdr:cNvPr id="25" name="Freeform 11">
              <a:extLst>
                <a:ext uri="{FF2B5EF4-FFF2-40B4-BE49-F238E27FC236}">
                  <a16:creationId xmlns:a16="http://schemas.microsoft.com/office/drawing/2014/main" id="{2F4E6557-8239-6708-923F-FE35D27CD19B}"/>
                </a:ext>
              </a:extLst>
            </xdr:cNvPr>
            <xdr:cNvSpPr>
              <a:spLocks/>
            </xdr:cNvSpPr>
          </xdr:nvSpPr>
          <xdr:spPr bwMode="auto">
            <a:xfrm>
              <a:off x="2912" y="2520"/>
              <a:ext cx="313" cy="102"/>
            </a:xfrm>
            <a:custGeom>
              <a:avLst/>
              <a:gdLst>
                <a:gd name="T0" fmla="*/ 0 w 313"/>
                <a:gd name="T1" fmla="*/ 40 h 102"/>
                <a:gd name="T2" fmla="*/ 72 w 313"/>
                <a:gd name="T3" fmla="*/ 0 h 102"/>
                <a:gd name="T4" fmla="*/ 160 w 313"/>
                <a:gd name="T5" fmla="*/ 48 h 102"/>
                <a:gd name="T6" fmla="*/ 280 w 313"/>
                <a:gd name="T7" fmla="*/ 72 h 102"/>
                <a:gd name="T8" fmla="*/ 288 w 313"/>
                <a:gd name="T9" fmla="*/ 24 h 102"/>
                <a:gd name="T10" fmla="*/ 0 60000 65536"/>
                <a:gd name="T11" fmla="*/ 0 60000 65536"/>
                <a:gd name="T12" fmla="*/ 0 60000 65536"/>
                <a:gd name="T13" fmla="*/ 0 60000 65536"/>
                <a:gd name="T14" fmla="*/ 0 60000 65536"/>
                <a:gd name="T15" fmla="*/ 0 w 313"/>
                <a:gd name="T16" fmla="*/ 0 h 102"/>
                <a:gd name="T17" fmla="*/ 313 w 313"/>
                <a:gd name="T18" fmla="*/ 102 h 102"/>
              </a:gdLst>
              <a:ahLst/>
              <a:cxnLst>
                <a:cxn ang="T10">
                  <a:pos x="T0" y="T1"/>
                </a:cxn>
                <a:cxn ang="T11">
                  <a:pos x="T2" y="T3"/>
                </a:cxn>
                <a:cxn ang="T12">
                  <a:pos x="T4" y="T5"/>
                </a:cxn>
                <a:cxn ang="T13">
                  <a:pos x="T6" y="T7"/>
                </a:cxn>
                <a:cxn ang="T14">
                  <a:pos x="T8" y="T9"/>
                </a:cxn>
              </a:cxnLst>
              <a:rect l="T15" t="T16" r="T17" b="T18"/>
              <a:pathLst>
                <a:path w="313" h="102">
                  <a:moveTo>
                    <a:pt x="0" y="40"/>
                  </a:moveTo>
                  <a:cubicBezTo>
                    <a:pt x="30" y="30"/>
                    <a:pt x="42" y="10"/>
                    <a:pt x="72" y="0"/>
                  </a:cubicBezTo>
                  <a:cubicBezTo>
                    <a:pt x="142" y="12"/>
                    <a:pt x="110" y="15"/>
                    <a:pt x="160" y="48"/>
                  </a:cubicBezTo>
                  <a:cubicBezTo>
                    <a:pt x="178" y="102"/>
                    <a:pt x="226" y="77"/>
                    <a:pt x="280" y="72"/>
                  </a:cubicBezTo>
                  <a:cubicBezTo>
                    <a:pt x="297" y="21"/>
                    <a:pt x="313" y="24"/>
                    <a:pt x="288" y="24"/>
                  </a:cubicBezTo>
                </a:path>
              </a:pathLst>
            </a:custGeom>
            <a:solidFill>
              <a:srgbClr val="000000"/>
            </a:solidFill>
            <a:ln w="38100" cap="flat" cmpd="sng">
              <a:solidFill>
                <a:srgbClr val="808080"/>
              </a:solidFill>
              <a:prstDash val="solid"/>
              <a:round/>
              <a:headEnd type="none" w="med" len="med"/>
              <a:tailEnd type="none" w="med" len="med"/>
            </a:ln>
          </xdr:spPr>
        </xdr:sp>
      </xdr:grpSp>
      <xdr:grpSp>
        <xdr:nvGrpSpPr>
          <xdr:cNvPr id="15" name="Group 12">
            <a:extLst>
              <a:ext uri="{FF2B5EF4-FFF2-40B4-BE49-F238E27FC236}">
                <a16:creationId xmlns:a16="http://schemas.microsoft.com/office/drawing/2014/main" id="{61D7374E-0481-B6A8-D539-3AA9CB4F8923}"/>
              </a:ext>
            </a:extLst>
          </xdr:cNvPr>
          <xdr:cNvGrpSpPr>
            <a:grpSpLocks/>
          </xdr:cNvGrpSpPr>
        </xdr:nvGrpSpPr>
        <xdr:grpSpPr bwMode="auto">
          <a:xfrm>
            <a:off x="2744" y="2341"/>
            <a:ext cx="572" cy="144"/>
            <a:chOff x="2653" y="2478"/>
            <a:chExt cx="572" cy="144"/>
          </a:xfrm>
        </xdr:grpSpPr>
        <xdr:sp macro="" textlink="">
          <xdr:nvSpPr>
            <xdr:cNvPr id="22" name="Oval 13">
              <a:extLst>
                <a:ext uri="{FF2B5EF4-FFF2-40B4-BE49-F238E27FC236}">
                  <a16:creationId xmlns:a16="http://schemas.microsoft.com/office/drawing/2014/main" id="{40F980EE-6025-F687-E902-1A895A732BBC}"/>
                </a:ext>
              </a:extLst>
            </xdr:cNvPr>
            <xdr:cNvSpPr>
              <a:spLocks noChangeArrowheads="1"/>
            </xdr:cNvSpPr>
          </xdr:nvSpPr>
          <xdr:spPr bwMode="auto">
            <a:xfrm>
              <a:off x="2653" y="2478"/>
              <a:ext cx="272" cy="136"/>
            </a:xfrm>
            <a:prstGeom prst="ellipse">
              <a:avLst/>
            </a:prstGeom>
            <a:solidFill>
              <a:srgbClr val="000000"/>
            </a:solidFill>
            <a:ln w="9525">
              <a:solidFill>
                <a:srgbClr val="808080"/>
              </a:solidFill>
              <a:round/>
              <a:headEnd/>
              <a:tailEnd/>
            </a:ln>
          </xdr:spPr>
        </xdr:sp>
        <xdr:sp macro="" textlink="">
          <xdr:nvSpPr>
            <xdr:cNvPr id="23" name="Freeform 14">
              <a:extLst>
                <a:ext uri="{FF2B5EF4-FFF2-40B4-BE49-F238E27FC236}">
                  <a16:creationId xmlns:a16="http://schemas.microsoft.com/office/drawing/2014/main" id="{D377CF62-1789-8575-3D56-2C36CD6B8580}"/>
                </a:ext>
              </a:extLst>
            </xdr:cNvPr>
            <xdr:cNvSpPr>
              <a:spLocks/>
            </xdr:cNvSpPr>
          </xdr:nvSpPr>
          <xdr:spPr bwMode="auto">
            <a:xfrm>
              <a:off x="2912" y="2520"/>
              <a:ext cx="313" cy="102"/>
            </a:xfrm>
            <a:custGeom>
              <a:avLst/>
              <a:gdLst>
                <a:gd name="T0" fmla="*/ 0 w 313"/>
                <a:gd name="T1" fmla="*/ 40 h 102"/>
                <a:gd name="T2" fmla="*/ 72 w 313"/>
                <a:gd name="T3" fmla="*/ 0 h 102"/>
                <a:gd name="T4" fmla="*/ 160 w 313"/>
                <a:gd name="T5" fmla="*/ 48 h 102"/>
                <a:gd name="T6" fmla="*/ 280 w 313"/>
                <a:gd name="T7" fmla="*/ 72 h 102"/>
                <a:gd name="T8" fmla="*/ 288 w 313"/>
                <a:gd name="T9" fmla="*/ 24 h 102"/>
                <a:gd name="T10" fmla="*/ 0 60000 65536"/>
                <a:gd name="T11" fmla="*/ 0 60000 65536"/>
                <a:gd name="T12" fmla="*/ 0 60000 65536"/>
                <a:gd name="T13" fmla="*/ 0 60000 65536"/>
                <a:gd name="T14" fmla="*/ 0 60000 65536"/>
                <a:gd name="T15" fmla="*/ 0 w 313"/>
                <a:gd name="T16" fmla="*/ 0 h 102"/>
                <a:gd name="T17" fmla="*/ 313 w 313"/>
                <a:gd name="T18" fmla="*/ 102 h 102"/>
              </a:gdLst>
              <a:ahLst/>
              <a:cxnLst>
                <a:cxn ang="T10">
                  <a:pos x="T0" y="T1"/>
                </a:cxn>
                <a:cxn ang="T11">
                  <a:pos x="T2" y="T3"/>
                </a:cxn>
                <a:cxn ang="T12">
                  <a:pos x="T4" y="T5"/>
                </a:cxn>
                <a:cxn ang="T13">
                  <a:pos x="T6" y="T7"/>
                </a:cxn>
                <a:cxn ang="T14">
                  <a:pos x="T8" y="T9"/>
                </a:cxn>
              </a:cxnLst>
              <a:rect l="T15" t="T16" r="T17" b="T18"/>
              <a:pathLst>
                <a:path w="313" h="102">
                  <a:moveTo>
                    <a:pt x="0" y="40"/>
                  </a:moveTo>
                  <a:cubicBezTo>
                    <a:pt x="30" y="30"/>
                    <a:pt x="42" y="10"/>
                    <a:pt x="72" y="0"/>
                  </a:cubicBezTo>
                  <a:cubicBezTo>
                    <a:pt x="142" y="12"/>
                    <a:pt x="110" y="15"/>
                    <a:pt x="160" y="48"/>
                  </a:cubicBezTo>
                  <a:cubicBezTo>
                    <a:pt x="178" y="102"/>
                    <a:pt x="226" y="77"/>
                    <a:pt x="280" y="72"/>
                  </a:cubicBezTo>
                  <a:cubicBezTo>
                    <a:pt x="297" y="21"/>
                    <a:pt x="313" y="24"/>
                    <a:pt x="288" y="24"/>
                  </a:cubicBezTo>
                </a:path>
              </a:pathLst>
            </a:custGeom>
            <a:solidFill>
              <a:srgbClr val="000000"/>
            </a:solidFill>
            <a:ln w="38100" cap="flat" cmpd="sng">
              <a:solidFill>
                <a:srgbClr val="808080"/>
              </a:solidFill>
              <a:prstDash val="solid"/>
              <a:round/>
              <a:headEnd type="none" w="med" len="med"/>
              <a:tailEnd type="none" w="med" len="med"/>
            </a:ln>
          </xdr:spPr>
        </xdr:sp>
      </xdr:grpSp>
      <xdr:grpSp>
        <xdr:nvGrpSpPr>
          <xdr:cNvPr id="16" name="Group 15">
            <a:extLst>
              <a:ext uri="{FF2B5EF4-FFF2-40B4-BE49-F238E27FC236}">
                <a16:creationId xmlns:a16="http://schemas.microsoft.com/office/drawing/2014/main" id="{4F7738F5-3644-E61D-D29B-7419EF570EEE}"/>
              </a:ext>
            </a:extLst>
          </xdr:cNvPr>
          <xdr:cNvGrpSpPr>
            <a:grpSpLocks/>
          </xdr:cNvGrpSpPr>
        </xdr:nvGrpSpPr>
        <xdr:grpSpPr bwMode="auto">
          <a:xfrm>
            <a:off x="2426" y="2341"/>
            <a:ext cx="572" cy="144"/>
            <a:chOff x="2653" y="2478"/>
            <a:chExt cx="572" cy="144"/>
          </a:xfrm>
        </xdr:grpSpPr>
        <xdr:sp macro="" textlink="">
          <xdr:nvSpPr>
            <xdr:cNvPr id="20" name="Oval 16">
              <a:extLst>
                <a:ext uri="{FF2B5EF4-FFF2-40B4-BE49-F238E27FC236}">
                  <a16:creationId xmlns:a16="http://schemas.microsoft.com/office/drawing/2014/main" id="{044D7B15-2E58-3DF7-58CF-BB550CD6B56D}"/>
                </a:ext>
              </a:extLst>
            </xdr:cNvPr>
            <xdr:cNvSpPr>
              <a:spLocks noChangeArrowheads="1"/>
            </xdr:cNvSpPr>
          </xdr:nvSpPr>
          <xdr:spPr bwMode="auto">
            <a:xfrm>
              <a:off x="2653" y="2478"/>
              <a:ext cx="272" cy="136"/>
            </a:xfrm>
            <a:prstGeom prst="ellipse">
              <a:avLst/>
            </a:prstGeom>
            <a:solidFill>
              <a:srgbClr val="000000"/>
            </a:solidFill>
            <a:ln w="9525">
              <a:solidFill>
                <a:srgbClr val="808080"/>
              </a:solidFill>
              <a:round/>
              <a:headEnd/>
              <a:tailEnd/>
            </a:ln>
          </xdr:spPr>
        </xdr:sp>
        <xdr:sp macro="" textlink="">
          <xdr:nvSpPr>
            <xdr:cNvPr id="21" name="Freeform 17">
              <a:extLst>
                <a:ext uri="{FF2B5EF4-FFF2-40B4-BE49-F238E27FC236}">
                  <a16:creationId xmlns:a16="http://schemas.microsoft.com/office/drawing/2014/main" id="{0FEA91B6-7297-0D06-C2A1-15898C90F65D}"/>
                </a:ext>
              </a:extLst>
            </xdr:cNvPr>
            <xdr:cNvSpPr>
              <a:spLocks/>
            </xdr:cNvSpPr>
          </xdr:nvSpPr>
          <xdr:spPr bwMode="auto">
            <a:xfrm>
              <a:off x="2912" y="2520"/>
              <a:ext cx="313" cy="102"/>
            </a:xfrm>
            <a:custGeom>
              <a:avLst/>
              <a:gdLst>
                <a:gd name="T0" fmla="*/ 0 w 313"/>
                <a:gd name="T1" fmla="*/ 40 h 102"/>
                <a:gd name="T2" fmla="*/ 72 w 313"/>
                <a:gd name="T3" fmla="*/ 0 h 102"/>
                <a:gd name="T4" fmla="*/ 160 w 313"/>
                <a:gd name="T5" fmla="*/ 48 h 102"/>
                <a:gd name="T6" fmla="*/ 280 w 313"/>
                <a:gd name="T7" fmla="*/ 72 h 102"/>
                <a:gd name="T8" fmla="*/ 288 w 313"/>
                <a:gd name="T9" fmla="*/ 24 h 102"/>
                <a:gd name="T10" fmla="*/ 0 60000 65536"/>
                <a:gd name="T11" fmla="*/ 0 60000 65536"/>
                <a:gd name="T12" fmla="*/ 0 60000 65536"/>
                <a:gd name="T13" fmla="*/ 0 60000 65536"/>
                <a:gd name="T14" fmla="*/ 0 60000 65536"/>
                <a:gd name="T15" fmla="*/ 0 w 313"/>
                <a:gd name="T16" fmla="*/ 0 h 102"/>
                <a:gd name="T17" fmla="*/ 313 w 313"/>
                <a:gd name="T18" fmla="*/ 102 h 102"/>
              </a:gdLst>
              <a:ahLst/>
              <a:cxnLst>
                <a:cxn ang="T10">
                  <a:pos x="T0" y="T1"/>
                </a:cxn>
                <a:cxn ang="T11">
                  <a:pos x="T2" y="T3"/>
                </a:cxn>
                <a:cxn ang="T12">
                  <a:pos x="T4" y="T5"/>
                </a:cxn>
                <a:cxn ang="T13">
                  <a:pos x="T6" y="T7"/>
                </a:cxn>
                <a:cxn ang="T14">
                  <a:pos x="T8" y="T9"/>
                </a:cxn>
              </a:cxnLst>
              <a:rect l="T15" t="T16" r="T17" b="T18"/>
              <a:pathLst>
                <a:path w="313" h="102">
                  <a:moveTo>
                    <a:pt x="0" y="40"/>
                  </a:moveTo>
                  <a:cubicBezTo>
                    <a:pt x="30" y="30"/>
                    <a:pt x="42" y="10"/>
                    <a:pt x="72" y="0"/>
                  </a:cubicBezTo>
                  <a:cubicBezTo>
                    <a:pt x="142" y="12"/>
                    <a:pt x="110" y="15"/>
                    <a:pt x="160" y="48"/>
                  </a:cubicBezTo>
                  <a:cubicBezTo>
                    <a:pt x="178" y="102"/>
                    <a:pt x="226" y="77"/>
                    <a:pt x="280" y="72"/>
                  </a:cubicBezTo>
                  <a:cubicBezTo>
                    <a:pt x="297" y="21"/>
                    <a:pt x="313" y="24"/>
                    <a:pt x="288" y="24"/>
                  </a:cubicBezTo>
                </a:path>
              </a:pathLst>
            </a:custGeom>
            <a:solidFill>
              <a:srgbClr val="000000"/>
            </a:solidFill>
            <a:ln w="38100" cap="flat" cmpd="sng">
              <a:solidFill>
                <a:srgbClr val="808080"/>
              </a:solidFill>
              <a:prstDash val="solid"/>
              <a:round/>
              <a:headEnd type="none" w="med" len="med"/>
              <a:tailEnd type="none" w="med" len="med"/>
            </a:ln>
          </xdr:spPr>
        </xdr:sp>
      </xdr:grpSp>
      <xdr:grpSp>
        <xdr:nvGrpSpPr>
          <xdr:cNvPr id="17" name="Group 18">
            <a:extLst>
              <a:ext uri="{FF2B5EF4-FFF2-40B4-BE49-F238E27FC236}">
                <a16:creationId xmlns:a16="http://schemas.microsoft.com/office/drawing/2014/main" id="{98E0163D-BCA6-0154-F9D8-1C85FF6C51CD}"/>
              </a:ext>
            </a:extLst>
          </xdr:cNvPr>
          <xdr:cNvGrpSpPr>
            <a:grpSpLocks/>
          </xdr:cNvGrpSpPr>
        </xdr:nvGrpSpPr>
        <xdr:grpSpPr bwMode="auto">
          <a:xfrm>
            <a:off x="2426" y="2614"/>
            <a:ext cx="572" cy="144"/>
            <a:chOff x="2653" y="2478"/>
            <a:chExt cx="572" cy="144"/>
          </a:xfrm>
        </xdr:grpSpPr>
        <xdr:sp macro="" textlink="">
          <xdr:nvSpPr>
            <xdr:cNvPr id="18" name="Oval 19">
              <a:extLst>
                <a:ext uri="{FF2B5EF4-FFF2-40B4-BE49-F238E27FC236}">
                  <a16:creationId xmlns:a16="http://schemas.microsoft.com/office/drawing/2014/main" id="{17376F6D-EE06-E4AC-9D1F-95688D5AC888}"/>
                </a:ext>
              </a:extLst>
            </xdr:cNvPr>
            <xdr:cNvSpPr>
              <a:spLocks noChangeArrowheads="1"/>
            </xdr:cNvSpPr>
          </xdr:nvSpPr>
          <xdr:spPr bwMode="auto">
            <a:xfrm>
              <a:off x="2653" y="2478"/>
              <a:ext cx="272" cy="136"/>
            </a:xfrm>
            <a:prstGeom prst="ellipse">
              <a:avLst/>
            </a:prstGeom>
            <a:solidFill>
              <a:srgbClr val="000000"/>
            </a:solidFill>
            <a:ln w="9525">
              <a:solidFill>
                <a:srgbClr val="808080"/>
              </a:solidFill>
              <a:round/>
              <a:headEnd/>
              <a:tailEnd/>
            </a:ln>
          </xdr:spPr>
        </xdr:sp>
        <xdr:sp macro="" textlink="">
          <xdr:nvSpPr>
            <xdr:cNvPr id="19" name="Freeform 20">
              <a:extLst>
                <a:ext uri="{FF2B5EF4-FFF2-40B4-BE49-F238E27FC236}">
                  <a16:creationId xmlns:a16="http://schemas.microsoft.com/office/drawing/2014/main" id="{4B2F07A6-3AC5-A51C-E84C-743580BBFBA5}"/>
                </a:ext>
              </a:extLst>
            </xdr:cNvPr>
            <xdr:cNvSpPr>
              <a:spLocks/>
            </xdr:cNvSpPr>
          </xdr:nvSpPr>
          <xdr:spPr bwMode="auto">
            <a:xfrm>
              <a:off x="2912" y="2520"/>
              <a:ext cx="313" cy="102"/>
            </a:xfrm>
            <a:custGeom>
              <a:avLst/>
              <a:gdLst>
                <a:gd name="T0" fmla="*/ 0 w 313"/>
                <a:gd name="T1" fmla="*/ 40 h 102"/>
                <a:gd name="T2" fmla="*/ 72 w 313"/>
                <a:gd name="T3" fmla="*/ 0 h 102"/>
                <a:gd name="T4" fmla="*/ 160 w 313"/>
                <a:gd name="T5" fmla="*/ 48 h 102"/>
                <a:gd name="T6" fmla="*/ 280 w 313"/>
                <a:gd name="T7" fmla="*/ 72 h 102"/>
                <a:gd name="T8" fmla="*/ 288 w 313"/>
                <a:gd name="T9" fmla="*/ 24 h 102"/>
                <a:gd name="T10" fmla="*/ 0 60000 65536"/>
                <a:gd name="T11" fmla="*/ 0 60000 65536"/>
                <a:gd name="T12" fmla="*/ 0 60000 65536"/>
                <a:gd name="T13" fmla="*/ 0 60000 65536"/>
                <a:gd name="T14" fmla="*/ 0 60000 65536"/>
                <a:gd name="T15" fmla="*/ 0 w 313"/>
                <a:gd name="T16" fmla="*/ 0 h 102"/>
                <a:gd name="T17" fmla="*/ 313 w 313"/>
                <a:gd name="T18" fmla="*/ 102 h 102"/>
              </a:gdLst>
              <a:ahLst/>
              <a:cxnLst>
                <a:cxn ang="T10">
                  <a:pos x="T0" y="T1"/>
                </a:cxn>
                <a:cxn ang="T11">
                  <a:pos x="T2" y="T3"/>
                </a:cxn>
                <a:cxn ang="T12">
                  <a:pos x="T4" y="T5"/>
                </a:cxn>
                <a:cxn ang="T13">
                  <a:pos x="T6" y="T7"/>
                </a:cxn>
                <a:cxn ang="T14">
                  <a:pos x="T8" y="T9"/>
                </a:cxn>
              </a:cxnLst>
              <a:rect l="T15" t="T16" r="T17" b="T18"/>
              <a:pathLst>
                <a:path w="313" h="102">
                  <a:moveTo>
                    <a:pt x="0" y="40"/>
                  </a:moveTo>
                  <a:cubicBezTo>
                    <a:pt x="30" y="30"/>
                    <a:pt x="42" y="10"/>
                    <a:pt x="72" y="0"/>
                  </a:cubicBezTo>
                  <a:cubicBezTo>
                    <a:pt x="142" y="12"/>
                    <a:pt x="110" y="15"/>
                    <a:pt x="160" y="48"/>
                  </a:cubicBezTo>
                  <a:cubicBezTo>
                    <a:pt x="178" y="102"/>
                    <a:pt x="226" y="77"/>
                    <a:pt x="280" y="72"/>
                  </a:cubicBezTo>
                  <a:cubicBezTo>
                    <a:pt x="297" y="21"/>
                    <a:pt x="313" y="24"/>
                    <a:pt x="288" y="24"/>
                  </a:cubicBezTo>
                </a:path>
              </a:pathLst>
            </a:custGeom>
            <a:solidFill>
              <a:srgbClr val="000000"/>
            </a:solidFill>
            <a:ln w="38100" cap="flat" cmpd="sng">
              <a:solidFill>
                <a:srgbClr val="808080"/>
              </a:solidFill>
              <a:prstDash val="solid"/>
              <a:round/>
              <a:headEnd type="none" w="med" len="med"/>
              <a:tailEnd type="none" w="med" len="med"/>
            </a:ln>
          </xdr:spPr>
        </xdr:sp>
      </xdr:grp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22861</xdr:rowOff>
    </xdr:from>
    <xdr:to>
      <xdr:col>2</xdr:col>
      <xdr:colOff>4667482</xdr:colOff>
      <xdr:row>32</xdr:row>
      <xdr:rowOff>129541</xdr:rowOff>
    </xdr:to>
    <xdr:pic>
      <xdr:nvPicPr>
        <xdr:cNvPr id="3" name="図 2">
          <a:extLst>
            <a:ext uri="{FF2B5EF4-FFF2-40B4-BE49-F238E27FC236}">
              <a16:creationId xmlns:a16="http://schemas.microsoft.com/office/drawing/2014/main" id="{DC8A19C4-E55B-C07E-4749-2859B03C1AEF}"/>
            </a:ext>
          </a:extLst>
        </xdr:cNvPr>
        <xdr:cNvPicPr>
          <a:picLocks noChangeAspect="1"/>
        </xdr:cNvPicPr>
      </xdr:nvPicPr>
      <xdr:blipFill>
        <a:blip xmlns:r="http://schemas.openxmlformats.org/officeDocument/2006/relationships" r:embed="rId2"/>
        <a:stretch>
          <a:fillRect/>
        </a:stretch>
      </xdr:blipFill>
      <xdr:spPr>
        <a:xfrm>
          <a:off x="2110740" y="6438901"/>
          <a:ext cx="4667482" cy="32537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119722" y="2698937"/>
          <a:ext cx="3487159" cy="453651"/>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206091" y="3050541"/>
          <a:ext cx="2374937" cy="793078"/>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80341" y="3152588"/>
          <a:ext cx="1768886" cy="69103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47</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16</xdr:col>
      <xdr:colOff>127000</xdr:colOff>
      <xdr:row>24</xdr:row>
      <xdr:rowOff>24319</xdr:rowOff>
    </xdr:from>
    <xdr:to>
      <xdr:col>18</xdr:col>
      <xdr:colOff>18887</xdr:colOff>
      <xdr:row>43</xdr:row>
      <xdr:rowOff>16934</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7882467" y="4105252"/>
          <a:ext cx="823220" cy="329461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203200</xdr:colOff>
      <xdr:row>24</xdr:row>
      <xdr:rowOff>54133</xdr:rowOff>
    </xdr:from>
    <xdr:to>
      <xdr:col>4</xdr:col>
      <xdr:colOff>6079</xdr:colOff>
      <xdr:row>43</xdr:row>
      <xdr:rowOff>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1244600" y="4135066"/>
          <a:ext cx="734212" cy="324786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128693</xdr:colOff>
      <xdr:row>24</xdr:row>
      <xdr:rowOff>61806</xdr:rowOff>
    </xdr:from>
    <xdr:to>
      <xdr:col>16</xdr:col>
      <xdr:colOff>110066</xdr:colOff>
      <xdr:row>28</xdr:row>
      <xdr:rowOff>160865</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95426" y="4142739"/>
          <a:ext cx="2970107" cy="750993"/>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twoCellAnchor>
    <xdr:from>
      <xdr:col>16</xdr:col>
      <xdr:colOff>59270</xdr:colOff>
      <xdr:row>43</xdr:row>
      <xdr:rowOff>42331</xdr:rowOff>
    </xdr:from>
    <xdr:to>
      <xdr:col>16</xdr:col>
      <xdr:colOff>135470</xdr:colOff>
      <xdr:row>43</xdr:row>
      <xdr:rowOff>118531</xdr:rowOff>
    </xdr:to>
    <xdr:sp macro="" textlink="">
      <xdr:nvSpPr>
        <xdr:cNvPr id="28" name="楕円 27">
          <a:extLst>
            <a:ext uri="{FF2B5EF4-FFF2-40B4-BE49-F238E27FC236}">
              <a16:creationId xmlns:a16="http://schemas.microsoft.com/office/drawing/2014/main" id="{CAD276A2-6D04-DAC2-1098-3334C1EA72D5}"/>
            </a:ext>
          </a:extLst>
        </xdr:cNvPr>
        <xdr:cNvSpPr/>
      </xdr:nvSpPr>
      <xdr:spPr>
        <a:xfrm>
          <a:off x="7814737" y="7425264"/>
          <a:ext cx="76200" cy="76200"/>
        </a:xfrm>
        <a:prstGeom prst="ellipse">
          <a:avLst/>
        </a:prstGeom>
        <a:solidFill>
          <a:srgbClr val="FF00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33c118d2e82096/&#12487;&#12473;&#12463;&#12488;&#12483;&#12503;/&#21407;&#31295;&#12539;HACCP&#12394;&#12403;/&#26412;/2020-&#35347;&#35441;&#38598;101.xlsx" TargetMode="External"/><Relationship Id="rId1" Type="http://schemas.openxmlformats.org/officeDocument/2006/relationships/externalLinkPath" Target="/a033c118d2e82096/&#12487;&#12473;&#12463;&#12488;&#12483;&#12503;/&#21407;&#31295;&#12539;HACCP&#12394;&#12403;/&#26412;/2020-&#35347;&#35441;&#38598;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ヘッドライン"/>
      <sheetName val="1　衛生訓話"/>
      <sheetName val="1_1 衛生訓話 "/>
      <sheetName val="2  衛生訓話"/>
      <sheetName val="3  衛生訓話"/>
      <sheetName val="4　衛生訓話"/>
      <sheetName val="５  衛生訓話"/>
      <sheetName val="6  衛生訓話"/>
      <sheetName val="7 衛生訓話"/>
      <sheetName val="8 衛生訓話"/>
      <sheetName val="9　衛生訓話"/>
      <sheetName val="10  衛生訓話"/>
      <sheetName val="51　感染症情報"/>
    </sheetNames>
    <sheetDataSet>
      <sheetData sheetId="0" refreshError="1"/>
      <sheetData sheetId="1" refreshError="1"/>
      <sheetData sheetId="2">
        <row r="2">
          <cell r="A2" t="str">
            <v>今週のお題(論理的に食品安全の仕組みを整えましょう)</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ja-yokohama.or.jp/oshirase/20240131_nouyaku" TargetMode="External"/><Relationship Id="rId2" Type="http://schemas.openxmlformats.org/officeDocument/2006/relationships/hyperlink" Target="https://news.yahoo.co.jp/articles/e9084d527b22709b73804bea4507e21ebb014ae5" TargetMode="External"/><Relationship Id="rId1" Type="http://schemas.openxmlformats.org/officeDocument/2006/relationships/hyperlink" Target="https://www.winereport.jp/archive/4638/" TargetMode="External"/><Relationship Id="rId5" Type="http://schemas.openxmlformats.org/officeDocument/2006/relationships/printerSettings" Target="../printerSettings/printerSettings11.bin"/><Relationship Id="rId4" Type="http://schemas.openxmlformats.org/officeDocument/2006/relationships/hyperlink" Target="https://newsdig.tbs.co.jp/articles/cbc/979992?display=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city.mishima.shizuoka.jp/ipn056369.html" TargetMode="External"/><Relationship Id="rId3" Type="http://schemas.openxmlformats.org/officeDocument/2006/relationships/hyperlink" Target="https://kabutan.jp/disclosures/pdf/20240201/140120240201523885/" TargetMode="External"/><Relationship Id="rId7" Type="http://schemas.openxmlformats.org/officeDocument/2006/relationships/hyperlink" Target="https://news.yahoo.co.jp/articles/ba6530d091ccc62ee1a23b4fa576436a51216dc0" TargetMode="External"/><Relationship Id="rId2" Type="http://schemas.openxmlformats.org/officeDocument/2006/relationships/hyperlink" Target="https://www.okinawatimes.co.jp/articles/-/1301961" TargetMode="External"/><Relationship Id="rId1" Type="http://schemas.openxmlformats.org/officeDocument/2006/relationships/hyperlink" Target="https://article.auone.jp/detail/1/2/2/379_2_r_20240202_1706832941573400" TargetMode="External"/><Relationship Id="rId6" Type="http://schemas.openxmlformats.org/officeDocument/2006/relationships/hyperlink" Target="https://news.nicovideo.jp/watch/nw14255316?news_ref=topiclist" TargetMode="External"/><Relationship Id="rId11" Type="http://schemas.openxmlformats.org/officeDocument/2006/relationships/printerSettings" Target="../printerSettings/printerSettings5.bin"/><Relationship Id="rId5" Type="http://schemas.openxmlformats.org/officeDocument/2006/relationships/hyperlink" Target="https://news.yahoo.co.jp/articles/5f909cd82fbd6a872fe2ebc754069dab074af6d3" TargetMode="External"/><Relationship Id="rId10" Type="http://schemas.openxmlformats.org/officeDocument/2006/relationships/hyperlink" Target="https://news.yahoo.co.jp/articles/75778722248f4c39b1d82d628ce4b1932a1b5d54" TargetMode="External"/><Relationship Id="rId4" Type="http://schemas.openxmlformats.org/officeDocument/2006/relationships/hyperlink" Target="https://news.goo.ne.jp/article/kyodo_nor/nation/kyodo_nor-2024013101001768.html" TargetMode="External"/><Relationship Id="rId9" Type="http://schemas.openxmlformats.org/officeDocument/2006/relationships/hyperlink" Target="https://soteria.jp/a/6128"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news.nissyoku.co.jp/flash/991555" TargetMode="External"/><Relationship Id="rId7" Type="http://schemas.openxmlformats.org/officeDocument/2006/relationships/hyperlink" Target="https://www.asahi.com/sdgs/article/15137600" TargetMode="External"/><Relationship Id="rId2" Type="http://schemas.openxmlformats.org/officeDocument/2006/relationships/hyperlink" Target="https://www.jetro.go.jp/biznews/2024/01/6db0d5f7b69d3201.html" TargetMode="External"/><Relationship Id="rId1" Type="http://schemas.openxmlformats.org/officeDocument/2006/relationships/hyperlink" Target="https://news.nifty.com/article/world/korea/12211-2762202/" TargetMode="External"/><Relationship Id="rId6" Type="http://schemas.openxmlformats.org/officeDocument/2006/relationships/hyperlink" Target="https://www.bloomberg.co.jp/news/articles/2024-01-29/S81DQQT0G1KW00" TargetMode="External"/><Relationship Id="rId5" Type="http://schemas.openxmlformats.org/officeDocument/2006/relationships/hyperlink" Target="https://forbesjapan.com/articles/detail/68826" TargetMode="External"/><Relationship Id="rId4" Type="http://schemas.openxmlformats.org/officeDocument/2006/relationships/hyperlink" Target="http://j.people.com.cn/n3/2024/0130/c94476-20128582.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G18" sqref="G18"/>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7" t="s">
        <v>205</v>
      </c>
      <c r="B1" s="138"/>
      <c r="C1" s="138" t="s">
        <v>159</v>
      </c>
      <c r="D1" s="138"/>
      <c r="E1" s="138"/>
      <c r="F1" s="138"/>
      <c r="G1" s="138"/>
      <c r="H1" s="138"/>
      <c r="I1" s="99"/>
    </row>
    <row r="2" spans="1:9">
      <c r="A2" s="139" t="s">
        <v>113</v>
      </c>
      <c r="B2" s="140"/>
      <c r="C2" s="140"/>
      <c r="D2" s="140"/>
      <c r="E2" s="140"/>
      <c r="F2" s="140"/>
      <c r="G2" s="140"/>
      <c r="H2" s="140"/>
      <c r="I2" s="99"/>
    </row>
    <row r="3" spans="1:9" ht="15.75" customHeight="1">
      <c r="A3" s="526" t="s">
        <v>26</v>
      </c>
      <c r="B3" s="527"/>
      <c r="C3" s="527"/>
      <c r="D3" s="527"/>
      <c r="E3" s="527"/>
      <c r="F3" s="527"/>
      <c r="G3" s="527"/>
      <c r="H3" s="528"/>
      <c r="I3" s="99"/>
    </row>
    <row r="4" spans="1:9">
      <c r="A4" s="139" t="s">
        <v>182</v>
      </c>
      <c r="B4" s="140"/>
      <c r="C4" s="140"/>
      <c r="D4" s="140"/>
      <c r="E4" s="140"/>
      <c r="F4" s="140"/>
      <c r="G4" s="140"/>
      <c r="H4" s="140"/>
      <c r="I4" s="99"/>
    </row>
    <row r="5" spans="1:9">
      <c r="A5" s="139" t="s">
        <v>114</v>
      </c>
      <c r="B5" s="140"/>
      <c r="C5" s="140"/>
      <c r="D5" s="140"/>
      <c r="E5" s="140"/>
      <c r="F5" s="140"/>
      <c r="G5" s="140"/>
      <c r="H5" s="140"/>
      <c r="I5" s="99"/>
    </row>
    <row r="6" spans="1:9">
      <c r="A6" s="141" t="s">
        <v>113</v>
      </c>
      <c r="B6" s="142"/>
      <c r="C6" s="142"/>
      <c r="D6" s="142"/>
      <c r="E6" s="142"/>
      <c r="F6" s="142"/>
      <c r="G6" s="142"/>
      <c r="H6" s="142"/>
      <c r="I6" s="99"/>
    </row>
    <row r="7" spans="1:9">
      <c r="A7" s="141"/>
      <c r="B7" s="142"/>
      <c r="C7" s="142"/>
      <c r="D7" s="142"/>
      <c r="E7" s="142"/>
      <c r="F7" s="142"/>
      <c r="G7" s="142"/>
      <c r="H7" s="142"/>
      <c r="I7" s="99"/>
    </row>
    <row r="8" spans="1:9">
      <c r="A8" s="141" t="s">
        <v>115</v>
      </c>
      <c r="B8" s="142"/>
      <c r="C8" s="142"/>
      <c r="D8" s="142"/>
      <c r="E8" s="142"/>
      <c r="F8" s="142"/>
      <c r="G8" s="142"/>
      <c r="H8" s="142"/>
      <c r="I8" s="99"/>
    </row>
    <row r="9" spans="1:9">
      <c r="A9" s="143" t="s">
        <v>116</v>
      </c>
      <c r="B9" s="144"/>
      <c r="C9" s="144"/>
      <c r="D9" s="144"/>
      <c r="E9" s="144"/>
      <c r="F9" s="144"/>
      <c r="G9" s="144"/>
      <c r="H9" s="144"/>
      <c r="I9" s="99"/>
    </row>
    <row r="10" spans="1:9" ht="15" customHeight="1">
      <c r="A10" s="331" t="s">
        <v>169</v>
      </c>
      <c r="B10" s="166" t="str">
        <f>+'4　食中毒記事等 '!A2</f>
        <v>下痢や腹痛… 焼き鳥や焼きおにぎりなど食べた4人に食中毒症状　居酒屋を2日間の営業停止　</v>
      </c>
      <c r="C10" s="166"/>
      <c r="D10" s="168"/>
      <c r="E10" s="166"/>
      <c r="F10" s="169"/>
      <c r="G10" s="167"/>
      <c r="H10" s="167"/>
      <c r="I10" s="99"/>
    </row>
    <row r="11" spans="1:9" ht="15" customHeight="1">
      <c r="A11" s="331" t="s">
        <v>170</v>
      </c>
      <c r="B11" s="166" t="str">
        <f>+'4　ノロウイルス関連情報 '!H72</f>
        <v>管理レベル「3」　</v>
      </c>
      <c r="C11" s="166"/>
      <c r="D11" s="166" t="s">
        <v>171</v>
      </c>
      <c r="E11" s="166"/>
      <c r="F11" s="168">
        <f>+'4　ノロウイルス関連情報 '!G73</f>
        <v>7.6</v>
      </c>
      <c r="G11" s="166" t="str">
        <f>+'4　ノロウイルス関連情報 '!H73</f>
        <v>　：先週より</v>
      </c>
      <c r="H11" s="365">
        <f>+'4　ノロウイルス関連情報 '!I73</f>
        <v>-3.0000000000000249E-2</v>
      </c>
      <c r="I11" s="99"/>
    </row>
    <row r="12" spans="1:9" s="110" customFormat="1" ht="15" customHeight="1">
      <c r="A12" s="170" t="s">
        <v>117</v>
      </c>
      <c r="B12" s="532" t="str">
        <f>+'4　残留農薬　等 '!A5</f>
        <v>ワインの残留農薬が急増、英国政府のデータめぐって議論</v>
      </c>
      <c r="C12" s="532"/>
      <c r="D12" s="532"/>
      <c r="E12" s="532"/>
      <c r="F12" s="532"/>
      <c r="G12" s="532"/>
      <c r="H12" s="171"/>
      <c r="I12" s="109"/>
    </row>
    <row r="13" spans="1:9" ht="15" customHeight="1">
      <c r="A13" s="165" t="s">
        <v>118</v>
      </c>
      <c r="B13" s="532" t="str">
        <f>+'4　食品表示'!A2</f>
        <v>155商品のネット広告で健康増進法違反の疑い…消費者庁</v>
      </c>
      <c r="C13" s="532"/>
      <c r="D13" s="532"/>
      <c r="E13" s="532"/>
      <c r="F13" s="532"/>
      <c r="G13" s="532"/>
      <c r="H13" s="167"/>
      <c r="I13" s="99"/>
    </row>
    <row r="14" spans="1:9" ht="15" customHeight="1">
      <c r="A14" s="165" t="s">
        <v>119</v>
      </c>
      <c r="B14" s="167" t="str">
        <f>+'4　海外情報'!A2</f>
        <v>【画像】韓国で「ノロウイルス」が急増…年初めの患者数が5年間の「最高値」</v>
      </c>
      <c r="D14" s="167"/>
      <c r="E14" s="167"/>
      <c r="F14" s="167"/>
      <c r="G14" s="167"/>
      <c r="H14" s="167"/>
      <c r="I14" s="99"/>
    </row>
    <row r="15" spans="1:9" ht="15" customHeight="1">
      <c r="A15" s="172" t="s">
        <v>120</v>
      </c>
      <c r="B15" s="173" t="str">
        <f>+'4　海外情報'!A5</f>
        <v xml:space="preserve">★勢い増す大麻市場、縮小のアルコール市場－広がる｢１月は禁酒月間｣ - ブルームバーグ </v>
      </c>
      <c r="C15" s="529" t="s">
        <v>175</v>
      </c>
      <c r="D15" s="529"/>
      <c r="E15" s="529"/>
      <c r="F15" s="529"/>
      <c r="G15" s="529"/>
      <c r="H15" s="530"/>
      <c r="I15" s="99"/>
    </row>
    <row r="16" spans="1:9" ht="15" customHeight="1">
      <c r="A16" s="165" t="s">
        <v>121</v>
      </c>
      <c r="B16" s="166" t="str">
        <f>+'4　感染症統計'!A22</f>
        <v>※2024年 第4週（1/22～1/28） 現在</v>
      </c>
      <c r="C16" s="167"/>
      <c r="D16" s="166" t="s">
        <v>19</v>
      </c>
      <c r="E16" s="167"/>
      <c r="F16" s="167"/>
      <c r="G16" s="167"/>
      <c r="H16" s="167"/>
      <c r="I16" s="99"/>
    </row>
    <row r="17" spans="1:16" ht="15" customHeight="1">
      <c r="A17" s="165" t="s">
        <v>122</v>
      </c>
      <c r="B17" s="531" t="str">
        <f>+'4　感染症統計'!A22</f>
        <v>※2024年 第4週（1/22～1/28） 現在</v>
      </c>
      <c r="C17" s="531"/>
      <c r="D17" s="531"/>
      <c r="E17" s="531"/>
      <c r="F17" s="531"/>
      <c r="G17" s="531"/>
      <c r="H17" s="167"/>
      <c r="I17" s="99"/>
    </row>
    <row r="18" spans="1:16" ht="15" customHeight="1">
      <c r="A18" s="165" t="s">
        <v>156</v>
      </c>
      <c r="B18" s="278" t="str">
        <f>+'[1]1_1 衛生訓話 '!A2</f>
        <v>今週のお題(論理的に食品安全の仕組みを整えましょう)</v>
      </c>
      <c r="C18" s="167"/>
      <c r="D18" s="167"/>
      <c r="E18" s="167"/>
      <c r="F18" s="174"/>
      <c r="G18" s="167"/>
      <c r="H18" s="167"/>
      <c r="I18" s="99"/>
    </row>
    <row r="19" spans="1:16" ht="15" customHeight="1">
      <c r="A19" s="165" t="s">
        <v>177</v>
      </c>
      <c r="B19" s="302" t="s">
        <v>209</v>
      </c>
      <c r="C19" s="167"/>
      <c r="D19" s="167"/>
      <c r="E19" s="167"/>
      <c r="F19" s="167" t="s">
        <v>19</v>
      </c>
      <c r="G19" s="167"/>
      <c r="H19" s="167"/>
      <c r="I19" s="99"/>
      <c r="P19" t="s">
        <v>165</v>
      </c>
    </row>
    <row r="20" spans="1:16" ht="15" customHeight="1">
      <c r="A20" s="165" t="s">
        <v>19</v>
      </c>
      <c r="C20" s="167"/>
      <c r="D20" s="167"/>
      <c r="E20" s="167"/>
      <c r="F20" s="167"/>
      <c r="G20" s="167"/>
      <c r="H20" s="167"/>
      <c r="I20" s="99"/>
      <c r="L20" t="s">
        <v>175</v>
      </c>
    </row>
    <row r="21" spans="1:16">
      <c r="A21" s="143" t="s">
        <v>116</v>
      </c>
      <c r="B21" s="144"/>
      <c r="C21" s="144"/>
      <c r="D21" s="144"/>
      <c r="E21" s="144"/>
      <c r="F21" s="144"/>
      <c r="G21" s="144"/>
      <c r="H21" s="144"/>
      <c r="I21" s="99"/>
    </row>
    <row r="22" spans="1:16">
      <c r="A22" s="141" t="s">
        <v>19</v>
      </c>
      <c r="B22" s="142"/>
      <c r="C22" s="142"/>
      <c r="D22" s="142"/>
      <c r="E22" s="142"/>
      <c r="F22" s="142"/>
      <c r="G22" s="142"/>
      <c r="H22" s="142"/>
      <c r="I22" s="99"/>
    </row>
    <row r="23" spans="1:16">
      <c r="A23" s="100" t="s">
        <v>123</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167</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126</v>
      </c>
    </row>
    <row r="39" spans="1:9" ht="40.5" customHeight="1">
      <c r="A39" s="533" t="s">
        <v>127</v>
      </c>
      <c r="B39" s="533"/>
      <c r="C39" s="533"/>
      <c r="D39" s="533"/>
      <c r="E39" s="533"/>
      <c r="F39" s="533"/>
      <c r="G39" s="533"/>
    </row>
    <row r="40" spans="1:9" ht="30.75" customHeight="1">
      <c r="A40" s="537" t="s">
        <v>128</v>
      </c>
      <c r="B40" s="537"/>
      <c r="C40" s="537"/>
      <c r="D40" s="537"/>
      <c r="E40" s="537"/>
      <c r="F40" s="537"/>
      <c r="G40" s="537"/>
    </row>
    <row r="41" spans="1:9" ht="15">
      <c r="A41" s="115"/>
    </row>
    <row r="42" spans="1:9" ht="69.75" customHeight="1">
      <c r="A42" s="535" t="s">
        <v>136</v>
      </c>
      <c r="B42" s="535"/>
      <c r="C42" s="535"/>
      <c r="D42" s="535"/>
      <c r="E42" s="535"/>
      <c r="F42" s="535"/>
      <c r="G42" s="535"/>
    </row>
    <row r="43" spans="1:9" ht="35.25" customHeight="1">
      <c r="A43" s="537" t="s">
        <v>129</v>
      </c>
      <c r="B43" s="537"/>
      <c r="C43" s="537"/>
      <c r="D43" s="537"/>
      <c r="E43" s="537"/>
      <c r="F43" s="537"/>
      <c r="G43" s="537"/>
    </row>
    <row r="44" spans="1:9" ht="59.25" customHeight="1">
      <c r="A44" s="535" t="s">
        <v>130</v>
      </c>
      <c r="B44" s="535"/>
      <c r="C44" s="535"/>
      <c r="D44" s="535"/>
      <c r="E44" s="535"/>
      <c r="F44" s="535"/>
      <c r="G44" s="535"/>
    </row>
    <row r="45" spans="1:9" ht="15">
      <c r="A45" s="116"/>
    </row>
    <row r="46" spans="1:9" ht="27.75" customHeight="1">
      <c r="A46" s="536" t="s">
        <v>131</v>
      </c>
      <c r="B46" s="536"/>
      <c r="C46" s="536"/>
      <c r="D46" s="536"/>
      <c r="E46" s="536"/>
      <c r="F46" s="536"/>
      <c r="G46" s="536"/>
    </row>
    <row r="47" spans="1:9" ht="53.25" customHeight="1">
      <c r="A47" s="534" t="s">
        <v>137</v>
      </c>
      <c r="B47" s="535"/>
      <c r="C47" s="535"/>
      <c r="D47" s="535"/>
      <c r="E47" s="535"/>
      <c r="F47" s="535"/>
      <c r="G47" s="535"/>
    </row>
    <row r="48" spans="1:9" ht="15">
      <c r="A48" s="116"/>
    </row>
    <row r="49" spans="1:7" ht="32.25" customHeight="1">
      <c r="A49" s="536" t="s">
        <v>132</v>
      </c>
      <c r="B49" s="536"/>
      <c r="C49" s="536"/>
      <c r="D49" s="536"/>
      <c r="E49" s="536"/>
      <c r="F49" s="536"/>
      <c r="G49" s="536"/>
    </row>
    <row r="50" spans="1:7" ht="15">
      <c r="A50" s="115"/>
    </row>
    <row r="51" spans="1:7" ht="87" customHeight="1">
      <c r="A51" s="534" t="s">
        <v>138</v>
      </c>
      <c r="B51" s="535"/>
      <c r="C51" s="535"/>
      <c r="D51" s="535"/>
      <c r="E51" s="535"/>
      <c r="F51" s="535"/>
      <c r="G51" s="535"/>
    </row>
    <row r="52" spans="1:7" ht="15">
      <c r="A52" s="116"/>
    </row>
    <row r="53" spans="1:7" ht="32.25" customHeight="1">
      <c r="A53" s="536" t="s">
        <v>133</v>
      </c>
      <c r="B53" s="536"/>
      <c r="C53" s="536"/>
      <c r="D53" s="536"/>
      <c r="E53" s="536"/>
      <c r="F53" s="536"/>
      <c r="G53" s="536"/>
    </row>
    <row r="54" spans="1:7" ht="29.25" customHeight="1">
      <c r="A54" s="535" t="s">
        <v>134</v>
      </c>
      <c r="B54" s="535"/>
      <c r="C54" s="535"/>
      <c r="D54" s="535"/>
      <c r="E54" s="535"/>
      <c r="F54" s="535"/>
      <c r="G54" s="535"/>
    </row>
    <row r="55" spans="1:7" ht="15">
      <c r="A55" s="116"/>
    </row>
    <row r="56" spans="1:7" s="110" customFormat="1" ht="110.25" customHeight="1">
      <c r="A56" s="538" t="s">
        <v>139</v>
      </c>
      <c r="B56" s="539"/>
      <c r="C56" s="539"/>
      <c r="D56" s="539"/>
      <c r="E56" s="539"/>
      <c r="F56" s="539"/>
      <c r="G56" s="539"/>
    </row>
    <row r="57" spans="1:7" ht="34.5" customHeight="1">
      <c r="A57" s="537" t="s">
        <v>135</v>
      </c>
      <c r="B57" s="537"/>
      <c r="C57" s="537"/>
      <c r="D57" s="537"/>
      <c r="E57" s="537"/>
      <c r="F57" s="537"/>
      <c r="G57" s="537"/>
    </row>
    <row r="58" spans="1:7" ht="114" customHeight="1">
      <c r="A58" s="534" t="s">
        <v>140</v>
      </c>
      <c r="B58" s="535"/>
      <c r="C58" s="535"/>
      <c r="D58" s="535"/>
      <c r="E58" s="535"/>
      <c r="F58" s="535"/>
      <c r="G58" s="535"/>
    </row>
    <row r="59" spans="1:7" ht="109.5" customHeight="1">
      <c r="A59" s="535"/>
      <c r="B59" s="535"/>
      <c r="C59" s="535"/>
      <c r="D59" s="535"/>
      <c r="E59" s="535"/>
      <c r="F59" s="535"/>
      <c r="G59" s="535"/>
    </row>
    <row r="60" spans="1:7" ht="15">
      <c r="A60" s="116"/>
    </row>
    <row r="61" spans="1:7" s="113" customFormat="1" ht="57.75" customHeight="1">
      <c r="A61" s="535"/>
      <c r="B61" s="535"/>
      <c r="C61" s="535"/>
      <c r="D61" s="535"/>
      <c r="E61" s="535"/>
      <c r="F61" s="535"/>
      <c r="G61" s="535"/>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3"/>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2"/>
  <sheetViews>
    <sheetView view="pageBreakPreview" zoomScale="101" zoomScaleNormal="100" zoomScaleSheetLayoutView="101" workbookViewId="0">
      <selection activeCell="F38" sqref="F38"/>
    </sheetView>
  </sheetViews>
  <sheetFormatPr defaultColWidth="9" defaultRowHeight="13.2"/>
  <cols>
    <col min="1" max="1" width="21.33203125" style="40" customWidth="1"/>
    <col min="2" max="2" width="19.77734375" style="40" customWidth="1"/>
    <col min="3" max="3" width="80.21875" style="253"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66" t="s">
        <v>241</v>
      </c>
      <c r="B1" s="267" t="s">
        <v>150</v>
      </c>
      <c r="C1" s="322" t="s">
        <v>164</v>
      </c>
      <c r="D1" s="268" t="s">
        <v>23</v>
      </c>
      <c r="E1" s="269" t="s">
        <v>24</v>
      </c>
    </row>
    <row r="2" spans="1:5" s="103" customFormat="1" ht="24" customHeight="1">
      <c r="A2" s="375" t="s">
        <v>322</v>
      </c>
      <c r="B2" s="376" t="s">
        <v>324</v>
      </c>
      <c r="C2" s="510" t="s">
        <v>379</v>
      </c>
      <c r="D2" s="377">
        <v>45324</v>
      </c>
      <c r="E2" s="378">
        <v>45324</v>
      </c>
    </row>
    <row r="3" spans="1:5" s="103" customFormat="1" ht="24" customHeight="1">
      <c r="A3" s="400" t="s">
        <v>323</v>
      </c>
      <c r="B3" s="401" t="s">
        <v>325</v>
      </c>
      <c r="C3" s="507" t="s">
        <v>380</v>
      </c>
      <c r="D3" s="402">
        <v>45324</v>
      </c>
      <c r="E3" s="403">
        <v>45324</v>
      </c>
    </row>
    <row r="4" spans="1:5" s="103" customFormat="1" ht="24" customHeight="1">
      <c r="A4" s="400" t="s">
        <v>322</v>
      </c>
      <c r="B4" s="401" t="s">
        <v>326</v>
      </c>
      <c r="C4" s="401" t="s">
        <v>381</v>
      </c>
      <c r="D4" s="402">
        <v>45324</v>
      </c>
      <c r="E4" s="403">
        <v>45324</v>
      </c>
    </row>
    <row r="5" spans="1:5" s="103" customFormat="1" ht="24" customHeight="1">
      <c r="A5" s="473" t="s">
        <v>322</v>
      </c>
      <c r="B5" s="474" t="s">
        <v>327</v>
      </c>
      <c r="C5" s="509" t="s">
        <v>382</v>
      </c>
      <c r="D5" s="475">
        <v>45324</v>
      </c>
      <c r="E5" s="476">
        <v>45324</v>
      </c>
    </row>
    <row r="6" spans="1:5" s="103" customFormat="1" ht="24" customHeight="1">
      <c r="A6" s="473" t="s">
        <v>322</v>
      </c>
      <c r="B6" s="474" t="s">
        <v>328</v>
      </c>
      <c r="C6" s="509" t="s">
        <v>383</v>
      </c>
      <c r="D6" s="475">
        <v>45323</v>
      </c>
      <c r="E6" s="476">
        <v>45324</v>
      </c>
    </row>
    <row r="7" spans="1:5" s="103" customFormat="1" ht="24" customHeight="1">
      <c r="A7" s="473" t="s">
        <v>322</v>
      </c>
      <c r="B7" s="474" t="s">
        <v>329</v>
      </c>
      <c r="C7" s="512" t="s">
        <v>384</v>
      </c>
      <c r="D7" s="475">
        <v>45323</v>
      </c>
      <c r="E7" s="476">
        <v>45324</v>
      </c>
    </row>
    <row r="8" spans="1:5" s="103" customFormat="1" ht="24" customHeight="1">
      <c r="A8" s="473" t="s">
        <v>322</v>
      </c>
      <c r="B8" s="474" t="s">
        <v>330</v>
      </c>
      <c r="C8" s="509" t="s">
        <v>385</v>
      </c>
      <c r="D8" s="475">
        <v>45323</v>
      </c>
      <c r="E8" s="476">
        <v>45324</v>
      </c>
    </row>
    <row r="9" spans="1:5" s="103" customFormat="1" ht="24" customHeight="1">
      <c r="A9" s="473" t="s">
        <v>322</v>
      </c>
      <c r="B9" s="474" t="s">
        <v>331</v>
      </c>
      <c r="C9" s="509" t="s">
        <v>386</v>
      </c>
      <c r="D9" s="475">
        <v>45323</v>
      </c>
      <c r="E9" s="476">
        <v>45324</v>
      </c>
    </row>
    <row r="10" spans="1:5" s="103" customFormat="1" ht="24" customHeight="1">
      <c r="A10" s="473" t="s">
        <v>332</v>
      </c>
      <c r="B10" s="474" t="s">
        <v>333</v>
      </c>
      <c r="C10" s="511" t="s">
        <v>387</v>
      </c>
      <c r="D10" s="475">
        <v>45323</v>
      </c>
      <c r="E10" s="476">
        <v>45324</v>
      </c>
    </row>
    <row r="11" spans="1:5" s="103" customFormat="1" ht="24" customHeight="1">
      <c r="A11" s="473" t="s">
        <v>322</v>
      </c>
      <c r="B11" s="474" t="s">
        <v>334</v>
      </c>
      <c r="C11" s="508" t="s">
        <v>388</v>
      </c>
      <c r="D11" s="475">
        <v>45323</v>
      </c>
      <c r="E11" s="476">
        <v>45324</v>
      </c>
    </row>
    <row r="12" spans="1:5" s="103" customFormat="1" ht="24" customHeight="1">
      <c r="A12" s="473" t="s">
        <v>322</v>
      </c>
      <c r="B12" s="474" t="s">
        <v>335</v>
      </c>
      <c r="C12" s="511" t="s">
        <v>389</v>
      </c>
      <c r="D12" s="475">
        <v>45321</v>
      </c>
      <c r="E12" s="476">
        <v>45324</v>
      </c>
    </row>
    <row r="13" spans="1:5" s="103" customFormat="1" ht="24" customHeight="1">
      <c r="A13" s="473" t="s">
        <v>322</v>
      </c>
      <c r="B13" s="474" t="s">
        <v>336</v>
      </c>
      <c r="C13" s="509" t="s">
        <v>390</v>
      </c>
      <c r="D13" s="475">
        <v>45323</v>
      </c>
      <c r="E13" s="476">
        <v>45323</v>
      </c>
    </row>
    <row r="14" spans="1:5" s="103" customFormat="1" ht="24" customHeight="1">
      <c r="A14" s="473" t="s">
        <v>322</v>
      </c>
      <c r="B14" s="474" t="s">
        <v>337</v>
      </c>
      <c r="C14" s="509" t="s">
        <v>391</v>
      </c>
      <c r="D14" s="475">
        <v>45322</v>
      </c>
      <c r="E14" s="476">
        <v>45323</v>
      </c>
    </row>
    <row r="15" spans="1:5" s="103" customFormat="1" ht="24" customHeight="1">
      <c r="A15" s="473" t="s">
        <v>322</v>
      </c>
      <c r="B15" s="474" t="s">
        <v>338</v>
      </c>
      <c r="C15" s="511" t="s">
        <v>392</v>
      </c>
      <c r="D15" s="475">
        <v>45322</v>
      </c>
      <c r="E15" s="476">
        <v>45323</v>
      </c>
    </row>
    <row r="16" spans="1:5" s="103" customFormat="1" ht="24" customHeight="1">
      <c r="A16" s="473" t="s">
        <v>322</v>
      </c>
      <c r="B16" s="474" t="s">
        <v>339</v>
      </c>
      <c r="C16" s="512" t="s">
        <v>393</v>
      </c>
      <c r="D16" s="475">
        <v>45322</v>
      </c>
      <c r="E16" s="476">
        <v>45322</v>
      </c>
    </row>
    <row r="17" spans="1:5" s="103" customFormat="1" ht="24" customHeight="1">
      <c r="A17" s="473" t="s">
        <v>322</v>
      </c>
      <c r="B17" s="474" t="s">
        <v>340</v>
      </c>
      <c r="C17" s="512" t="s">
        <v>341</v>
      </c>
      <c r="D17" s="475">
        <v>45321</v>
      </c>
      <c r="E17" s="476">
        <v>45322</v>
      </c>
    </row>
    <row r="18" spans="1:5" s="103" customFormat="1" ht="24" customHeight="1">
      <c r="A18" s="473" t="s">
        <v>322</v>
      </c>
      <c r="B18" s="474" t="s">
        <v>342</v>
      </c>
      <c r="C18" s="509" t="s">
        <v>343</v>
      </c>
      <c r="D18" s="475">
        <v>45321</v>
      </c>
      <c r="E18" s="476">
        <v>45322</v>
      </c>
    </row>
    <row r="19" spans="1:5" s="103" customFormat="1" ht="24" customHeight="1">
      <c r="A19" s="473" t="s">
        <v>322</v>
      </c>
      <c r="B19" s="474" t="s">
        <v>344</v>
      </c>
      <c r="C19" s="509" t="s">
        <v>345</v>
      </c>
      <c r="D19" s="475">
        <v>45321</v>
      </c>
      <c r="E19" s="476">
        <v>45322</v>
      </c>
    </row>
    <row r="20" spans="1:5" s="103" customFormat="1" ht="24" customHeight="1">
      <c r="A20" s="473" t="s">
        <v>346</v>
      </c>
      <c r="B20" s="474" t="s">
        <v>347</v>
      </c>
      <c r="C20" s="511" t="s">
        <v>348</v>
      </c>
      <c r="D20" s="475">
        <v>45321</v>
      </c>
      <c r="E20" s="476">
        <v>45322</v>
      </c>
    </row>
    <row r="21" spans="1:5" s="103" customFormat="1" ht="24" customHeight="1">
      <c r="A21" s="473" t="s">
        <v>322</v>
      </c>
      <c r="B21" s="474" t="s">
        <v>349</v>
      </c>
      <c r="C21" s="509" t="s">
        <v>350</v>
      </c>
      <c r="D21" s="475">
        <v>45321</v>
      </c>
      <c r="E21" s="476">
        <v>45321</v>
      </c>
    </row>
    <row r="22" spans="1:5" s="103" customFormat="1" ht="24" customHeight="1">
      <c r="A22" s="473" t="s">
        <v>322</v>
      </c>
      <c r="B22" s="474" t="s">
        <v>351</v>
      </c>
      <c r="C22" s="508" t="s">
        <v>352</v>
      </c>
      <c r="D22" s="475">
        <v>45321</v>
      </c>
      <c r="E22" s="476">
        <v>45321</v>
      </c>
    </row>
    <row r="23" spans="1:5" s="103" customFormat="1" ht="24" customHeight="1">
      <c r="A23" s="473" t="s">
        <v>323</v>
      </c>
      <c r="B23" s="474" t="s">
        <v>353</v>
      </c>
      <c r="C23" s="508" t="s">
        <v>354</v>
      </c>
      <c r="D23" s="475">
        <v>45320</v>
      </c>
      <c r="E23" s="476">
        <v>45321</v>
      </c>
    </row>
    <row r="24" spans="1:5" s="103" customFormat="1" ht="24" customHeight="1">
      <c r="A24" s="473" t="s">
        <v>322</v>
      </c>
      <c r="B24" s="474" t="s">
        <v>355</v>
      </c>
      <c r="C24" s="508" t="s">
        <v>356</v>
      </c>
      <c r="D24" s="475">
        <v>45320</v>
      </c>
      <c r="E24" s="476">
        <v>45321</v>
      </c>
    </row>
    <row r="25" spans="1:5" s="103" customFormat="1" ht="24" customHeight="1">
      <c r="A25" s="473" t="s">
        <v>322</v>
      </c>
      <c r="B25" s="474" t="s">
        <v>357</v>
      </c>
      <c r="C25" s="509" t="s">
        <v>358</v>
      </c>
      <c r="D25" s="475">
        <v>45320</v>
      </c>
      <c r="E25" s="476">
        <v>45321</v>
      </c>
    </row>
    <row r="26" spans="1:5" s="103" customFormat="1" ht="24" customHeight="1">
      <c r="A26" s="473" t="s">
        <v>323</v>
      </c>
      <c r="B26" s="474" t="s">
        <v>359</v>
      </c>
      <c r="C26" s="508" t="s">
        <v>360</v>
      </c>
      <c r="D26" s="475">
        <v>45320</v>
      </c>
      <c r="E26" s="476">
        <v>45321</v>
      </c>
    </row>
    <row r="27" spans="1:5" s="103" customFormat="1" ht="24" customHeight="1">
      <c r="A27" s="473" t="s">
        <v>322</v>
      </c>
      <c r="B27" s="474" t="s">
        <v>361</v>
      </c>
      <c r="C27" s="474" t="s">
        <v>362</v>
      </c>
      <c r="D27" s="475">
        <v>45320</v>
      </c>
      <c r="E27" s="476">
        <v>45321</v>
      </c>
    </row>
    <row r="28" spans="1:5" s="103" customFormat="1" ht="24" customHeight="1">
      <c r="A28" s="473" t="s">
        <v>322</v>
      </c>
      <c r="B28" s="474" t="s">
        <v>363</v>
      </c>
      <c r="C28" s="512" t="s">
        <v>364</v>
      </c>
      <c r="D28" s="475">
        <v>45320</v>
      </c>
      <c r="E28" s="476">
        <v>45321</v>
      </c>
    </row>
    <row r="29" spans="1:5" s="103" customFormat="1" ht="24" customHeight="1">
      <c r="A29" s="473" t="s">
        <v>322</v>
      </c>
      <c r="B29" s="474" t="s">
        <v>365</v>
      </c>
      <c r="C29" s="509" t="s">
        <v>366</v>
      </c>
      <c r="D29" s="475">
        <v>45320</v>
      </c>
      <c r="E29" s="476">
        <v>45320</v>
      </c>
    </row>
    <row r="30" spans="1:5" s="103" customFormat="1" ht="24" customHeight="1">
      <c r="A30" s="473" t="s">
        <v>322</v>
      </c>
      <c r="B30" s="474" t="s">
        <v>367</v>
      </c>
      <c r="C30" s="508" t="s">
        <v>368</v>
      </c>
      <c r="D30" s="475">
        <v>45320</v>
      </c>
      <c r="E30" s="476">
        <v>45320</v>
      </c>
    </row>
    <row r="31" spans="1:5" s="103" customFormat="1" ht="24" customHeight="1">
      <c r="A31" s="473" t="s">
        <v>322</v>
      </c>
      <c r="B31" s="474" t="s">
        <v>369</v>
      </c>
      <c r="C31" s="474" t="s">
        <v>370</v>
      </c>
      <c r="D31" s="475">
        <v>45317</v>
      </c>
      <c r="E31" s="476">
        <v>45320</v>
      </c>
    </row>
    <row r="32" spans="1:5" s="103" customFormat="1" ht="24" customHeight="1">
      <c r="A32" s="473" t="s">
        <v>322</v>
      </c>
      <c r="B32" s="474" t="s">
        <v>371</v>
      </c>
      <c r="C32" s="508" t="s">
        <v>372</v>
      </c>
      <c r="D32" s="475">
        <v>45318</v>
      </c>
      <c r="E32" s="476">
        <v>45320</v>
      </c>
    </row>
    <row r="33" spans="1:11" s="103" customFormat="1" ht="24" customHeight="1">
      <c r="A33" s="473" t="s">
        <v>322</v>
      </c>
      <c r="B33" s="474" t="s">
        <v>373</v>
      </c>
      <c r="C33" s="509" t="s">
        <v>374</v>
      </c>
      <c r="D33" s="475">
        <v>45318</v>
      </c>
      <c r="E33" s="476">
        <v>45320</v>
      </c>
    </row>
    <row r="34" spans="1:11" s="103" customFormat="1" ht="24" customHeight="1">
      <c r="A34" s="473" t="s">
        <v>322</v>
      </c>
      <c r="B34" s="474" t="s">
        <v>375</v>
      </c>
      <c r="C34" s="508" t="s">
        <v>376</v>
      </c>
      <c r="D34" s="475">
        <v>45317</v>
      </c>
      <c r="E34" s="476">
        <v>45320</v>
      </c>
    </row>
    <row r="35" spans="1:11" s="103" customFormat="1" ht="24" customHeight="1">
      <c r="A35" s="473" t="s">
        <v>322</v>
      </c>
      <c r="B35" s="474" t="s">
        <v>377</v>
      </c>
      <c r="C35" s="512" t="s">
        <v>378</v>
      </c>
      <c r="D35" s="475">
        <v>45317</v>
      </c>
      <c r="E35" s="476">
        <v>45320</v>
      </c>
    </row>
    <row r="36" spans="1:11" s="103" customFormat="1" ht="24" customHeight="1">
      <c r="A36" s="473"/>
      <c r="B36" s="474"/>
      <c r="C36" s="474"/>
      <c r="D36" s="475"/>
      <c r="E36" s="476"/>
    </row>
    <row r="37" spans="1:11" s="103" customFormat="1" ht="24" customHeight="1">
      <c r="A37" s="473"/>
      <c r="B37" s="474"/>
      <c r="C37" s="474"/>
      <c r="D37" s="475"/>
      <c r="E37" s="476"/>
    </row>
    <row r="38" spans="1:11" ht="20.25" customHeight="1">
      <c r="A38" s="297"/>
      <c r="B38" s="298"/>
      <c r="C38" s="251"/>
      <c r="D38" s="299"/>
      <c r="E38" s="299"/>
      <c r="J38" s="120"/>
      <c r="K38" s="120"/>
    </row>
    <row r="39" spans="1:11" ht="20.25" customHeight="1">
      <c r="A39" s="37"/>
      <c r="B39" s="38"/>
      <c r="C39" s="251" t="s">
        <v>160</v>
      </c>
      <c r="D39" s="39"/>
      <c r="E39" s="39"/>
      <c r="J39" s="120"/>
      <c r="K39" s="120"/>
    </row>
    <row r="40" spans="1:11" ht="20.25" customHeight="1">
      <c r="A40" s="297"/>
      <c r="B40" s="298"/>
      <c r="C40" s="251"/>
      <c r="D40" s="299"/>
      <c r="E40" s="299"/>
      <c r="J40" s="120"/>
      <c r="K40" s="120"/>
    </row>
    <row r="41" spans="1:11">
      <c r="A41" s="252" t="s">
        <v>141</v>
      </c>
      <c r="B41" s="252"/>
      <c r="C41" s="252"/>
      <c r="D41" s="300"/>
      <c r="E41" s="300"/>
    </row>
    <row r="42" spans="1:11">
      <c r="A42" s="716" t="s">
        <v>25</v>
      </c>
      <c r="B42" s="716"/>
      <c r="C42" s="716"/>
      <c r="D42" s="301"/>
      <c r="E42" s="301"/>
    </row>
  </sheetData>
  <mergeCells count="1">
    <mergeCell ref="A42:C42"/>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5" zoomScaleNormal="95" zoomScaleSheetLayoutView="100" workbookViewId="0">
      <selection activeCell="A11" sqref="A11:N12"/>
    </sheetView>
  </sheetViews>
  <sheetFormatPr defaultColWidth="9" defaultRowHeight="36" customHeight="1"/>
  <cols>
    <col min="1" max="13" width="9" style="1"/>
    <col min="14" max="14" width="96.88671875" style="1" customWidth="1"/>
    <col min="15" max="15" width="26.88671875" style="10" customWidth="1"/>
    <col min="16" max="16384" width="9" style="1"/>
  </cols>
  <sheetData>
    <row r="1" spans="1:16" ht="46.2" customHeight="1" thickBot="1">
      <c r="A1" s="744" t="s">
        <v>234</v>
      </c>
      <c r="B1" s="745"/>
      <c r="C1" s="745"/>
      <c r="D1" s="745"/>
      <c r="E1" s="745"/>
      <c r="F1" s="745"/>
      <c r="G1" s="745"/>
      <c r="H1" s="745"/>
      <c r="I1" s="745"/>
      <c r="J1" s="745"/>
      <c r="K1" s="745"/>
      <c r="L1" s="745"/>
      <c r="M1" s="745"/>
      <c r="N1" s="746"/>
    </row>
    <row r="2" spans="1:16" ht="42.6" customHeight="1">
      <c r="A2" s="747" t="s">
        <v>398</v>
      </c>
      <c r="B2" s="748"/>
      <c r="C2" s="748"/>
      <c r="D2" s="748"/>
      <c r="E2" s="748"/>
      <c r="F2" s="748"/>
      <c r="G2" s="748"/>
      <c r="H2" s="748"/>
      <c r="I2" s="748"/>
      <c r="J2" s="748"/>
      <c r="K2" s="748"/>
      <c r="L2" s="748"/>
      <c r="M2" s="748"/>
      <c r="N2" s="749"/>
    </row>
    <row r="3" spans="1:16" ht="97.8" customHeight="1" thickBot="1">
      <c r="A3" s="750" t="s">
        <v>399</v>
      </c>
      <c r="B3" s="751"/>
      <c r="C3" s="751"/>
      <c r="D3" s="751"/>
      <c r="E3" s="751"/>
      <c r="F3" s="751"/>
      <c r="G3" s="751"/>
      <c r="H3" s="751"/>
      <c r="I3" s="751"/>
      <c r="J3" s="751"/>
      <c r="K3" s="751"/>
      <c r="L3" s="751"/>
      <c r="M3" s="751"/>
      <c r="N3" s="752"/>
      <c r="P3" s="290"/>
    </row>
    <row r="4" spans="1:16" ht="47.4" customHeight="1">
      <c r="A4" s="753" t="s">
        <v>400</v>
      </c>
      <c r="B4" s="754"/>
      <c r="C4" s="754"/>
      <c r="D4" s="754"/>
      <c r="E4" s="754"/>
      <c r="F4" s="754"/>
      <c r="G4" s="754"/>
      <c r="H4" s="754"/>
      <c r="I4" s="754"/>
      <c r="J4" s="754"/>
      <c r="K4" s="754"/>
      <c r="L4" s="754"/>
      <c r="M4" s="754"/>
      <c r="N4" s="755"/>
    </row>
    <row r="5" spans="1:16" ht="97.2" customHeight="1" thickBot="1">
      <c r="A5" s="756" t="s">
        <v>401</v>
      </c>
      <c r="B5" s="757"/>
      <c r="C5" s="757"/>
      <c r="D5" s="757"/>
      <c r="E5" s="757"/>
      <c r="F5" s="757"/>
      <c r="G5" s="757"/>
      <c r="H5" s="757"/>
      <c r="I5" s="757"/>
      <c r="J5" s="757"/>
      <c r="K5" s="757"/>
      <c r="L5" s="757"/>
      <c r="M5" s="757"/>
      <c r="N5" s="758"/>
    </row>
    <row r="6" spans="1:16" ht="49.2" customHeight="1" thickBot="1">
      <c r="A6" s="717" t="s">
        <v>402</v>
      </c>
      <c r="B6" s="718"/>
      <c r="C6" s="718"/>
      <c r="D6" s="718"/>
      <c r="E6" s="718"/>
      <c r="F6" s="718"/>
      <c r="G6" s="718"/>
      <c r="H6" s="718"/>
      <c r="I6" s="718"/>
      <c r="J6" s="718"/>
      <c r="K6" s="718"/>
      <c r="L6" s="718"/>
      <c r="M6" s="718"/>
      <c r="N6" s="719"/>
    </row>
    <row r="7" spans="1:16" ht="96" customHeight="1" thickBot="1">
      <c r="A7" s="720" t="s">
        <v>403</v>
      </c>
      <c r="B7" s="721"/>
      <c r="C7" s="721"/>
      <c r="D7" s="721"/>
      <c r="E7" s="721"/>
      <c r="F7" s="721"/>
      <c r="G7" s="721"/>
      <c r="H7" s="721"/>
      <c r="I7" s="721"/>
      <c r="J7" s="721"/>
      <c r="K7" s="721"/>
      <c r="L7" s="721"/>
      <c r="M7" s="721"/>
      <c r="N7" s="722"/>
      <c r="O7" s="42" t="s">
        <v>172</v>
      </c>
    </row>
    <row r="8" spans="1:16" ht="49.2" customHeight="1" thickBot="1">
      <c r="A8" s="726" t="s">
        <v>404</v>
      </c>
      <c r="B8" s="727"/>
      <c r="C8" s="727"/>
      <c r="D8" s="727"/>
      <c r="E8" s="727"/>
      <c r="F8" s="727"/>
      <c r="G8" s="727"/>
      <c r="H8" s="727"/>
      <c r="I8" s="727"/>
      <c r="J8" s="727"/>
      <c r="K8" s="727"/>
      <c r="L8" s="727"/>
      <c r="M8" s="727"/>
      <c r="N8" s="728"/>
      <c r="O8" s="45"/>
    </row>
    <row r="9" spans="1:16" ht="81" customHeight="1" thickBot="1">
      <c r="A9" s="729" t="s">
        <v>405</v>
      </c>
      <c r="B9" s="730"/>
      <c r="C9" s="730"/>
      <c r="D9" s="730"/>
      <c r="E9" s="730"/>
      <c r="F9" s="730"/>
      <c r="G9" s="730"/>
      <c r="H9" s="730"/>
      <c r="I9" s="730"/>
      <c r="J9" s="730"/>
      <c r="K9" s="730"/>
      <c r="L9" s="730"/>
      <c r="M9" s="730"/>
      <c r="N9" s="731"/>
      <c r="O9" s="45"/>
    </row>
    <row r="10" spans="1:16" s="103" customFormat="1" ht="49.2" customHeight="1">
      <c r="A10" s="732" t="s">
        <v>406</v>
      </c>
      <c r="B10" s="733"/>
      <c r="C10" s="733"/>
      <c r="D10" s="733"/>
      <c r="E10" s="733"/>
      <c r="F10" s="733"/>
      <c r="G10" s="733"/>
      <c r="H10" s="733"/>
      <c r="I10" s="733"/>
      <c r="J10" s="733"/>
      <c r="K10" s="733"/>
      <c r="L10" s="733"/>
      <c r="M10" s="733"/>
      <c r="N10" s="734"/>
      <c r="O10" s="272"/>
    </row>
    <row r="11" spans="1:16" s="103" customFormat="1" ht="408.6" customHeight="1">
      <c r="A11" s="738" t="s">
        <v>407</v>
      </c>
      <c r="B11" s="739"/>
      <c r="C11" s="739"/>
      <c r="D11" s="739"/>
      <c r="E11" s="739"/>
      <c r="F11" s="739"/>
      <c r="G11" s="739"/>
      <c r="H11" s="739"/>
      <c r="I11" s="739"/>
      <c r="J11" s="739"/>
      <c r="K11" s="739"/>
      <c r="L11" s="739"/>
      <c r="M11" s="739"/>
      <c r="N11" s="740"/>
      <c r="O11" s="272"/>
    </row>
    <row r="12" spans="1:16" ht="277.2" customHeight="1">
      <c r="A12" s="741"/>
      <c r="B12" s="742"/>
      <c r="C12" s="742"/>
      <c r="D12" s="742"/>
      <c r="E12" s="742"/>
      <c r="F12" s="742"/>
      <c r="G12" s="742"/>
      <c r="H12" s="742"/>
      <c r="I12" s="742"/>
      <c r="J12" s="742"/>
      <c r="K12" s="742"/>
      <c r="L12" s="742"/>
      <c r="M12" s="742"/>
      <c r="N12" s="743"/>
    </row>
    <row r="13" spans="1:16" ht="33.6" customHeight="1" thickBot="1">
      <c r="A13" s="735"/>
      <c r="B13" s="736"/>
      <c r="C13" s="736"/>
      <c r="D13" s="736"/>
      <c r="E13" s="736"/>
      <c r="F13" s="736"/>
      <c r="G13" s="736"/>
      <c r="H13" s="736"/>
      <c r="I13" s="736"/>
      <c r="J13" s="736"/>
      <c r="K13" s="736"/>
      <c r="L13" s="736"/>
      <c r="M13" s="736"/>
      <c r="N13" s="737"/>
    </row>
    <row r="14" spans="1:16" ht="38.4" customHeight="1">
      <c r="A14" s="725" t="s">
        <v>26</v>
      </c>
      <c r="B14" s="725"/>
      <c r="C14" s="725"/>
      <c r="D14" s="725"/>
      <c r="E14" s="725"/>
      <c r="F14" s="725"/>
      <c r="G14" s="725"/>
      <c r="H14" s="725"/>
      <c r="I14" s="725"/>
      <c r="J14" s="725"/>
      <c r="K14" s="725"/>
      <c r="L14" s="725"/>
      <c r="M14" s="725"/>
      <c r="N14" s="725"/>
    </row>
    <row r="15" spans="1:16" ht="42" customHeight="1">
      <c r="A15" s="723" t="s">
        <v>25</v>
      </c>
      <c r="B15" s="724"/>
      <c r="C15" s="724"/>
      <c r="D15" s="724"/>
      <c r="E15" s="724"/>
      <c r="F15" s="724"/>
      <c r="G15" s="724"/>
      <c r="H15" s="724"/>
      <c r="I15" s="724"/>
      <c r="J15" s="724"/>
      <c r="K15" s="724"/>
      <c r="L15" s="724"/>
      <c r="M15" s="724"/>
      <c r="N15" s="724"/>
    </row>
    <row r="16" spans="1:16" ht="45.6" customHeight="1"/>
  </sheetData>
  <mergeCells count="14">
    <mergeCell ref="A1:N1"/>
    <mergeCell ref="A2:N2"/>
    <mergeCell ref="A3:N3"/>
    <mergeCell ref="A4:N4"/>
    <mergeCell ref="A5:N5"/>
    <mergeCell ref="A6:N6"/>
    <mergeCell ref="A7:N7"/>
    <mergeCell ref="A15:N15"/>
    <mergeCell ref="A14:N14"/>
    <mergeCell ref="A8:N8"/>
    <mergeCell ref="A9:N9"/>
    <mergeCell ref="A10:N10"/>
    <mergeCell ref="A13:N13"/>
    <mergeCell ref="A11:N12"/>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tabColor theme="1"/>
  </sheetPr>
  <dimension ref="A1:C47"/>
  <sheetViews>
    <sheetView view="pageBreakPreview" zoomScaleNormal="75" zoomScaleSheetLayoutView="100" workbookViewId="0">
      <selection activeCell="A3" sqref="A3"/>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0" customFormat="1" ht="46.2" customHeight="1" thickBot="1">
      <c r="A1" s="125" t="s">
        <v>242</v>
      </c>
      <c r="B1" s="43" t="s">
        <v>0</v>
      </c>
      <c r="C1" s="44" t="s">
        <v>2</v>
      </c>
    </row>
    <row r="2" spans="1:3" ht="46.8" customHeight="1">
      <c r="A2" s="295" t="s">
        <v>447</v>
      </c>
      <c r="B2" s="2"/>
      <c r="C2" s="759"/>
    </row>
    <row r="3" spans="1:3" ht="182.4" customHeight="1">
      <c r="A3" s="419" t="s">
        <v>448</v>
      </c>
      <c r="B3" s="46"/>
      <c r="C3" s="760"/>
    </row>
    <row r="4" spans="1:3" ht="34.799999999999997" customHeight="1" thickBot="1">
      <c r="A4" s="420" t="s">
        <v>449</v>
      </c>
      <c r="B4" s="1"/>
      <c r="C4" s="1"/>
    </row>
    <row r="5" spans="1:3" ht="46.8" customHeight="1">
      <c r="A5" s="295" t="s">
        <v>409</v>
      </c>
      <c r="B5" s="2"/>
      <c r="C5" s="759"/>
    </row>
    <row r="6" spans="1:3" ht="230.4" customHeight="1">
      <c r="A6" s="419" t="s">
        <v>410</v>
      </c>
      <c r="B6" s="46"/>
      <c r="C6" s="760"/>
    </row>
    <row r="7" spans="1:3" ht="34.799999999999997" customHeight="1" thickBot="1">
      <c r="A7" s="420" t="s">
        <v>408</v>
      </c>
      <c r="B7" s="1"/>
      <c r="C7" s="1"/>
    </row>
    <row r="8" spans="1:3" ht="41.4" customHeight="1">
      <c r="A8" s="384" t="s">
        <v>411</v>
      </c>
      <c r="B8" s="2"/>
      <c r="C8" s="759"/>
    </row>
    <row r="9" spans="1:3" ht="315.60000000000002" customHeight="1">
      <c r="A9" s="360" t="s">
        <v>412</v>
      </c>
      <c r="B9" s="46"/>
      <c r="C9" s="760"/>
    </row>
    <row r="10" spans="1:3" ht="38.4" customHeight="1">
      <c r="A10" s="290" t="s">
        <v>416</v>
      </c>
      <c r="B10" s="1"/>
      <c r="C10" s="1"/>
    </row>
    <row r="11" spans="1:3" ht="43.2" customHeight="1">
      <c r="A11" s="438" t="s">
        <v>413</v>
      </c>
      <c r="B11" s="152"/>
      <c r="C11" s="759"/>
    </row>
    <row r="12" spans="1:3" ht="164.4" customHeight="1" thickBot="1">
      <c r="A12" s="421" t="s">
        <v>414</v>
      </c>
      <c r="B12" s="153"/>
      <c r="C12" s="760"/>
    </row>
    <row r="13" spans="1:3" ht="36" customHeight="1">
      <c r="A13" s="326" t="s">
        <v>415</v>
      </c>
      <c r="B13" s="1"/>
      <c r="C13" s="1"/>
    </row>
    <row r="14" spans="1:3" s="327" customFormat="1" ht="42.6" hidden="1" customHeight="1">
      <c r="A14" s="422"/>
      <c r="B14" s="423"/>
      <c r="C14" s="423"/>
    </row>
    <row r="15" spans="1:3" ht="105.6" hidden="1" customHeight="1" thickBot="1">
      <c r="A15" s="361"/>
      <c r="B15" s="328"/>
      <c r="C15" s="328"/>
    </row>
    <row r="16" spans="1:3" s="330" customFormat="1" ht="34.200000000000003" hidden="1" customHeight="1">
      <c r="A16" s="329"/>
    </row>
    <row r="17" spans="1:3" s="327" customFormat="1" ht="42.6" hidden="1" customHeight="1">
      <c r="A17" s="424"/>
      <c r="B17" s="425"/>
      <c r="C17" s="425"/>
    </row>
    <row r="18" spans="1:3" ht="205.8" hidden="1" customHeight="1" thickBot="1">
      <c r="A18" s="361"/>
      <c r="B18" s="328"/>
      <c r="C18" s="328"/>
    </row>
    <row r="19" spans="1:3" s="330" customFormat="1" ht="46.8" hidden="1" customHeight="1">
      <c r="A19" s="437"/>
    </row>
    <row r="20" spans="1:3" ht="90.6" hidden="1" customHeight="1">
      <c r="A20" s="436"/>
      <c r="B20" s="1"/>
      <c r="C20" s="1"/>
    </row>
    <row r="21" spans="1:3" ht="29.4" hidden="1" customHeight="1">
      <c r="A21" s="362"/>
      <c r="B21" s="1"/>
      <c r="C21" s="1"/>
    </row>
    <row r="22" spans="1:3" s="330" customFormat="1" ht="46.8" hidden="1" customHeight="1">
      <c r="A22" s="437"/>
    </row>
    <row r="23" spans="1:3" ht="58.8" customHeight="1">
      <c r="A23" s="436"/>
      <c r="B23" s="1"/>
      <c r="C23" s="1"/>
    </row>
    <row r="24" spans="1:3" ht="38.4" customHeight="1">
      <c r="A24" s="362"/>
      <c r="B24" s="1"/>
      <c r="C24" s="1"/>
    </row>
    <row r="25" spans="1:3" ht="39" customHeight="1">
      <c r="A25" s="1" t="s">
        <v>185</v>
      </c>
      <c r="B25" s="1"/>
      <c r="C25" s="1"/>
    </row>
    <row r="26" spans="1:3" ht="32.25" customHeight="1">
      <c r="A26" s="1" t="s">
        <v>186</v>
      </c>
      <c r="B26" s="1"/>
      <c r="C26" s="1"/>
    </row>
    <row r="27" spans="1:3" ht="36.75" customHeight="1"/>
    <row r="28" spans="1:3" ht="33" customHeight="1"/>
    <row r="29" spans="1:3" ht="36.75" customHeight="1"/>
    <row r="30" spans="1:3" ht="36.75" customHeight="1"/>
    <row r="31" spans="1:3" ht="25.5" customHeight="1"/>
    <row r="32" spans="1:3" ht="32.25" customHeight="1"/>
    <row r="33" spans="1:1" ht="30.75" customHeight="1"/>
    <row r="34" spans="1:1" ht="42.75" customHeight="1">
      <c r="A34" s="471"/>
    </row>
    <row r="35" spans="1:1" ht="43.5" customHeight="1"/>
    <row r="36" spans="1:1" ht="27.75" customHeight="1"/>
    <row r="37" spans="1:1" ht="30.75" customHeight="1"/>
    <row r="38" spans="1:1" ht="29.25" customHeight="1"/>
    <row r="39" spans="1:1" ht="27" customHeight="1"/>
    <row r="40" spans="1:1" ht="27" customHeight="1"/>
    <row r="41" spans="1:1" ht="27" customHeight="1"/>
    <row r="42" spans="1:1" ht="27" customHeight="1"/>
    <row r="43" spans="1:1" ht="27" customHeight="1"/>
    <row r="44" spans="1:1" ht="27" customHeight="1"/>
    <row r="45" spans="1:1" ht="27" customHeight="1"/>
    <row r="46" spans="1:1" ht="27" customHeight="1"/>
    <row r="47" spans="1:1" ht="27" customHeight="1"/>
  </sheetData>
  <mergeCells count="4">
    <mergeCell ref="C5:C6"/>
    <mergeCell ref="C8:C9"/>
    <mergeCell ref="C11:C12"/>
    <mergeCell ref="C2:C3"/>
  </mergeCells>
  <phoneticPr fontId="86"/>
  <hyperlinks>
    <hyperlink ref="A7" r:id="rId1" xr:uid="{7DC6615E-C036-4D83-B2BB-1E72B06072E5}"/>
    <hyperlink ref="A13" r:id="rId2" xr:uid="{28C4C525-DFD8-4325-9361-5CFF6A003CFE}"/>
    <hyperlink ref="A10" r:id="rId3" xr:uid="{620CD243-6D3B-4612-BB99-671ED2B19346}"/>
    <hyperlink ref="A4" r:id="rId4" xr:uid="{AFA4B30E-99D8-4CE6-B4D8-5953E62810F6}"/>
  </hyperlinks>
  <pageMargins left="0" right="0" top="0.19685039370078741" bottom="0.39370078740157483" header="0" footer="0.19685039370078741"/>
  <pageSetup paperSize="9" scale="62"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X51"/>
  <sheetViews>
    <sheetView view="pageBreakPreview" topLeftCell="B7" zoomScale="69" zoomScaleNormal="100" zoomScaleSheetLayoutView="69" workbookViewId="0">
      <selection activeCell="Z23" sqref="Z23"/>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s>
  <sheetData>
    <row r="1" spans="1:24">
      <c r="B1" s="427"/>
      <c r="C1" s="427"/>
      <c r="D1" s="427"/>
      <c r="E1" s="427"/>
      <c r="F1" s="427"/>
      <c r="G1" s="427"/>
      <c r="H1" s="427"/>
      <c r="I1" s="427"/>
      <c r="J1" s="427"/>
      <c r="K1" s="427"/>
      <c r="L1" s="427"/>
      <c r="M1" s="427"/>
      <c r="N1" s="427"/>
      <c r="O1" s="427"/>
      <c r="P1" s="427"/>
      <c r="Q1" s="427"/>
      <c r="R1" s="427"/>
      <c r="S1" s="427"/>
      <c r="T1" s="427"/>
      <c r="U1" s="427"/>
      <c r="V1" s="427"/>
      <c r="W1" s="427"/>
      <c r="X1" s="427"/>
    </row>
    <row r="2" spans="1:24" ht="55.2" customHeight="1">
      <c r="B2" s="427"/>
      <c r="C2" s="427"/>
      <c r="D2" s="427"/>
      <c r="E2" s="427"/>
      <c r="F2" s="427"/>
      <c r="G2" s="427"/>
      <c r="H2" s="427"/>
      <c r="I2" s="427"/>
      <c r="J2" s="427"/>
      <c r="K2" s="427"/>
      <c r="L2" s="427"/>
      <c r="M2" s="427"/>
      <c r="N2" s="427"/>
      <c r="O2" s="427"/>
      <c r="P2" s="427"/>
      <c r="Q2" s="427"/>
      <c r="R2" s="427"/>
      <c r="S2" s="427"/>
      <c r="T2" s="427"/>
      <c r="U2" s="427"/>
      <c r="V2" s="427"/>
      <c r="W2" s="427"/>
      <c r="X2" s="427"/>
    </row>
    <row r="3" spans="1:24">
      <c r="B3" s="427"/>
      <c r="C3" s="427"/>
      <c r="D3" s="427"/>
      <c r="E3" s="427"/>
      <c r="F3" s="427"/>
      <c r="G3" s="427"/>
      <c r="H3" s="427"/>
      <c r="I3" s="427"/>
      <c r="J3" s="427"/>
      <c r="K3" s="427"/>
      <c r="L3" s="427"/>
      <c r="M3" s="427"/>
      <c r="N3" s="427"/>
      <c r="O3" s="427"/>
      <c r="P3" s="427"/>
      <c r="Q3" s="427"/>
      <c r="R3" s="427"/>
      <c r="S3" s="427"/>
      <c r="T3" s="427"/>
      <c r="U3" s="427"/>
      <c r="V3" s="427"/>
      <c r="W3" s="427"/>
      <c r="X3" s="427"/>
    </row>
    <row r="4" spans="1:24">
      <c r="B4" s="427"/>
      <c r="C4" s="427"/>
      <c r="D4" s="427"/>
      <c r="E4" s="427"/>
      <c r="F4" s="427"/>
      <c r="G4" s="427"/>
      <c r="H4" s="427"/>
      <c r="I4" s="427"/>
      <c r="J4" s="427"/>
      <c r="K4" s="427"/>
      <c r="L4" s="427"/>
      <c r="M4" s="427"/>
      <c r="N4" s="427"/>
      <c r="O4" s="427"/>
      <c r="P4" s="427"/>
      <c r="Q4" s="427"/>
      <c r="R4" s="427"/>
      <c r="S4" s="427"/>
      <c r="T4" s="427"/>
      <c r="U4" s="427"/>
      <c r="V4" s="427"/>
      <c r="W4" s="427"/>
      <c r="X4" s="427"/>
    </row>
    <row r="5" spans="1:24">
      <c r="B5" s="427"/>
      <c r="C5" s="427"/>
      <c r="D5" s="427"/>
      <c r="E5" s="427"/>
      <c r="F5" s="427"/>
      <c r="G5" s="427"/>
      <c r="H5" s="427"/>
      <c r="I5" s="427"/>
      <c r="J5" s="427"/>
      <c r="K5" s="427"/>
      <c r="L5" s="427"/>
      <c r="M5" s="427"/>
      <c r="N5" s="427"/>
      <c r="O5" s="427"/>
      <c r="P5" s="427"/>
      <c r="Q5" s="427"/>
      <c r="R5" s="427"/>
      <c r="S5" s="427"/>
      <c r="T5" s="427"/>
      <c r="U5" s="427"/>
      <c r="V5" s="427"/>
      <c r="W5" s="427"/>
      <c r="X5" s="427"/>
    </row>
    <row r="6" spans="1:24" ht="24.6" customHeight="1">
      <c r="A6" s="388"/>
      <c r="B6" s="427"/>
      <c r="C6" s="427"/>
      <c r="D6" s="428"/>
      <c r="E6" s="428"/>
      <c r="F6" s="428"/>
      <c r="G6" s="429"/>
      <c r="H6" s="427"/>
      <c r="I6" s="427"/>
      <c r="J6" s="427"/>
      <c r="K6" s="427"/>
      <c r="L6" s="430"/>
      <c r="M6" s="430"/>
      <c r="N6" s="430"/>
      <c r="O6" s="430"/>
      <c r="P6" s="430"/>
      <c r="Q6" s="430"/>
      <c r="R6" s="430"/>
      <c r="S6" s="427"/>
      <c r="T6" s="427"/>
      <c r="U6" s="427"/>
      <c r="V6" s="427"/>
      <c r="W6" s="427"/>
      <c r="X6" s="427"/>
    </row>
    <row r="7" spans="1:24" ht="24.6" customHeight="1">
      <c r="A7" s="389"/>
      <c r="B7" s="427"/>
      <c r="C7" s="427"/>
      <c r="D7" s="431"/>
      <c r="E7" s="431"/>
      <c r="F7" s="431"/>
      <c r="G7" s="431"/>
      <c r="H7" s="427"/>
      <c r="I7" s="427"/>
      <c r="J7" s="427"/>
      <c r="K7" s="427"/>
      <c r="L7" s="430"/>
      <c r="M7" s="430"/>
      <c r="N7" s="430"/>
      <c r="O7" s="430"/>
      <c r="P7" s="430"/>
      <c r="Q7" s="430"/>
      <c r="R7" s="430"/>
      <c r="S7" s="427"/>
      <c r="T7" s="427"/>
      <c r="U7" s="427"/>
      <c r="V7" s="427"/>
      <c r="W7" s="427"/>
      <c r="X7" s="427"/>
    </row>
    <row r="8" spans="1:24" ht="7.2" customHeight="1">
      <c r="A8" s="390"/>
      <c r="B8" s="427"/>
      <c r="C8" s="427"/>
      <c r="D8" s="432"/>
      <c r="E8" s="432"/>
      <c r="F8" s="432"/>
      <c r="G8" s="432"/>
      <c r="H8" s="427"/>
      <c r="I8" s="427"/>
      <c r="J8" s="427"/>
      <c r="K8" s="427"/>
      <c r="L8" s="427"/>
      <c r="M8" s="427"/>
      <c r="N8" s="427"/>
      <c r="O8" s="427"/>
      <c r="P8" s="427"/>
      <c r="Q8" s="427"/>
      <c r="R8" s="427"/>
      <c r="S8" s="427"/>
      <c r="T8" s="427"/>
      <c r="U8" s="427"/>
      <c r="V8" s="427"/>
      <c r="W8" s="427"/>
      <c r="X8" s="427"/>
    </row>
    <row r="9" spans="1:24" ht="24.6" customHeight="1">
      <c r="A9" s="391"/>
      <c r="B9" s="427"/>
      <c r="C9" s="427"/>
      <c r="D9" s="433"/>
      <c r="E9" s="433"/>
      <c r="F9" s="433"/>
      <c r="G9" s="433"/>
      <c r="H9" s="427"/>
      <c r="I9" s="427"/>
      <c r="J9" s="427"/>
      <c r="K9" s="427"/>
      <c r="L9" s="427"/>
      <c r="M9" s="427"/>
      <c r="N9" s="427"/>
      <c r="O9" s="427"/>
      <c r="P9" s="427"/>
      <c r="Q9" s="427"/>
      <c r="R9" s="427"/>
      <c r="S9" s="427"/>
      <c r="T9" s="427"/>
      <c r="U9" s="427"/>
      <c r="V9" s="427"/>
      <c r="W9" s="427"/>
      <c r="X9" s="427"/>
    </row>
    <row r="10" spans="1:24" ht="13.2" customHeight="1">
      <c r="A10" s="390"/>
      <c r="B10" s="427"/>
      <c r="C10" s="427"/>
      <c r="D10" s="432"/>
      <c r="E10" s="432"/>
      <c r="F10" s="432"/>
      <c r="G10" s="432"/>
      <c r="H10" s="427"/>
      <c r="I10" s="427"/>
      <c r="J10" s="427"/>
      <c r="K10" s="427"/>
      <c r="L10" s="427"/>
      <c r="M10" s="427"/>
      <c r="N10" s="427"/>
      <c r="O10" s="427"/>
      <c r="P10" s="427"/>
      <c r="Q10" s="427"/>
      <c r="R10" s="427"/>
      <c r="S10" s="427"/>
      <c r="T10" s="427"/>
      <c r="U10" s="427"/>
      <c r="V10" s="427"/>
      <c r="W10" s="427"/>
      <c r="X10" s="427"/>
    </row>
    <row r="11" spans="1:24" ht="13.2" customHeight="1">
      <c r="A11" s="390"/>
      <c r="B11" s="427"/>
      <c r="C11" s="427"/>
      <c r="D11" s="432"/>
      <c r="E11" s="432"/>
      <c r="F11" s="432"/>
      <c r="G11" s="432"/>
      <c r="H11" s="427"/>
      <c r="I11" s="427"/>
      <c r="J11" s="427"/>
      <c r="K11" s="427"/>
      <c r="L11" s="427"/>
      <c r="M11" s="427"/>
      <c r="N11" s="427"/>
      <c r="O11" s="427"/>
      <c r="P11" s="427"/>
      <c r="Q11" s="427"/>
      <c r="R11" s="427"/>
      <c r="S11" s="427"/>
      <c r="T11" s="427"/>
      <c r="U11" s="427"/>
      <c r="V11" s="427"/>
      <c r="W11" s="427"/>
      <c r="X11" s="427"/>
    </row>
    <row r="12" spans="1:24" ht="13.2" customHeight="1">
      <c r="A12" s="390"/>
      <c r="B12" s="427"/>
      <c r="C12" s="427"/>
      <c r="D12" s="432"/>
      <c r="E12" s="432"/>
      <c r="F12" s="432"/>
      <c r="G12" s="432"/>
      <c r="H12" s="432"/>
      <c r="I12" s="432"/>
      <c r="J12" s="432"/>
      <c r="K12" s="432"/>
      <c r="L12" s="432"/>
      <c r="M12" s="427"/>
      <c r="N12" s="427"/>
      <c r="O12" s="427"/>
      <c r="P12" s="427"/>
      <c r="Q12" s="427"/>
      <c r="R12" s="427"/>
      <c r="S12" s="427"/>
      <c r="T12" s="427"/>
      <c r="U12" s="427"/>
      <c r="V12" s="427"/>
      <c r="W12" s="427"/>
      <c r="X12" s="427"/>
    </row>
    <row r="13" spans="1:24" ht="13.2" customHeight="1">
      <c r="A13" s="390"/>
      <c r="B13" s="427"/>
      <c r="C13" s="427"/>
      <c r="D13" s="432"/>
      <c r="E13" s="432"/>
      <c r="F13" s="432"/>
      <c r="G13" s="432"/>
      <c r="H13" s="432"/>
      <c r="I13" s="432"/>
      <c r="J13" s="432"/>
      <c r="K13" s="432"/>
      <c r="L13" s="432"/>
      <c r="M13" s="427"/>
      <c r="N13" s="427"/>
      <c r="O13" s="427"/>
      <c r="P13" s="427"/>
      <c r="Q13" s="427"/>
      <c r="R13" s="427"/>
      <c r="S13" s="427"/>
      <c r="T13" s="427"/>
      <c r="U13" s="427"/>
      <c r="V13" s="427"/>
      <c r="W13" s="427"/>
      <c r="X13" s="427"/>
    </row>
    <row r="14" spans="1:24">
      <c r="A14" s="387"/>
      <c r="B14" s="427"/>
      <c r="C14" s="427"/>
      <c r="D14" s="427"/>
      <c r="E14" s="427"/>
      <c r="F14" s="427"/>
      <c r="G14" s="427"/>
      <c r="H14" s="427"/>
      <c r="I14" s="427"/>
      <c r="J14" s="427"/>
      <c r="K14" s="427"/>
      <c r="L14" s="427"/>
      <c r="M14" s="427"/>
      <c r="N14" s="427"/>
      <c r="O14" s="427"/>
      <c r="P14" s="427"/>
      <c r="Q14" s="427"/>
      <c r="R14" s="427"/>
      <c r="S14" s="427"/>
      <c r="T14" s="427"/>
      <c r="U14" s="427"/>
      <c r="V14" s="427"/>
      <c r="W14" s="427"/>
      <c r="X14" s="427"/>
    </row>
    <row r="15" spans="1:24" ht="21" customHeight="1">
      <c r="A15" s="387"/>
      <c r="B15" s="427"/>
      <c r="C15" s="427"/>
      <c r="D15" s="427"/>
      <c r="E15" s="427"/>
      <c r="F15" s="427"/>
      <c r="G15" s="427"/>
      <c r="H15" s="427"/>
      <c r="I15" s="427"/>
      <c r="J15" s="427"/>
      <c r="K15" s="427"/>
      <c r="L15" s="427"/>
      <c r="M15" s="427"/>
      <c r="N15" s="427"/>
      <c r="O15" s="427"/>
      <c r="P15" s="427"/>
      <c r="Q15" s="427"/>
      <c r="R15" s="427"/>
      <c r="S15" s="427"/>
      <c r="T15" s="427"/>
      <c r="U15" s="427"/>
      <c r="V15" s="427"/>
      <c r="W15" s="427"/>
      <c r="X15" s="427"/>
    </row>
    <row r="16" spans="1:24" ht="13.2" customHeight="1">
      <c r="A16" s="387"/>
      <c r="B16" s="427"/>
      <c r="C16" s="427"/>
      <c r="D16" s="427"/>
      <c r="E16" s="427"/>
      <c r="F16" s="427"/>
      <c r="G16" s="427"/>
      <c r="H16" s="427"/>
      <c r="I16" s="427"/>
      <c r="J16" s="427"/>
      <c r="K16" s="427"/>
      <c r="L16" s="427"/>
      <c r="M16" s="427"/>
      <c r="N16" s="427"/>
      <c r="O16" s="427"/>
      <c r="P16" s="427"/>
      <c r="Q16" s="427"/>
      <c r="R16" s="427"/>
      <c r="S16" s="427"/>
      <c r="T16" s="427"/>
      <c r="U16" s="427"/>
      <c r="V16" s="427"/>
      <c r="W16" s="427"/>
      <c r="X16" s="427"/>
    </row>
    <row r="17" spans="1:24" ht="13.2" customHeight="1">
      <c r="A17" s="387"/>
      <c r="B17" s="427"/>
      <c r="C17" s="427"/>
      <c r="D17" s="427"/>
      <c r="E17" s="427"/>
      <c r="F17" s="427"/>
      <c r="G17" s="427"/>
      <c r="H17" s="427"/>
      <c r="I17" s="427"/>
      <c r="J17" s="427"/>
      <c r="K17" s="427"/>
      <c r="L17" s="427"/>
      <c r="M17" s="427"/>
      <c r="N17" s="427"/>
      <c r="O17" s="427"/>
      <c r="P17" s="427"/>
      <c r="Q17" s="427"/>
      <c r="R17" s="427"/>
      <c r="S17" s="427"/>
      <c r="T17" s="427"/>
      <c r="U17" s="427"/>
      <c r="V17" s="427"/>
      <c r="W17" s="427"/>
      <c r="X17" s="427"/>
    </row>
    <row r="18" spans="1:24">
      <c r="A18" s="387"/>
      <c r="B18" s="427"/>
      <c r="C18" s="427"/>
      <c r="D18" s="427"/>
      <c r="E18" s="427"/>
      <c r="F18" s="427"/>
      <c r="G18" s="427"/>
      <c r="H18" s="427"/>
      <c r="I18" s="427"/>
      <c r="J18" s="427"/>
      <c r="K18" s="427"/>
      <c r="L18" s="427"/>
      <c r="M18" s="427"/>
      <c r="N18" s="427"/>
      <c r="O18" s="427"/>
      <c r="P18" s="427"/>
      <c r="Q18" s="427"/>
      <c r="R18" s="427"/>
      <c r="S18" s="427"/>
      <c r="T18" s="427"/>
      <c r="U18" s="427"/>
      <c r="V18" s="427"/>
      <c r="W18" s="427"/>
      <c r="X18" s="427"/>
    </row>
    <row r="19" spans="1:24">
      <c r="A19" s="104"/>
      <c r="B19" s="104"/>
      <c r="C19" s="104"/>
      <c r="D19" s="104"/>
      <c r="E19" s="104"/>
      <c r="F19" s="104"/>
      <c r="G19" s="104"/>
      <c r="H19" s="104"/>
      <c r="I19" s="104"/>
      <c r="J19" s="104"/>
      <c r="K19" s="104"/>
      <c r="L19" s="104"/>
      <c r="M19" s="104"/>
      <c r="N19" s="104"/>
      <c r="O19" s="104"/>
      <c r="P19" s="104"/>
      <c r="Q19" s="104"/>
      <c r="R19" s="104"/>
      <c r="S19" s="104"/>
      <c r="T19" s="104"/>
      <c r="U19" s="104"/>
      <c r="V19" s="104"/>
      <c r="W19" s="525"/>
      <c r="X19" s="104"/>
    </row>
    <row r="20" spans="1:24">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row>
    <row r="21" spans="1:24">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row>
    <row r="22" spans="1:24">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row>
    <row r="23" spans="1:24">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row>
    <row r="24" spans="1:24">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row>
    <row r="25" spans="1:24">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row>
    <row r="26" spans="1:24">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row>
    <row r="27" spans="1:24">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row>
    <row r="28" spans="1:24">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row>
    <row r="29" spans="1:24">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row>
    <row r="30" spans="1:24">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row>
    <row r="31" spans="1:24">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row>
    <row r="32" spans="1:24">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row>
    <row r="33" spans="1:24">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row>
    <row r="34" spans="1:24">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row>
    <row r="35" spans="1:24">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row>
    <row r="36" spans="1:24">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row>
    <row r="37" spans="1:24">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row>
    <row r="38" spans="1:24">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row>
    <row r="39" spans="1:24">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row>
    <row r="40" spans="1:24">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row>
    <row r="41" spans="1:24" ht="14.4">
      <c r="A41" s="104"/>
      <c r="B41" s="104"/>
      <c r="C41" s="104"/>
      <c r="D41" s="104"/>
      <c r="E41" s="540"/>
      <c r="F41" s="540"/>
      <c r="G41" s="540"/>
      <c r="H41" s="540"/>
      <c r="I41" s="540"/>
      <c r="J41" s="540"/>
      <c r="K41" s="540"/>
      <c r="L41" s="104"/>
      <c r="M41" s="104"/>
      <c r="N41" s="104"/>
      <c r="O41" s="104"/>
      <c r="P41" s="104"/>
      <c r="Q41" s="104"/>
      <c r="R41" s="104"/>
      <c r="S41" s="540"/>
      <c r="T41" s="540"/>
      <c r="U41" s="540"/>
      <c r="V41" s="540"/>
      <c r="W41" s="104"/>
      <c r="X41" s="104"/>
    </row>
    <row r="42" spans="1:24">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row>
    <row r="43" spans="1:24">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row>
    <row r="44" spans="1:24">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row>
    <row r="45" spans="1:24">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row>
    <row r="46" spans="1:24">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row>
    <row r="47" spans="1:24">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row>
    <row r="48" spans="1:24">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row>
    <row r="49" spans="1:24">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row>
    <row r="51" spans="1:24">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row>
  </sheetData>
  <sheetProtection formatCells="0" formatColumns="0" formatRows="0" insertColumns="0" insertRows="0" insertHyperlinks="0" deleteColumns="0" deleteRows="0" sort="0" autoFilter="0" pivotTables="0"/>
  <mergeCells count="2">
    <mergeCell ref="E41:K41"/>
    <mergeCell ref="S41:V41"/>
  </mergeCells>
  <phoneticPr fontId="86"/>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102" zoomScaleNormal="102" zoomScaleSheetLayoutView="100" workbookViewId="0">
      <selection activeCell="H21" sqref="H21:L21"/>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163</v>
      </c>
      <c r="B1" s="48"/>
      <c r="C1" s="48"/>
      <c r="D1" s="49"/>
      <c r="E1" s="49"/>
      <c r="F1" s="50"/>
      <c r="G1" s="51"/>
      <c r="H1" s="332"/>
      <c r="I1" s="333" t="s">
        <v>35</v>
      </c>
      <c r="J1" s="334"/>
      <c r="K1" s="335"/>
      <c r="L1" s="336"/>
      <c r="M1" s="337"/>
    </row>
    <row r="2" spans="1:16" ht="17.399999999999999">
      <c r="A2" s="54"/>
      <c r="B2" s="178"/>
      <c r="C2" s="178"/>
      <c r="D2" s="178"/>
      <c r="E2" s="178"/>
      <c r="F2" s="178"/>
      <c r="G2" s="55"/>
      <c r="H2" s="338"/>
      <c r="I2" s="547" t="s">
        <v>173</v>
      </c>
      <c r="J2" s="547"/>
      <c r="K2" s="547"/>
      <c r="L2" s="547"/>
      <c r="M2" s="547"/>
      <c r="N2" s="154"/>
      <c r="P2" s="117"/>
    </row>
    <row r="3" spans="1:16" ht="17.399999999999999">
      <c r="A3" s="179" t="s">
        <v>26</v>
      </c>
      <c r="B3" s="180"/>
      <c r="D3" s="181"/>
      <c r="E3" s="181"/>
      <c r="F3" s="181"/>
      <c r="G3" s="56"/>
      <c r="H3" s="104"/>
      <c r="I3" s="341"/>
      <c r="J3" s="342"/>
      <c r="K3" s="343"/>
      <c r="L3" s="335"/>
      <c r="M3" s="344"/>
    </row>
    <row r="4" spans="1:16" ht="17.399999999999999">
      <c r="A4" s="58"/>
      <c r="B4" s="180"/>
      <c r="C4" s="87"/>
      <c r="D4" s="181"/>
      <c r="E4" s="181"/>
      <c r="F4" s="182"/>
      <c r="G4" s="59"/>
      <c r="H4" s="345"/>
      <c r="I4" s="345"/>
      <c r="J4" s="334"/>
      <c r="K4" s="343"/>
      <c r="L4" s="335"/>
      <c r="M4" s="344"/>
      <c r="N4" s="242"/>
    </row>
    <row r="5" spans="1:16">
      <c r="A5" s="183"/>
      <c r="D5" s="181"/>
      <c r="E5" s="60"/>
      <c r="F5" s="184"/>
      <c r="G5" s="61"/>
      <c r="H5"/>
      <c r="I5" s="346"/>
      <c r="J5" s="334"/>
      <c r="K5" s="343"/>
      <c r="L5" s="343"/>
      <c r="M5" s="344"/>
    </row>
    <row r="6" spans="1:16" ht="17.399999999999999">
      <c r="A6" s="183"/>
      <c r="D6" s="181"/>
      <c r="E6" s="184"/>
      <c r="F6" s="184"/>
      <c r="G6" s="61"/>
      <c r="H6" s="338"/>
      <c r="I6" s="347"/>
      <c r="J6" s="334"/>
      <c r="K6" s="343"/>
      <c r="L6" s="343"/>
      <c r="M6" s="344"/>
    </row>
    <row r="7" spans="1:16">
      <c r="A7" s="183"/>
      <c r="D7" s="181"/>
      <c r="E7" s="184"/>
      <c r="F7" s="184"/>
      <c r="G7" s="61"/>
      <c r="H7" s="348"/>
      <c r="I7" s="346"/>
      <c r="J7" s="334"/>
      <c r="K7" s="343"/>
      <c r="L7" s="343"/>
      <c r="M7" s="344"/>
    </row>
    <row r="8" spans="1:16">
      <c r="A8" s="183"/>
      <c r="D8" s="181"/>
      <c r="E8" s="184"/>
      <c r="F8" s="184"/>
      <c r="G8" s="61"/>
      <c r="H8" s="339"/>
      <c r="I8" s="349"/>
      <c r="J8" s="349"/>
      <c r="K8" s="349"/>
      <c r="L8" s="343"/>
      <c r="M8" s="350"/>
    </row>
    <row r="9" spans="1:16">
      <c r="A9" s="183"/>
      <c r="D9" s="181"/>
      <c r="E9" s="184"/>
      <c r="F9" s="184"/>
      <c r="G9" s="61"/>
      <c r="H9" s="349"/>
      <c r="I9" s="349"/>
      <c r="J9" s="349"/>
      <c r="K9" s="349"/>
      <c r="L9" s="343"/>
      <c r="M9" s="350"/>
      <c r="N9" s="63"/>
    </row>
    <row r="10" spans="1:16">
      <c r="A10" s="183"/>
      <c r="D10" s="181"/>
      <c r="E10" s="184"/>
      <c r="F10" s="184"/>
      <c r="G10" s="61"/>
      <c r="H10" s="349"/>
      <c r="I10" s="349"/>
      <c r="J10" s="349"/>
      <c r="K10" s="349"/>
      <c r="L10" s="343"/>
      <c r="M10" s="350"/>
      <c r="N10" s="63" t="s">
        <v>36</v>
      </c>
    </row>
    <row r="11" spans="1:16">
      <c r="A11" s="183"/>
      <c r="D11" s="181"/>
      <c r="E11" s="184"/>
      <c r="F11" s="184"/>
      <c r="G11" s="61"/>
      <c r="H11" s="349"/>
      <c r="I11" s="349"/>
      <c r="J11" s="349"/>
      <c r="K11" s="349"/>
      <c r="L11" s="343"/>
      <c r="M11" s="350"/>
    </row>
    <row r="12" spans="1:16">
      <c r="A12" s="183"/>
      <c r="D12" s="181"/>
      <c r="E12" s="184"/>
      <c r="F12" s="184"/>
      <c r="G12" s="61"/>
      <c r="H12" s="349"/>
      <c r="I12" s="349"/>
      <c r="J12" s="349"/>
      <c r="K12" s="349"/>
      <c r="L12" s="343"/>
      <c r="M12" s="350"/>
      <c r="N12" s="63" t="s">
        <v>37</v>
      </c>
      <c r="O12" s="277"/>
    </row>
    <row r="13" spans="1:16">
      <c r="A13" s="183"/>
      <c r="D13" s="181"/>
      <c r="E13" s="184"/>
      <c r="F13" s="184"/>
      <c r="G13" s="61"/>
      <c r="H13" s="349"/>
      <c r="I13" s="349"/>
      <c r="J13" s="349"/>
      <c r="K13" s="349"/>
      <c r="L13" s="343"/>
      <c r="M13" s="350"/>
    </row>
    <row r="14" spans="1:16">
      <c r="A14" s="183"/>
      <c r="D14" s="181"/>
      <c r="E14" s="184"/>
      <c r="F14" s="184"/>
      <c r="G14" s="61"/>
      <c r="H14" s="349"/>
      <c r="I14" s="349"/>
      <c r="J14" s="349"/>
      <c r="K14" s="349"/>
      <c r="L14" s="343"/>
      <c r="M14" s="350"/>
      <c r="N14" s="303" t="s">
        <v>38</v>
      </c>
    </row>
    <row r="15" spans="1:16">
      <c r="A15" s="183"/>
      <c r="D15" s="181"/>
      <c r="E15" s="181" t="s">
        <v>19</v>
      </c>
      <c r="F15" s="182"/>
      <c r="G15" s="56"/>
      <c r="H15" s="348"/>
      <c r="I15" s="346"/>
      <c r="J15" s="339"/>
      <c r="K15" s="343"/>
      <c r="L15" s="343"/>
      <c r="M15" s="350"/>
    </row>
    <row r="16" spans="1:16">
      <c r="A16" s="183"/>
      <c r="D16" s="181"/>
      <c r="E16" s="181"/>
      <c r="F16" s="182"/>
      <c r="G16" s="56"/>
      <c r="H16" s="334"/>
      <c r="I16" s="346"/>
      <c r="J16" s="334"/>
      <c r="K16" s="343"/>
      <c r="L16" s="343"/>
      <c r="M16" s="350"/>
      <c r="N16" s="243" t="s">
        <v>161</v>
      </c>
    </row>
    <row r="17" spans="1:19" ht="20.25" customHeight="1" thickBot="1">
      <c r="A17" s="607" t="s">
        <v>450</v>
      </c>
      <c r="B17" s="608"/>
      <c r="C17" s="608"/>
      <c r="D17" s="186"/>
      <c r="E17" s="187"/>
      <c r="F17" s="609" t="s">
        <v>451</v>
      </c>
      <c r="G17" s="610"/>
      <c r="H17" s="348"/>
      <c r="I17" s="346"/>
      <c r="J17" s="339"/>
      <c r="K17" s="343"/>
      <c r="L17" s="340"/>
      <c r="M17" s="344"/>
      <c r="N17" s="185" t="s">
        <v>124</v>
      </c>
    </row>
    <row r="18" spans="1:19" ht="39" customHeight="1" thickTop="1">
      <c r="A18" s="611" t="s">
        <v>39</v>
      </c>
      <c r="B18" s="612"/>
      <c r="C18" s="613"/>
      <c r="D18" s="188" t="s">
        <v>40</v>
      </c>
      <c r="E18" s="189"/>
      <c r="F18" s="614" t="s">
        <v>41</v>
      </c>
      <c r="G18" s="615"/>
      <c r="H18" s="334"/>
      <c r="I18" s="346"/>
      <c r="J18" s="334"/>
      <c r="K18" s="343"/>
      <c r="L18" s="343"/>
      <c r="M18" s="344"/>
      <c r="Q18" s="52" t="s">
        <v>26</v>
      </c>
      <c r="S18" s="52" t="s">
        <v>19</v>
      </c>
    </row>
    <row r="19" spans="1:19" ht="30" customHeight="1">
      <c r="A19" s="616" t="s">
        <v>245</v>
      </c>
      <c r="B19" s="616"/>
      <c r="C19" s="616"/>
      <c r="D19" s="616"/>
      <c r="E19" s="616"/>
      <c r="F19" s="616"/>
      <c r="G19" s="616"/>
      <c r="H19" s="351"/>
      <c r="I19" s="352" t="s">
        <v>42</v>
      </c>
      <c r="J19" s="352"/>
      <c r="K19" s="352"/>
      <c r="L19" s="340"/>
      <c r="M19" s="344"/>
    </row>
    <row r="20" spans="1:19" ht="17.399999999999999">
      <c r="E20" s="190" t="s">
        <v>43</v>
      </c>
      <c r="F20" s="191" t="s">
        <v>44</v>
      </c>
      <c r="H20" s="279" t="s">
        <v>144</v>
      </c>
      <c r="I20" s="346"/>
      <c r="J20" s="334" t="s">
        <v>19</v>
      </c>
      <c r="K20" s="353" t="s">
        <v>19</v>
      </c>
      <c r="L20" s="343"/>
      <c r="M20" s="344"/>
    </row>
    <row r="21" spans="1:19" ht="16.8" thickBot="1">
      <c r="A21" s="192"/>
      <c r="B21" s="617">
        <v>45326</v>
      </c>
      <c r="C21" s="618"/>
      <c r="D21" s="193" t="s">
        <v>45</v>
      </c>
      <c r="E21" s="619" t="s">
        <v>46</v>
      </c>
      <c r="F21" s="620"/>
      <c r="G21" s="57" t="s">
        <v>47</v>
      </c>
      <c r="H21" s="621" t="s">
        <v>238</v>
      </c>
      <c r="I21" s="622"/>
      <c r="J21" s="622"/>
      <c r="K21" s="622"/>
      <c r="L21" s="622"/>
      <c r="M21" s="354">
        <v>7</v>
      </c>
      <c r="N21" s="356"/>
    </row>
    <row r="22" spans="1:19" ht="36" customHeight="1" thickTop="1" thickBot="1">
      <c r="A22" s="194" t="s">
        <v>48</v>
      </c>
      <c r="B22" s="623" t="s">
        <v>49</v>
      </c>
      <c r="C22" s="624"/>
      <c r="D22" s="625"/>
      <c r="E22" s="65" t="s">
        <v>243</v>
      </c>
      <c r="F22" s="65" t="s">
        <v>244</v>
      </c>
      <c r="G22" s="195" t="s">
        <v>50</v>
      </c>
      <c r="H22" s="626" t="s">
        <v>174</v>
      </c>
      <c r="I22" s="627"/>
      <c r="J22" s="627"/>
      <c r="K22" s="627"/>
      <c r="L22" s="628"/>
      <c r="M22" s="355" t="s">
        <v>51</v>
      </c>
      <c r="N22" s="357" t="s">
        <v>52</v>
      </c>
      <c r="R22" s="52" t="s">
        <v>26</v>
      </c>
    </row>
    <row r="23" spans="1:19" ht="85.2" customHeight="1" thickBot="1">
      <c r="A23" s="394" t="s">
        <v>53</v>
      </c>
      <c r="B23" s="548" t="str">
        <f>IF(G23&gt;5,"☆☆☆☆",IF(AND(G23&gt;=2.39,G23&lt;5),"☆☆☆",IF(AND(G23&gt;=1.39,G23&lt;2.4),"☆☆",IF(AND(G23&gt;0,G23&lt;1.4),"☆",IF(AND(G23&gt;=-1.39,G23&lt;0),"★",IF(AND(G23&gt;=-2.39,G23&lt;-1.4),"★★",IF(AND(G23&gt;=-3.39,G23&lt;-2.4),"★★★")))))))</f>
        <v>★</v>
      </c>
      <c r="C23" s="549"/>
      <c r="D23" s="550"/>
      <c r="E23" s="119">
        <v>3.24</v>
      </c>
      <c r="F23" s="119">
        <v>3.14</v>
      </c>
      <c r="G23" s="283">
        <f t="shared" ref="G23:G70" si="0">F23-E23</f>
        <v>-0.10000000000000009</v>
      </c>
      <c r="H23" s="629" t="s">
        <v>254</v>
      </c>
      <c r="I23" s="630"/>
      <c r="J23" s="630"/>
      <c r="K23" s="630"/>
      <c r="L23" s="631"/>
      <c r="M23" s="496" t="s">
        <v>253</v>
      </c>
      <c r="N23" s="501">
        <v>45322</v>
      </c>
      <c r="O23" s="254" t="s">
        <v>155</v>
      </c>
    </row>
    <row r="24" spans="1:19" ht="76.2" customHeight="1" thickBot="1">
      <c r="A24" s="196" t="s">
        <v>54</v>
      </c>
      <c r="B24" s="548" t="str">
        <f t="shared" ref="B24" si="1">IF(G24&gt;5,"☆☆☆☆",IF(AND(G24&gt;=2.39,G24&lt;5),"☆☆☆",IF(AND(G24&gt;=1.39,G24&lt;2.4),"☆☆",IF(AND(G24&gt;0,G24&lt;1.4),"☆",IF(AND(G24&gt;=-1.39,G24&lt;0),"★",IF(AND(G24&gt;=-2.39,G24&lt;-1.4),"★★",IF(AND(G24&gt;=-3.39,G24&lt;-2.4),"★★★")))))))</f>
        <v>★</v>
      </c>
      <c r="C24" s="549"/>
      <c r="D24" s="550"/>
      <c r="E24" s="385">
        <v>7.7</v>
      </c>
      <c r="F24" s="385">
        <v>7.49</v>
      </c>
      <c r="G24" s="393">
        <f t="shared" si="0"/>
        <v>-0.20999999999999996</v>
      </c>
      <c r="H24" s="632" t="s">
        <v>213</v>
      </c>
      <c r="I24" s="633"/>
      <c r="J24" s="633"/>
      <c r="K24" s="633"/>
      <c r="L24" s="634"/>
      <c r="M24" s="147" t="s">
        <v>214</v>
      </c>
      <c r="N24" s="148">
        <v>45317</v>
      </c>
      <c r="O24" s="254" t="s">
        <v>54</v>
      </c>
      <c r="Q24" s="52" t="s">
        <v>26</v>
      </c>
    </row>
    <row r="25" spans="1:19" ht="81" customHeight="1" thickBot="1">
      <c r="A25" s="260" t="s">
        <v>55</v>
      </c>
      <c r="B25" s="548" t="str">
        <f t="shared" ref="B25:B70" si="2">IF(G25&gt;5,"☆☆☆☆",IF(AND(G25&gt;=2.39,G25&lt;5),"☆☆☆",IF(AND(G25&gt;=1.39,G25&lt;2.4),"☆☆",IF(AND(G25&gt;0,G25&lt;1.4),"☆",IF(AND(G25&gt;=-1.39,G25&lt;0),"★",IF(AND(G25&gt;=-2.39,G25&lt;-1.4),"★★",IF(AND(G25&gt;=-3.39,G25&lt;-2.4),"★★★")))))))</f>
        <v>☆☆</v>
      </c>
      <c r="C25" s="549"/>
      <c r="D25" s="550"/>
      <c r="E25" s="385">
        <v>6.67</v>
      </c>
      <c r="F25" s="385">
        <v>8.8699999999999992</v>
      </c>
      <c r="G25" s="393">
        <f t="shared" si="0"/>
        <v>2.1999999999999993</v>
      </c>
      <c r="H25" s="541" t="s">
        <v>246</v>
      </c>
      <c r="I25" s="542"/>
      <c r="J25" s="542"/>
      <c r="K25" s="542"/>
      <c r="L25" s="543"/>
      <c r="M25" s="496" t="s">
        <v>222</v>
      </c>
      <c r="N25" s="497">
        <v>45324</v>
      </c>
      <c r="O25" s="254" t="s">
        <v>55</v>
      </c>
    </row>
    <row r="26" spans="1:19" ht="83.25" customHeight="1" thickBot="1">
      <c r="A26" s="260" t="s">
        <v>56</v>
      </c>
      <c r="B26" s="548" t="str">
        <f t="shared" si="2"/>
        <v>★</v>
      </c>
      <c r="C26" s="549"/>
      <c r="D26" s="550"/>
      <c r="E26" s="385">
        <v>6.6</v>
      </c>
      <c r="F26" s="119">
        <v>5.49</v>
      </c>
      <c r="G26" s="393">
        <f t="shared" si="0"/>
        <v>-1.1099999999999994</v>
      </c>
      <c r="H26" s="544"/>
      <c r="I26" s="545"/>
      <c r="J26" s="545"/>
      <c r="K26" s="545"/>
      <c r="L26" s="546"/>
      <c r="M26" s="147"/>
      <c r="N26" s="148"/>
      <c r="O26" s="254" t="s">
        <v>56</v>
      </c>
    </row>
    <row r="27" spans="1:19" ht="78.599999999999994" customHeight="1" thickBot="1">
      <c r="A27" s="260" t="s">
        <v>57</v>
      </c>
      <c r="B27" s="548" t="str">
        <f t="shared" si="2"/>
        <v>★</v>
      </c>
      <c r="C27" s="549"/>
      <c r="D27" s="550"/>
      <c r="E27" s="119">
        <v>3.21</v>
      </c>
      <c r="F27" s="324">
        <v>2.78</v>
      </c>
      <c r="G27" s="393">
        <f t="shared" si="0"/>
        <v>-0.43000000000000016</v>
      </c>
      <c r="H27" s="544"/>
      <c r="I27" s="545"/>
      <c r="J27" s="545"/>
      <c r="K27" s="545"/>
      <c r="L27" s="546"/>
      <c r="M27" s="147"/>
      <c r="N27" s="148"/>
      <c r="O27" s="254" t="s">
        <v>57</v>
      </c>
    </row>
    <row r="28" spans="1:19" ht="87" customHeight="1" thickBot="1">
      <c r="A28" s="260" t="s">
        <v>58</v>
      </c>
      <c r="B28" s="548" t="str">
        <f t="shared" si="2"/>
        <v>★</v>
      </c>
      <c r="C28" s="549"/>
      <c r="D28" s="550"/>
      <c r="E28" s="385">
        <v>6.54</v>
      </c>
      <c r="F28" s="385">
        <v>6.18</v>
      </c>
      <c r="G28" s="393">
        <f t="shared" si="0"/>
        <v>-0.36000000000000032</v>
      </c>
      <c r="H28" s="544"/>
      <c r="I28" s="545"/>
      <c r="J28" s="545"/>
      <c r="K28" s="545"/>
      <c r="L28" s="546"/>
      <c r="M28" s="147"/>
      <c r="N28" s="148"/>
      <c r="O28" s="254" t="s">
        <v>58</v>
      </c>
    </row>
    <row r="29" spans="1:19" ht="81" customHeight="1" thickBot="1">
      <c r="A29" s="260" t="s">
        <v>59</v>
      </c>
      <c r="B29" s="548" t="str">
        <f t="shared" si="2"/>
        <v>☆</v>
      </c>
      <c r="C29" s="549"/>
      <c r="D29" s="550"/>
      <c r="E29" s="119">
        <v>4.43</v>
      </c>
      <c r="F29" s="119">
        <v>4.8</v>
      </c>
      <c r="G29" s="393">
        <f t="shared" si="0"/>
        <v>0.37000000000000011</v>
      </c>
      <c r="H29" s="544"/>
      <c r="I29" s="545"/>
      <c r="J29" s="545"/>
      <c r="K29" s="545"/>
      <c r="L29" s="546"/>
      <c r="M29" s="147"/>
      <c r="N29" s="148"/>
      <c r="O29" s="254" t="s">
        <v>59</v>
      </c>
    </row>
    <row r="30" spans="1:19" ht="73.5" customHeight="1" thickBot="1">
      <c r="A30" s="260" t="s">
        <v>60</v>
      </c>
      <c r="B30" s="548" t="str">
        <f t="shared" si="2"/>
        <v>☆</v>
      </c>
      <c r="C30" s="549"/>
      <c r="D30" s="550"/>
      <c r="E30" s="385">
        <v>6.91</v>
      </c>
      <c r="F30" s="385">
        <v>7.33</v>
      </c>
      <c r="G30" s="393">
        <f t="shared" si="0"/>
        <v>0.41999999999999993</v>
      </c>
      <c r="H30" s="544" t="s">
        <v>218</v>
      </c>
      <c r="I30" s="545"/>
      <c r="J30" s="545"/>
      <c r="K30" s="545"/>
      <c r="L30" s="546"/>
      <c r="M30" s="147" t="s">
        <v>219</v>
      </c>
      <c r="N30" s="148">
        <v>45317</v>
      </c>
      <c r="O30" s="254" t="s">
        <v>60</v>
      </c>
    </row>
    <row r="31" spans="1:19" ht="75.75" customHeight="1" thickBot="1">
      <c r="A31" s="260" t="s">
        <v>61</v>
      </c>
      <c r="B31" s="548" t="str">
        <f t="shared" si="2"/>
        <v>★</v>
      </c>
      <c r="C31" s="549"/>
      <c r="D31" s="550"/>
      <c r="E31" s="119">
        <v>5.27</v>
      </c>
      <c r="F31" s="119">
        <v>4</v>
      </c>
      <c r="G31" s="393">
        <f t="shared" si="0"/>
        <v>-1.2699999999999996</v>
      </c>
      <c r="H31" s="541" t="s">
        <v>258</v>
      </c>
      <c r="I31" s="542"/>
      <c r="J31" s="542"/>
      <c r="K31" s="542"/>
      <c r="L31" s="543"/>
      <c r="M31" s="498" t="s">
        <v>225</v>
      </c>
      <c r="N31" s="497" t="s">
        <v>256</v>
      </c>
      <c r="O31" s="254" t="s">
        <v>61</v>
      </c>
    </row>
    <row r="32" spans="1:19" ht="75" customHeight="1" thickBot="1">
      <c r="A32" s="261" t="s">
        <v>62</v>
      </c>
      <c r="B32" s="548" t="str">
        <f t="shared" si="2"/>
        <v>★</v>
      </c>
      <c r="C32" s="549"/>
      <c r="D32" s="550"/>
      <c r="E32" s="385">
        <v>8.02</v>
      </c>
      <c r="F32" s="385">
        <v>7.23</v>
      </c>
      <c r="G32" s="393">
        <f t="shared" si="0"/>
        <v>-0.78999999999999915</v>
      </c>
      <c r="H32" s="544"/>
      <c r="I32" s="545"/>
      <c r="J32" s="545"/>
      <c r="K32" s="545"/>
      <c r="L32" s="546"/>
      <c r="M32" s="147"/>
      <c r="N32" s="482"/>
      <c r="O32" s="254" t="s">
        <v>62</v>
      </c>
    </row>
    <row r="33" spans="1:16" ht="74.400000000000006" customHeight="1" thickBot="1">
      <c r="A33" s="262" t="s">
        <v>63</v>
      </c>
      <c r="B33" s="548" t="str">
        <f t="shared" si="2"/>
        <v>☆</v>
      </c>
      <c r="C33" s="549"/>
      <c r="D33" s="550"/>
      <c r="E33" s="385">
        <v>10.09</v>
      </c>
      <c r="F33" s="385">
        <v>10.32</v>
      </c>
      <c r="G33" s="393">
        <f t="shared" si="0"/>
        <v>0.23000000000000043</v>
      </c>
      <c r="H33" s="544" t="s">
        <v>232</v>
      </c>
      <c r="I33" s="545"/>
      <c r="J33" s="545"/>
      <c r="K33" s="545"/>
      <c r="L33" s="546"/>
      <c r="M33" s="147" t="s">
        <v>233</v>
      </c>
      <c r="N33" s="148">
        <v>45312</v>
      </c>
      <c r="O33" s="254" t="s">
        <v>63</v>
      </c>
    </row>
    <row r="34" spans="1:16" ht="93" customHeight="1" thickBot="1">
      <c r="A34" s="196" t="s">
        <v>64</v>
      </c>
      <c r="B34" s="548" t="str">
        <f t="shared" si="2"/>
        <v>★</v>
      </c>
      <c r="C34" s="549"/>
      <c r="D34" s="550"/>
      <c r="E34" s="385">
        <v>9.3800000000000008</v>
      </c>
      <c r="F34" s="385">
        <v>8.89</v>
      </c>
      <c r="G34" s="393">
        <f t="shared" si="0"/>
        <v>-0.49000000000000021</v>
      </c>
      <c r="H34" s="602"/>
      <c r="I34" s="603"/>
      <c r="J34" s="603"/>
      <c r="K34" s="603"/>
      <c r="L34" s="604"/>
      <c r="M34" s="483"/>
      <c r="N34" s="484"/>
      <c r="O34" s="254" t="s">
        <v>64</v>
      </c>
    </row>
    <row r="35" spans="1:16" ht="78.599999999999994" customHeight="1" thickBot="1">
      <c r="A35" s="458" t="s">
        <v>65</v>
      </c>
      <c r="B35" s="548" t="str">
        <f t="shared" si="2"/>
        <v>☆</v>
      </c>
      <c r="C35" s="549"/>
      <c r="D35" s="550"/>
      <c r="E35" s="385">
        <v>10.67</v>
      </c>
      <c r="F35" s="385">
        <v>10.75</v>
      </c>
      <c r="G35" s="393">
        <f t="shared" si="0"/>
        <v>8.0000000000000071E-2</v>
      </c>
      <c r="H35" s="602" t="s">
        <v>216</v>
      </c>
      <c r="I35" s="603"/>
      <c r="J35" s="603"/>
      <c r="K35" s="603"/>
      <c r="L35" s="604"/>
      <c r="M35" s="485" t="s">
        <v>217</v>
      </c>
      <c r="N35" s="486">
        <v>45317</v>
      </c>
      <c r="O35" s="254" t="s">
        <v>65</v>
      </c>
    </row>
    <row r="36" spans="1:16" ht="92.4" customHeight="1" thickBot="1">
      <c r="A36" s="263" t="s">
        <v>66</v>
      </c>
      <c r="B36" s="548" t="str">
        <f t="shared" si="2"/>
        <v>★</v>
      </c>
      <c r="C36" s="549"/>
      <c r="D36" s="550"/>
      <c r="E36" s="385">
        <v>8.7200000000000006</v>
      </c>
      <c r="F36" s="385">
        <v>8.33</v>
      </c>
      <c r="G36" s="393">
        <f t="shared" si="0"/>
        <v>-0.39000000000000057</v>
      </c>
      <c r="H36" s="544"/>
      <c r="I36" s="545"/>
      <c r="J36" s="545"/>
      <c r="K36" s="545"/>
      <c r="L36" s="546"/>
      <c r="M36" s="485"/>
      <c r="N36" s="487"/>
      <c r="O36" s="254" t="s">
        <v>66</v>
      </c>
    </row>
    <row r="37" spans="1:16" ht="87.75" customHeight="1" thickBot="1">
      <c r="A37" s="260" t="s">
        <v>67</v>
      </c>
      <c r="B37" s="548" t="str">
        <f t="shared" si="2"/>
        <v>☆</v>
      </c>
      <c r="C37" s="549"/>
      <c r="D37" s="550"/>
      <c r="E37" s="119">
        <v>3.53</v>
      </c>
      <c r="F37" s="119">
        <v>4.2699999999999996</v>
      </c>
      <c r="G37" s="393">
        <f t="shared" si="0"/>
        <v>0.73999999999999977</v>
      </c>
      <c r="H37" s="544" t="s">
        <v>211</v>
      </c>
      <c r="I37" s="545"/>
      <c r="J37" s="545"/>
      <c r="K37" s="545"/>
      <c r="L37" s="546"/>
      <c r="M37" s="147" t="s">
        <v>212</v>
      </c>
      <c r="N37" s="148">
        <v>45317</v>
      </c>
      <c r="O37" s="254" t="s">
        <v>67</v>
      </c>
    </row>
    <row r="38" spans="1:16" ht="75.75" customHeight="1" thickBot="1">
      <c r="A38" s="260" t="s">
        <v>68</v>
      </c>
      <c r="B38" s="548" t="str">
        <f t="shared" si="2"/>
        <v>☆☆</v>
      </c>
      <c r="C38" s="549"/>
      <c r="D38" s="550"/>
      <c r="E38" s="119">
        <v>5.86</v>
      </c>
      <c r="F38" s="385">
        <v>7.62</v>
      </c>
      <c r="G38" s="393">
        <f t="shared" si="0"/>
        <v>1.7599999999999998</v>
      </c>
      <c r="H38" s="544"/>
      <c r="I38" s="545"/>
      <c r="J38" s="545"/>
      <c r="K38" s="545"/>
      <c r="L38" s="546"/>
      <c r="M38" s="147"/>
      <c r="N38" s="148"/>
      <c r="O38" s="254" t="s">
        <v>68</v>
      </c>
    </row>
    <row r="39" spans="1:16" ht="70.2" customHeight="1" thickBot="1">
      <c r="A39" s="260" t="s">
        <v>69</v>
      </c>
      <c r="B39" s="548" t="str">
        <f t="shared" si="2"/>
        <v>☆☆</v>
      </c>
      <c r="C39" s="549"/>
      <c r="D39" s="550"/>
      <c r="E39" s="385">
        <v>11.67</v>
      </c>
      <c r="F39" s="478">
        <v>13.54</v>
      </c>
      <c r="G39" s="393">
        <f t="shared" si="0"/>
        <v>1.8699999999999992</v>
      </c>
      <c r="H39" s="544"/>
      <c r="I39" s="545"/>
      <c r="J39" s="545"/>
      <c r="K39" s="545"/>
      <c r="L39" s="546"/>
      <c r="M39" s="485"/>
      <c r="N39" s="487"/>
      <c r="O39" s="254" t="s">
        <v>69</v>
      </c>
    </row>
    <row r="40" spans="1:16" ht="78.75" customHeight="1" thickBot="1">
      <c r="A40" s="260" t="s">
        <v>70</v>
      </c>
      <c r="B40" s="548" t="str">
        <f t="shared" si="2"/>
        <v>★</v>
      </c>
      <c r="C40" s="549"/>
      <c r="D40" s="550"/>
      <c r="E40" s="385">
        <v>7.92</v>
      </c>
      <c r="F40" s="385">
        <v>7.64</v>
      </c>
      <c r="G40" s="393">
        <f t="shared" si="0"/>
        <v>-0.28000000000000025</v>
      </c>
      <c r="H40" s="544"/>
      <c r="I40" s="545"/>
      <c r="J40" s="545"/>
      <c r="K40" s="545"/>
      <c r="L40" s="546"/>
      <c r="M40" s="147"/>
      <c r="N40" s="148"/>
      <c r="O40" s="254" t="s">
        <v>70</v>
      </c>
    </row>
    <row r="41" spans="1:16" ht="66" customHeight="1" thickBot="1">
      <c r="A41" s="260" t="s">
        <v>71</v>
      </c>
      <c r="B41" s="548" t="str">
        <f t="shared" si="2"/>
        <v>★</v>
      </c>
      <c r="C41" s="549"/>
      <c r="D41" s="550"/>
      <c r="E41" s="119">
        <v>5.58</v>
      </c>
      <c r="F41" s="119">
        <v>4.92</v>
      </c>
      <c r="G41" s="393">
        <f t="shared" si="0"/>
        <v>-0.66000000000000014</v>
      </c>
      <c r="H41" s="544"/>
      <c r="I41" s="545"/>
      <c r="J41" s="545"/>
      <c r="K41" s="545"/>
      <c r="L41" s="546"/>
      <c r="M41" s="147"/>
      <c r="N41" s="148"/>
      <c r="O41" s="254" t="s">
        <v>71</v>
      </c>
    </row>
    <row r="42" spans="1:16" ht="77.25" customHeight="1" thickBot="1">
      <c r="A42" s="260" t="s">
        <v>72</v>
      </c>
      <c r="B42" s="548" t="str">
        <f t="shared" si="2"/>
        <v>☆</v>
      </c>
      <c r="C42" s="549"/>
      <c r="D42" s="550"/>
      <c r="E42" s="119">
        <v>5.1100000000000003</v>
      </c>
      <c r="F42" s="119">
        <v>5.78</v>
      </c>
      <c r="G42" s="393">
        <f t="shared" si="0"/>
        <v>0.66999999999999993</v>
      </c>
      <c r="H42" s="544"/>
      <c r="I42" s="545"/>
      <c r="J42" s="545"/>
      <c r="K42" s="545"/>
      <c r="L42" s="546"/>
      <c r="M42" s="485"/>
      <c r="N42" s="148"/>
      <c r="O42" s="254" t="s">
        <v>72</v>
      </c>
      <c r="P42" s="52" t="s">
        <v>144</v>
      </c>
    </row>
    <row r="43" spans="1:16" ht="77.400000000000006" customHeight="1" thickBot="1">
      <c r="A43" s="260" t="s">
        <v>73</v>
      </c>
      <c r="B43" s="548" t="str">
        <f t="shared" si="2"/>
        <v>★</v>
      </c>
      <c r="C43" s="549"/>
      <c r="D43" s="550"/>
      <c r="E43" s="119">
        <v>5.09</v>
      </c>
      <c r="F43" s="119">
        <v>4.28</v>
      </c>
      <c r="G43" s="393">
        <f t="shared" si="0"/>
        <v>-0.80999999999999961</v>
      </c>
      <c r="H43" s="544" t="s">
        <v>220</v>
      </c>
      <c r="I43" s="545"/>
      <c r="J43" s="545"/>
      <c r="K43" s="545"/>
      <c r="L43" s="546"/>
      <c r="M43" s="147" t="s">
        <v>221</v>
      </c>
      <c r="N43" s="148">
        <v>45317</v>
      </c>
      <c r="O43" s="254" t="s">
        <v>73</v>
      </c>
    </row>
    <row r="44" spans="1:16" ht="77.25" customHeight="1" thickBot="1">
      <c r="A44" s="493" t="s">
        <v>74</v>
      </c>
      <c r="B44" s="548" t="str">
        <f t="shared" ref="B44" si="3">IF(G44&gt;5,"☆☆☆☆",IF(AND(G44&gt;=2.39,G44&lt;5),"☆☆☆",IF(AND(G44&gt;=1.39,G44&lt;2.4),"☆☆",IF(AND(G44&gt;0,G44&lt;1.4),"☆",IF(AND(G44&gt;=-1.39,G44&lt;0),"★",IF(AND(G44&gt;=-2.39,G44&lt;-1.4),"★★",IF(AND(G44&gt;=-3.39,G44&lt;-2.4),"★★★")))))))</f>
        <v>☆☆</v>
      </c>
      <c r="C44" s="549"/>
      <c r="D44" s="550"/>
      <c r="E44" s="119">
        <v>5.53</v>
      </c>
      <c r="F44" s="385">
        <v>7.35</v>
      </c>
      <c r="G44" s="393">
        <f t="shared" si="0"/>
        <v>1.8199999999999994</v>
      </c>
      <c r="H44" s="605" t="s">
        <v>250</v>
      </c>
      <c r="I44" s="606"/>
      <c r="J44" s="606"/>
      <c r="K44" s="606"/>
      <c r="L44" s="606"/>
      <c r="M44" s="498" t="s">
        <v>215</v>
      </c>
      <c r="N44" s="500">
        <v>45323</v>
      </c>
      <c r="O44" s="254" t="s">
        <v>74</v>
      </c>
    </row>
    <row r="45" spans="1:16" ht="81.75" customHeight="1" thickBot="1">
      <c r="A45" s="260" t="s">
        <v>75</v>
      </c>
      <c r="B45" s="548" t="str">
        <f t="shared" si="2"/>
        <v>☆</v>
      </c>
      <c r="C45" s="549"/>
      <c r="D45" s="550"/>
      <c r="E45" s="119">
        <v>5.6</v>
      </c>
      <c r="F45" s="119">
        <v>5.97</v>
      </c>
      <c r="G45" s="393">
        <f t="shared" si="0"/>
        <v>0.37000000000000011</v>
      </c>
      <c r="H45" s="599" t="s">
        <v>247</v>
      </c>
      <c r="I45" s="600"/>
      <c r="J45" s="600"/>
      <c r="K45" s="600"/>
      <c r="L45" s="601"/>
      <c r="M45" s="498" t="s">
        <v>221</v>
      </c>
      <c r="N45" s="499">
        <v>45324</v>
      </c>
      <c r="O45" s="254" t="s">
        <v>75</v>
      </c>
    </row>
    <row r="46" spans="1:16" ht="72.75" customHeight="1" thickBot="1">
      <c r="A46" s="260" t="s">
        <v>76</v>
      </c>
      <c r="B46" s="548" t="str">
        <f t="shared" si="2"/>
        <v>★</v>
      </c>
      <c r="C46" s="549"/>
      <c r="D46" s="550"/>
      <c r="E46" s="385">
        <v>7.4</v>
      </c>
      <c r="F46" s="385">
        <v>7.18</v>
      </c>
      <c r="G46" s="393">
        <f t="shared" si="0"/>
        <v>-0.22000000000000064</v>
      </c>
      <c r="H46" s="544"/>
      <c r="I46" s="545"/>
      <c r="J46" s="545"/>
      <c r="K46" s="545"/>
      <c r="L46" s="546"/>
      <c r="M46" s="147"/>
      <c r="N46" s="148"/>
      <c r="O46" s="254" t="s">
        <v>76</v>
      </c>
    </row>
    <row r="47" spans="1:16" ht="91.2" customHeight="1" thickBot="1">
      <c r="A47" s="260" t="s">
        <v>77</v>
      </c>
      <c r="B47" s="548" t="str">
        <f t="shared" si="2"/>
        <v>☆</v>
      </c>
      <c r="C47" s="549"/>
      <c r="D47" s="550"/>
      <c r="E47" s="119">
        <v>4.63</v>
      </c>
      <c r="F47" s="119">
        <v>4.83</v>
      </c>
      <c r="G47" s="393">
        <f t="shared" si="0"/>
        <v>0.20000000000000018</v>
      </c>
      <c r="H47" s="544"/>
      <c r="I47" s="545"/>
      <c r="J47" s="545"/>
      <c r="K47" s="545"/>
      <c r="L47" s="546"/>
      <c r="M47" s="488"/>
      <c r="N47" s="148"/>
      <c r="O47" s="254" t="s">
        <v>77</v>
      </c>
    </row>
    <row r="48" spans="1:16" ht="78.75" customHeight="1" thickBot="1">
      <c r="A48" s="260" t="s">
        <v>78</v>
      </c>
      <c r="B48" s="548" t="str">
        <f t="shared" si="2"/>
        <v>☆</v>
      </c>
      <c r="C48" s="549"/>
      <c r="D48" s="550"/>
      <c r="E48" s="119">
        <v>5.26</v>
      </c>
      <c r="F48" s="119">
        <v>5.76</v>
      </c>
      <c r="G48" s="393">
        <f t="shared" si="0"/>
        <v>0.5</v>
      </c>
      <c r="H48" s="551" t="s">
        <v>226</v>
      </c>
      <c r="I48" s="552"/>
      <c r="J48" s="552"/>
      <c r="K48" s="552"/>
      <c r="L48" s="553"/>
      <c r="M48" s="147" t="s">
        <v>227</v>
      </c>
      <c r="N48" s="148">
        <v>45314</v>
      </c>
      <c r="O48" s="254" t="s">
        <v>78</v>
      </c>
    </row>
    <row r="49" spans="1:15" ht="74.25" customHeight="1" thickBot="1">
      <c r="A49" s="260" t="s">
        <v>79</v>
      </c>
      <c r="B49" s="548" t="str">
        <f t="shared" si="2"/>
        <v>☆</v>
      </c>
      <c r="C49" s="549"/>
      <c r="D49" s="550"/>
      <c r="E49" s="385">
        <v>7.25</v>
      </c>
      <c r="F49" s="385">
        <v>7.81</v>
      </c>
      <c r="G49" s="393">
        <f t="shared" si="0"/>
        <v>0.55999999999999961</v>
      </c>
      <c r="H49" s="544"/>
      <c r="I49" s="545"/>
      <c r="J49" s="545"/>
      <c r="K49" s="545"/>
      <c r="L49" s="546"/>
      <c r="M49" s="147"/>
      <c r="N49" s="148"/>
      <c r="O49" s="254" t="s">
        <v>79</v>
      </c>
    </row>
    <row r="50" spans="1:15" ht="73.2" customHeight="1" thickBot="1">
      <c r="A50" s="260" t="s">
        <v>80</v>
      </c>
      <c r="B50" s="548" t="str">
        <f t="shared" si="2"/>
        <v>☆</v>
      </c>
      <c r="C50" s="549"/>
      <c r="D50" s="550"/>
      <c r="E50" s="385">
        <v>8.33</v>
      </c>
      <c r="F50" s="385">
        <v>9.4600000000000009</v>
      </c>
      <c r="G50" s="393">
        <f t="shared" si="0"/>
        <v>1.1300000000000008</v>
      </c>
      <c r="H50" s="596" t="s">
        <v>259</v>
      </c>
      <c r="I50" s="597"/>
      <c r="J50" s="597"/>
      <c r="K50" s="597"/>
      <c r="L50" s="598"/>
      <c r="M50" s="498" t="s">
        <v>260</v>
      </c>
      <c r="N50" s="502">
        <v>45319</v>
      </c>
      <c r="O50" s="254" t="s">
        <v>80</v>
      </c>
    </row>
    <row r="51" spans="1:15" ht="73.5" customHeight="1" thickBot="1">
      <c r="A51" s="260" t="s">
        <v>81</v>
      </c>
      <c r="B51" s="548" t="str">
        <f t="shared" si="2"/>
        <v>★</v>
      </c>
      <c r="C51" s="549"/>
      <c r="D51" s="550"/>
      <c r="E51" s="385">
        <v>8.9700000000000006</v>
      </c>
      <c r="F51" s="385">
        <v>8.26</v>
      </c>
      <c r="G51" s="393">
        <f t="shared" si="0"/>
        <v>-0.71000000000000085</v>
      </c>
      <c r="H51" s="544"/>
      <c r="I51" s="545"/>
      <c r="J51" s="545"/>
      <c r="K51" s="545"/>
      <c r="L51" s="546"/>
      <c r="M51" s="489"/>
      <c r="N51" s="490"/>
      <c r="O51" s="254" t="s">
        <v>81</v>
      </c>
    </row>
    <row r="52" spans="1:15" ht="75" customHeight="1" thickBot="1">
      <c r="A52" s="260" t="s">
        <v>82</v>
      </c>
      <c r="B52" s="548" t="str">
        <f t="shared" si="2"/>
        <v>☆</v>
      </c>
      <c r="C52" s="549"/>
      <c r="D52" s="550"/>
      <c r="E52" s="119">
        <v>4</v>
      </c>
      <c r="F52" s="119">
        <v>4.9000000000000004</v>
      </c>
      <c r="G52" s="393">
        <f t="shared" si="0"/>
        <v>0.90000000000000036</v>
      </c>
      <c r="H52" s="541" t="s">
        <v>248</v>
      </c>
      <c r="I52" s="542"/>
      <c r="J52" s="542"/>
      <c r="K52" s="542"/>
      <c r="L52" s="543"/>
      <c r="M52" s="498" t="s">
        <v>249</v>
      </c>
      <c r="N52" s="497">
        <v>45324</v>
      </c>
      <c r="O52" s="254" t="s">
        <v>82</v>
      </c>
    </row>
    <row r="53" spans="1:15" ht="77.25" customHeight="1" thickBot="1">
      <c r="A53" s="260" t="s">
        <v>83</v>
      </c>
      <c r="B53" s="548" t="str">
        <f t="shared" si="2"/>
        <v>★</v>
      </c>
      <c r="C53" s="549"/>
      <c r="D53" s="550"/>
      <c r="E53" s="385">
        <v>6.89</v>
      </c>
      <c r="F53" s="119">
        <v>5.68</v>
      </c>
      <c r="G53" s="393">
        <f t="shared" si="0"/>
        <v>-1.21</v>
      </c>
      <c r="H53" s="544"/>
      <c r="I53" s="545"/>
      <c r="J53" s="545"/>
      <c r="K53" s="545"/>
      <c r="L53" s="546"/>
      <c r="M53" s="147"/>
      <c r="N53" s="148"/>
      <c r="O53" s="254" t="s">
        <v>83</v>
      </c>
    </row>
    <row r="54" spans="1:15" ht="70.8" customHeight="1" thickBot="1">
      <c r="A54" s="260" t="s">
        <v>84</v>
      </c>
      <c r="B54" s="548" t="str">
        <f t="shared" si="2"/>
        <v>★</v>
      </c>
      <c r="C54" s="549"/>
      <c r="D54" s="550"/>
      <c r="E54" s="478">
        <v>12.52</v>
      </c>
      <c r="F54" s="478">
        <v>12.09</v>
      </c>
      <c r="G54" s="393">
        <f t="shared" si="0"/>
        <v>-0.42999999999999972</v>
      </c>
      <c r="H54" s="544"/>
      <c r="I54" s="545"/>
      <c r="J54" s="545"/>
      <c r="K54" s="545"/>
      <c r="L54" s="546"/>
      <c r="M54" s="147"/>
      <c r="N54" s="148"/>
      <c r="O54" s="254" t="s">
        <v>84</v>
      </c>
    </row>
    <row r="55" spans="1:15" ht="69" customHeight="1" thickBot="1">
      <c r="A55" s="260" t="s">
        <v>85</v>
      </c>
      <c r="B55" s="548" t="str">
        <f t="shared" si="2"/>
        <v>☆</v>
      </c>
      <c r="C55" s="549"/>
      <c r="D55" s="550"/>
      <c r="E55" s="119">
        <v>5.28</v>
      </c>
      <c r="F55" s="385">
        <v>6.06</v>
      </c>
      <c r="G55" s="393">
        <f t="shared" si="0"/>
        <v>0.77999999999999936</v>
      </c>
      <c r="H55" s="544" t="s">
        <v>223</v>
      </c>
      <c r="I55" s="545"/>
      <c r="J55" s="545"/>
      <c r="K55" s="545"/>
      <c r="L55" s="546"/>
      <c r="M55" s="147" t="s">
        <v>224</v>
      </c>
      <c r="N55" s="148">
        <v>45316</v>
      </c>
      <c r="O55" s="254" t="s">
        <v>85</v>
      </c>
    </row>
    <row r="56" spans="1:15" ht="69" customHeight="1" thickBot="1">
      <c r="A56" s="260" t="s">
        <v>86</v>
      </c>
      <c r="B56" s="548" t="str">
        <f t="shared" si="2"/>
        <v>☆</v>
      </c>
      <c r="C56" s="549"/>
      <c r="D56" s="550"/>
      <c r="E56" s="385">
        <v>9.74</v>
      </c>
      <c r="F56" s="385">
        <v>10.06</v>
      </c>
      <c r="G56" s="393">
        <f t="shared" si="0"/>
        <v>0.32000000000000028</v>
      </c>
      <c r="H56" s="541" t="s">
        <v>251</v>
      </c>
      <c r="I56" s="542"/>
      <c r="J56" s="542"/>
      <c r="K56" s="542"/>
      <c r="L56" s="543"/>
      <c r="M56" s="498" t="s">
        <v>252</v>
      </c>
      <c r="N56" s="497">
        <v>45323</v>
      </c>
      <c r="O56" s="254" t="s">
        <v>86</v>
      </c>
    </row>
    <row r="57" spans="1:15" ht="63.75" customHeight="1" thickBot="1">
      <c r="A57" s="260" t="s">
        <v>87</v>
      </c>
      <c r="B57" s="548" t="str">
        <f t="shared" si="2"/>
        <v>★★</v>
      </c>
      <c r="C57" s="549"/>
      <c r="D57" s="550"/>
      <c r="E57" s="385">
        <v>8.02</v>
      </c>
      <c r="F57" s="385">
        <v>6.3</v>
      </c>
      <c r="G57" s="393">
        <f t="shared" si="0"/>
        <v>-1.7199999999999998</v>
      </c>
      <c r="H57" s="551"/>
      <c r="I57" s="552"/>
      <c r="J57" s="552"/>
      <c r="K57" s="552"/>
      <c r="L57" s="553"/>
      <c r="M57" s="147"/>
      <c r="N57" s="148"/>
      <c r="O57" s="254" t="s">
        <v>87</v>
      </c>
    </row>
    <row r="58" spans="1:15" ht="69.75" customHeight="1" thickBot="1">
      <c r="A58" s="260" t="s">
        <v>88</v>
      </c>
      <c r="B58" s="548" t="str">
        <f t="shared" si="2"/>
        <v>★★</v>
      </c>
      <c r="C58" s="549"/>
      <c r="D58" s="550"/>
      <c r="E58" s="385">
        <v>7.74</v>
      </c>
      <c r="F58" s="385">
        <v>6.13</v>
      </c>
      <c r="G58" s="393">
        <f t="shared" si="0"/>
        <v>-1.6100000000000003</v>
      </c>
      <c r="H58" s="544"/>
      <c r="I58" s="545"/>
      <c r="J58" s="545"/>
      <c r="K58" s="545"/>
      <c r="L58" s="546"/>
      <c r="M58" s="147"/>
      <c r="N58" s="148"/>
      <c r="O58" s="254" t="s">
        <v>88</v>
      </c>
    </row>
    <row r="59" spans="1:15" ht="76.2" customHeight="1" thickBot="1">
      <c r="A59" s="260" t="s">
        <v>89</v>
      </c>
      <c r="B59" s="548" t="str">
        <f t="shared" si="2"/>
        <v>☆</v>
      </c>
      <c r="C59" s="549"/>
      <c r="D59" s="550"/>
      <c r="E59" s="478">
        <v>13.43</v>
      </c>
      <c r="F59" s="478">
        <v>13.75</v>
      </c>
      <c r="G59" s="393">
        <f t="shared" si="0"/>
        <v>0.32000000000000028</v>
      </c>
      <c r="H59" s="541" t="s">
        <v>255</v>
      </c>
      <c r="I59" s="542"/>
      <c r="J59" s="542"/>
      <c r="K59" s="542"/>
      <c r="L59" s="543"/>
      <c r="M59" s="498" t="s">
        <v>257</v>
      </c>
      <c r="N59" s="497" t="s">
        <v>256</v>
      </c>
      <c r="O59" s="254" t="s">
        <v>89</v>
      </c>
    </row>
    <row r="60" spans="1:15" ht="73.8" customHeight="1" thickBot="1">
      <c r="A60" s="260" t="s">
        <v>90</v>
      </c>
      <c r="B60" s="548" t="str">
        <f t="shared" si="2"/>
        <v>★</v>
      </c>
      <c r="C60" s="549"/>
      <c r="D60" s="550"/>
      <c r="E60" s="385">
        <v>11.7</v>
      </c>
      <c r="F60" s="385">
        <v>11.05</v>
      </c>
      <c r="G60" s="393">
        <f t="shared" si="0"/>
        <v>-0.64999999999999858</v>
      </c>
      <c r="H60" s="544"/>
      <c r="I60" s="545"/>
      <c r="J60" s="545"/>
      <c r="K60" s="545"/>
      <c r="L60" s="546"/>
      <c r="M60" s="147"/>
      <c r="N60" s="148"/>
      <c r="O60" s="254" t="s">
        <v>90</v>
      </c>
    </row>
    <row r="61" spans="1:15" ht="81" customHeight="1" thickBot="1">
      <c r="A61" s="260" t="s">
        <v>91</v>
      </c>
      <c r="B61" s="548" t="str">
        <f t="shared" si="2"/>
        <v>★</v>
      </c>
      <c r="C61" s="549"/>
      <c r="D61" s="550"/>
      <c r="E61" s="119">
        <v>4.2699999999999996</v>
      </c>
      <c r="F61" s="119">
        <v>4.1900000000000004</v>
      </c>
      <c r="G61" s="393">
        <f t="shared" si="0"/>
        <v>-7.9999999999999183E-2</v>
      </c>
      <c r="H61" s="544"/>
      <c r="I61" s="545"/>
      <c r="J61" s="545"/>
      <c r="K61" s="545"/>
      <c r="L61" s="546"/>
      <c r="M61" s="147"/>
      <c r="N61" s="148"/>
      <c r="O61" s="254" t="s">
        <v>91</v>
      </c>
    </row>
    <row r="62" spans="1:15" ht="75.599999999999994" customHeight="1" thickBot="1">
      <c r="A62" s="260" t="s">
        <v>92</v>
      </c>
      <c r="B62" s="548" t="str">
        <f t="shared" si="2"/>
        <v>★</v>
      </c>
      <c r="C62" s="549"/>
      <c r="D62" s="550"/>
      <c r="E62" s="385">
        <v>7.29</v>
      </c>
      <c r="F62" s="385">
        <v>6.25</v>
      </c>
      <c r="G62" s="393">
        <f t="shared" si="0"/>
        <v>-1.04</v>
      </c>
      <c r="H62" s="544" t="s">
        <v>230</v>
      </c>
      <c r="I62" s="545"/>
      <c r="J62" s="545"/>
      <c r="K62" s="545"/>
      <c r="L62" s="546"/>
      <c r="M62" s="491" t="s">
        <v>231</v>
      </c>
      <c r="N62" s="148">
        <v>45313</v>
      </c>
      <c r="O62" s="254" t="s">
        <v>92</v>
      </c>
    </row>
    <row r="63" spans="1:15" ht="87" customHeight="1" thickBot="1">
      <c r="A63" s="260" t="s">
        <v>93</v>
      </c>
      <c r="B63" s="548" t="str">
        <f t="shared" si="2"/>
        <v>☆</v>
      </c>
      <c r="C63" s="549"/>
      <c r="D63" s="550"/>
      <c r="E63" s="119">
        <v>5.74</v>
      </c>
      <c r="F63" s="119">
        <v>5.87</v>
      </c>
      <c r="G63" s="393">
        <f t="shared" si="0"/>
        <v>0.12999999999999989</v>
      </c>
      <c r="H63" s="544"/>
      <c r="I63" s="545"/>
      <c r="J63" s="545"/>
      <c r="K63" s="545"/>
      <c r="L63" s="546"/>
      <c r="M63" s="492"/>
      <c r="N63" s="148"/>
      <c r="O63" s="254" t="s">
        <v>93</v>
      </c>
    </row>
    <row r="64" spans="1:15" ht="73.2" customHeight="1" thickBot="1">
      <c r="A64" s="260" t="s">
        <v>94</v>
      </c>
      <c r="B64" s="548" t="str">
        <f t="shared" si="2"/>
        <v>★★</v>
      </c>
      <c r="C64" s="549"/>
      <c r="D64" s="550"/>
      <c r="E64" s="385">
        <v>6.77</v>
      </c>
      <c r="F64" s="119">
        <v>4.95</v>
      </c>
      <c r="G64" s="393">
        <f t="shared" si="0"/>
        <v>-1.8199999999999994</v>
      </c>
      <c r="H64" s="554" t="s">
        <v>445</v>
      </c>
      <c r="I64" s="555"/>
      <c r="J64" s="555"/>
      <c r="K64" s="555"/>
      <c r="L64" s="556"/>
      <c r="M64" s="498" t="s">
        <v>446</v>
      </c>
      <c r="N64" s="497">
        <v>45325</v>
      </c>
      <c r="O64" s="254" t="s">
        <v>94</v>
      </c>
    </row>
    <row r="65" spans="1:18" ht="80.25" customHeight="1" thickBot="1">
      <c r="A65" s="260" t="s">
        <v>95</v>
      </c>
      <c r="B65" s="548" t="str">
        <f t="shared" si="2"/>
        <v>★</v>
      </c>
      <c r="C65" s="549"/>
      <c r="D65" s="550"/>
      <c r="E65" s="385">
        <v>11.5</v>
      </c>
      <c r="F65" s="385">
        <v>10.34</v>
      </c>
      <c r="G65" s="393">
        <f t="shared" si="0"/>
        <v>-1.1600000000000001</v>
      </c>
      <c r="H65" s="551"/>
      <c r="I65" s="552"/>
      <c r="J65" s="552"/>
      <c r="K65" s="552"/>
      <c r="L65" s="553"/>
      <c r="M65" s="363"/>
      <c r="N65" s="148"/>
      <c r="O65" s="254" t="s">
        <v>95</v>
      </c>
    </row>
    <row r="66" spans="1:18" ht="88.5" customHeight="1" thickBot="1">
      <c r="A66" s="260" t="s">
        <v>96</v>
      </c>
      <c r="B66" s="548" t="str">
        <f t="shared" si="2"/>
        <v>★★</v>
      </c>
      <c r="C66" s="549"/>
      <c r="D66" s="550"/>
      <c r="E66" s="478">
        <v>12.64</v>
      </c>
      <c r="F66" s="385">
        <v>10.36</v>
      </c>
      <c r="G66" s="393">
        <f t="shared" si="0"/>
        <v>-2.2800000000000011</v>
      </c>
      <c r="H66" s="551"/>
      <c r="I66" s="552"/>
      <c r="J66" s="552"/>
      <c r="K66" s="552"/>
      <c r="L66" s="553"/>
      <c r="M66" s="147"/>
      <c r="N66" s="148"/>
      <c r="O66" s="254" t="s">
        <v>96</v>
      </c>
    </row>
    <row r="67" spans="1:18" ht="78.75" customHeight="1" thickBot="1">
      <c r="A67" s="260" t="s">
        <v>97</v>
      </c>
      <c r="B67" s="548" t="str">
        <f t="shared" si="2"/>
        <v>★★</v>
      </c>
      <c r="C67" s="549"/>
      <c r="D67" s="550"/>
      <c r="E67" s="478">
        <v>14.08</v>
      </c>
      <c r="F67" s="478">
        <v>12.44</v>
      </c>
      <c r="G67" s="393">
        <f t="shared" si="0"/>
        <v>-1.6400000000000006</v>
      </c>
      <c r="H67" s="544"/>
      <c r="I67" s="545"/>
      <c r="J67" s="545"/>
      <c r="K67" s="545"/>
      <c r="L67" s="546"/>
      <c r="M67" s="147"/>
      <c r="N67" s="148"/>
      <c r="O67" s="254" t="s">
        <v>97</v>
      </c>
    </row>
    <row r="68" spans="1:18" ht="73.8" customHeight="1" thickBot="1">
      <c r="A68" s="263" t="s">
        <v>98</v>
      </c>
      <c r="B68" s="548" t="str">
        <f t="shared" si="2"/>
        <v>★★</v>
      </c>
      <c r="C68" s="549"/>
      <c r="D68" s="550"/>
      <c r="E68" s="478">
        <v>12.22</v>
      </c>
      <c r="F68" s="385">
        <v>10.73</v>
      </c>
      <c r="G68" s="393">
        <f t="shared" si="0"/>
        <v>-1.4900000000000002</v>
      </c>
      <c r="H68" s="544" t="s">
        <v>228</v>
      </c>
      <c r="I68" s="545"/>
      <c r="J68" s="545"/>
      <c r="K68" s="545"/>
      <c r="L68" s="546"/>
      <c r="M68" s="489" t="s">
        <v>229</v>
      </c>
      <c r="N68" s="148">
        <v>45314</v>
      </c>
      <c r="O68" s="254" t="s">
        <v>98</v>
      </c>
    </row>
    <row r="69" spans="1:18" ht="72.75" customHeight="1" thickBot="1">
      <c r="A69" s="261" t="s">
        <v>99</v>
      </c>
      <c r="B69" s="548" t="str">
        <f t="shared" si="2"/>
        <v>☆</v>
      </c>
      <c r="C69" s="549"/>
      <c r="D69" s="550"/>
      <c r="E69" s="407">
        <v>1.71</v>
      </c>
      <c r="F69" s="407">
        <v>2.16</v>
      </c>
      <c r="G69" s="393">
        <f t="shared" si="0"/>
        <v>0.45000000000000018</v>
      </c>
      <c r="H69" s="551"/>
      <c r="I69" s="552"/>
      <c r="J69" s="552"/>
      <c r="K69" s="552"/>
      <c r="L69" s="553"/>
      <c r="M69" s="147"/>
      <c r="N69" s="148"/>
      <c r="O69" s="254" t="s">
        <v>99</v>
      </c>
    </row>
    <row r="70" spans="1:18" ht="58.5" customHeight="1" thickBot="1">
      <c r="A70" s="197" t="s">
        <v>100</v>
      </c>
      <c r="B70" s="548" t="str">
        <f t="shared" si="2"/>
        <v>★</v>
      </c>
      <c r="C70" s="549"/>
      <c r="D70" s="550"/>
      <c r="E70" s="385">
        <v>7.63</v>
      </c>
      <c r="F70" s="385">
        <v>7.6</v>
      </c>
      <c r="G70" s="393">
        <f t="shared" si="0"/>
        <v>-3.0000000000000249E-2</v>
      </c>
      <c r="H70" s="544"/>
      <c r="I70" s="545"/>
      <c r="J70" s="545"/>
      <c r="K70" s="545"/>
      <c r="L70" s="546"/>
      <c r="M70" s="198"/>
      <c r="N70" s="148"/>
      <c r="O70" s="254"/>
    </row>
    <row r="71" spans="1:18" ht="42.75" customHeight="1" thickBot="1">
      <c r="A71" s="199"/>
      <c r="B71" s="199"/>
      <c r="C71" s="199"/>
      <c r="D71" s="199"/>
      <c r="E71" s="587"/>
      <c r="F71" s="587"/>
      <c r="G71" s="587"/>
      <c r="H71" s="587"/>
      <c r="I71" s="587"/>
      <c r="J71" s="587"/>
      <c r="K71" s="587"/>
      <c r="L71" s="587"/>
      <c r="M71" s="53">
        <f>COUNTIF(E24:E70,"&gt;=10")</f>
        <v>10</v>
      </c>
      <c r="N71" s="53">
        <f>COUNTIF(F24:F70,"&gt;=10")</f>
        <v>11</v>
      </c>
      <c r="O71" s="53" t="s">
        <v>26</v>
      </c>
    </row>
    <row r="72" spans="1:18" ht="36.75" customHeight="1" thickBot="1">
      <c r="A72" s="66" t="s">
        <v>19</v>
      </c>
      <c r="B72" s="67"/>
      <c r="C72" s="112"/>
      <c r="D72" s="112"/>
      <c r="E72" s="588" t="s">
        <v>18</v>
      </c>
      <c r="F72" s="588"/>
      <c r="G72" s="588"/>
      <c r="H72" s="589" t="s">
        <v>189</v>
      </c>
      <c r="I72" s="590"/>
      <c r="J72" s="67"/>
      <c r="K72" s="68"/>
      <c r="L72" s="68"/>
      <c r="M72" s="69"/>
      <c r="N72" s="70"/>
    </row>
    <row r="73" spans="1:18" ht="36.75" customHeight="1" thickBot="1">
      <c r="A73" s="71"/>
      <c r="B73" s="200"/>
      <c r="C73" s="593" t="s">
        <v>166</v>
      </c>
      <c r="D73" s="594"/>
      <c r="E73" s="594"/>
      <c r="F73" s="595"/>
      <c r="G73" s="72">
        <f>+F70</f>
        <v>7.6</v>
      </c>
      <c r="H73" s="73" t="s">
        <v>101</v>
      </c>
      <c r="I73" s="591">
        <f>+G70</f>
        <v>-3.0000000000000249E-2</v>
      </c>
      <c r="J73" s="592"/>
      <c r="K73" s="201"/>
      <c r="L73" s="201"/>
      <c r="M73" s="202"/>
      <c r="N73" s="74"/>
    </row>
    <row r="74" spans="1:18" ht="36.75" customHeight="1" thickBot="1">
      <c r="A74" s="71"/>
      <c r="B74" s="200"/>
      <c r="C74" s="557" t="s">
        <v>102</v>
      </c>
      <c r="D74" s="558"/>
      <c r="E74" s="558"/>
      <c r="F74" s="559"/>
      <c r="G74" s="75">
        <f>+F35</f>
        <v>10.75</v>
      </c>
      <c r="H74" s="76" t="s">
        <v>101</v>
      </c>
      <c r="I74" s="560">
        <f>+G35</f>
        <v>8.0000000000000071E-2</v>
      </c>
      <c r="J74" s="561"/>
      <c r="K74" s="201"/>
      <c r="L74" s="201"/>
      <c r="M74" s="202"/>
      <c r="N74" s="74"/>
      <c r="R74" s="239" t="s">
        <v>19</v>
      </c>
    </row>
    <row r="75" spans="1:18" ht="36.75" customHeight="1" thickBot="1">
      <c r="A75" s="71"/>
      <c r="B75" s="200"/>
      <c r="C75" s="562" t="s">
        <v>103</v>
      </c>
      <c r="D75" s="563"/>
      <c r="E75" s="563"/>
      <c r="F75" s="77" t="str">
        <f>VLOOKUP(G75,F:P,10,0)</f>
        <v>香川県</v>
      </c>
      <c r="G75" s="78">
        <f>MAX(F23:F70)</f>
        <v>13.75</v>
      </c>
      <c r="H75" s="564" t="s">
        <v>104</v>
      </c>
      <c r="I75" s="565"/>
      <c r="J75" s="565"/>
      <c r="K75" s="79">
        <f>+N71</f>
        <v>11</v>
      </c>
      <c r="L75" s="80" t="s">
        <v>105</v>
      </c>
      <c r="M75" s="81">
        <f>N71-M71</f>
        <v>1</v>
      </c>
      <c r="N75" s="74"/>
      <c r="R75" s="240"/>
    </row>
    <row r="76" spans="1:18" ht="36.75" customHeight="1" thickBot="1">
      <c r="A76" s="82"/>
      <c r="B76" s="83"/>
      <c r="C76" s="83"/>
      <c r="D76" s="83"/>
      <c r="E76" s="83"/>
      <c r="F76" s="83"/>
      <c r="G76" s="83"/>
      <c r="H76" s="83"/>
      <c r="I76" s="83"/>
      <c r="J76" s="83"/>
      <c r="K76" s="84"/>
      <c r="L76" s="84"/>
      <c r="M76" s="85"/>
      <c r="N76" s="86"/>
      <c r="R76" s="240"/>
    </row>
    <row r="77" spans="1:18" ht="30.75" customHeight="1">
      <c r="A77" s="108"/>
      <c r="B77" s="108"/>
      <c r="C77" s="108"/>
      <c r="D77" s="108"/>
      <c r="E77" s="108"/>
      <c r="F77" s="108"/>
      <c r="G77" s="108"/>
      <c r="H77" s="108"/>
      <c r="I77" s="108"/>
      <c r="J77" s="108"/>
      <c r="K77" s="203"/>
      <c r="L77" s="203"/>
      <c r="M77" s="204"/>
      <c r="N77" s="205"/>
      <c r="R77" s="241"/>
    </row>
    <row r="78" spans="1:18" ht="30.75" customHeight="1" thickBot="1">
      <c r="A78" s="206"/>
      <c r="B78" s="206"/>
      <c r="C78" s="206"/>
      <c r="D78" s="206"/>
      <c r="E78" s="206"/>
      <c r="F78" s="206"/>
      <c r="G78" s="206"/>
      <c r="H78" s="206"/>
      <c r="I78" s="206"/>
      <c r="J78" s="206"/>
      <c r="K78" s="207"/>
      <c r="L78" s="207"/>
      <c r="M78" s="208"/>
      <c r="N78" s="206"/>
    </row>
    <row r="79" spans="1:18" ht="24.75" customHeight="1" thickTop="1">
      <c r="A79" s="566">
        <v>3</v>
      </c>
      <c r="B79" s="569" t="s">
        <v>187</v>
      </c>
      <c r="C79" s="570"/>
      <c r="D79" s="570"/>
      <c r="E79" s="570"/>
      <c r="F79" s="571"/>
      <c r="G79" s="578" t="s">
        <v>188</v>
      </c>
      <c r="H79" s="579"/>
      <c r="I79" s="579"/>
      <c r="J79" s="579"/>
      <c r="K79" s="579"/>
      <c r="L79" s="579"/>
      <c r="M79" s="579"/>
      <c r="N79" s="580"/>
    </row>
    <row r="80" spans="1:18" ht="24.75" customHeight="1">
      <c r="A80" s="567"/>
      <c r="B80" s="572"/>
      <c r="C80" s="573"/>
      <c r="D80" s="573"/>
      <c r="E80" s="573"/>
      <c r="F80" s="574"/>
      <c r="G80" s="581"/>
      <c r="H80" s="582"/>
      <c r="I80" s="582"/>
      <c r="J80" s="582"/>
      <c r="K80" s="582"/>
      <c r="L80" s="582"/>
      <c r="M80" s="582"/>
      <c r="N80" s="583"/>
      <c r="O80" s="209" t="s">
        <v>26</v>
      </c>
      <c r="P80" s="209"/>
    </row>
    <row r="81" spans="1:16" ht="24.75" customHeight="1">
      <c r="A81" s="567"/>
      <c r="B81" s="572"/>
      <c r="C81" s="573"/>
      <c r="D81" s="573"/>
      <c r="E81" s="573"/>
      <c r="F81" s="574"/>
      <c r="G81" s="581"/>
      <c r="H81" s="582"/>
      <c r="I81" s="582"/>
      <c r="J81" s="582"/>
      <c r="K81" s="582"/>
      <c r="L81" s="582"/>
      <c r="M81" s="582"/>
      <c r="N81" s="583"/>
      <c r="O81" s="209" t="s">
        <v>19</v>
      </c>
      <c r="P81" s="209" t="s">
        <v>106</v>
      </c>
    </row>
    <row r="82" spans="1:16" ht="24.75" customHeight="1">
      <c r="A82" s="567"/>
      <c r="B82" s="572"/>
      <c r="C82" s="573"/>
      <c r="D82" s="573"/>
      <c r="E82" s="573"/>
      <c r="F82" s="574"/>
      <c r="G82" s="581"/>
      <c r="H82" s="582"/>
      <c r="I82" s="582"/>
      <c r="J82" s="582"/>
      <c r="K82" s="582"/>
      <c r="L82" s="582"/>
      <c r="M82" s="582"/>
      <c r="N82" s="583"/>
      <c r="O82" s="210"/>
      <c r="P82" s="209"/>
    </row>
    <row r="83" spans="1:16" ht="46.2" customHeight="1" thickBot="1">
      <c r="A83" s="568"/>
      <c r="B83" s="575"/>
      <c r="C83" s="576"/>
      <c r="D83" s="576"/>
      <c r="E83" s="576"/>
      <c r="F83" s="577"/>
      <c r="G83" s="584"/>
      <c r="H83" s="585"/>
      <c r="I83" s="585"/>
      <c r="J83" s="585"/>
      <c r="K83" s="585"/>
      <c r="L83" s="585"/>
      <c r="M83" s="585"/>
      <c r="N83" s="58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dimension ref="A1:K28"/>
  <sheetViews>
    <sheetView workbookViewId="0">
      <selection activeCell="K15" sqref="K15"/>
    </sheetView>
  </sheetViews>
  <sheetFormatPr defaultRowHeight="13.2"/>
  <cols>
    <col min="2" max="2" width="13.109375" customWidth="1"/>
    <col min="3" max="4" width="11" customWidth="1"/>
    <col min="5" max="7" width="12.109375" customWidth="1"/>
  </cols>
  <sheetData>
    <row r="1" spans="1:10">
      <c r="A1" s="104"/>
      <c r="B1" s="104"/>
      <c r="C1" s="104"/>
      <c r="D1" s="104"/>
      <c r="E1" s="104"/>
      <c r="F1" s="104"/>
      <c r="G1" s="104"/>
      <c r="H1" s="104"/>
    </row>
    <row r="2" spans="1:10">
      <c r="A2" s="104"/>
      <c r="B2" s="104"/>
      <c r="C2" s="104"/>
      <c r="D2" s="104"/>
      <c r="E2" s="104"/>
      <c r="F2" s="104"/>
      <c r="G2" s="104"/>
      <c r="H2" s="104"/>
    </row>
    <row r="3" spans="1:10">
      <c r="A3" s="104"/>
      <c r="B3" s="104"/>
      <c r="C3" s="104"/>
      <c r="D3" s="104"/>
      <c r="E3" s="104"/>
      <c r="F3" s="104"/>
      <c r="G3" s="104"/>
      <c r="H3" s="104"/>
    </row>
    <row r="4" spans="1:10">
      <c r="A4" s="104"/>
      <c r="B4" s="439" t="s">
        <v>236</v>
      </c>
      <c r="C4" s="440"/>
      <c r="D4" s="104"/>
      <c r="E4" s="104"/>
      <c r="F4" s="104"/>
      <c r="G4" s="104"/>
      <c r="H4" s="104"/>
    </row>
    <row r="5" spans="1:10" ht="13.8" thickBot="1">
      <c r="A5" s="104"/>
      <c r="B5" s="635" t="s">
        <v>190</v>
      </c>
      <c r="C5" s="636"/>
      <c r="D5" s="636"/>
      <c r="E5" s="637" t="s">
        <v>191</v>
      </c>
      <c r="F5" s="637"/>
      <c r="G5" s="638"/>
      <c r="H5" s="104"/>
    </row>
    <row r="6" spans="1:10">
      <c r="A6" s="104"/>
      <c r="B6" s="441" t="s">
        <v>192</v>
      </c>
      <c r="C6" s="442" t="s">
        <v>192</v>
      </c>
      <c r="D6" s="442" t="s">
        <v>193</v>
      </c>
      <c r="E6" s="443" t="s">
        <v>192</v>
      </c>
      <c r="F6" s="442" t="s">
        <v>192</v>
      </c>
      <c r="G6" s="444" t="s">
        <v>193</v>
      </c>
      <c r="H6" s="104"/>
    </row>
    <row r="7" spans="1:10">
      <c r="A7" s="104"/>
      <c r="B7" s="445" t="s">
        <v>194</v>
      </c>
      <c r="C7" s="446" t="s">
        <v>195</v>
      </c>
      <c r="D7" s="446" t="s">
        <v>196</v>
      </c>
      <c r="E7" s="447" t="s">
        <v>194</v>
      </c>
      <c r="F7" s="446" t="s">
        <v>195</v>
      </c>
      <c r="G7" s="448" t="s">
        <v>196</v>
      </c>
      <c r="H7" s="104"/>
    </row>
    <row r="8" spans="1:10" ht="13.8" thickBot="1">
      <c r="A8" s="104"/>
      <c r="B8" s="504">
        <v>64027</v>
      </c>
      <c r="C8" s="505">
        <v>33662</v>
      </c>
      <c r="D8" s="505">
        <v>30365</v>
      </c>
      <c r="E8" s="505">
        <v>44178</v>
      </c>
      <c r="F8" s="505">
        <v>22012</v>
      </c>
      <c r="G8" s="506">
        <v>22166</v>
      </c>
      <c r="H8" s="104"/>
    </row>
    <row r="9" spans="1:10">
      <c r="A9" s="104"/>
      <c r="B9" s="104"/>
      <c r="C9" s="104"/>
      <c r="D9" s="104"/>
      <c r="E9" s="104"/>
      <c r="F9" s="104"/>
      <c r="G9" s="104"/>
      <c r="H9" s="104"/>
    </row>
    <row r="10" spans="1:10">
      <c r="A10" s="104"/>
      <c r="B10" s="104"/>
      <c r="C10" s="104"/>
      <c r="D10" s="104"/>
      <c r="E10" s="104"/>
      <c r="F10" s="104"/>
      <c r="G10" s="104"/>
      <c r="H10" s="104"/>
      <c r="J10" t="s">
        <v>144</v>
      </c>
    </row>
    <row r="11" spans="1:10">
      <c r="A11" s="104"/>
      <c r="B11" s="104"/>
      <c r="C11" s="104"/>
      <c r="D11" s="104"/>
      <c r="E11" s="104"/>
      <c r="F11" s="104"/>
      <c r="G11" s="104"/>
      <c r="H11" s="104"/>
    </row>
    <row r="12" spans="1:10">
      <c r="A12" s="104"/>
      <c r="B12" s="439" t="s">
        <v>319</v>
      </c>
      <c r="C12" s="440"/>
      <c r="D12" s="104"/>
      <c r="E12" s="104"/>
      <c r="F12" s="104"/>
      <c r="G12" s="104"/>
      <c r="H12" s="104"/>
    </row>
    <row r="13" spans="1:10" ht="13.8" thickBot="1">
      <c r="A13" s="104"/>
      <c r="B13" s="635" t="s">
        <v>190</v>
      </c>
      <c r="C13" s="636"/>
      <c r="D13" s="636"/>
      <c r="E13" s="637" t="s">
        <v>191</v>
      </c>
      <c r="F13" s="637"/>
      <c r="G13" s="638"/>
      <c r="H13" s="104"/>
    </row>
    <row r="14" spans="1:10">
      <c r="A14" s="104"/>
      <c r="B14" s="441" t="s">
        <v>192</v>
      </c>
      <c r="C14" s="442" t="s">
        <v>192</v>
      </c>
      <c r="D14" s="442" t="s">
        <v>193</v>
      </c>
      <c r="E14" s="443" t="s">
        <v>192</v>
      </c>
      <c r="F14" s="442" t="s">
        <v>192</v>
      </c>
      <c r="G14" s="444" t="s">
        <v>193</v>
      </c>
      <c r="H14" s="104"/>
    </row>
    <row r="15" spans="1:10">
      <c r="A15" s="104"/>
      <c r="B15" s="445" t="s">
        <v>194</v>
      </c>
      <c r="C15" s="446" t="s">
        <v>195</v>
      </c>
      <c r="D15" s="446" t="s">
        <v>196</v>
      </c>
      <c r="E15" s="447" t="s">
        <v>194</v>
      </c>
      <c r="F15" s="446" t="s">
        <v>195</v>
      </c>
      <c r="G15" s="448" t="s">
        <v>196</v>
      </c>
      <c r="H15" s="104"/>
    </row>
    <row r="16" spans="1:10" ht="13.8" thickBot="1">
      <c r="A16" s="104"/>
      <c r="B16" s="504">
        <v>87318</v>
      </c>
      <c r="C16" s="505">
        <v>46402</v>
      </c>
      <c r="D16" s="505">
        <v>40916</v>
      </c>
      <c r="E16" s="505">
        <v>60268</v>
      </c>
      <c r="F16" s="505">
        <v>30026</v>
      </c>
      <c r="G16" s="506">
        <v>30242</v>
      </c>
      <c r="H16" s="104"/>
    </row>
    <row r="17" spans="1:11">
      <c r="A17" s="104"/>
    </row>
    <row r="18" spans="1:11">
      <c r="A18" s="104"/>
      <c r="B18" s="104"/>
      <c r="C18" s="104"/>
      <c r="D18" s="104"/>
      <c r="E18" s="104"/>
      <c r="F18" s="104"/>
      <c r="G18" s="104"/>
      <c r="H18" s="104"/>
    </row>
    <row r="19" spans="1:11">
      <c r="A19" s="104"/>
      <c r="B19" s="104"/>
      <c r="C19" s="104"/>
      <c r="D19" s="104"/>
      <c r="E19" s="104"/>
      <c r="F19" s="104"/>
      <c r="G19" s="104"/>
      <c r="H19" s="104"/>
    </row>
    <row r="20" spans="1:11" ht="18" customHeight="1">
      <c r="A20" s="104"/>
      <c r="B20" s="449" t="s">
        <v>190</v>
      </c>
      <c r="C20" s="450"/>
      <c r="D20" s="450"/>
      <c r="E20" s="451" t="s">
        <v>191</v>
      </c>
      <c r="F20" s="451"/>
      <c r="G20" s="452"/>
      <c r="H20" s="104"/>
    </row>
    <row r="21" spans="1:11" ht="18" customHeight="1">
      <c r="A21" s="104"/>
      <c r="B21" s="453" t="s">
        <v>197</v>
      </c>
      <c r="C21" s="454" t="s">
        <v>198</v>
      </c>
      <c r="D21" s="454" t="s">
        <v>199</v>
      </c>
      <c r="E21" s="455" t="s">
        <v>200</v>
      </c>
      <c r="F21" s="454" t="s">
        <v>201</v>
      </c>
      <c r="G21" s="456" t="s">
        <v>202</v>
      </c>
      <c r="H21" s="104"/>
      <c r="K21" t="s">
        <v>210</v>
      </c>
    </row>
    <row r="22" spans="1:11" ht="18" customHeight="1">
      <c r="A22" s="104"/>
      <c r="B22" s="477">
        <f>+B16/B8</f>
        <v>1.3637684102019461</v>
      </c>
      <c r="C22" s="477">
        <f>+C16/C8</f>
        <v>1.3784683025369853</v>
      </c>
      <c r="D22" s="477">
        <f>+D16/D8</f>
        <v>1.3474724189033427</v>
      </c>
      <c r="E22" s="477">
        <f>+E16/E8</f>
        <v>1.3642084295350627</v>
      </c>
      <c r="F22" s="477">
        <f>+F16/F8</f>
        <v>1.3640741413774304</v>
      </c>
      <c r="G22" s="477">
        <f t="shared" ref="G22" si="0">+G16/G8</f>
        <v>1.3643417847153299</v>
      </c>
      <c r="H22" s="104"/>
    </row>
    <row r="23" spans="1:11">
      <c r="B23" s="104"/>
      <c r="C23" s="104"/>
      <c r="D23" s="104"/>
      <c r="E23" s="104"/>
      <c r="F23" s="104"/>
      <c r="G23" s="104"/>
      <c r="H23" s="104"/>
    </row>
    <row r="24" spans="1:11">
      <c r="B24" s="104"/>
      <c r="C24" s="104"/>
      <c r="D24" s="104"/>
      <c r="E24" s="104"/>
      <c r="F24" s="104"/>
      <c r="G24" s="104"/>
      <c r="H24" s="104"/>
    </row>
    <row r="25" spans="1:11">
      <c r="B25" s="104"/>
      <c r="C25" s="104"/>
      <c r="D25" s="104"/>
      <c r="E25" s="104"/>
      <c r="F25" s="104"/>
      <c r="G25" s="104"/>
      <c r="H25" s="104"/>
    </row>
    <row r="26" spans="1:11">
      <c r="H26" s="104"/>
    </row>
    <row r="28" spans="1:11">
      <c r="H28" t="s">
        <v>203</v>
      </c>
    </row>
  </sheetData>
  <mergeCells count="4">
    <mergeCell ref="B5:D5"/>
    <mergeCell ref="E5:G5"/>
    <mergeCell ref="B13:D13"/>
    <mergeCell ref="E13:G13"/>
  </mergeCells>
  <phoneticPr fontId="8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780C7-8A10-4926-AF87-E6E62D0118C7}">
  <sheetPr>
    <pageSetUpPr fitToPage="1"/>
  </sheetPr>
  <dimension ref="A1:R26"/>
  <sheetViews>
    <sheetView view="pageBreakPreview" zoomScale="95" zoomScaleNormal="100" zoomScaleSheetLayoutView="95" workbookViewId="0">
      <selection activeCell="R10" sqref="R10"/>
    </sheetView>
  </sheetViews>
  <sheetFormatPr defaultColWidth="9" defaultRowHeight="13.2"/>
  <cols>
    <col min="1" max="1" width="4.88671875" style="479" customWidth="1"/>
    <col min="2" max="8" width="9" style="479"/>
    <col min="9" max="9" width="6" style="479" customWidth="1"/>
    <col min="10" max="10" width="9" style="479"/>
    <col min="11" max="11" width="5.88671875" style="479" customWidth="1"/>
    <col min="12" max="12" width="45.33203125" style="479" customWidth="1"/>
    <col min="13" max="13" width="4.21875" style="479" customWidth="1"/>
    <col min="14" max="14" width="3.44140625" style="479" customWidth="1"/>
    <col min="15" max="16384" width="9" style="479"/>
  </cols>
  <sheetData>
    <row r="1" spans="1:18" ht="23.4">
      <c r="A1" s="644" t="s">
        <v>204</v>
      </c>
      <c r="B1" s="644"/>
      <c r="C1" s="644"/>
      <c r="D1" s="644"/>
      <c r="E1" s="644"/>
      <c r="F1" s="644"/>
      <c r="G1" s="644"/>
      <c r="H1" s="644"/>
      <c r="I1" s="644"/>
      <c r="J1" s="645"/>
      <c r="K1" s="645"/>
      <c r="L1" s="645"/>
      <c r="M1" s="645"/>
      <c r="O1" s="480"/>
      <c r="Q1" s="480"/>
    </row>
    <row r="2" spans="1:18" s="1" customFormat="1" ht="26.25" customHeight="1">
      <c r="A2" s="646" t="s">
        <v>440</v>
      </c>
      <c r="B2" s="646"/>
      <c r="C2" s="646"/>
      <c r="D2" s="646"/>
      <c r="E2" s="646"/>
      <c r="F2" s="646"/>
      <c r="G2" s="646"/>
      <c r="H2" s="646"/>
      <c r="I2" s="646"/>
      <c r="J2" s="646"/>
      <c r="K2" s="646"/>
      <c r="L2" s="646"/>
      <c r="M2" s="646"/>
    </row>
    <row r="3" spans="1:18" s="1" customFormat="1" ht="26.25" customHeight="1">
      <c r="A3" s="647" t="s">
        <v>441</v>
      </c>
      <c r="B3" s="647"/>
      <c r="C3" s="647"/>
      <c r="D3" s="647"/>
      <c r="E3" s="647"/>
      <c r="F3" s="647"/>
      <c r="G3" s="647"/>
      <c r="H3" s="647"/>
      <c r="I3" s="647"/>
      <c r="J3" s="647"/>
      <c r="K3" s="647"/>
      <c r="L3" s="648"/>
      <c r="M3" s="648"/>
    </row>
    <row r="4" spans="1:18" s="1" customFormat="1" ht="26.25" customHeight="1">
      <c r="A4" s="649" t="s">
        <v>237</v>
      </c>
      <c r="B4" s="649"/>
      <c r="C4" s="649"/>
      <c r="D4" s="649"/>
      <c r="E4" s="649"/>
      <c r="F4" s="649"/>
      <c r="G4" s="649"/>
      <c r="H4" s="649"/>
      <c r="I4" s="649"/>
      <c r="J4" s="649"/>
      <c r="K4" s="649"/>
      <c r="L4" s="646"/>
      <c r="M4" s="646"/>
    </row>
    <row r="5" spans="1:18" s="1" customFormat="1" ht="26.25" customHeight="1">
      <c r="A5" s="513"/>
      <c r="B5" s="513"/>
      <c r="C5" s="513"/>
      <c r="D5" s="513"/>
      <c r="E5" s="513"/>
      <c r="F5" s="513"/>
      <c r="G5" s="513"/>
      <c r="H5" s="513"/>
      <c r="I5" s="513"/>
      <c r="J5" s="513"/>
      <c r="K5" s="513"/>
      <c r="L5" s="513"/>
      <c r="M5" s="513"/>
    </row>
    <row r="6" spans="1:18" s="1" customFormat="1" ht="26.25" customHeight="1">
      <c r="A6" s="513"/>
      <c r="B6" s="642" t="s">
        <v>444</v>
      </c>
      <c r="C6" s="643"/>
      <c r="D6" s="643"/>
      <c r="E6" s="643"/>
      <c r="F6" s="643"/>
      <c r="G6" s="643"/>
      <c r="H6" s="643"/>
      <c r="I6" s="643"/>
      <c r="J6" s="643"/>
      <c r="K6" s="643"/>
      <c r="L6" s="643"/>
      <c r="M6" s="513"/>
    </row>
    <row r="7" spans="1:18" s="1" customFormat="1" ht="20.399999999999999" customHeight="1">
      <c r="A7" s="513"/>
      <c r="B7" s="513"/>
      <c r="C7" s="513"/>
      <c r="D7" s="513"/>
      <c r="E7" s="513"/>
      <c r="F7" s="513"/>
      <c r="G7" s="513"/>
      <c r="H7" s="513"/>
      <c r="I7" s="513"/>
      <c r="J7" s="513"/>
      <c r="K7" s="513"/>
      <c r="L7" s="514"/>
      <c r="M7" s="514"/>
    </row>
    <row r="8" spans="1:18" ht="22.2" customHeight="1">
      <c r="A8" s="515"/>
      <c r="B8" s="650"/>
      <c r="C8" s="651"/>
      <c r="D8" s="651"/>
      <c r="E8" s="651"/>
      <c r="F8" s="515"/>
      <c r="G8" s="515" t="s">
        <v>19</v>
      </c>
      <c r="H8" s="653" t="s">
        <v>443</v>
      </c>
      <c r="I8" s="653"/>
      <c r="J8" s="653"/>
      <c r="K8" s="653"/>
      <c r="L8" s="653"/>
      <c r="M8" s="515"/>
      <c r="N8" s="495"/>
      <c r="O8" s="480"/>
      <c r="P8" s="480"/>
      <c r="R8" s="480"/>
    </row>
    <row r="9" spans="1:18" ht="22.2" customHeight="1">
      <c r="A9" s="515"/>
      <c r="B9" s="651"/>
      <c r="C9" s="651"/>
      <c r="D9" s="651"/>
      <c r="E9" s="651"/>
      <c r="F9" s="515"/>
      <c r="G9" s="515"/>
      <c r="H9" s="653"/>
      <c r="I9" s="653"/>
      <c r="J9" s="653"/>
      <c r="K9" s="653"/>
      <c r="L9" s="653"/>
      <c r="M9" s="515"/>
      <c r="N9" s="495"/>
      <c r="O9" s="480"/>
      <c r="P9" s="481" t="s">
        <v>19</v>
      </c>
    </row>
    <row r="10" spans="1:18" ht="22.2" customHeight="1">
      <c r="A10" s="515"/>
      <c r="B10" s="651"/>
      <c r="C10" s="651"/>
      <c r="D10" s="651"/>
      <c r="E10" s="651"/>
      <c r="F10" s="515"/>
      <c r="G10" s="515"/>
      <c r="H10" s="653"/>
      <c r="I10" s="653"/>
      <c r="J10" s="653"/>
      <c r="K10" s="653"/>
      <c r="L10" s="653"/>
      <c r="M10" s="515"/>
      <c r="O10" s="290"/>
      <c r="P10" s="1"/>
    </row>
    <row r="11" spans="1:18" ht="22.2" customHeight="1">
      <c r="A11" s="515"/>
      <c r="B11" s="651"/>
      <c r="C11" s="651"/>
      <c r="D11" s="651"/>
      <c r="E11" s="651"/>
      <c r="F11" s="515"/>
      <c r="G11" s="515"/>
      <c r="H11" s="653"/>
      <c r="I11" s="653"/>
      <c r="J11" s="653"/>
      <c r="K11" s="653"/>
      <c r="L11" s="653"/>
      <c r="M11" s="515"/>
      <c r="O11" s="480"/>
      <c r="P11" s="1"/>
    </row>
    <row r="12" spans="1:18" ht="22.2" customHeight="1">
      <c r="A12" s="515"/>
      <c r="B12" s="651"/>
      <c r="C12" s="651"/>
      <c r="D12" s="651"/>
      <c r="E12" s="651"/>
      <c r="F12" s="515"/>
      <c r="G12" s="515"/>
      <c r="H12" s="653"/>
      <c r="I12" s="653"/>
      <c r="J12" s="653"/>
      <c r="K12" s="653"/>
      <c r="L12" s="653"/>
      <c r="M12" s="515"/>
      <c r="O12" s="480"/>
      <c r="P12" s="1"/>
    </row>
    <row r="13" spans="1:18" ht="22.2" customHeight="1">
      <c r="A13" s="515"/>
      <c r="B13" s="651"/>
      <c r="C13" s="651"/>
      <c r="D13" s="651"/>
      <c r="E13" s="651"/>
      <c r="F13" s="516"/>
      <c r="G13" s="516"/>
      <c r="H13" s="653"/>
      <c r="I13" s="653"/>
      <c r="J13" s="653"/>
      <c r="K13" s="653"/>
      <c r="L13" s="653"/>
      <c r="M13" s="515"/>
      <c r="O13" s="480"/>
      <c r="P13" s="1"/>
    </row>
    <row r="14" spans="1:18" ht="22.2" customHeight="1">
      <c r="A14" s="515"/>
      <c r="B14" s="651"/>
      <c r="C14" s="651"/>
      <c r="D14" s="651"/>
      <c r="E14" s="651"/>
      <c r="F14" s="517"/>
      <c r="G14" s="517"/>
      <c r="H14" s="653"/>
      <c r="I14" s="653"/>
      <c r="J14" s="653"/>
      <c r="K14" s="653"/>
      <c r="L14" s="653"/>
      <c r="M14" s="515"/>
      <c r="O14" s="290"/>
      <c r="P14" s="518" t="s">
        <v>19</v>
      </c>
    </row>
    <row r="15" spans="1:18" ht="22.2" customHeight="1">
      <c r="A15" s="515"/>
      <c r="B15" s="652"/>
      <c r="C15" s="652"/>
      <c r="D15" s="652"/>
      <c r="E15" s="652"/>
      <c r="F15" s="517"/>
      <c r="G15" s="517"/>
      <c r="H15" s="653"/>
      <c r="I15" s="653"/>
      <c r="J15" s="653"/>
      <c r="K15" s="653"/>
      <c r="L15" s="653"/>
      <c r="M15" s="515"/>
      <c r="O15" s="480"/>
      <c r="P15" s="518"/>
    </row>
    <row r="16" spans="1:18" ht="51" customHeight="1">
      <c r="A16" s="515"/>
      <c r="B16" s="652"/>
      <c r="C16" s="652"/>
      <c r="D16" s="652"/>
      <c r="E16" s="652"/>
      <c r="F16" s="516"/>
      <c r="G16" s="516"/>
      <c r="H16" s="653"/>
      <c r="I16" s="653"/>
      <c r="J16" s="653"/>
      <c r="K16" s="653"/>
      <c r="L16" s="653"/>
      <c r="M16" s="515"/>
      <c r="P16" s="518" t="s">
        <v>26</v>
      </c>
    </row>
    <row r="17" spans="1:16" ht="15" customHeight="1">
      <c r="A17" s="519"/>
      <c r="B17" s="515"/>
      <c r="C17" s="515"/>
      <c r="D17" s="515"/>
      <c r="E17" s="515"/>
      <c r="F17" s="520"/>
      <c r="G17" s="520"/>
      <c r="H17" s="521"/>
      <c r="I17" s="521"/>
      <c r="J17" s="521"/>
      <c r="K17" s="521"/>
      <c r="L17" s="521"/>
      <c r="M17" s="520"/>
      <c r="P17" s="1"/>
    </row>
    <row r="18" spans="1:16" ht="36.75" customHeight="1">
      <c r="A18" s="522"/>
      <c r="B18" s="639" t="s">
        <v>442</v>
      </c>
      <c r="C18" s="640"/>
      <c r="D18" s="640"/>
      <c r="E18" s="640"/>
      <c r="F18" s="640"/>
      <c r="G18" s="640"/>
      <c r="H18" s="640"/>
      <c r="I18" s="640"/>
      <c r="J18" s="640"/>
      <c r="K18" s="640"/>
      <c r="L18" s="640"/>
      <c r="M18" s="641"/>
      <c r="P18" s="1"/>
    </row>
    <row r="19" spans="1:16" ht="45" customHeight="1">
      <c r="A19" s="522"/>
      <c r="B19" s="640"/>
      <c r="C19" s="640"/>
      <c r="D19" s="640"/>
      <c r="E19" s="640"/>
      <c r="F19" s="640"/>
      <c r="G19" s="640"/>
      <c r="H19" s="640"/>
      <c r="I19" s="640"/>
      <c r="J19" s="640"/>
      <c r="K19" s="640"/>
      <c r="L19" s="640"/>
      <c r="M19" s="641"/>
      <c r="P19" s="1"/>
    </row>
    <row r="20" spans="1:16" ht="13.8" customHeight="1">
      <c r="A20" s="522"/>
      <c r="B20" s="640"/>
      <c r="C20" s="640"/>
      <c r="D20" s="640"/>
      <c r="E20" s="640"/>
      <c r="F20" s="640"/>
      <c r="G20" s="640"/>
      <c r="H20" s="640"/>
      <c r="I20" s="640"/>
      <c r="J20" s="640"/>
      <c r="K20" s="640"/>
      <c r="L20" s="640"/>
      <c r="M20" s="641"/>
      <c r="P20" s="1"/>
    </row>
    <row r="21" spans="1:16" ht="13.5" hidden="1" customHeight="1">
      <c r="A21" s="522"/>
      <c r="B21" s="640"/>
      <c r="C21" s="640"/>
      <c r="D21" s="640"/>
      <c r="E21" s="640"/>
      <c r="F21" s="640"/>
      <c r="G21" s="640"/>
      <c r="H21" s="640"/>
      <c r="I21" s="640"/>
      <c r="J21" s="640"/>
      <c r="K21" s="640"/>
      <c r="L21" s="640"/>
      <c r="M21" s="641"/>
      <c r="P21" s="1"/>
    </row>
    <row r="22" spans="1:16" ht="27.75" hidden="1" customHeight="1">
      <c r="A22" s="522"/>
      <c r="B22" s="640"/>
      <c r="C22" s="640"/>
      <c r="D22" s="640"/>
      <c r="E22" s="640"/>
      <c r="F22" s="640"/>
      <c r="G22" s="640"/>
      <c r="H22" s="640"/>
      <c r="I22" s="640"/>
      <c r="J22" s="640"/>
      <c r="K22" s="640"/>
      <c r="L22" s="640"/>
      <c r="M22" s="641"/>
      <c r="P22" s="1"/>
    </row>
    <row r="23" spans="1:16" ht="18.75" hidden="1" customHeight="1">
      <c r="A23" s="522"/>
      <c r="B23" s="640"/>
      <c r="C23" s="640"/>
      <c r="D23" s="640"/>
      <c r="E23" s="640"/>
      <c r="F23" s="640"/>
      <c r="G23" s="640"/>
      <c r="H23" s="640"/>
      <c r="I23" s="640"/>
      <c r="J23" s="640"/>
      <c r="K23" s="640"/>
      <c r="L23" s="640"/>
      <c r="M23" s="641"/>
      <c r="P23" s="1"/>
    </row>
    <row r="24" spans="1:16" ht="17.25" hidden="1" customHeight="1">
      <c r="A24" s="522"/>
      <c r="B24" s="640"/>
      <c r="C24" s="640"/>
      <c r="D24" s="640"/>
      <c r="E24" s="640"/>
      <c r="F24" s="640"/>
      <c r="G24" s="640"/>
      <c r="H24" s="640"/>
      <c r="I24" s="640"/>
      <c r="J24" s="640"/>
      <c r="K24" s="640"/>
      <c r="L24" s="640"/>
      <c r="M24" s="641"/>
    </row>
    <row r="25" spans="1:16">
      <c r="A25" s="523"/>
      <c r="B25" s="523"/>
      <c r="C25" s="523"/>
      <c r="D25" s="523"/>
      <c r="E25" s="523"/>
      <c r="F25" s="523"/>
      <c r="G25" s="523"/>
      <c r="H25" s="523"/>
      <c r="I25" s="523"/>
      <c r="J25" s="523"/>
      <c r="K25" s="523"/>
      <c r="L25" s="523"/>
      <c r="M25" s="523"/>
    </row>
    <row r="26" spans="1:16">
      <c r="J26" s="524" t="s">
        <v>19</v>
      </c>
    </row>
  </sheetData>
  <mergeCells count="8">
    <mergeCell ref="B18:M24"/>
    <mergeCell ref="B6:L6"/>
    <mergeCell ref="A1:M1"/>
    <mergeCell ref="A2:M2"/>
    <mergeCell ref="A3:M3"/>
    <mergeCell ref="A4:M4"/>
    <mergeCell ref="B8:E16"/>
    <mergeCell ref="H8:L16"/>
  </mergeCells>
  <phoneticPr fontId="86"/>
  <pageMargins left="0.74803149606299213" right="0.74803149606299213" top="0.98425196850393704" bottom="0.98425196850393704" header="0.51181102362204722" footer="0.51181102362204722"/>
  <pageSetup paperSize="9" scale="95" orientation="landscape" horizontalDpi="200"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1"/>
  <sheetViews>
    <sheetView showGridLines="0" zoomScale="99" zoomScaleNormal="99" zoomScaleSheetLayoutView="79" workbookViewId="0">
      <selection activeCell="A32" sqref="A32:XFD40"/>
    </sheetView>
  </sheetViews>
  <sheetFormatPr defaultColWidth="9" defaultRowHeight="31.2" customHeight="1"/>
  <cols>
    <col min="1" max="1" width="163.88671875" style="276" customWidth="1"/>
    <col min="2" max="2" width="11.21875" style="274" customWidth="1"/>
    <col min="3" max="3" width="22" style="274" customWidth="1"/>
    <col min="4" max="4" width="20.109375" style="275" customWidth="1"/>
    <col min="5" max="16384" width="9" style="1"/>
  </cols>
  <sheetData>
    <row r="1" spans="1:4" s="40" customFormat="1" ht="31.2" customHeight="1" thickBot="1">
      <c r="A1" s="159" t="s">
        <v>239</v>
      </c>
      <c r="B1" s="160" t="s">
        <v>0</v>
      </c>
      <c r="C1" s="161" t="s">
        <v>1</v>
      </c>
      <c r="D1" s="273" t="s">
        <v>2</v>
      </c>
    </row>
    <row r="2" spans="1:4" s="40" customFormat="1" ht="31.2" customHeight="1" thickTop="1">
      <c r="A2" s="157" t="s">
        <v>268</v>
      </c>
      <c r="B2" s="286"/>
      <c r="C2" s="666" t="s">
        <v>270</v>
      </c>
      <c r="D2" s="289" t="s">
        <v>262</v>
      </c>
    </row>
    <row r="3" spans="1:4" s="40" customFormat="1" ht="58.2" customHeight="1">
      <c r="A3" s="404" t="s">
        <v>269</v>
      </c>
      <c r="B3" s="399" t="s">
        <v>261</v>
      </c>
      <c r="C3" s="667"/>
      <c r="D3" s="434">
        <v>45324</v>
      </c>
    </row>
    <row r="4" spans="1:4" s="40" customFormat="1" ht="31.2" customHeight="1" thickBot="1">
      <c r="A4" s="158" t="s">
        <v>271</v>
      </c>
      <c r="B4" s="285"/>
      <c r="C4" s="668"/>
      <c r="D4" s="288"/>
    </row>
    <row r="5" spans="1:4" s="40" customFormat="1" ht="31.2" customHeight="1" thickTop="1">
      <c r="A5" s="157" t="s">
        <v>264</v>
      </c>
      <c r="B5" s="286"/>
      <c r="C5" s="666" t="s">
        <v>267</v>
      </c>
      <c r="D5" s="289"/>
    </row>
    <row r="6" spans="1:4" s="40" customFormat="1" ht="94.8" customHeight="1">
      <c r="A6" s="404" t="s">
        <v>263</v>
      </c>
      <c r="B6" s="399" t="s">
        <v>266</v>
      </c>
      <c r="C6" s="667"/>
      <c r="D6" s="434">
        <v>45324</v>
      </c>
    </row>
    <row r="7" spans="1:4" s="40" customFormat="1" ht="31.2" customHeight="1" thickBot="1">
      <c r="A7" s="158" t="s">
        <v>265</v>
      </c>
      <c r="B7" s="285"/>
      <c r="C7" s="668"/>
      <c r="D7" s="288"/>
    </row>
    <row r="8" spans="1:4" s="40" customFormat="1" ht="31.2" customHeight="1" thickTop="1">
      <c r="A8" s="374" t="s">
        <v>272</v>
      </c>
      <c r="B8" s="286"/>
      <c r="C8" s="673" t="s">
        <v>276</v>
      </c>
      <c r="D8" s="289"/>
    </row>
    <row r="9" spans="1:4" s="40" customFormat="1" ht="403.8" customHeight="1">
      <c r="A9" s="494" t="s">
        <v>273</v>
      </c>
      <c r="B9" s="399" t="s">
        <v>275</v>
      </c>
      <c r="C9" s="667"/>
      <c r="D9" s="434">
        <v>45323</v>
      </c>
    </row>
    <row r="10" spans="1:4" s="40" customFormat="1" ht="31.2" customHeight="1" thickBot="1">
      <c r="A10" s="472" t="s">
        <v>274</v>
      </c>
      <c r="B10" s="285"/>
      <c r="C10" s="668"/>
      <c r="D10" s="288"/>
    </row>
    <row r="11" spans="1:4" s="40" customFormat="1" ht="31.2" customHeight="1" thickTop="1">
      <c r="A11" s="374" t="s">
        <v>277</v>
      </c>
      <c r="B11" s="286"/>
      <c r="C11" s="666" t="s">
        <v>280</v>
      </c>
      <c r="D11" s="289"/>
    </row>
    <row r="12" spans="1:4" s="40" customFormat="1" ht="127.2" customHeight="1">
      <c r="A12" s="366" t="s">
        <v>278</v>
      </c>
      <c r="B12" s="399" t="s">
        <v>279</v>
      </c>
      <c r="C12" s="667"/>
      <c r="D12" s="287">
        <v>45323</v>
      </c>
    </row>
    <row r="13" spans="1:4" s="40" customFormat="1" ht="31.2" customHeight="1" thickBot="1">
      <c r="A13" s="290" t="s">
        <v>281</v>
      </c>
      <c r="B13" s="285"/>
      <c r="C13" s="668"/>
      <c r="D13" s="288"/>
    </row>
    <row r="14" spans="1:4" s="40" customFormat="1" ht="31.2" customHeight="1" thickTop="1">
      <c r="A14" s="374" t="s">
        <v>282</v>
      </c>
      <c r="B14" s="286"/>
      <c r="C14" s="666" t="s">
        <v>286</v>
      </c>
      <c r="D14" s="289"/>
    </row>
    <row r="15" spans="1:4" s="40" customFormat="1" ht="120.6" customHeight="1">
      <c r="A15" s="416" t="s">
        <v>284</v>
      </c>
      <c r="B15" s="291" t="s">
        <v>285</v>
      </c>
      <c r="C15" s="674"/>
      <c r="D15" s="434">
        <v>45322</v>
      </c>
    </row>
    <row r="16" spans="1:4" s="40" customFormat="1" ht="31.2" customHeight="1" thickBot="1">
      <c r="A16" s="417" t="s">
        <v>283</v>
      </c>
      <c r="B16" s="408"/>
      <c r="C16" s="406"/>
      <c r="D16" s="288"/>
    </row>
    <row r="17" spans="1:19" s="40" customFormat="1" ht="31.2" customHeight="1" thickTop="1">
      <c r="A17" s="459" t="s">
        <v>287</v>
      </c>
      <c r="B17" s="457"/>
      <c r="C17" s="663" t="s">
        <v>289</v>
      </c>
      <c r="D17" s="661">
        <v>45321</v>
      </c>
    </row>
    <row r="18" spans="1:19" s="40" customFormat="1" ht="149.4" customHeight="1">
      <c r="A18" s="366" t="s">
        <v>288</v>
      </c>
      <c r="B18" s="291" t="s">
        <v>275</v>
      </c>
      <c r="C18" s="664"/>
      <c r="D18" s="662"/>
      <c r="S18" s="418"/>
    </row>
    <row r="19" spans="1:19" s="40" customFormat="1" ht="31.2" customHeight="1" thickBot="1">
      <c r="A19" s="158" t="s">
        <v>290</v>
      </c>
      <c r="B19" s="156"/>
      <c r="C19" s="665"/>
      <c r="D19" s="654"/>
    </row>
    <row r="20" spans="1:19" s="40" customFormat="1" ht="31.2" customHeight="1" thickTop="1">
      <c r="A20" s="405" t="s">
        <v>291</v>
      </c>
      <c r="B20" s="286"/>
      <c r="C20" s="666" t="s">
        <v>294</v>
      </c>
      <c r="D20" s="289"/>
    </row>
    <row r="21" spans="1:19" s="40" customFormat="1" ht="268.8" customHeight="1">
      <c r="A21" s="366" t="s">
        <v>293</v>
      </c>
      <c r="B21" s="399" t="s">
        <v>292</v>
      </c>
      <c r="C21" s="667"/>
      <c r="D21" s="287">
        <v>45321</v>
      </c>
    </row>
    <row r="22" spans="1:19" s="40" customFormat="1" ht="31.2" customHeight="1" thickBot="1">
      <c r="A22" s="158" t="s">
        <v>295</v>
      </c>
      <c r="B22" s="285"/>
      <c r="C22" s="668"/>
      <c r="D22" s="288"/>
    </row>
    <row r="23" spans="1:19" s="40" customFormat="1" ht="31.2" customHeight="1" thickTop="1" thickBot="1">
      <c r="A23" s="435" t="s">
        <v>296</v>
      </c>
      <c r="B23" s="675" t="s">
        <v>297</v>
      </c>
      <c r="C23" s="669" t="s">
        <v>300</v>
      </c>
      <c r="D23" s="672">
        <v>45320</v>
      </c>
    </row>
    <row r="24" spans="1:19" s="40" customFormat="1" ht="77.400000000000006" customHeight="1" thickBot="1">
      <c r="A24" s="383" t="s">
        <v>298</v>
      </c>
      <c r="B24" s="676"/>
      <c r="C24" s="670"/>
      <c r="D24" s="655"/>
    </row>
    <row r="25" spans="1:19" s="40" customFormat="1" ht="31.2" customHeight="1" thickBot="1">
      <c r="A25" s="503" t="s">
        <v>299</v>
      </c>
      <c r="B25" s="677"/>
      <c r="C25" s="671"/>
      <c r="D25" s="656"/>
    </row>
    <row r="26" spans="1:19" s="40" customFormat="1" ht="31.2" customHeight="1" thickTop="1" thickBot="1">
      <c r="A26" s="386" t="s">
        <v>301</v>
      </c>
      <c r="B26" s="657" t="s">
        <v>304</v>
      </c>
      <c r="C26" s="659" t="s">
        <v>305</v>
      </c>
      <c r="D26" s="654">
        <v>45319</v>
      </c>
    </row>
    <row r="27" spans="1:19" s="40" customFormat="1" ht="139.80000000000001" customHeight="1" thickBot="1">
      <c r="A27" s="383" t="s">
        <v>302</v>
      </c>
      <c r="B27" s="657"/>
      <c r="C27" s="659"/>
      <c r="D27" s="655"/>
    </row>
    <row r="28" spans="1:19" s="40" customFormat="1" ht="31.2" customHeight="1" thickBot="1">
      <c r="A28" s="281" t="s">
        <v>303</v>
      </c>
      <c r="B28" s="658"/>
      <c r="C28" s="660"/>
      <c r="D28" s="656"/>
    </row>
    <row r="29" spans="1:19" ht="31.2" customHeight="1" thickTop="1" thickBot="1">
      <c r="A29" s="386"/>
      <c r="B29" s="657" t="s">
        <v>308</v>
      </c>
      <c r="C29" s="659" t="s">
        <v>309</v>
      </c>
      <c r="D29" s="654">
        <v>45321</v>
      </c>
    </row>
    <row r="30" spans="1:19" ht="361.2" customHeight="1" thickBot="1">
      <c r="A30" s="383" t="s">
        <v>306</v>
      </c>
      <c r="B30" s="657"/>
      <c r="C30" s="659"/>
      <c r="D30" s="655"/>
    </row>
    <row r="31" spans="1:19" ht="31.2" customHeight="1" thickBot="1">
      <c r="A31" s="281" t="s">
        <v>307</v>
      </c>
      <c r="B31" s="658"/>
      <c r="C31" s="660"/>
      <c r="D31" s="656"/>
    </row>
    <row r="32" spans="1:19" ht="31.2" hidden="1" customHeight="1" thickTop="1" thickBot="1">
      <c r="A32" s="386"/>
      <c r="B32" s="657"/>
      <c r="C32" s="659"/>
      <c r="D32" s="654"/>
    </row>
    <row r="33" spans="1:4" ht="102.6" hidden="1" customHeight="1" thickBot="1">
      <c r="A33" s="383"/>
      <c r="B33" s="657"/>
      <c r="C33" s="659"/>
      <c r="D33" s="655"/>
    </row>
    <row r="34" spans="1:4" ht="31.2" hidden="1" customHeight="1" thickBot="1">
      <c r="A34" s="281"/>
      <c r="B34" s="658"/>
      <c r="C34" s="660"/>
      <c r="D34" s="656"/>
    </row>
    <row r="35" spans="1:4" ht="31.2" hidden="1" customHeight="1" thickTop="1" thickBot="1">
      <c r="A35" s="386"/>
      <c r="B35" s="657"/>
      <c r="C35" s="659"/>
      <c r="D35" s="654"/>
    </row>
    <row r="36" spans="1:4" ht="31.2" hidden="1" customHeight="1" thickBot="1">
      <c r="A36" s="383"/>
      <c r="B36" s="657"/>
      <c r="C36" s="659"/>
      <c r="D36" s="655"/>
    </row>
    <row r="37" spans="1:4" ht="31.2" hidden="1" customHeight="1" thickBot="1">
      <c r="A37" s="281"/>
      <c r="B37" s="658"/>
      <c r="C37" s="660"/>
      <c r="D37" s="656"/>
    </row>
    <row r="38" spans="1:4" s="40" customFormat="1" ht="31.2" hidden="1" customHeight="1" thickTop="1">
      <c r="A38" s="405"/>
      <c r="B38" s="286"/>
      <c r="C38" s="666"/>
      <c r="D38" s="289"/>
    </row>
    <row r="39" spans="1:4" s="40" customFormat="1" ht="31.2" hidden="1" customHeight="1">
      <c r="A39" s="366"/>
      <c r="B39" s="399"/>
      <c r="C39" s="667"/>
      <c r="D39" s="287"/>
    </row>
    <row r="40" spans="1:4" s="40" customFormat="1" ht="31.2" hidden="1" customHeight="1" thickBot="1">
      <c r="A40" s="158"/>
      <c r="B40" s="285"/>
      <c r="C40" s="668"/>
      <c r="D40" s="288"/>
    </row>
    <row r="41" spans="1:4" ht="31.2" customHeight="1" thickTop="1"/>
  </sheetData>
  <mergeCells count="24">
    <mergeCell ref="C38:C40"/>
    <mergeCell ref="B23:B25"/>
    <mergeCell ref="B26:B28"/>
    <mergeCell ref="B29:B31"/>
    <mergeCell ref="C29:C31"/>
    <mergeCell ref="B35:B37"/>
    <mergeCell ref="C35:C37"/>
    <mergeCell ref="C2:C4"/>
    <mergeCell ref="C8:C10"/>
    <mergeCell ref="C26:C28"/>
    <mergeCell ref="C14:C15"/>
    <mergeCell ref="C11:C13"/>
    <mergeCell ref="C5:C7"/>
    <mergeCell ref="D17:D19"/>
    <mergeCell ref="C17:C19"/>
    <mergeCell ref="C20:C22"/>
    <mergeCell ref="D26:D28"/>
    <mergeCell ref="C23:C25"/>
    <mergeCell ref="D23:D25"/>
    <mergeCell ref="D35:D37"/>
    <mergeCell ref="B32:B34"/>
    <mergeCell ref="C32:C34"/>
    <mergeCell ref="D32:D34"/>
    <mergeCell ref="D29:D31"/>
  </mergeCells>
  <phoneticPr fontId="16"/>
  <hyperlinks>
    <hyperlink ref="A7" r:id="rId1" xr:uid="{FC85377B-3801-4C68-A1E7-974EC638B03D}"/>
    <hyperlink ref="A4" r:id="rId2" xr:uid="{3B25AEA6-F3BB-4FE4-905D-4E2D17AB83BF}"/>
    <hyperlink ref="A10" r:id="rId3" xr:uid="{3CE40B15-CDEE-4377-AFB6-1771381D475E}"/>
    <hyperlink ref="A13" r:id="rId4" xr:uid="{9B8616CA-C5FC-451E-846D-A5C231207DAB}"/>
    <hyperlink ref="A16" r:id="rId5" xr:uid="{DDACEBC1-F91F-43F7-9CE1-57553E187D82}"/>
    <hyperlink ref="A19" r:id="rId6" xr:uid="{BFA4F26D-F4E1-4DBB-8F34-CF0A9210410C}"/>
    <hyperlink ref="A22" r:id="rId7" xr:uid="{B26F0087-F1C7-47A9-B1F7-ACC192167A43}"/>
    <hyperlink ref="A25" r:id="rId8" display="https://www.city.mishima.shizuoka.jp/ipn056369.html" xr:uid="{CBD2B167-DF77-40F9-B43E-AD4DA435155B}"/>
    <hyperlink ref="A28" r:id="rId9" xr:uid="{C0D5BF5A-5B5D-4870-9E52-22F41BD5387E}"/>
    <hyperlink ref="A31" r:id="rId10" xr:uid="{A1B693A8-C187-4B08-953A-31CEA62B7BCD}"/>
  </hyperlinks>
  <pageMargins left="0" right="0" top="0.19685039370078741" bottom="0.39370078740157483" header="0" footer="0.19685039370078741"/>
  <pageSetup paperSize="8" scale="28" orientation="portrait" horizontalDpi="300" verticalDpi="300" r:id="rId1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1"/>
  <sheetViews>
    <sheetView defaultGridColor="0" view="pageBreakPreview" colorId="56" zoomScale="91" zoomScaleNormal="66" zoomScaleSheetLayoutView="91" workbookViewId="0">
      <selection activeCell="U38" sqref="U38"/>
    </sheetView>
  </sheetViews>
  <sheetFormatPr defaultColWidth="9" defaultRowHeight="40.200000000000003" customHeight="1"/>
  <cols>
    <col min="1" max="1" width="193.5546875" style="280" customWidth="1"/>
    <col min="2" max="2" width="18" style="131" customWidth="1"/>
    <col min="3" max="3" width="20.109375" style="132" customWidth="1"/>
    <col min="4" max="16384" width="9" style="36"/>
  </cols>
  <sheetData>
    <row r="1" spans="1:24" ht="40.200000000000003" customHeight="1" thickBot="1">
      <c r="A1" s="35" t="s">
        <v>240</v>
      </c>
      <c r="B1" s="270" t="s">
        <v>22</v>
      </c>
      <c r="C1" s="271" t="s">
        <v>2</v>
      </c>
    </row>
    <row r="2" spans="1:24" ht="40.200000000000003" customHeight="1">
      <c r="A2" s="121" t="s">
        <v>394</v>
      </c>
      <c r="B2" s="126"/>
      <c r="C2" s="127"/>
    </row>
    <row r="3" spans="1:24" ht="194.4" customHeight="1">
      <c r="A3" s="323" t="s">
        <v>395</v>
      </c>
      <c r="B3" s="284" t="s">
        <v>397</v>
      </c>
      <c r="C3" s="128">
        <v>45320</v>
      </c>
    </row>
    <row r="4" spans="1:24" ht="40.200000000000003" customHeight="1" thickBot="1">
      <c r="A4" s="282" t="s">
        <v>396</v>
      </c>
      <c r="B4" s="129"/>
      <c r="C4" s="130"/>
    </row>
    <row r="5" spans="1:24" ht="40.200000000000003" customHeight="1">
      <c r="A5" s="121" t="s">
        <v>417</v>
      </c>
      <c r="B5" s="126"/>
      <c r="C5" s="127"/>
    </row>
    <row r="6" spans="1:24" ht="187.8" customHeight="1">
      <c r="A6" s="323" t="s">
        <v>433</v>
      </c>
      <c r="B6" s="321" t="s">
        <v>437</v>
      </c>
      <c r="C6" s="128">
        <v>45321</v>
      </c>
    </row>
    <row r="7" spans="1:24" ht="40.200000000000003" customHeight="1" thickBot="1">
      <c r="A7" s="282" t="s">
        <v>432</v>
      </c>
      <c r="B7" s="129"/>
      <c r="C7" s="130"/>
    </row>
    <row r="8" spans="1:24" s="359" customFormat="1" ht="40.200000000000003" customHeight="1">
      <c r="A8" s="121" t="s">
        <v>418</v>
      </c>
      <c r="B8" s="126"/>
      <c r="C8" s="127"/>
    </row>
    <row r="9" spans="1:24" s="359" customFormat="1" ht="234" customHeight="1">
      <c r="A9" s="323" t="s">
        <v>429</v>
      </c>
      <c r="B9" s="284" t="s">
        <v>438</v>
      </c>
      <c r="C9" s="128">
        <v>45321</v>
      </c>
    </row>
    <row r="10" spans="1:24" ht="39" customHeight="1" thickBot="1">
      <c r="A10" s="371" t="s">
        <v>428</v>
      </c>
      <c r="B10" s="367"/>
      <c r="C10" s="128"/>
    </row>
    <row r="11" spans="1:24" ht="40.200000000000003" customHeight="1">
      <c r="A11" s="373" t="s">
        <v>419</v>
      </c>
      <c r="B11" s="413"/>
      <c r="C11" s="368"/>
    </row>
    <row r="12" spans="1:24" ht="289.2" customHeight="1">
      <c r="A12" s="392" t="s">
        <v>431</v>
      </c>
      <c r="B12" s="411" t="s">
        <v>437</v>
      </c>
      <c r="C12" s="369">
        <v>45323</v>
      </c>
    </row>
    <row r="13" spans="1:24" ht="34.799999999999997" customHeight="1" thickBot="1">
      <c r="A13" s="409" t="s">
        <v>430</v>
      </c>
      <c r="B13" s="414"/>
      <c r="C13" s="370"/>
    </row>
    <row r="14" spans="1:24" ht="40.200000000000003" customHeight="1">
      <c r="A14" s="373" t="s">
        <v>434</v>
      </c>
      <c r="B14" s="413"/>
      <c r="C14" s="368"/>
    </row>
    <row r="15" spans="1:24" ht="202.8" customHeight="1">
      <c r="A15" s="392" t="s">
        <v>435</v>
      </c>
      <c r="B15" s="411" t="s">
        <v>437</v>
      </c>
      <c r="C15" s="369">
        <v>45324</v>
      </c>
    </row>
    <row r="16" spans="1:24" ht="32.4" customHeight="1" thickBot="1">
      <c r="A16" s="372" t="s">
        <v>436</v>
      </c>
      <c r="B16" s="414"/>
      <c r="C16" s="370"/>
      <c r="X16" s="36">
        <v>0</v>
      </c>
    </row>
    <row r="17" spans="1:3" ht="40.200000000000003" customHeight="1">
      <c r="A17" s="373" t="s">
        <v>427</v>
      </c>
      <c r="B17" s="413"/>
      <c r="C17" s="368"/>
    </row>
    <row r="18" spans="1:3" ht="76.8" customHeight="1">
      <c r="A18" s="392" t="s">
        <v>426</v>
      </c>
      <c r="B18" s="678" t="s">
        <v>439</v>
      </c>
      <c r="C18" s="369">
        <v>45320</v>
      </c>
    </row>
    <row r="19" spans="1:3" ht="40.200000000000003" customHeight="1" thickBot="1">
      <c r="A19" s="372" t="s">
        <v>425</v>
      </c>
      <c r="B19" s="679"/>
      <c r="C19" s="370"/>
    </row>
    <row r="20" spans="1:3" ht="40.200000000000003" hidden="1" customHeight="1">
      <c r="A20" s="373" t="s">
        <v>420</v>
      </c>
      <c r="B20" s="413"/>
      <c r="C20" s="368"/>
    </row>
    <row r="21" spans="1:3" ht="289.8" hidden="1" customHeight="1">
      <c r="A21" s="392"/>
      <c r="B21" s="412"/>
      <c r="C21" s="369"/>
    </row>
    <row r="22" spans="1:3" ht="40.200000000000003" hidden="1" customHeight="1" thickBot="1">
      <c r="A22" s="372" t="s">
        <v>421</v>
      </c>
      <c r="B22" s="414"/>
      <c r="C22" s="370"/>
    </row>
    <row r="23" spans="1:3" ht="40.200000000000003" customHeight="1">
      <c r="A23" s="373" t="s">
        <v>422</v>
      </c>
      <c r="B23" s="413"/>
      <c r="C23" s="368"/>
    </row>
    <row r="24" spans="1:3" ht="354.6" customHeight="1">
      <c r="A24" s="392" t="s">
        <v>424</v>
      </c>
      <c r="B24" s="412" t="s">
        <v>438</v>
      </c>
      <c r="C24" s="369">
        <v>45323</v>
      </c>
    </row>
    <row r="25" spans="1:3" ht="40.200000000000003" customHeight="1" thickBot="1">
      <c r="A25" s="372" t="s">
        <v>423</v>
      </c>
      <c r="B25" s="414"/>
      <c r="C25" s="370"/>
    </row>
    <row r="26" spans="1:3" ht="40.200000000000003" hidden="1" customHeight="1">
      <c r="A26" s="373"/>
      <c r="B26" s="413"/>
      <c r="C26" s="368"/>
    </row>
    <row r="27" spans="1:3" ht="78.599999999999994" hidden="1" customHeight="1">
      <c r="A27" s="392"/>
      <c r="B27" s="411"/>
      <c r="C27" s="369"/>
    </row>
    <row r="28" spans="1:3" ht="40.200000000000003" hidden="1" customHeight="1" thickBot="1">
      <c r="A28" s="372"/>
      <c r="B28" s="414"/>
      <c r="C28" s="370"/>
    </row>
    <row r="29" spans="1:3" ht="40.200000000000003" hidden="1" customHeight="1">
      <c r="A29" s="373"/>
      <c r="B29" s="413"/>
      <c r="C29" s="368"/>
    </row>
    <row r="30" spans="1:3" ht="308.39999999999998" hidden="1" customHeight="1">
      <c r="A30" s="392"/>
      <c r="B30" s="411"/>
      <c r="C30" s="369"/>
    </row>
    <row r="31" spans="1:3" ht="40.200000000000003" customHeight="1" thickBot="1">
      <c r="A31" s="372"/>
      <c r="B31" s="414"/>
      <c r="C31" s="370"/>
    </row>
  </sheetData>
  <mergeCells count="1">
    <mergeCell ref="B18:B19"/>
  </mergeCells>
  <phoneticPr fontId="86"/>
  <hyperlinks>
    <hyperlink ref="A4" r:id="rId1" xr:uid="{39B717C4-4607-4053-9F4C-4BEBA1AE59BF}"/>
    <hyperlink ref="A25" r:id="rId2" xr:uid="{C55C6A87-014C-436D-AF2F-B3888E955D04}"/>
    <hyperlink ref="A19" r:id="rId3" xr:uid="{6DDAFBA4-5F01-4B6C-A371-45F540C112DA}"/>
    <hyperlink ref="A10" r:id="rId4" xr:uid="{105E1D8F-149C-4B3E-ADF0-33D8398EED73}"/>
    <hyperlink ref="A13" r:id="rId5" xr:uid="{605B60AA-E56D-4042-9B7A-0EBB7D23197B}"/>
    <hyperlink ref="A7" r:id="rId6" xr:uid="{BA5F4DB7-0E85-40DC-BCDE-C4ACE02ECA9F}"/>
    <hyperlink ref="A16" r:id="rId7" xr:uid="{01682E22-73F7-48CE-AF49-66385ABC1F06}"/>
  </hyperlinks>
  <pageMargins left="0.74803149606299213" right="0.74803149606299213" top="0.98425196850393704" bottom="0.98425196850393704" header="0.51181102362204722" footer="0.51181102362204722"/>
  <pageSetup paperSize="9" scale="16" fitToHeight="3" orientation="portrait" r:id="rId8"/>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39" sqref="D39"/>
    </sheetView>
  </sheetViews>
  <sheetFormatPr defaultColWidth="9" defaultRowHeight="13.2"/>
  <cols>
    <col min="1" max="1" width="5" style="1" customWidth="1"/>
    <col min="2" max="2" width="25.77734375" style="88" customWidth="1"/>
    <col min="3" max="3" width="69.109375" style="1" customWidth="1"/>
    <col min="4" max="4" width="107.77734375" style="1" customWidth="1"/>
    <col min="5" max="5" width="3.88671875" style="1" customWidth="1"/>
    <col min="6" max="16384" width="9" style="1"/>
  </cols>
  <sheetData>
    <row r="1" spans="1:7" ht="18.75" customHeight="1">
      <c r="B1" s="88" t="s">
        <v>107</v>
      </c>
    </row>
    <row r="2" spans="1:7" ht="17.25" customHeight="1" thickBot="1">
      <c r="B2" t="s">
        <v>310</v>
      </c>
      <c r="D2" s="685"/>
      <c r="E2" s="645"/>
    </row>
    <row r="3" spans="1:7" ht="16.5" customHeight="1" thickBot="1">
      <c r="B3" s="89" t="s">
        <v>108</v>
      </c>
      <c r="C3" s="175" t="s">
        <v>109</v>
      </c>
      <c r="D3" s="135" t="s">
        <v>148</v>
      </c>
    </row>
    <row r="4" spans="1:7" ht="17.25" customHeight="1" thickBot="1">
      <c r="B4" s="90" t="s">
        <v>110</v>
      </c>
      <c r="C4" s="111" t="s">
        <v>311</v>
      </c>
      <c r="D4" s="91"/>
    </row>
    <row r="5" spans="1:7" ht="17.25" customHeight="1">
      <c r="B5" s="686" t="s">
        <v>142</v>
      </c>
      <c r="C5" s="689" t="s">
        <v>145</v>
      </c>
      <c r="D5" s="690"/>
    </row>
    <row r="6" spans="1:7" ht="19.2" customHeight="1">
      <c r="B6" s="687"/>
      <c r="C6" s="691" t="s">
        <v>146</v>
      </c>
      <c r="D6" s="692"/>
      <c r="G6" s="149"/>
    </row>
    <row r="7" spans="1:7" ht="19.95" customHeight="1">
      <c r="B7" s="687"/>
      <c r="C7" s="176" t="s">
        <v>147</v>
      </c>
      <c r="D7" s="177"/>
      <c r="G7" s="149"/>
    </row>
    <row r="8" spans="1:7" ht="25.2" customHeight="1" thickBot="1">
      <c r="B8" s="688"/>
      <c r="C8" s="151" t="s">
        <v>149</v>
      </c>
      <c r="D8" s="150"/>
      <c r="G8" s="149"/>
    </row>
    <row r="9" spans="1:7" ht="40.200000000000003" customHeight="1" thickBot="1">
      <c r="B9" s="92" t="s">
        <v>180</v>
      </c>
      <c r="C9" s="693" t="s">
        <v>235</v>
      </c>
      <c r="D9" s="694"/>
    </row>
    <row r="10" spans="1:7" ht="65.400000000000006" customHeight="1" thickBot="1">
      <c r="B10" s="93" t="s">
        <v>111</v>
      </c>
      <c r="C10" s="695" t="s">
        <v>312</v>
      </c>
      <c r="D10" s="696"/>
    </row>
    <row r="11" spans="1:7" ht="56.4" customHeight="1" thickBot="1">
      <c r="B11" s="94"/>
      <c r="C11" s="95" t="s">
        <v>313</v>
      </c>
      <c r="D11" s="155" t="s">
        <v>314</v>
      </c>
      <c r="F11" s="1" t="s">
        <v>19</v>
      </c>
    </row>
    <row r="12" spans="1:7" ht="37.799999999999997" hidden="1" customHeight="1" thickBot="1">
      <c r="B12" s="92" t="s">
        <v>178</v>
      </c>
      <c r="C12" s="695"/>
      <c r="D12" s="696"/>
    </row>
    <row r="13" spans="1:7" ht="127.2" customHeight="1" thickBot="1">
      <c r="B13" s="96" t="s">
        <v>316</v>
      </c>
      <c r="C13" s="97" t="s">
        <v>315</v>
      </c>
      <c r="D13" s="410" t="s">
        <v>317</v>
      </c>
      <c r="F13" t="s">
        <v>26</v>
      </c>
    </row>
    <row r="14" spans="1:7" ht="66.599999999999994" customHeight="1" thickBot="1">
      <c r="A14" t="s">
        <v>144</v>
      </c>
      <c r="B14" s="98" t="s">
        <v>112</v>
      </c>
      <c r="C14" s="683" t="s">
        <v>318</v>
      </c>
      <c r="D14" s="684"/>
    </row>
    <row r="15" spans="1:7" ht="17.25" customHeight="1"/>
    <row r="16" spans="1:7" ht="17.25" customHeight="1">
      <c r="B16" s="680" t="s">
        <v>176</v>
      </c>
      <c r="C16" s="292"/>
      <c r="D16" s="1" t="s">
        <v>144</v>
      </c>
    </row>
    <row r="17" spans="2:5">
      <c r="B17" s="680"/>
      <c r="C17"/>
    </row>
    <row r="18" spans="2:5">
      <c r="B18" s="680"/>
      <c r="E18" s="1" t="s">
        <v>19</v>
      </c>
    </row>
    <row r="19" spans="2:5">
      <c r="B19" s="680"/>
    </row>
    <row r="20" spans="2:5">
      <c r="B20" s="680"/>
    </row>
    <row r="21" spans="2:5" ht="16.2">
      <c r="B21" s="680"/>
      <c r="D21" s="415" t="s">
        <v>181</v>
      </c>
    </row>
    <row r="22" spans="2:5">
      <c r="B22" s="680"/>
    </row>
    <row r="23" spans="2:5">
      <c r="B23" s="680"/>
      <c r="D23" s="681" t="s">
        <v>320</v>
      </c>
    </row>
    <row r="24" spans="2:5">
      <c r="B24" s="680"/>
      <c r="D24" s="682"/>
    </row>
    <row r="25" spans="2:5">
      <c r="B25" s="680"/>
      <c r="D25" s="682"/>
    </row>
    <row r="26" spans="2:5">
      <c r="B26" s="680"/>
      <c r="D26" s="682"/>
    </row>
    <row r="27" spans="2:5">
      <c r="B27" s="680"/>
      <c r="D27" s="682"/>
    </row>
    <row r="28" spans="2:5">
      <c r="B28" s="680"/>
    </row>
    <row r="29" spans="2:5">
      <c r="B29" s="680"/>
      <c r="D29" s="1" t="s">
        <v>144</v>
      </c>
    </row>
    <row r="30" spans="2:5">
      <c r="B30" s="680"/>
      <c r="D30" s="1" t="s">
        <v>144</v>
      </c>
    </row>
    <row r="31" spans="2:5">
      <c r="B31" s="680"/>
    </row>
    <row r="32" spans="2:5">
      <c r="B32" s="680"/>
    </row>
    <row r="33" spans="2:2">
      <c r="B33" s="680"/>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C21" zoomScale="102" zoomScaleNormal="102" zoomScaleSheetLayoutView="100" workbookViewId="0">
      <selection activeCell="U61" sqref="U61"/>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00" t="s">
        <v>183</v>
      </c>
      <c r="B1" s="701"/>
      <c r="C1" s="701"/>
      <c r="D1" s="701"/>
      <c r="E1" s="701"/>
      <c r="F1" s="701"/>
      <c r="G1" s="701"/>
      <c r="H1" s="701"/>
      <c r="I1" s="701"/>
      <c r="J1" s="701"/>
      <c r="K1" s="701"/>
      <c r="L1" s="701"/>
      <c r="M1" s="701"/>
      <c r="N1" s="702"/>
      <c r="P1" s="703" t="s">
        <v>3</v>
      </c>
      <c r="Q1" s="704"/>
      <c r="R1" s="704"/>
      <c r="S1" s="704"/>
      <c r="T1" s="704"/>
      <c r="U1" s="704"/>
      <c r="V1" s="704"/>
      <c r="W1" s="704"/>
      <c r="X1" s="704"/>
      <c r="Y1" s="704"/>
      <c r="Z1" s="704"/>
      <c r="AA1" s="704"/>
      <c r="AB1" s="704"/>
      <c r="AC1" s="705"/>
    </row>
    <row r="2" spans="1:29" ht="18" customHeight="1" thickBot="1">
      <c r="A2" s="706" t="s">
        <v>184</v>
      </c>
      <c r="B2" s="707"/>
      <c r="C2" s="707"/>
      <c r="D2" s="707"/>
      <c r="E2" s="707"/>
      <c r="F2" s="707"/>
      <c r="G2" s="707"/>
      <c r="H2" s="707"/>
      <c r="I2" s="707"/>
      <c r="J2" s="707"/>
      <c r="K2" s="707"/>
      <c r="L2" s="707"/>
      <c r="M2" s="707"/>
      <c r="N2" s="708"/>
      <c r="P2" s="709" t="s">
        <v>4</v>
      </c>
      <c r="Q2" s="707"/>
      <c r="R2" s="707"/>
      <c r="S2" s="707"/>
      <c r="T2" s="707"/>
      <c r="U2" s="707"/>
      <c r="V2" s="707"/>
      <c r="W2" s="707"/>
      <c r="X2" s="707"/>
      <c r="Y2" s="707"/>
      <c r="Z2" s="707"/>
      <c r="AA2" s="707"/>
      <c r="AB2" s="707"/>
      <c r="AC2" s="710"/>
    </row>
    <row r="3" spans="1:29" ht="13.8" thickBot="1">
      <c r="A3" s="6" t="s">
        <v>184</v>
      </c>
      <c r="B3" s="133" t="s">
        <v>158</v>
      </c>
      <c r="C3" s="136" t="s">
        <v>5</v>
      </c>
      <c r="D3" s="136" t="s">
        <v>6</v>
      </c>
      <c r="E3" s="136" t="s">
        <v>7</v>
      </c>
      <c r="F3" s="136" t="s">
        <v>8</v>
      </c>
      <c r="G3" s="136" t="s">
        <v>9</v>
      </c>
      <c r="H3" s="136" t="s">
        <v>10</v>
      </c>
      <c r="I3" s="136" t="s">
        <v>11</v>
      </c>
      <c r="J3" s="136" t="s">
        <v>12</v>
      </c>
      <c r="K3" s="136" t="s">
        <v>13</v>
      </c>
      <c r="L3" s="136" t="s">
        <v>14</v>
      </c>
      <c r="M3" s="136" t="s">
        <v>15</v>
      </c>
      <c r="N3" s="7" t="s">
        <v>16</v>
      </c>
      <c r="P3" s="8"/>
      <c r="Q3" s="133" t="s">
        <v>158</v>
      </c>
      <c r="R3" s="136" t="s">
        <v>5</v>
      </c>
      <c r="S3" s="136" t="s">
        <v>6</v>
      </c>
      <c r="T3" s="136" t="s">
        <v>7</v>
      </c>
      <c r="U3" s="136" t="s">
        <v>8</v>
      </c>
      <c r="V3" s="136" t="s">
        <v>9</v>
      </c>
      <c r="W3" s="136" t="s">
        <v>10</v>
      </c>
      <c r="X3" s="136" t="s">
        <v>11</v>
      </c>
      <c r="Y3" s="136" t="s">
        <v>12</v>
      </c>
      <c r="Z3" s="136" t="s">
        <v>13</v>
      </c>
      <c r="AA3" s="136" t="s">
        <v>14</v>
      </c>
      <c r="AB3" s="136" t="s">
        <v>15</v>
      </c>
      <c r="AC3" s="9" t="s">
        <v>17</v>
      </c>
    </row>
    <row r="4" spans="1:29" ht="13.8" thickBot="1">
      <c r="A4" s="318" t="s">
        <v>184</v>
      </c>
      <c r="B4" s="319">
        <f t="shared" ref="B4:M4" si="0">AVERAGE(B8:B19)</f>
        <v>68.083333333333329</v>
      </c>
      <c r="C4" s="319">
        <f t="shared" si="0"/>
        <v>56.083333333333336</v>
      </c>
      <c r="D4" s="319">
        <f t="shared" si="0"/>
        <v>67.333333333333329</v>
      </c>
      <c r="E4" s="319">
        <f t="shared" si="0"/>
        <v>103.25</v>
      </c>
      <c r="F4" s="319">
        <f t="shared" si="0"/>
        <v>188.08333333333334</v>
      </c>
      <c r="G4" s="319">
        <f t="shared" si="0"/>
        <v>415.33333333333331</v>
      </c>
      <c r="H4" s="319">
        <f t="shared" si="0"/>
        <v>607.08333333333337</v>
      </c>
      <c r="I4" s="319">
        <f t="shared" si="0"/>
        <v>866.25</v>
      </c>
      <c r="J4" s="319">
        <f t="shared" si="0"/>
        <v>555.5</v>
      </c>
      <c r="K4" s="319">
        <f t="shared" ref="K4" si="1">AVERAGE(K8:K19)</f>
        <v>365.91666666666669</v>
      </c>
      <c r="L4" s="319">
        <f t="shared" si="0"/>
        <v>224.41666666666666</v>
      </c>
      <c r="M4" s="319">
        <f t="shared" si="0"/>
        <v>136.41666666666666</v>
      </c>
      <c r="N4" s="319">
        <f>AVERAGE(N8:N19)</f>
        <v>3653.75</v>
      </c>
      <c r="O4" s="10"/>
      <c r="P4" s="320" t="str">
        <f>+A4</f>
        <v xml:space="preserve"> </v>
      </c>
      <c r="Q4" s="319">
        <f t="shared" ref="Q4:AC4" si="2">AVERAGE(Q8:Q19)</f>
        <v>8.1666666666666661</v>
      </c>
      <c r="R4" s="319">
        <f t="shared" si="2"/>
        <v>8.75</v>
      </c>
      <c r="S4" s="319">
        <f t="shared" si="2"/>
        <v>13.25</v>
      </c>
      <c r="T4" s="319">
        <f t="shared" si="2"/>
        <v>6.5</v>
      </c>
      <c r="U4" s="319">
        <f t="shared" si="2"/>
        <v>9.1666666666666661</v>
      </c>
      <c r="V4" s="319">
        <f t="shared" si="2"/>
        <v>8.9166666666666661</v>
      </c>
      <c r="W4" s="319">
        <f t="shared" si="2"/>
        <v>8.0833333333333339</v>
      </c>
      <c r="X4" s="319">
        <f t="shared" si="2"/>
        <v>10.833333333333334</v>
      </c>
      <c r="Y4" s="319">
        <f t="shared" ref="Y4" si="3">AVERAGE(Y8:Y19)</f>
        <v>9.1666666666666661</v>
      </c>
      <c r="Z4" s="319">
        <f t="shared" ref="Z4" si="4">AVERAGE(Z8:Z19)</f>
        <v>18.75</v>
      </c>
      <c r="AA4" s="319">
        <f t="shared" si="2"/>
        <v>11.25</v>
      </c>
      <c r="AB4" s="319">
        <f t="shared" si="2"/>
        <v>11.583333333333334</v>
      </c>
      <c r="AC4" s="319">
        <f t="shared" si="2"/>
        <v>124.41666666666667</v>
      </c>
    </row>
    <row r="5" spans="1:29" ht="19.8" customHeight="1" thickBot="1">
      <c r="A5" s="245" t="s">
        <v>184</v>
      </c>
      <c r="B5" s="309" t="s">
        <v>207</v>
      </c>
      <c r="C5" s="245"/>
      <c r="D5" s="245"/>
      <c r="E5" s="245"/>
      <c r="F5" s="245"/>
      <c r="G5" s="245"/>
      <c r="H5" s="245"/>
      <c r="I5" s="245"/>
      <c r="J5" s="245"/>
      <c r="K5" s="245"/>
      <c r="L5" s="245"/>
      <c r="M5" s="245"/>
      <c r="N5" s="212"/>
      <c r="O5" s="103"/>
      <c r="P5" s="134"/>
      <c r="Q5" s="309" t="s">
        <v>207</v>
      </c>
      <c r="R5" s="134"/>
      <c r="S5" s="245"/>
      <c r="T5" s="245"/>
      <c r="U5" s="245"/>
      <c r="V5" s="245"/>
      <c r="W5" s="245"/>
      <c r="X5" s="245"/>
      <c r="Y5" s="245"/>
      <c r="Z5" s="245"/>
      <c r="AA5" s="245"/>
      <c r="AB5" s="245"/>
      <c r="AC5" s="212"/>
    </row>
    <row r="6" spans="1:29" ht="19.8" customHeight="1" thickBot="1">
      <c r="A6" s="245" t="s">
        <v>184</v>
      </c>
      <c r="B6" s="309">
        <v>40</v>
      </c>
      <c r="C6" s="245"/>
      <c r="D6" s="245"/>
      <c r="E6" s="245"/>
      <c r="F6" s="245"/>
      <c r="G6" s="245"/>
      <c r="H6" s="245"/>
      <c r="I6" s="245"/>
      <c r="J6" s="245"/>
      <c r="K6" s="245"/>
      <c r="L6" s="245"/>
      <c r="M6" s="245"/>
      <c r="N6" s="304"/>
      <c r="O6" s="103"/>
      <c r="P6" s="462"/>
      <c r="Q6" s="309">
        <v>2</v>
      </c>
      <c r="R6" s="134"/>
      <c r="S6" s="245"/>
      <c r="T6" s="245"/>
      <c r="U6" s="245"/>
      <c r="V6" s="245"/>
      <c r="W6" s="245"/>
      <c r="X6" s="245"/>
      <c r="Y6" s="245"/>
      <c r="Z6" s="245"/>
      <c r="AA6" s="245"/>
      <c r="AB6" s="245"/>
      <c r="AC6" s="304"/>
    </row>
    <row r="7" spans="1:29" ht="19.8" customHeight="1" thickBot="1">
      <c r="A7" s="461" t="s">
        <v>206</v>
      </c>
      <c r="B7" s="469">
        <v>99</v>
      </c>
      <c r="C7" s="465"/>
      <c r="D7" s="465"/>
      <c r="E7" s="465"/>
      <c r="F7" s="465"/>
      <c r="G7" s="465"/>
      <c r="H7" s="465"/>
      <c r="I7" s="465"/>
      <c r="J7" s="465"/>
      <c r="K7" s="465"/>
      <c r="L7" s="465"/>
      <c r="M7" s="460"/>
      <c r="N7" s="466"/>
      <c r="O7" s="103"/>
      <c r="P7" s="464" t="s">
        <v>206</v>
      </c>
      <c r="Q7" s="470">
        <v>4</v>
      </c>
      <c r="R7" s="134"/>
      <c r="S7" s="245"/>
      <c r="T7" s="245"/>
      <c r="U7" s="245"/>
      <c r="V7" s="245"/>
      <c r="W7" s="245"/>
      <c r="X7" s="245"/>
      <c r="Y7" s="245"/>
      <c r="Z7" s="245"/>
      <c r="AA7" s="245"/>
      <c r="AB7" s="245"/>
      <c r="AC7" s="466"/>
    </row>
    <row r="8" spans="1:29" ht="18" customHeight="1" thickBot="1">
      <c r="A8" s="308" t="s">
        <v>162</v>
      </c>
      <c r="B8" s="316">
        <v>82</v>
      </c>
      <c r="C8" s="314">
        <v>62</v>
      </c>
      <c r="D8" s="358">
        <v>99</v>
      </c>
      <c r="E8" s="314">
        <v>112</v>
      </c>
      <c r="F8" s="467">
        <v>224</v>
      </c>
      <c r="G8" s="467">
        <v>526</v>
      </c>
      <c r="H8" s="467">
        <v>521</v>
      </c>
      <c r="I8" s="314">
        <v>768</v>
      </c>
      <c r="J8" s="314">
        <v>454</v>
      </c>
      <c r="K8" s="314">
        <v>390</v>
      </c>
      <c r="L8" s="314">
        <v>416</v>
      </c>
      <c r="M8" s="426">
        <v>154</v>
      </c>
      <c r="N8" s="468">
        <f>SUM(B8:M8)</f>
        <v>3808</v>
      </c>
      <c r="O8" s="10"/>
      <c r="P8" s="463" t="s">
        <v>162</v>
      </c>
      <c r="Q8" s="381">
        <v>1</v>
      </c>
      <c r="R8" s="382">
        <v>1</v>
      </c>
      <c r="S8" s="382">
        <v>4</v>
      </c>
      <c r="T8" s="382">
        <v>2</v>
      </c>
      <c r="U8" s="382">
        <v>2</v>
      </c>
      <c r="V8" s="314">
        <v>7</v>
      </c>
      <c r="W8" s="314">
        <v>7</v>
      </c>
      <c r="X8" s="314">
        <v>3</v>
      </c>
      <c r="Y8" s="314">
        <v>1</v>
      </c>
      <c r="Z8" s="314">
        <v>7</v>
      </c>
      <c r="AA8" s="314">
        <v>7</v>
      </c>
      <c r="AB8" s="317">
        <v>5</v>
      </c>
      <c r="AC8" s="315">
        <f>SUM(Q8:AB8)</f>
        <v>47</v>
      </c>
    </row>
    <row r="9" spans="1:29" ht="18" customHeight="1" thickBot="1">
      <c r="A9" s="305" t="s">
        <v>157</v>
      </c>
      <c r="B9" s="310">
        <v>81</v>
      </c>
      <c r="C9" s="311">
        <v>39</v>
      </c>
      <c r="D9" s="311">
        <v>72</v>
      </c>
      <c r="E9" s="312">
        <v>89</v>
      </c>
      <c r="F9" s="312">
        <v>258</v>
      </c>
      <c r="G9" s="312">
        <v>416</v>
      </c>
      <c r="H9" s="312">
        <v>554</v>
      </c>
      <c r="I9" s="312">
        <v>568</v>
      </c>
      <c r="J9" s="312">
        <v>578</v>
      </c>
      <c r="K9" s="312">
        <v>337</v>
      </c>
      <c r="L9" s="312">
        <v>169</v>
      </c>
      <c r="M9" s="312">
        <v>168</v>
      </c>
      <c r="N9" s="313">
        <f t="shared" ref="N9:N20" si="5">SUM(B9:M9)</f>
        <v>3329</v>
      </c>
      <c r="O9" s="108" t="s">
        <v>19</v>
      </c>
      <c r="P9" s="379" t="s">
        <v>157</v>
      </c>
      <c r="Q9" s="397">
        <v>0</v>
      </c>
      <c r="R9" s="398">
        <v>5</v>
      </c>
      <c r="S9" s="398">
        <v>4</v>
      </c>
      <c r="T9" s="398">
        <v>1</v>
      </c>
      <c r="U9" s="398">
        <v>1</v>
      </c>
      <c r="V9" s="398">
        <v>1</v>
      </c>
      <c r="W9" s="398">
        <v>1</v>
      </c>
      <c r="X9" s="398">
        <v>1</v>
      </c>
      <c r="Y9" s="397">
        <v>0</v>
      </c>
      <c r="Z9" s="397">
        <v>0</v>
      </c>
      <c r="AA9" s="397">
        <v>0</v>
      </c>
      <c r="AB9" s="397">
        <v>2</v>
      </c>
      <c r="AC9" s="380">
        <f t="shared" ref="AC9:AC20" si="6">SUM(Q9:AB9)</f>
        <v>16</v>
      </c>
    </row>
    <row r="10" spans="1:29" ht="18" customHeight="1" thickBot="1">
      <c r="A10" s="305" t="s">
        <v>143</v>
      </c>
      <c r="B10" s="264">
        <v>81</v>
      </c>
      <c r="C10" s="264">
        <v>48</v>
      </c>
      <c r="D10" s="265">
        <v>71</v>
      </c>
      <c r="E10" s="264">
        <v>128</v>
      </c>
      <c r="F10" s="264">
        <v>171</v>
      </c>
      <c r="G10" s="264">
        <v>350</v>
      </c>
      <c r="H10" s="264">
        <v>569</v>
      </c>
      <c r="I10" s="264">
        <v>553</v>
      </c>
      <c r="J10" s="264">
        <v>458</v>
      </c>
      <c r="K10" s="264">
        <v>306</v>
      </c>
      <c r="L10" s="264">
        <v>220</v>
      </c>
      <c r="M10" s="265">
        <v>229</v>
      </c>
      <c r="N10" s="296">
        <f t="shared" si="5"/>
        <v>3184</v>
      </c>
      <c r="O10" s="244"/>
      <c r="P10" s="379" t="s">
        <v>143</v>
      </c>
      <c r="Q10" s="395">
        <v>1</v>
      </c>
      <c r="R10" s="395">
        <v>2</v>
      </c>
      <c r="S10" s="395">
        <v>1</v>
      </c>
      <c r="T10" s="395">
        <v>0</v>
      </c>
      <c r="U10" s="395">
        <v>0</v>
      </c>
      <c r="V10" s="395">
        <v>0</v>
      </c>
      <c r="W10" s="395">
        <v>1</v>
      </c>
      <c r="X10" s="395">
        <v>1</v>
      </c>
      <c r="Y10" s="395">
        <v>0</v>
      </c>
      <c r="Z10" s="395">
        <v>1</v>
      </c>
      <c r="AA10" s="395">
        <v>0</v>
      </c>
      <c r="AB10" s="395">
        <v>0</v>
      </c>
      <c r="AC10" s="396">
        <f t="shared" si="6"/>
        <v>7</v>
      </c>
    </row>
    <row r="11" spans="1:29" ht="18" customHeight="1" thickBot="1">
      <c r="A11" s="246" t="s">
        <v>125</v>
      </c>
      <c r="B11" s="162">
        <v>112</v>
      </c>
      <c r="C11" s="162">
        <v>85</v>
      </c>
      <c r="D11" s="162">
        <v>60</v>
      </c>
      <c r="E11" s="162">
        <v>97</v>
      </c>
      <c r="F11" s="162">
        <v>95</v>
      </c>
      <c r="G11" s="162">
        <v>305</v>
      </c>
      <c r="H11" s="162">
        <v>544</v>
      </c>
      <c r="I11" s="162">
        <v>449</v>
      </c>
      <c r="J11" s="162">
        <v>475</v>
      </c>
      <c r="K11" s="162">
        <v>505</v>
      </c>
      <c r="L11" s="162">
        <v>219</v>
      </c>
      <c r="M11" s="163">
        <v>98</v>
      </c>
      <c r="N11" s="259">
        <f t="shared" si="5"/>
        <v>3044</v>
      </c>
      <c r="O11" s="108"/>
      <c r="P11" s="305" t="s">
        <v>125</v>
      </c>
      <c r="Q11" s="211">
        <v>16</v>
      </c>
      <c r="R11" s="211">
        <v>1</v>
      </c>
      <c r="S11" s="211">
        <v>19</v>
      </c>
      <c r="T11" s="211">
        <v>3</v>
      </c>
      <c r="U11" s="211">
        <v>13</v>
      </c>
      <c r="V11" s="211">
        <v>1</v>
      </c>
      <c r="W11" s="211">
        <v>2</v>
      </c>
      <c r="X11" s="211">
        <v>2</v>
      </c>
      <c r="Y11" s="211">
        <v>0</v>
      </c>
      <c r="Z11" s="211">
        <v>24</v>
      </c>
      <c r="AA11" s="211">
        <v>4</v>
      </c>
      <c r="AB11" s="211">
        <v>2</v>
      </c>
      <c r="AC11" s="258">
        <f t="shared" si="6"/>
        <v>87</v>
      </c>
    </row>
    <row r="12" spans="1:29" ht="18" customHeight="1" thickBot="1">
      <c r="A12" s="247" t="s">
        <v>27</v>
      </c>
      <c r="B12" s="213">
        <v>84</v>
      </c>
      <c r="C12" s="213">
        <v>100</v>
      </c>
      <c r="D12" s="214">
        <v>77</v>
      </c>
      <c r="E12" s="214">
        <v>80</v>
      </c>
      <c r="F12" s="123">
        <v>236</v>
      </c>
      <c r="G12" s="123">
        <v>438</v>
      </c>
      <c r="H12" s="124">
        <v>631</v>
      </c>
      <c r="I12" s="123">
        <v>752</v>
      </c>
      <c r="J12" s="122">
        <v>523</v>
      </c>
      <c r="K12" s="123">
        <v>427</v>
      </c>
      <c r="L12" s="122">
        <v>253</v>
      </c>
      <c r="M12" s="215">
        <v>136</v>
      </c>
      <c r="N12" s="249">
        <f t="shared" si="5"/>
        <v>3737</v>
      </c>
      <c r="O12" s="108"/>
      <c r="P12" s="306" t="s">
        <v>20</v>
      </c>
      <c r="Q12" s="216">
        <v>7</v>
      </c>
      <c r="R12" s="216">
        <v>7</v>
      </c>
      <c r="S12" s="217">
        <v>13</v>
      </c>
      <c r="T12" s="217">
        <v>3</v>
      </c>
      <c r="U12" s="217">
        <v>8</v>
      </c>
      <c r="V12" s="217">
        <v>11</v>
      </c>
      <c r="W12" s="216">
        <v>5</v>
      </c>
      <c r="X12" s="217">
        <v>11</v>
      </c>
      <c r="Y12" s="217">
        <v>9</v>
      </c>
      <c r="Z12" s="217">
        <v>9</v>
      </c>
      <c r="AA12" s="218">
        <v>20</v>
      </c>
      <c r="AB12" s="218">
        <v>37</v>
      </c>
      <c r="AC12" s="256">
        <f t="shared" si="6"/>
        <v>140</v>
      </c>
    </row>
    <row r="13" spans="1:29" ht="18" customHeight="1" thickBot="1">
      <c r="A13" s="247" t="s">
        <v>28</v>
      </c>
      <c r="B13" s="217">
        <v>41</v>
      </c>
      <c r="C13" s="217">
        <v>44</v>
      </c>
      <c r="D13" s="217">
        <v>67</v>
      </c>
      <c r="E13" s="217">
        <v>103</v>
      </c>
      <c r="F13" s="219">
        <v>311</v>
      </c>
      <c r="G13" s="217">
        <v>415</v>
      </c>
      <c r="H13" s="217">
        <v>539</v>
      </c>
      <c r="I13" s="219">
        <v>1165</v>
      </c>
      <c r="J13" s="217">
        <v>534</v>
      </c>
      <c r="K13" s="217">
        <v>297</v>
      </c>
      <c r="L13" s="216">
        <v>205</v>
      </c>
      <c r="M13" s="220">
        <v>92</v>
      </c>
      <c r="N13" s="250">
        <f t="shared" si="5"/>
        <v>3813</v>
      </c>
      <c r="O13" s="108"/>
      <c r="P13" s="307" t="s">
        <v>28</v>
      </c>
      <c r="Q13" s="217">
        <v>9</v>
      </c>
      <c r="R13" s="217">
        <v>22</v>
      </c>
      <c r="S13" s="216">
        <v>18</v>
      </c>
      <c r="T13" s="217">
        <v>9</v>
      </c>
      <c r="U13" s="221">
        <v>21</v>
      </c>
      <c r="V13" s="217">
        <v>14</v>
      </c>
      <c r="W13" s="217">
        <v>6</v>
      </c>
      <c r="X13" s="217">
        <v>13</v>
      </c>
      <c r="Y13" s="217">
        <v>7</v>
      </c>
      <c r="Z13" s="222">
        <v>81</v>
      </c>
      <c r="AA13" s="221">
        <v>31</v>
      </c>
      <c r="AB13" s="222">
        <v>37</v>
      </c>
      <c r="AC13" s="257">
        <f t="shared" si="6"/>
        <v>268</v>
      </c>
    </row>
    <row r="14" spans="1:29" ht="18" customHeight="1" thickBot="1">
      <c r="A14" s="247" t="s">
        <v>29</v>
      </c>
      <c r="B14" s="217">
        <v>57</v>
      </c>
      <c r="C14" s="216">
        <v>35</v>
      </c>
      <c r="D14" s="217">
        <v>95</v>
      </c>
      <c r="E14" s="216">
        <v>112</v>
      </c>
      <c r="F14" s="217">
        <v>131</v>
      </c>
      <c r="G14" s="13">
        <v>340</v>
      </c>
      <c r="H14" s="13">
        <v>483</v>
      </c>
      <c r="I14" s="14">
        <v>1339</v>
      </c>
      <c r="J14" s="13">
        <v>614</v>
      </c>
      <c r="K14" s="13">
        <v>349</v>
      </c>
      <c r="L14" s="13">
        <v>236</v>
      </c>
      <c r="M14" s="223">
        <v>68</v>
      </c>
      <c r="N14" s="249">
        <f t="shared" si="5"/>
        <v>3859</v>
      </c>
      <c r="O14" s="108"/>
      <c r="P14" s="307" t="s">
        <v>29</v>
      </c>
      <c r="Q14" s="217">
        <v>19</v>
      </c>
      <c r="R14" s="217">
        <v>12</v>
      </c>
      <c r="S14" s="217">
        <v>8</v>
      </c>
      <c r="T14" s="216">
        <v>12</v>
      </c>
      <c r="U14" s="217">
        <v>7</v>
      </c>
      <c r="V14" s="217">
        <v>15</v>
      </c>
      <c r="W14" s="13">
        <v>16</v>
      </c>
      <c r="X14" s="223">
        <v>12</v>
      </c>
      <c r="Y14" s="216">
        <v>16</v>
      </c>
      <c r="Z14" s="217">
        <v>6</v>
      </c>
      <c r="AA14" s="216">
        <v>12</v>
      </c>
      <c r="AB14" s="216">
        <v>6</v>
      </c>
      <c r="AC14" s="256">
        <f t="shared" si="6"/>
        <v>141</v>
      </c>
    </row>
    <row r="15" spans="1:29" ht="18" hidden="1" customHeight="1" thickBot="1">
      <c r="A15" s="247" t="s">
        <v>30</v>
      </c>
      <c r="B15" s="224">
        <v>68</v>
      </c>
      <c r="C15" s="217">
        <v>42</v>
      </c>
      <c r="D15" s="217">
        <v>44</v>
      </c>
      <c r="E15" s="216">
        <v>75</v>
      </c>
      <c r="F15" s="216">
        <v>135</v>
      </c>
      <c r="G15" s="216">
        <v>448</v>
      </c>
      <c r="H15" s="217">
        <v>507</v>
      </c>
      <c r="I15" s="217">
        <v>808</v>
      </c>
      <c r="J15" s="221">
        <v>795</v>
      </c>
      <c r="K15" s="216">
        <v>313</v>
      </c>
      <c r="L15" s="216">
        <v>246</v>
      </c>
      <c r="M15" s="216">
        <v>143</v>
      </c>
      <c r="N15" s="249">
        <f t="shared" si="5"/>
        <v>3624</v>
      </c>
      <c r="O15" s="108"/>
      <c r="P15" s="307" t="s">
        <v>30</v>
      </c>
      <c r="Q15" s="226">
        <v>9</v>
      </c>
      <c r="R15" s="217">
        <v>16</v>
      </c>
      <c r="S15" s="217">
        <v>12</v>
      </c>
      <c r="T15" s="216">
        <v>6</v>
      </c>
      <c r="U15" s="227">
        <v>7</v>
      </c>
      <c r="V15" s="227">
        <v>14</v>
      </c>
      <c r="W15" s="217">
        <v>9</v>
      </c>
      <c r="X15" s="217">
        <v>14</v>
      </c>
      <c r="Y15" s="217">
        <v>9</v>
      </c>
      <c r="Z15" s="217">
        <v>9</v>
      </c>
      <c r="AA15" s="227">
        <v>8</v>
      </c>
      <c r="AB15" s="227">
        <v>7</v>
      </c>
      <c r="AC15" s="256">
        <f t="shared" si="6"/>
        <v>120</v>
      </c>
    </row>
    <row r="16" spans="1:29" ht="18" hidden="1" customHeight="1" thickBot="1">
      <c r="A16" s="12" t="s">
        <v>31</v>
      </c>
      <c r="B16" s="228">
        <v>71</v>
      </c>
      <c r="C16" s="228">
        <v>97</v>
      </c>
      <c r="D16" s="228">
        <v>61</v>
      </c>
      <c r="E16" s="229">
        <v>105</v>
      </c>
      <c r="F16" s="229">
        <v>198</v>
      </c>
      <c r="G16" s="229">
        <v>442</v>
      </c>
      <c r="H16" s="230">
        <v>790</v>
      </c>
      <c r="I16" s="15">
        <v>674</v>
      </c>
      <c r="J16" s="15">
        <v>594</v>
      </c>
      <c r="K16" s="229">
        <v>275</v>
      </c>
      <c r="L16" s="229">
        <v>133</v>
      </c>
      <c r="M16" s="229">
        <v>108</v>
      </c>
      <c r="N16" s="249">
        <f t="shared" si="5"/>
        <v>3548</v>
      </c>
      <c r="O16" s="10"/>
      <c r="P16" s="248" t="s">
        <v>31</v>
      </c>
      <c r="Q16" s="228">
        <v>7</v>
      </c>
      <c r="R16" s="228">
        <v>13</v>
      </c>
      <c r="S16" s="228">
        <v>12</v>
      </c>
      <c r="T16" s="229">
        <v>11</v>
      </c>
      <c r="U16" s="229">
        <v>12</v>
      </c>
      <c r="V16" s="229">
        <v>15</v>
      </c>
      <c r="W16" s="229">
        <v>20</v>
      </c>
      <c r="X16" s="229">
        <v>15</v>
      </c>
      <c r="Y16" s="229">
        <v>15</v>
      </c>
      <c r="Z16" s="229">
        <v>20</v>
      </c>
      <c r="AA16" s="229">
        <v>9</v>
      </c>
      <c r="AB16" s="229">
        <v>7</v>
      </c>
      <c r="AC16" s="255">
        <f t="shared" si="6"/>
        <v>156</v>
      </c>
    </row>
    <row r="17" spans="1:31" ht="13.8" hidden="1" thickBot="1">
      <c r="A17" s="17" t="s">
        <v>32</v>
      </c>
      <c r="B17" s="226">
        <v>38</v>
      </c>
      <c r="C17" s="229">
        <v>19</v>
      </c>
      <c r="D17" s="229">
        <v>38</v>
      </c>
      <c r="E17" s="229">
        <v>203</v>
      </c>
      <c r="F17" s="229">
        <v>146</v>
      </c>
      <c r="G17" s="229">
        <v>439</v>
      </c>
      <c r="H17" s="230">
        <v>964</v>
      </c>
      <c r="I17" s="230">
        <v>1154</v>
      </c>
      <c r="J17" s="229">
        <v>423</v>
      </c>
      <c r="K17" s="229">
        <v>388</v>
      </c>
      <c r="L17" s="229">
        <v>176</v>
      </c>
      <c r="M17" s="229">
        <v>143</v>
      </c>
      <c r="N17" s="231">
        <f t="shared" si="5"/>
        <v>4131</v>
      </c>
      <c r="O17" s="10"/>
      <c r="P17" s="16" t="s">
        <v>32</v>
      </c>
      <c r="Q17" s="229">
        <v>7</v>
      </c>
      <c r="R17" s="229">
        <v>7</v>
      </c>
      <c r="S17" s="229">
        <v>8</v>
      </c>
      <c r="T17" s="229">
        <v>12</v>
      </c>
      <c r="U17" s="229">
        <v>9</v>
      </c>
      <c r="V17" s="229">
        <v>6</v>
      </c>
      <c r="W17" s="229">
        <v>11</v>
      </c>
      <c r="X17" s="229">
        <v>8</v>
      </c>
      <c r="Y17" s="229">
        <v>16</v>
      </c>
      <c r="Z17" s="229">
        <v>40</v>
      </c>
      <c r="AA17" s="229">
        <v>17</v>
      </c>
      <c r="AB17" s="229">
        <v>16</v>
      </c>
      <c r="AC17" s="229">
        <f t="shared" si="6"/>
        <v>157</v>
      </c>
    </row>
    <row r="18" spans="1:31" ht="13.8" hidden="1" thickBot="1">
      <c r="A18" s="232" t="s">
        <v>33</v>
      </c>
      <c r="B18" s="15">
        <v>49</v>
      </c>
      <c r="C18" s="15">
        <v>63</v>
      </c>
      <c r="D18" s="15">
        <v>50</v>
      </c>
      <c r="E18" s="15">
        <v>71</v>
      </c>
      <c r="F18" s="15">
        <v>144</v>
      </c>
      <c r="G18" s="15">
        <v>374</v>
      </c>
      <c r="H18" s="105">
        <v>729</v>
      </c>
      <c r="I18" s="105">
        <v>1097</v>
      </c>
      <c r="J18" s="105">
        <v>650</v>
      </c>
      <c r="K18" s="15">
        <v>397</v>
      </c>
      <c r="L18" s="15">
        <v>192</v>
      </c>
      <c r="M18" s="15">
        <v>217</v>
      </c>
      <c r="N18" s="231">
        <f t="shared" si="5"/>
        <v>4033</v>
      </c>
      <c r="O18" s="10"/>
      <c r="P18" s="18" t="s">
        <v>33</v>
      </c>
      <c r="Q18" s="15">
        <v>10</v>
      </c>
      <c r="R18" s="15">
        <v>6</v>
      </c>
      <c r="S18" s="15">
        <v>14</v>
      </c>
      <c r="T18" s="15">
        <v>10</v>
      </c>
      <c r="U18" s="15">
        <v>10</v>
      </c>
      <c r="V18" s="15">
        <v>19</v>
      </c>
      <c r="W18" s="15">
        <v>11</v>
      </c>
      <c r="X18" s="15">
        <v>20</v>
      </c>
      <c r="Y18" s="15">
        <v>15</v>
      </c>
      <c r="Z18" s="15">
        <v>8</v>
      </c>
      <c r="AA18" s="15">
        <v>11</v>
      </c>
      <c r="AB18" s="15">
        <v>8</v>
      </c>
      <c r="AC18" s="229">
        <f t="shared" si="6"/>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25">
        <f t="shared" si="5"/>
        <v>3735</v>
      </c>
      <c r="O19" s="10"/>
      <c r="P19" s="16" t="s">
        <v>34</v>
      </c>
      <c r="Q19" s="15">
        <v>12</v>
      </c>
      <c r="R19" s="15">
        <v>13</v>
      </c>
      <c r="S19" s="15">
        <v>46</v>
      </c>
      <c r="T19" s="15">
        <v>9</v>
      </c>
      <c r="U19" s="15">
        <v>20</v>
      </c>
      <c r="V19" s="15">
        <v>4</v>
      </c>
      <c r="W19" s="15">
        <v>8</v>
      </c>
      <c r="X19" s="15">
        <v>30</v>
      </c>
      <c r="Y19" s="15">
        <v>22</v>
      </c>
      <c r="Z19" s="15">
        <v>20</v>
      </c>
      <c r="AA19" s="15">
        <v>16</v>
      </c>
      <c r="AB19" s="15">
        <v>12</v>
      </c>
      <c r="AC19" s="233">
        <f t="shared" si="6"/>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34">
        <f t="shared" si="5"/>
        <v>3908</v>
      </c>
      <c r="O20" s="10" t="s">
        <v>26</v>
      </c>
      <c r="P20" s="18" t="s">
        <v>21</v>
      </c>
      <c r="Q20" s="15">
        <v>6</v>
      </c>
      <c r="R20" s="15">
        <v>25</v>
      </c>
      <c r="S20" s="15">
        <v>29</v>
      </c>
      <c r="T20" s="15">
        <v>4</v>
      </c>
      <c r="U20" s="15">
        <v>17</v>
      </c>
      <c r="V20" s="15">
        <v>19</v>
      </c>
      <c r="W20" s="15">
        <v>14</v>
      </c>
      <c r="X20" s="15">
        <v>37</v>
      </c>
      <c r="Y20" s="19">
        <v>76</v>
      </c>
      <c r="Z20" s="15">
        <v>34</v>
      </c>
      <c r="AA20" s="15">
        <v>17</v>
      </c>
      <c r="AB20" s="15">
        <v>18</v>
      </c>
      <c r="AC20" s="233">
        <f t="shared" si="6"/>
        <v>296</v>
      </c>
    </row>
    <row r="21" spans="1:31">
      <c r="A21" s="20"/>
      <c r="B21" s="235"/>
      <c r="C21" s="235"/>
      <c r="D21" s="235"/>
      <c r="E21" s="235"/>
      <c r="F21" s="235"/>
      <c r="G21" s="235"/>
      <c r="H21" s="235"/>
      <c r="I21" s="235"/>
      <c r="J21" s="235"/>
      <c r="K21" s="235"/>
      <c r="L21" s="235"/>
      <c r="M21" s="235"/>
      <c r="N21" s="21"/>
      <c r="O21" s="10"/>
      <c r="P21" s="22"/>
      <c r="Q21" s="236"/>
      <c r="R21" s="236"/>
      <c r="S21" s="236"/>
      <c r="T21" s="236"/>
      <c r="U21" s="236"/>
      <c r="V21" s="236"/>
      <c r="W21" s="236"/>
      <c r="X21" s="236"/>
      <c r="Y21" s="236"/>
      <c r="Z21" s="236"/>
      <c r="AA21" s="236"/>
      <c r="AB21" s="236"/>
      <c r="AC21" s="235"/>
    </row>
    <row r="22" spans="1:31" ht="13.5" customHeight="1">
      <c r="A22" s="711" t="s">
        <v>321</v>
      </c>
      <c r="B22" s="712"/>
      <c r="C22" s="712"/>
      <c r="D22" s="712"/>
      <c r="E22" s="712"/>
      <c r="F22" s="712"/>
      <c r="G22" s="712"/>
      <c r="H22" s="712"/>
      <c r="I22" s="712"/>
      <c r="J22" s="712"/>
      <c r="K22" s="712"/>
      <c r="L22" s="712"/>
      <c r="M22" s="712"/>
      <c r="N22" s="713"/>
      <c r="O22" s="10"/>
      <c r="P22" s="711" t="str">
        <f>+A22</f>
        <v>※2024年 第4週（1/22～1/28） 現在</v>
      </c>
      <c r="Q22" s="712"/>
      <c r="R22" s="712"/>
      <c r="S22" s="712"/>
      <c r="T22" s="712"/>
      <c r="U22" s="712"/>
      <c r="V22" s="712"/>
      <c r="W22" s="712"/>
      <c r="X22" s="712"/>
      <c r="Y22" s="712"/>
      <c r="Z22" s="712"/>
      <c r="AA22" s="712"/>
      <c r="AB22" s="712"/>
      <c r="AC22" s="713"/>
    </row>
    <row r="23" spans="1:31" ht="13.8" thickBot="1">
      <c r="A23" s="293" t="s">
        <v>144</v>
      </c>
      <c r="B23" s="10"/>
      <c r="C23" s="10"/>
      <c r="D23" s="10"/>
      <c r="E23" s="10"/>
      <c r="F23" s="10"/>
      <c r="G23" s="10" t="s">
        <v>19</v>
      </c>
      <c r="H23" s="10"/>
      <c r="I23" s="10"/>
      <c r="J23" s="10"/>
      <c r="K23" s="10"/>
      <c r="L23" s="10"/>
      <c r="M23" s="10"/>
      <c r="N23" s="24"/>
      <c r="O23" s="10"/>
      <c r="P23" s="294"/>
      <c r="Q23" s="10"/>
      <c r="R23" s="10"/>
      <c r="S23" s="10"/>
      <c r="T23" s="10"/>
      <c r="U23" s="10"/>
      <c r="V23" s="10"/>
      <c r="W23" s="10"/>
      <c r="X23" s="10"/>
      <c r="Y23" s="10"/>
      <c r="Z23" s="10"/>
      <c r="AA23" s="10"/>
      <c r="AB23" s="10"/>
      <c r="AC23" s="26"/>
    </row>
    <row r="24" spans="1:31" ht="33" customHeight="1" thickBot="1">
      <c r="A24" s="23"/>
      <c r="B24" s="237" t="s">
        <v>151</v>
      </c>
      <c r="C24" s="10"/>
      <c r="D24" s="714" t="s">
        <v>208</v>
      </c>
      <c r="E24" s="715"/>
      <c r="F24" s="10"/>
      <c r="G24" s="10" t="s">
        <v>19</v>
      </c>
      <c r="H24" s="10"/>
      <c r="I24" s="10"/>
      <c r="J24" s="10"/>
      <c r="K24" s="10"/>
      <c r="L24" s="10"/>
      <c r="M24" s="10"/>
      <c r="N24" s="24"/>
      <c r="O24" s="108" t="s">
        <v>19</v>
      </c>
      <c r="P24" s="146"/>
      <c r="Q24" s="364" t="s">
        <v>152</v>
      </c>
      <c r="R24" s="697" t="s">
        <v>179</v>
      </c>
      <c r="S24" s="698"/>
      <c r="T24" s="699"/>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45"/>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144</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64"/>
    </row>
    <row r="30" spans="1:31">
      <c r="A30" s="23"/>
      <c r="B30" s="10"/>
      <c r="C30" s="10"/>
      <c r="D30" s="10"/>
      <c r="E30" s="10"/>
      <c r="F30" s="10"/>
      <c r="G30" s="10"/>
      <c r="H30" s="10"/>
      <c r="I30" s="10"/>
      <c r="J30" s="10"/>
      <c r="K30" s="10"/>
      <c r="L30" s="10"/>
      <c r="M30" s="10"/>
      <c r="N30" s="24"/>
      <c r="O30" s="10"/>
      <c r="P30" s="11"/>
      <c r="AC30" s="27"/>
    </row>
    <row r="31" spans="1:31" ht="21.6">
      <c r="A31" s="325" t="s">
        <v>168</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8"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153</v>
      </c>
      <c r="R39" s="118"/>
      <c r="S39" s="118"/>
      <c r="T39" s="118"/>
      <c r="U39" s="118"/>
      <c r="V39" s="118"/>
      <c r="W39" s="118"/>
      <c r="X39" s="118"/>
    </row>
    <row r="40" spans="1:29">
      <c r="Q40" s="118" t="s">
        <v>154</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　ノロウイルス関連情報 </vt:lpstr>
      <vt:lpstr>Sheet1</vt:lpstr>
      <vt:lpstr>4  衛生訓話</vt:lpstr>
      <vt:lpstr>4　食中毒記事等 </vt:lpstr>
      <vt:lpstr>4　海外情報</vt:lpstr>
      <vt:lpstr>3　感染症情報</vt:lpstr>
      <vt:lpstr>4　感染症統計</vt:lpstr>
      <vt:lpstr>4　食品回収</vt:lpstr>
      <vt:lpstr>4　食品表示</vt:lpstr>
      <vt:lpstr>4　残留農薬　等 </vt:lpstr>
      <vt:lpstr>'3　感染症情報'!Print_Area</vt:lpstr>
      <vt:lpstr>'4  衛生訓話'!Print_Area</vt:lpstr>
      <vt:lpstr>'4　ノロウイルス関連情報 '!Print_Area</vt:lpstr>
      <vt:lpstr>'4　海外情報'!Print_Area</vt:lpstr>
      <vt:lpstr>'4　感染症統計'!Print_Area</vt:lpstr>
      <vt:lpstr>'4　残留農薬　等 '!Print_Area</vt:lpstr>
      <vt:lpstr>'4　食中毒記事等 '!Print_Area</vt:lpstr>
      <vt:lpstr>'4　食品回収'!Print_Area</vt:lpstr>
      <vt:lpstr>'4　食品表示'!Print_Area</vt:lpstr>
      <vt:lpstr>スポンサー公告!Print_Area</vt:lpstr>
      <vt:lpstr>'4　残留農薬　等 '!Print_Titles</vt:lpstr>
      <vt:lpstr>'4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2024-02-04T01:33:01Z</dcterms:modified>
</cp:coreProperties>
</file>