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hidePivotFieldList="1"/>
  <xr:revisionPtr revIDLastSave="0" documentId="13_ncr:1_{075F865A-131E-466E-840E-CADC6B4659F0}"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3　ノロウイルス関連情報 " sheetId="101" r:id="rId3"/>
    <sheet name="Sheet1" sheetId="160" state="hidden" r:id="rId4"/>
    <sheet name="3  衛生訓話" sheetId="164" r:id="rId5"/>
    <sheet name="3　食中毒記事等 " sheetId="29" r:id="rId6"/>
    <sheet name="3　海外情報" sheetId="123" r:id="rId7"/>
    <sheet name="2　感染症情報" sheetId="124" r:id="rId8"/>
    <sheet name="3　感染症統計" sheetId="125" r:id="rId9"/>
    <sheet name="3食品回収" sheetId="60" r:id="rId10"/>
    <sheet name="3　食品表示" sheetId="34" r:id="rId11"/>
    <sheet name="3　残留農薬　等 " sheetId="156" r:id="rId12"/>
  </sheets>
  <externalReferences>
    <externalReference r:id="rId13"/>
  </externalReferences>
  <definedNames>
    <definedName name="_xlnm._FilterDatabase" localSheetId="2" hidden="1">'3　ノロウイルス関連情報 '!$A$22:$G$76</definedName>
    <definedName name="_xlnm._FilterDatabase" localSheetId="11" hidden="1">'3　残留農薬　等 '!$A$1:$C$1</definedName>
    <definedName name="_xlnm._FilterDatabase" localSheetId="5" hidden="1">'3　食中毒記事等 '!$A$1:$D$1</definedName>
    <definedName name="_xlnm.Print_Area" localSheetId="7">'2　感染症情報'!$A$1:$D$33</definedName>
    <definedName name="_xlnm.Print_Area" localSheetId="4">'3  衛生訓話'!$A$1:$M$22</definedName>
    <definedName name="_xlnm.Print_Area" localSheetId="2">'3　ノロウイルス関連情報 '!$A$1:$N$85</definedName>
    <definedName name="_xlnm.Print_Area" localSheetId="6">'3　海外情報'!$A$1:$C$31</definedName>
    <definedName name="_xlnm.Print_Area" localSheetId="8">'3　感染症統計'!$A$1:$AC$38</definedName>
    <definedName name="_xlnm.Print_Area" localSheetId="11">'3　残留農薬　等 '!$A$1:$C$23</definedName>
    <definedName name="_xlnm.Print_Area" localSheetId="5">'3　食中毒記事等 '!$A$1:$D$26</definedName>
    <definedName name="_xlnm.Print_Area" localSheetId="10">'3　食品表示'!$A$1:$N$15</definedName>
    <definedName name="_xlnm.Print_Area" localSheetId="9">'3食品回収'!$A$1:$E$40</definedName>
    <definedName name="_xlnm.Print_Area" localSheetId="1">スポンサー公告!$B$1:$AI$49</definedName>
    <definedName name="_xlnm.Print_Titles" localSheetId="11">'3　残留農薬　等 '!$1:$1</definedName>
    <definedName name="_xlnm.Print_Titles" localSheetId="5">'3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60" l="1"/>
  <c r="D22" i="160"/>
  <c r="E22" i="160"/>
  <c r="F22" i="160"/>
  <c r="G22" i="160"/>
  <c r="B22" i="160"/>
  <c r="B32" i="101"/>
  <c r="B33" i="101"/>
  <c r="B34" i="101"/>
  <c r="B35" i="101"/>
  <c r="B36" i="101"/>
  <c r="B44" i="101"/>
  <c r="B46" i="101"/>
  <c r="B47" i="101"/>
  <c r="B48" i="101"/>
  <c r="B49" i="101"/>
  <c r="B57" i="101"/>
  <c r="B58" i="101"/>
  <c r="B59" i="101"/>
  <c r="B60" i="101"/>
  <c r="B61" i="101"/>
  <c r="B69" i="101"/>
  <c r="B70" i="101"/>
  <c r="B71" i="101"/>
  <c r="G74" i="101"/>
  <c r="G25" i="101"/>
  <c r="B25" i="101" s="1"/>
  <c r="G26" i="101"/>
  <c r="B26" i="101" s="1"/>
  <c r="G27" i="101"/>
  <c r="B27" i="101" s="1"/>
  <c r="G28" i="101"/>
  <c r="B28" i="101" s="1"/>
  <c r="G29" i="101"/>
  <c r="B29" i="101" s="1"/>
  <c r="G30" i="101"/>
  <c r="B30" i="101" s="1"/>
  <c r="G31" i="101"/>
  <c r="B31" i="101" s="1"/>
  <c r="G32" i="101"/>
  <c r="G33" i="101"/>
  <c r="G34" i="101"/>
  <c r="G35" i="101"/>
  <c r="G36" i="101"/>
  <c r="G37" i="101"/>
  <c r="B37" i="101" s="1"/>
  <c r="G38" i="101"/>
  <c r="B38" i="101" s="1"/>
  <c r="G39" i="101"/>
  <c r="B39" i="101" s="1"/>
  <c r="G40" i="101"/>
  <c r="B40" i="101" s="1"/>
  <c r="G41" i="101"/>
  <c r="B41" i="101" s="1"/>
  <c r="G42" i="101"/>
  <c r="B42" i="101" s="1"/>
  <c r="G43" i="101"/>
  <c r="B43" i="101" s="1"/>
  <c r="G44" i="101"/>
  <c r="G46" i="101"/>
  <c r="G47" i="101"/>
  <c r="G48" i="101"/>
  <c r="G49" i="101"/>
  <c r="G50" i="101"/>
  <c r="B50" i="101" s="1"/>
  <c r="G51" i="101"/>
  <c r="B51" i="101" s="1"/>
  <c r="G52" i="101"/>
  <c r="B52" i="101" s="1"/>
  <c r="G53" i="101"/>
  <c r="B53" i="101" s="1"/>
  <c r="G54" i="101"/>
  <c r="B54" i="101" s="1"/>
  <c r="G55" i="101"/>
  <c r="B55" i="101" s="1"/>
  <c r="G56" i="101"/>
  <c r="B56" i="101" s="1"/>
  <c r="G57" i="101"/>
  <c r="G58" i="101"/>
  <c r="G59" i="101"/>
  <c r="G60" i="101"/>
  <c r="G61" i="101"/>
  <c r="G62" i="101"/>
  <c r="B62" i="101" s="1"/>
  <c r="G63" i="101"/>
  <c r="B63" i="101" s="1"/>
  <c r="G64" i="101"/>
  <c r="B64" i="101" s="1"/>
  <c r="G65" i="101"/>
  <c r="B65" i="101" s="1"/>
  <c r="G66" i="101"/>
  <c r="B66" i="101" s="1"/>
  <c r="G67" i="101"/>
  <c r="B67" i="101" s="1"/>
  <c r="G68" i="101"/>
  <c r="B68" i="101" s="1"/>
  <c r="G69" i="101"/>
  <c r="G70" i="101"/>
  <c r="G71" i="101"/>
  <c r="B18" i="78"/>
  <c r="B15" i="78"/>
  <c r="B14" i="78"/>
  <c r="Q4" i="125" l="1"/>
  <c r="B4" i="125"/>
  <c r="B17" i="78"/>
  <c r="N8" i="125" l="1"/>
  <c r="AC8" i="125"/>
  <c r="B11" i="78" l="1"/>
  <c r="B12" i="78" l="1"/>
  <c r="G23" i="101" l="1"/>
  <c r="G24" i="101"/>
  <c r="N9" i="125" l="1"/>
  <c r="N10" i="125"/>
  <c r="Y4" i="125" l="1"/>
  <c r="Z4" i="125"/>
  <c r="K4" i="125"/>
  <c r="B10" i="78" l="1"/>
  <c r="B13" i="78" l="1"/>
  <c r="G11" i="78" l="1"/>
  <c r="F4" i="125" l="1"/>
  <c r="E4" i="125"/>
  <c r="D4" i="125"/>
  <c r="N72" i="101" l="1"/>
  <c r="M72" i="101"/>
  <c r="G75" i="101" l="1"/>
  <c r="B24" i="101" l="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6" i="101" l="1"/>
  <c r="F76" i="101" s="1"/>
  <c r="F11" i="78"/>
  <c r="I75" i="101" l="1"/>
  <c r="I74" i="101"/>
  <c r="H11" i="78" s="1"/>
  <c r="M76" i="101"/>
  <c r="K76"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<sst xmlns="http://schemas.openxmlformats.org/spreadsheetml/2006/main" count="635" uniqueCount="446">
  <si>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</si>
  <si>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</si>
  <si>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</si>
  <si>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</si>
  <si>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</si>
  <si>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</si>
  <si>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</si>
  <si>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</si>
  <si>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</si>
  <si>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</si>
  <si>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</si>
  <si>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</si>
  <si>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</si>
  <si>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</si>
  <si>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</si>
  <si>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</si>
  <si>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</si>
  <si>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</si>
  <si>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</si>
  <si>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</si>
  <si>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</si>
  <si>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</si>
  <si>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</si>
  <si>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</si>
  <si>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</si>
  <si>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</si>
  <si>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</si>
  <si>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</si>
  <si>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</si>
  <si>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</si>
  <si>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</si>
  <si>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</si>
  <si>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</si>
  <si>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</si>
  <si>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</si>
  <si>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</si>
  <si>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</si>
  <si>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</si>
  <si>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</si>
  <si>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</si>
  <si>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</si>
  <si>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</si>
  <si>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</si>
  <si>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</si>
  <si>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</si>
  <si>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</si>
  <si>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</si>
  <si>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</si>
  <si>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</si>
  <si>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</si>
  <si>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</si>
  <si>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</si>
  <si>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</si>
  <si>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</si>
  <si>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</si>
  <si>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</si>
  <si>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</si>
  <si>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</si>
  <si>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</si>
  <si>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</si>
  <si>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</si>
  <si>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</si>
  <si>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</si>
  <si>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</si>
  <si>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</si>
  <si>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</si>
  <si>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</si>
  <si>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</si>
  <si>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</si>
  <si>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</si>
  <si>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</si>
  <si>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</si>
  <si>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</si>
  <si>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</si>
  <si>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</si>
  <si>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</si>
  <si>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</si>
  <si>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</si>
  <si>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</si>
  <si>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</si>
  <si>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</si>
  <si>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</si>
  <si>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</si>
  <si>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</si>
  <si>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</si>
  <si>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</si>
  <si>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</si>
  <si>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</si>
  <si>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</si>
  <si>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</si>
  <si>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</si>
  <si>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</si>
  <si>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</si>
  <si>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</si>
  <si>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</si>
  <si>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</si>
  <si>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</si>
  <si>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</si>
  <si>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</si>
  <si>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</si>
  <si>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</si>
  <si>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</si>
  <si>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</si>
  <si>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</si>
  <si>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</si>
  <si>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</si>
  <si>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</si>
  <si>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</si>
  <si>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</si>
  <si>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</si>
  <si>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</si>
  <si>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</si>
  <si>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</si>
  <si>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</si>
  <si>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</si>
  <si>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</si>
  <si>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</si>
  <si>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</si>
  <si>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</si>
  <si>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</si>
  <si>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</si>
  <si>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</si>
  <si>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</si>
  <si>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</si>
  <si>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</si>
  <si>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</si>
  <si>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</si>
  <si>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</si>
  <si>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</si>
  <si>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</si>
  <si>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</si>
  <si>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</si>
  <si>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</si>
  <si>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</si>
  <si>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</si>
  <si>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</si>
  <si>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</si>
  <si>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</si>
  <si>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</si>
  <si>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</si>
  <si>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</si>
  <si>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</si>
  <si>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</si>
  <si>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</si>
  <si>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</si>
  <si>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</si>
  <si>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</si>
  <si>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</si>
  <si>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</si>
  <si>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</si>
  <si>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</si>
  <si>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</si>
  <si>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</si>
  <si>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</si>
  <si>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</si>
  <si>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</si>
  <si>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</si>
  <si>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</si>
  <si>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</si>
  <si>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</si>
  <si>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</si>
  <si>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</si>
  <si>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</si>
  <si>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</si>
  <si>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</si>
  <si>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</si>
  <si>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</si>
  <si>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</si>
  <si>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</si>
  <si>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</si>
  <si>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1.　食中毒</t>
    <rPh sb="3" eb="6">
      <t>ショクチュウドク</t>
    </rPh>
    <phoneticPr fontId="33"/>
  </si>
  <si>
    <t>2.　ノロウイルス</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</si>
  <si>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</si>
  <si>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</si>
  <si>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</si>
  <si>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</si>
  <si>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</si>
  <si>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</si>
  <si>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</si>
  <si>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</si>
  <si>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</si>
  <si>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</si>
  <si>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</si>
  <si>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6"/>
  </si>
  <si>
    <t>　　　　フード・セーフティー　http://www7b.biglobe.ne.jp/~food-safty/　　更新2023/12/10</t>
    <phoneticPr fontId="5"/>
  </si>
  <si>
    <t>食品表示 (12/11-12/17)</t>
    <rPh sb="0" eb="2">
      <t>ショクヒン</t>
    </rPh>
    <rPh sb="2" eb="4">
      <t>ヒョウジ</t>
    </rPh>
    <phoneticPr fontId="5"/>
  </si>
  <si>
    <t xml:space="preserve"> </t>
    <phoneticPr fontId="16"/>
  </si>
  <si>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</si>
  <si>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</si>
  <si>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6"/>
  </si>
  <si>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6"/>
  </si>
  <si>
    <t>管理レベル「3」　</t>
    <phoneticPr fontId="5"/>
  </si>
  <si>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</si>
  <si>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</si>
  <si>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</si>
  <si>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</si>
  <si>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</si>
  <si>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</si>
  <si>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</si>
  <si>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　I総数</t>
    <phoneticPr fontId="5"/>
  </si>
  <si>
    <t>I男性</t>
    <phoneticPr fontId="86"/>
  </si>
  <si>
    <t>I女性</t>
    <phoneticPr fontId="86"/>
  </si>
  <si>
    <t>　NC総数　　　　</t>
    <phoneticPr fontId="5"/>
  </si>
  <si>
    <t>NC男性</t>
    <phoneticPr fontId="86"/>
  </si>
  <si>
    <t>NC女性</t>
    <phoneticPr fontId="86"/>
  </si>
  <si>
    <t>.</t>
    <phoneticPr fontId="86"/>
  </si>
  <si>
    <t>毎週　　ひとつ　　覚えていきましょう</t>
    <phoneticPr fontId="5"/>
  </si>
  <si>
    <t>皆様  週刊情報2023-51を配信いたします</t>
    <phoneticPr fontId="5"/>
  </si>
  <si>
    <t>山陰放送</t>
    <rPh sb="0" eb="4">
      <t>サンインホウソウ</t>
    </rPh>
    <phoneticPr fontId="86"/>
  </si>
  <si>
    <t>2024年</t>
    <rPh sb="4" eb="5">
      <t>ネン</t>
    </rPh>
    <phoneticPr fontId="86"/>
  </si>
  <si>
    <t>今週</t>
    <rPh sb="0" eb="2">
      <t>コンシュウ</t>
    </rPh>
    <phoneticPr fontId="86"/>
  </si>
  <si>
    <t>少ない</t>
    <rPh sb="0" eb="1">
      <t>スク</t>
    </rPh>
    <phoneticPr fontId="86"/>
  </si>
  <si>
    <t>Food・Saqfety業務案内</t>
    <rPh sb="12" eb="16">
      <t>ギョウムアンナイ</t>
    </rPh>
    <phoneticPr fontId="33"/>
  </si>
  <si>
    <t>横浜市の介護施設で入居者が嘔吐の症状を訴え、一部の入所者の便から「ノロウイルス」が検出されました。横浜市保健所によりますと、横浜市南区の介護施設で今月10日から18日にかけ、70代から90代の入居者あわせて11人が嘔吐を訴え、そのうち5人の便から「ノロウイルス」が検出されたということです。症状を訴えた入居者は全員軽症で、入院した人はいないということです。</t>
    <phoneticPr fontId="86"/>
  </si>
  <si>
    <t>LIVEDOOR</t>
    <phoneticPr fontId="86"/>
  </si>
  <si>
    <t>鳥取県境港市内の小学校で、35人の児童におう吐の症状が発生し、一学年が学年閉鎖となっています。米子保健所は、感染性胃腸炎の集団発生の疑いがあるとみています。米子保健所は、17日、境港市の小学校で児童35人…</t>
    <phoneticPr fontId="86"/>
  </si>
  <si>
    <t>米子保健所は１７日、境港市立中浜小学校（境港市麦垣町）の１年生１人からノロウイルスが検出されたと発表した。ほかに１年生１９人が嘔吐（おうと）の症状を訴えており、同校は１８、１９の両日を学年閉鎖する。　同保健所によると、同校では他学年を含め計３５人の児童が嘔吐の症状を訴えているという。重症者はいない。原因は調査中。</t>
    <phoneticPr fontId="86"/>
  </si>
  <si>
    <t>　兵庫県の尼崎市保健所は１７日、同市塚口町１の居酒屋「魚心　菜ごころ　花山葵（はなわさび）」で５日に食事した同市や西宮市、大阪府豊中市などの２９～３８歳の男女６人が下痢や嘔吐（おうと）などを訴え、この６人と同店の調理従事者の男性１人からノロウイルスを検出したと発表した。パン食べて32人食中毒、14人からノロウイルス　明石のダンマルシェ工場製造</t>
    <phoneticPr fontId="86"/>
  </si>
  <si>
    <t>神戸新聞</t>
    <rPh sb="0" eb="4">
      <t>コウベシンブン</t>
    </rPh>
    <phoneticPr fontId="86"/>
  </si>
  <si>
    <t>福井県は1月15日、鯖江市の飲食店の弁当を9日に食べた20～60代の男女17人が嘔吐、腹痛、下痢などの症状を訴え、食中毒と断定したと発表した。弁当を食べた人のうち少なくとも14人と調理従事者のうち3人の便から、ノロウイルスが検出された。　県は食品衛生法に基づき、15～17日の3日間、この店の飲食店営業と魚介類販売を停止処分とした。入院者はおらず、全員快方に向かっている。</t>
    <phoneticPr fontId="86"/>
  </si>
  <si>
    <t>福井新聞</t>
    <rPh sb="0" eb="4">
      <t>フクイシンブン</t>
    </rPh>
    <phoneticPr fontId="86"/>
  </si>
  <si>
    <t>2024年第1週</t>
    <phoneticPr fontId="86"/>
  </si>
  <si>
    <t>S</t>
    <phoneticPr fontId="86"/>
  </si>
  <si>
    <t>千葉県は１９日、佐倉市内の障害者施設でノロウイルスによる感染性胃腸炎の集団発生があったと発表した。同日までに入所の２０代～７０代の男女４８人、３０代～６０代の職員男女１２人の計６０人の発症が確認された。重症者はなく、全員快方に向かっている。　県疾病対策課によると、８日以降、複数の入所者らに下痢や嘔吐（おうと）などの症状が出た。１０日、同施設が印旛保健所に連絡。計６人の便からノロウイルスが検出された。感染経路は不明。保健所は同施設に手洗いの徹底や消毒を指導した。</t>
    <phoneticPr fontId="86"/>
  </si>
  <si>
    <t>千葉日報</t>
    <rPh sb="0" eb="4">
      <t>チバニッポウ</t>
    </rPh>
    <phoneticPr fontId="86"/>
  </si>
  <si>
    <t>今週のニュース（Noroｖｉｒｕｓ） (1/22-1/28)</t>
    <rPh sb="0" eb="2">
      <t>コンシュウ</t>
    </rPh>
    <phoneticPr fontId="5"/>
  </si>
  <si>
    <t>2024/2週</t>
    <phoneticPr fontId="86"/>
  </si>
  <si>
    <t>2024/3週</t>
  </si>
  <si>
    <t>浜松市保健所は２６日、同市中央区三島町の飲食店「黄金のとんかつ　ゆめかつ　駅南店」で集団食中毒が発生したと発表した。５～８８歳の計１６人が下痢や嘔吐、発熱の症状が出たが全員快方に向かっているという。市保健所によると、患者の便からノロウイルスが検出された。患者は２０、２１日に同店で提供されたロースカツ定食、カキフライ定食、海鮮盛り合わせ定食を食べた可能性がある。調理担当の従業員１人からもノロウイルスが検出された。</t>
    <phoneticPr fontId="86"/>
  </si>
  <si>
    <t>中日新聞</t>
    <rPh sb="0" eb="2">
      <t>チュウニチ</t>
    </rPh>
    <rPh sb="2" eb="4">
      <t>シンブン</t>
    </rPh>
    <phoneticPr fontId="86"/>
  </si>
  <si>
    <t>新潟市によりますと、今月24日に医療機関から「20日に寿司ダイニング荻川を利用した50代男性2人からノロウイルスの陽性が出ている」などと保健所に連絡がありました。男性は5人グループでこの店を利用していて、下痢やおう吐の症状を訴え医療機関を受診したということです。</t>
    <phoneticPr fontId="86"/>
  </si>
  <si>
    <t>新潟放送</t>
    <rPh sb="0" eb="2">
      <t>ニイガタ</t>
    </rPh>
    <rPh sb="2" eb="4">
      <t>ホウソウ</t>
    </rPh>
    <phoneticPr fontId="86"/>
  </si>
  <si>
    <t>青森県は26日、十和田市の総合式場「サン・ロイヤルとわだ」で20日にノロウイルスによる食中毒が発生したと発表した。59人が下痢や嘔吐（おうと）、発熱などの症状を訴え、うち22人が受診し1人が入院したが、全員快方に向かっている。県は食品衛生法に基づき、同施設の厨房（ちゅうぼう）など飲食店営業に関わる部分について26日から31日まで6日間の営業停止を命じた。県内で今年に入ってからの食中毒の発生は初めてで、同施設は25日から営業を自粛</t>
    <phoneticPr fontId="86"/>
  </si>
  <si>
    <t>東奥日報</t>
    <rPh sb="0" eb="2">
      <t>トウオウ</t>
    </rPh>
    <rPh sb="2" eb="4">
      <t>ニッポウ</t>
    </rPh>
    <phoneticPr fontId="86"/>
  </si>
  <si>
    <t>浜松市のとんかつ店で食事した客１６人がノロウイルスによる食中毒と診断されました。
　浜松市によりますと、食中毒だと診断されたのは１０歳以下の子ども３人を含む１６人です。
　２０日から２１日に浜松市中央区のとんかつ店でロースかつ定食などを食べた後に、嘔吐や下痢、発熱などを発症したということです。症状はいずれも軽症で、保健所は患者の便からノロウイルスが検出されたことなどから、食中毒と断定しました。</t>
    <phoneticPr fontId="86"/>
  </si>
  <si>
    <t>静岡朝日テレビ</t>
    <rPh sb="0" eb="2">
      <t>シズオカ</t>
    </rPh>
    <rPh sb="2" eb="4">
      <t>アサヒ</t>
    </rPh>
    <phoneticPr fontId="86"/>
  </si>
  <si>
    <t>東京 千代田区のホテルの社員食堂で食事をした101人が下痢やおう吐などの症状を訴え、保健所が調べたところ、ノロウイルスによる集団食中毒だと分かり、千代田区はこの社員食堂を26日から3日間の営業停止処分にしました。営業停止の処分を受けたのは、港区に本社がある「エームサービス」が運営する千代田区のホテルの社員食堂です。</t>
    <phoneticPr fontId="86"/>
  </si>
  <si>
    <t>NHK</t>
    <phoneticPr fontId="86"/>
  </si>
  <si>
    <t>茨城県は26日、県内の障害児入所施設と特別支援学校の計2施設で、感染性胃腸炎とみられる集団感染があったと発表した。13～24日に計75人が嘔吐(おうと)や下痢、発熱の症状を訴え、10人の検体を調べた結果、8人からノロウイルスが検出された。重症者はなく、全員快方に向かっている。</t>
    <phoneticPr fontId="86"/>
  </si>
  <si>
    <t>茨城新聞</t>
    <rPh sb="0" eb="2">
      <t>イバラキ</t>
    </rPh>
    <rPh sb="2" eb="4">
      <t>シンブン</t>
    </rPh>
    <phoneticPr fontId="86"/>
  </si>
  <si>
    <t>岐阜市は25日、名鉄岐阜駅近くにある飲食店「百蔵食堂 名鉄岐阜駅前店」で、ノロウイルスによる食中毒が発生したと発表しました。19日に市内の医療機関から岐阜市保健所に通報があったため調査したところ、16日・17日に同店で食事をした20代から60代の男女12人が、嘔吐や腹痛などの症状を訴えていることが判明。</t>
    <phoneticPr fontId="86"/>
  </si>
  <si>
    <t>中京テレビ</t>
    <rPh sb="0" eb="2">
      <t>チュウキョウ</t>
    </rPh>
    <phoneticPr fontId="86"/>
  </si>
  <si>
    <t>調査の結果、1月21日に市内の複数の斎場で、広島市安佐南区の飲食店が製造し提供した料理を食べた21人（10代~80代）に、下痢、嘔吐、発熱などがみられ、患者の便などからノロウイルスが検出されたということです。</t>
    <phoneticPr fontId="86"/>
  </si>
  <si>
    <t>RCC</t>
    <phoneticPr fontId="86"/>
  </si>
  <si>
    <t>ＪＲ岡山駅近くの飲食店で食中毒…１１人が腹痛や下痢などの症状 ３日間の営業停止処分【岡山】</t>
    <phoneticPr fontId="16"/>
  </si>
  <si>
    <t>ＪＲ岡山駅近くの飲食店で食事をした客１１人が腹痛や下痢などの症状を訴え、岡山市保健所はこの店の食事が原因の食中毒と断定し、１月２４日から３日間の営業停止処分にしました。岡山市によりますと１月２２日、市内の医療機関から「食中毒のような症状を呈した患者を診察した。この患者は１月２０日に市内の飲食店を利用しており、患者以外にも同一グループで数名が同様の症状を呈している」と市の保健所に通報がありました。
また、１月２３日午前には「２０日に市内の飲食店で会食した後、グループ全員が体調不良になった」との通報がありました。
保健所が調べたところ２つのグループとも岡山市北区本町の飲食店、「炭焼き大山鶏とあご出汁おでんごろ兵衛」を利用し、計１４人のうち２０代の１１人が腹痛や吐き気、下痢などの症状を訴えていることが分かりました。岡山市保健所では共通する食事はこの飲食店で提供された食事だけであることや、患者を診察した医師から食中毒の届け出があったことからこの店の食事が原因の食中毒と断定しました。
保健所は「炭焼き大山鶏とあご出汁おでんごろ兵衛」を１月２４日から２６日まで３日間の営業停止の処分にしました。</t>
    <phoneticPr fontId="16"/>
  </si>
  <si>
    <t>https://www.msn.com/ja-jp/news/other/%EF%BD%8A%EF%BD%92%E5%B2%A1%E5%B1%B1%E9%A7%85%E8%BF%91%E3%81%8F%E3%81%AE%E9%A3%B2%E9%A3%9F%E5%BA%97%E3%81%A7%E9%A3%9F%E4%B8%AD%E6%AF%92-%EF%BC%91%EF%BC%91%E4%BA%BA%E3%81%8C%E8%85%B9%E7%97%9B%E3%82%84%E4%B8%8B%E7%97%A2%E3%81%AA%E3%81%A9%E3%81%AE%E7%97%87%E7%8A%B6-%EF%BC%93%E6%97%A5%E9%96%93%E3%81%AE%E5%96%B6%E6%A5%AD%E5%81%9C%E6%AD%A2%E5%87%A6%E5%88%86-%E5%B2%A1%E5%B1%B1/ar-BB1hayFr</t>
    <phoneticPr fontId="16"/>
  </si>
  <si>
    <t>岡山県</t>
    <rPh sb="0" eb="3">
      <t>オカヤマケン</t>
    </rPh>
    <phoneticPr fontId="16"/>
  </si>
  <si>
    <t>岡山放送</t>
    <rPh sb="0" eb="4">
      <t>オカヤマホウソウ</t>
    </rPh>
    <phoneticPr fontId="16"/>
  </si>
  <si>
    <t>食中毒情報 (1/22-1/28)</t>
    <rPh sb="0" eb="3">
      <t>ショクチュウドク</t>
    </rPh>
    <rPh sb="3" eb="5">
      <t>ジョウホウ</t>
    </rPh>
    <phoneticPr fontId="5"/>
  </si>
  <si>
    <t>県によると、県央保健所管内の教育・保育施設（園児２２３人・職員５１人）から、複数の園児が嘔吐や下痢等の症状があると保健所へ１月１９日に連絡があり、調査した結果、１月４日から１月２３日にかけて、園児２７人が嘔吐や下痢等の症状があったことがわかった。</t>
    <phoneticPr fontId="86"/>
  </si>
  <si>
    <t>岩手めんこいテレビ</t>
    <rPh sb="0" eb="2">
      <t>イワテ</t>
    </rPh>
    <phoneticPr fontId="86"/>
  </si>
  <si>
    <t>老人ホームで食中毒です。１月１７日、高松市福岡町の介護付有料老人ホームの職員から施設で複数人からおう吐や下痢の症状が出ていると高松市保健所に連絡がありました。
症状が確認されたのは、施設の２０代から９０代の職員や入所者、合わせて２７人で、入院患者はおらず全員が快方に向かっているということです。</t>
    <phoneticPr fontId="86"/>
  </si>
  <si>
    <t>岡山放送</t>
    <rPh sb="0" eb="4">
      <t>オカヤマホウソウ</t>
    </rPh>
    <phoneticPr fontId="86"/>
  </si>
  <si>
    <t>栃木県は２３日、県南健康福祉センター管内の高齢者施設でノロウイルスによる感染性胃腸炎が集団で発生したと発表しました。　感染した入所者と職員合わせて４７人に重い症状はなく、全員が快方に向かっているということです。</t>
    <phoneticPr fontId="86"/>
  </si>
  <si>
    <t>栃木テレビ</t>
    <rPh sb="0" eb="2">
      <t>トチギ</t>
    </rPh>
    <phoneticPr fontId="86"/>
  </si>
  <si>
    <t>豊田市は24日、同市若宮町の居酒屋「絶巓（ぜってん）　豊田店」でノロウイルスによる食中毒が発生したと発表した。同日付で当面の間、営業禁止処分とした。期間は、消毒や清掃などが終わり、問題がないことが確認されるまで。利用客24人に発熱や嘔吐（おうと）などの症状があるが、入院した人はおらず、全員が快方に向かっている。</t>
    <phoneticPr fontId="86"/>
  </si>
  <si>
    <t xml:space="preserve">京都府京都市にある介護付き有料老人ホームにおいて1月13日以降、施設で提供された食事を食べた36人が、16日以降に嘔吐や下痢などの症状を訴えました。
また、患者13人、調理従事者4人の便からノロウイルスが検出されています。
京都市保健所は、施設が提供した食事が原因の食中毒と断定しましたが、具体的な食品は特定できていません。
</t>
    <phoneticPr fontId="86"/>
  </si>
  <si>
    <t>給食のシューマイにタイルの破片混入　三田市　小中学校2校で532人分提供、健康被害は報告なし</t>
    <phoneticPr fontId="16"/>
  </si>
  <si>
    <t>兵庫県三田市教育委員会は24日、22日に清水山給食センター（志手原）でシューマイを調理中に、タイルの天板の破片が見つかったと発表した。既にシューマイは多くの学校に配送されていたため、同センターは各校に提供中止を連絡したが、連絡漏れなどで上野台中学校と三輪小学校の計532人分が提供された。健康被害の報告はないという。
　市教委によると、22日午前11時半頃、調理師がオーブンでシューマイを焼こうとした際、投入前のかごの中に一辺の最大が約18ミリ、厚さ約2ミリの破片を見つけた。下処置室のタイルの天板が欠けており、欠損部分の一部が破片と一致した。
　返却されたシューマイからは異物は見つからず、ほかの破片は清掃時の排水で流れたと推測している。同センターは、設備の再点検や補修、作業前後の目視点検の徹底など、再発防止を図る。</t>
    <phoneticPr fontId="16"/>
  </si>
  <si>
    <t>https://nordot.app/1122848183931093470?c=768367547562557440</t>
    <phoneticPr fontId="16"/>
  </si>
  <si>
    <t>兵庫県</t>
    <rPh sb="0" eb="3">
      <t>ヒョウゴケン</t>
    </rPh>
    <phoneticPr fontId="16"/>
  </si>
  <si>
    <t>神戸新聞</t>
    <rPh sb="0" eb="4">
      <t>コウベシンブン</t>
    </rPh>
    <phoneticPr fontId="16"/>
  </si>
  <si>
    <t>京都新聞</t>
    <rPh sb="0" eb="4">
      <t>キョウトシンブン</t>
    </rPh>
    <phoneticPr fontId="86"/>
  </si>
  <si>
    <t>鹿児島県は２２日、喜界町の飲食店「創作料理海の幸花のれん」で食中毒が発生したと断定し、２３日の１日間の営業停止命令を出した。
　６グループの男女２１人（６〜８４歳）に嘔吐（おうと）、下痢、腹痛などの症状があった。客と調理担当者を調べた結果、２２日、ノロウイルスを検出した。患者は全員快方に向かっている。</t>
    <phoneticPr fontId="86"/>
  </si>
  <si>
    <t>南日本新聞</t>
    <rPh sb="0" eb="1">
      <t>ミナミ</t>
    </rPh>
    <rPh sb="1" eb="5">
      <t>ニホンシンブン</t>
    </rPh>
    <phoneticPr fontId="86"/>
  </si>
  <si>
    <t>この度、弊社の仕出し弁当におきまして、ノロウイルスによる食中毒事故が発生いたしました。１月２０日付で福岡市中央保健所より２日間の営業停止処分を受けましたことを下記の通りお知らせいたします。発症されたお客様とそのご家族の方々には多大なる苦痛とご迷惑をおかけしたことを心より深くお詫び申し上げます。</t>
    <phoneticPr fontId="86"/>
  </si>
  <si>
    <t>株式会社マンジャ</t>
    <phoneticPr fontId="86"/>
  </si>
  <si>
    <t>弁当食べた男女56人が「食中毒」一部の人から「ウェルシュ菌」下痢や腹痛を訴え…弁当店に2日間の営業停止処分　</t>
    <phoneticPr fontId="16"/>
  </si>
  <si>
    <t>大阪府</t>
    <rPh sb="2" eb="3">
      <t>フ</t>
    </rPh>
    <phoneticPr fontId="16"/>
  </si>
  <si>
    <t>大阪府吹田市は市内にある弁当店で製造された弁当を食べた男女56人が腹痛や下痢などの症状を訴え、一部の人から食中毒菌の一種である「ウェルシュ菌」が検出されたと発表しました。吹田市保健所によりますと、吹田市江坂町にある弁当店「楽楽弁当できた亭」の運営会社から13日に「当社が調整した弁当を食べた人から体調不良の報告が寄せられている」と保健所に連絡があったということです。保健所が調査した結果、弁当を食べた130人のうち56人が下痢や腹痛など食中毒の症状を訴えていることがわかり、そのうち6人の便から「ウェルシュ菌」が検出されたということです。
保健所は症状を訴えた56人が共通して食べたものが弁当のみであることから、弁当が原因とする食中毒と判断しました。弁当にはとりのから揚げ、肉じゃが、ひじきの煮物や卵焼きなどが含まれていたということですが、原因となった食品は調査中だということです。
保健所は、弁当店に対して、19日から2日間の営業停止処分を行いました。症状を訴えた人たちは全員、軽症で快方に向かっているということです。</t>
    <phoneticPr fontId="16"/>
  </si>
  <si>
    <t>https://news.yahoo.co.jp/articles/c8e0310d3e6e8583eea8661c945fa4716f96adb4</t>
    <phoneticPr fontId="16"/>
  </si>
  <si>
    <t>MBSニュース</t>
    <phoneticPr fontId="16"/>
  </si>
  <si>
    <t>埼玉県は19日、朝霞市仲町の飲食店「サイノ　アジアンキッチン」で、ノロウイルスによる食中毒が発生したとして、食品衛生法に基づき、同日から3日間の営業停止処分を行ったと発表した。患者は全員、快方に向かっている。</t>
    <phoneticPr fontId="86"/>
  </si>
  <si>
    <t>埼玉新聞</t>
    <rPh sb="0" eb="4">
      <t>サイタマシンブン</t>
    </rPh>
    <phoneticPr fontId="86"/>
  </si>
  <si>
    <t>北海道新聞デジタル</t>
    <phoneticPr fontId="86"/>
  </si>
  <si>
    <t xml:space="preserve">
4 日前 — 旭川市保健所は23日、市内の介護保険施設2カ所で計35人が嘔吐（おうと）や下痢、発熱など感染性胃腸炎とみられる症状を訴え、便の検査をした8人からノロウイルス ...</t>
    <phoneticPr fontId="86"/>
  </si>
  <si>
    <t>海外情報(1/22-1/28)</t>
    <rPh sb="0" eb="4">
      <t>カイガイジョウホウ</t>
    </rPh>
    <phoneticPr fontId="5"/>
  </si>
  <si>
    <t>食品表示
(1/22-1/28)</t>
    <rPh sb="0" eb="2">
      <t>ショクヒン</t>
    </rPh>
    <rPh sb="2" eb="4">
      <t>ヒョウジ</t>
    </rPh>
    <phoneticPr fontId="5"/>
  </si>
  <si>
    <t>食品表示(1/22-1/28)</t>
    <rPh sb="0" eb="2">
      <t>ショクヒン</t>
    </rPh>
    <rPh sb="2" eb="4">
      <t>ヒョウジ</t>
    </rPh>
    <phoneticPr fontId="5"/>
  </si>
  <si>
    <t>残留農薬(1/22-1/28)</t>
    <phoneticPr fontId="5"/>
  </si>
  <si>
    <t>食品広告に「麻薬」「大麻」などの単語使用、韓国で7月から制限</t>
    <phoneticPr fontId="86"/>
  </si>
  <si>
    <t>今年7月から食品関連事業者は看板・メニュー・製品などに「麻薬キンパ（のり巻き）」「麻薬トッポッキ（餅の唐辛子炒め）」など麻薬に関する言葉を使うのが難しくなる。韓国食品医薬安全処（省庁の一つ）は23日、幻覚成分をなくした大麻の種子（麻の実）で作った飲み物やデザートを売るカフェが最近出るなど、麻薬・違法薬物の社会浸透が深刻化しているのを受け、「大麻・コカイン・覚せい剤のような麻薬に関する単語を食品広告に利用しないよう勧告することにした」と明らかにした。昨年末、国会を通過した「食品などの表示・広告に関する法律改正案」には、麻薬・違法薬物に関する単語の使用を制限するという内容が盛り込まれている。製品に麻の葉を描き入れたり、消費者の感想などに幻覚を連想させる文言を入れたりした食品表示広告法違反業者が摘発されれば、管轄地方自治体が行政処分を行うようにする方針だ。「勧告」とは言え、是正命令や製造停止処分も可能だ。廃業や営業停止を下すことはできない。食品医薬品安全処の関係者は「業種によって処分基準が変わる可能性がある」と語った。
　食品医薬品安全処は現在使用中の麻薬・違法薬物関連の食品広告を業者が変更する場合、食品振興基金から費用を支援する予定だ。 同処の関係者は「食品関連事業者が管轄自治体に費用支援を要請できる案を検討している。麻薬・違法薬物に対する社会的警戒心を高めるための措置だ」と明らかにした。
　韓国行政安全部（省に相当）のデータシステムによると、商号に「麻薬」が入っている飲食店は全国に164カ所あるという。ソウル市内のあるカフェでは、幻覚成分をなくしたという大麻成分でコーヒーを作り、「大麻リカーノ（大麻＋アメリカーノ）」という名前で売っていた。「大麻の種（麻の実）ケーキ」もあった。ソウル市内のあるビアホールでは「誰もが夢見てきたあの味を経験せよ　合法的に」というフレーズを掲げて「大麻ビール」をPRした。
　現行の食品衛生法上、幻覚成分のある大麻の葉・茎・殻などは食品の原料として使用できない。しかし、殻を完全に取り除いた麻の実「ヘンプシード」は合法的に使うことができる。 一部では「『麻薬キンパ』のようにすでに広く使われている商号や製品名まで使えなくすれば、業者や商売をしている人々の反発も少なくないだろう」と懸念する声もある。</t>
    <phoneticPr fontId="86"/>
  </si>
  <si>
    <t>韓国</t>
    <rPh sb="0" eb="2">
      <t>カンコク</t>
    </rPh>
    <phoneticPr fontId="86"/>
  </si>
  <si>
    <t>https://news.nifty.com/article/world/korea/12211-2753560/</t>
    <phoneticPr fontId="86"/>
  </si>
  <si>
    <t>下痢や腹痛訴える20代4人からカンピロバクター属菌　飲食店を2日間の営業停止処分　沖縄・浦添市</t>
    <phoneticPr fontId="16"/>
  </si>
  <si>
    <t>沖縄県</t>
    <rPh sb="0" eb="3">
      <t>オキナワケン</t>
    </rPh>
    <phoneticPr fontId="16"/>
  </si>
  <si>
    <t>https://www.okinawatimes.co.jp/articles/-/1296823</t>
    <phoneticPr fontId="16"/>
  </si>
  <si>
    <t>浦添市の飲食店で、焼き鳥などを食べた４人が、下痢や発熱などの症状を訴えていたことがわかり、保健所は食中毒と断定して、この店を２日間の営業停止処分としました。営業停止処分となったのは、浦添市伊祖にある「鶏とロマン」です。
県によりますと、先月２９日、この店で焼き鳥やよだれ鶏などを食べた２０代の４人が、その後、下痢や腹痛、発熱などの症状を訴えたということです。保健所が調べたところ、４人のうち３人から食中毒を引き起こす細菌の「カンピロバクター」が検出されたため、保健所では店が提供した料理が原因の食中毒と断定し、２４日から２５日までの２日間の営業停止処分としました。現在、症状を訴えた４人は回復しているということです。県によりますと、去年、県内では速報値で２８件の食中毒が発生していて、このうちカンピロバクターは１９件となっています。
県は、「鶏の刺身など未加熱や加熱が不十分な鶏肉料理が原因のカンピロバクターによる食中毒があとをたたない。焼き鳥などの肉料理は十分に加熱し、生焼けと感じた場合は焼き直しをお願いするようにしてほしい」と呼びかけています。</t>
    <phoneticPr fontId="16"/>
  </si>
  <si>
    <t>沖縄newsweb</t>
    <rPh sb="0" eb="2">
      <t>オキナワ</t>
    </rPh>
    <phoneticPr fontId="16"/>
  </si>
  <si>
    <t>老人ホームで36人食中毒　給食を食べた入所者ら症状、京都市</t>
    <phoneticPr fontId="16"/>
  </si>
  <si>
    <t>京都市は23日、右京区の老人ホームで給食を食べた入所者や職員ら計36人が発熱や下痢などの症状を訴え、一部の人からノロウイルスを検出した、と発表した。市は食中毒と断定し、施設で給食を作っていた給食委託業者「アスモフードサービス」（本社・東京都）を同日から3日間、同施設調理室での営業停止を命じた。症状を訴えたのは74～103歳の入所者29人と、21～64歳の施設や同社のスタッフ計7人。いずれも症状は軽く、入院者はいないという。市によると、同社の調理担当者からもノロウイルスが検出されたという。アスモフードサービスは他にも市内7カ所の高齢者施設で給食を提供しているが、食中毒症状を訴えている入所者などはいない。</t>
    <phoneticPr fontId="16"/>
  </si>
  <si>
    <t>https://news.yahoo.co.jp/articles/2f23e19c46c27313c958a02d50b8af4dd04967cf</t>
    <phoneticPr fontId="16"/>
  </si>
  <si>
    <t>京都府</t>
    <rPh sb="0" eb="3">
      <t>キョウトフ</t>
    </rPh>
    <phoneticPr fontId="16"/>
  </si>
  <si>
    <t>京都新聞</t>
    <rPh sb="0" eb="4">
      <t>キョウトシンブン</t>
    </rPh>
    <phoneticPr fontId="16"/>
  </si>
  <si>
    <t>東京・虎ノ門のビルで食中毒か　18人が体調不良で病院に救急搬送</t>
    <phoneticPr fontId="16"/>
  </si>
  <si>
    <t>東京・港区のビルで18人が体調不良で救急搬送されました。食中毒の疑いがあるということです。東京消防庁などによりますと、23日午後3時半すぎ、港区虎ノ門の神谷町トラストタワーの17階で体調不良を訴える119番通報がありました。救急隊などが駆け付けると、18人が体調不良を訴えて病院に救急搬送されました。食中毒の可能性があり、詳しい容体については分かっていませんが全員、意識はあるということです。
　警視庁などが、このフロアの関係者などに事情を聴いています。</t>
    <phoneticPr fontId="16"/>
  </si>
  <si>
    <t>https://news.tv-asahi.co.jp/news_society/articles/000333891.html</t>
    <phoneticPr fontId="16"/>
  </si>
  <si>
    <t>東京都</t>
    <rPh sb="0" eb="3">
      <t>トウキョウト</t>
    </rPh>
    <phoneticPr fontId="16"/>
  </si>
  <si>
    <t>テレ朝</t>
    <rPh sb="2" eb="3">
      <t>アサ</t>
    </rPh>
    <phoneticPr fontId="16"/>
  </si>
  <si>
    <t>千代田区 ホテル社員食堂 ノロウイルスで１０１人集団食中毒</t>
    <phoneticPr fontId="16"/>
  </si>
  <si>
    <t>東京・千代田区のホテルの社員食堂で食事をした１０１人が下痢やおう吐などの症状を訴え保健所が調べたところ、ノロウイルスによる集団食中毒だとわかり、千代田区はこの社員食堂を２６日から３日間の営業停止処分にしました。営業停止の処分を受けたのは港区に本社がある「エームサービス」が運営する千代田区のホテルの社員食堂です。都によりますと、今月２２日、ホテルの担当者から「社員食堂で食事をした９２人が下痢やおう吐などの体調不良で休んでいる」などと千代田区保健所に連絡がありました。
保健所が調べたところ、今月１９日と２０日にこの社員食堂を利用したあわせて１０１人が同じような症状を訴えていることがわかり、このうち複数の人からノロウイルスが検出されたということです。
区はノロウイルスによる集団食中毒と断定し、この社員食堂を２６日から３日間の営業停止処分としました。都によりますと、食べ物の何が原因かはわかっていないということで、保健所が調査を続けています。都は、ノロウイルスは毎年、冬に多く発生することから、調理や食事の前にきちんと手を洗うことや食品を十分に洗うなど注意を呼びかけています。</t>
    <phoneticPr fontId="16"/>
  </si>
  <si>
    <t>NHK</t>
    <phoneticPr fontId="16"/>
  </si>
  <si>
    <t>https://www3.nhk.or.jp/shutoken-news/20240126/1000101435.html</t>
    <phoneticPr fontId="16"/>
  </si>
  <si>
    <t>※2024年 第3週（1/15～1/21） 現在</t>
    <phoneticPr fontId="5"/>
  </si>
  <si>
    <t>2024 年第 2 週（1月8日〜1月14日）</t>
    <phoneticPr fontId="86"/>
  </si>
  <si>
    <t>結核例　209例</t>
    <rPh sb="7" eb="8">
      <t>レイ</t>
    </rPh>
    <phoneticPr fontId="5"/>
  </si>
  <si>
    <t>無し</t>
    <rPh sb="0" eb="1">
      <t>ナ</t>
    </rPh>
    <phoneticPr fontId="86"/>
  </si>
  <si>
    <t xml:space="preserve">腸管出血性大腸菌感染症16例（有症者11例、うちHUS なし）
感染地域：国内12例、ベトナム1例、国内・国外不明3例
国内の感染地域：‌福岡県3例、千葉県2例、三重県2例、青森県1例、群馬県1例、東京都1例、神奈川県1例、沖縄県1例
</t>
    <phoneticPr fontId="86"/>
  </si>
  <si>
    <t xml:space="preserve">年齢群：‌7歳（1例）、10代（4例）、20代（5例）、30代（2例）、50代（2例）、70代（2例）
</t>
    <phoneticPr fontId="86"/>
  </si>
  <si>
    <t>血清群・毒素型：‌O26 VT1（4例）、O157 VT1・VT2（2例）、O157 VT2（2例）、O26 VT2（2例）、O157VT1（1例）、その他・不明（5例）
累積報告数：27例（有症者19例、うちHUS なし．死亡なし）</t>
    <phoneticPr fontId="86"/>
  </si>
  <si>
    <t>E型肝炎4例 感染地域（感染源）：‌北海道1例（鶏肉）、群馬県1例（不明）、　　　　　東京都1例（鉄板焼き）、長野県1例（不明）
A型肝炎2例 感染地域：ネパール1例、ボリビア1例</t>
    <phoneticPr fontId="86"/>
  </si>
  <si>
    <t>レジオネラ症31例（肺炎型27例、ポンティアック熱型4例）
感染地域：兵庫県3例、東京都2例、富山県2例、福井県2例、大阪府2例、広島県2例、鹿児島県2例、北海道1例、岩手県1例、　　福島県1例、埼玉県1例、新潟県1例、静岡県1例、福岡県1例、沖縄県1例、国内（都道府県不明）2例、国内・国外不明6例
年齢群：30代（1例）、40代（1例）、50代（8例）、60代（3例）、70代（2例）、80代（12例）、90代以上（4例）
累積報告数：61例</t>
    <phoneticPr fontId="86"/>
  </si>
  <si>
    <t>アメーバ赤痢5例（腸管アメーバ症4例、腸管及び腸管外アメーバ症1例）
感染地域：‌岩手県1例、兵庫県1例、香川県1例、国内（都道府県不明）1例、国内・国外不明1例
感染経路：性的接触1例（同性間）、経口感染2例、その他・不明2例</t>
    <phoneticPr fontId="86"/>
  </si>
  <si>
    <t>2024年第2週</t>
    <phoneticPr fontId="86"/>
  </si>
  <si>
    <r>
      <t xml:space="preserve">対前週
</t>
    </r>
    <r>
      <rPr>
        <b/>
        <sz val="14"/>
        <color rgb="FFFF0000"/>
        <rFont val="ＭＳ Ｐゴシック"/>
        <family val="3"/>
        <charset val="128"/>
      </rPr>
      <t>インフルエンザ 　     　3.4%   増加</t>
    </r>
    <r>
      <rPr>
        <b/>
        <sz val="11"/>
        <color rgb="FFFF0000"/>
        <rFont val="ＭＳ Ｐゴシック"/>
        <family val="3"/>
        <charset val="128"/>
      </rPr>
      <t xml:space="preserve">
</t>
    </r>
    <r>
      <rPr>
        <b/>
        <sz val="14"/>
        <color rgb="FFFF0000"/>
        <rFont val="ＭＳ Ｐゴシック"/>
        <family val="3"/>
        <charset val="128"/>
      </rPr>
      <t>新型コロナウイルス 129.8% 　増加</t>
    </r>
    <rPh sb="0" eb="3">
      <t>タイゼンシュウゾウカ</t>
    </rPh>
    <rPh sb="26" eb="28">
      <t>ゾウカ</t>
    </rPh>
    <rPh sb="47" eb="49">
      <t>ゾウカ</t>
    </rPh>
    <phoneticPr fontId="86"/>
  </si>
  <si>
    <t>回収＆返金</t>
  </si>
  <si>
    <t>むすんでひらいて...</t>
  </si>
  <si>
    <t>回収＆交換</t>
  </si>
  <si>
    <t>3O'CLOCK...</t>
  </si>
  <si>
    <t>回収＆返金/交換</t>
  </si>
  <si>
    <t>雪印メグミルク</t>
  </si>
  <si>
    <t>オランダ家</t>
  </si>
  <si>
    <t>マックスバリュ西...</t>
  </si>
  <si>
    <t>おざきの干物</t>
  </si>
  <si>
    <t>イオン九州</t>
  </si>
  <si>
    <t>コモディイイダ</t>
  </si>
  <si>
    <t>淡路観光開発公社...</t>
  </si>
  <si>
    <t>IHミートソリュ...</t>
  </si>
  <si>
    <t>カルチャーバンク...</t>
  </si>
  <si>
    <t>とちおとめブレッド 一部消費期限誤表示コメントあり</t>
  </si>
  <si>
    <t>ハトヤ瑞鳳閣</t>
  </si>
  <si>
    <t>ヤウールタルト 一部消費期限誤表示</t>
  </si>
  <si>
    <t>土佐山田店 昆布塩さば 一部ラベル表示欠落</t>
  </si>
  <si>
    <t>黒門三平</t>
  </si>
  <si>
    <t>門真店 いくら醤油漬け 一部賞味期限誤表示</t>
  </si>
  <si>
    <t>近鉄百貨店</t>
  </si>
  <si>
    <t>ガトーショコラ(14種) 一部賞味期限誤貼付</t>
  </si>
  <si>
    <t>淡路島Canne...</t>
  </si>
  <si>
    <t>淡路島べっぴんしらす 一部加熱不十分</t>
  </si>
  <si>
    <t>綿半パートナーズ...</t>
  </si>
  <si>
    <t>中野店 さばの味噌煮他3品目 一部冷凍商品を冷蔵販売</t>
  </si>
  <si>
    <t>ベルク</t>
  </si>
  <si>
    <t>大粒カキフライ 一部加熱不足商品混在の恐れ</t>
  </si>
  <si>
    <t>ロピア</t>
  </si>
  <si>
    <t>プチティラミス 一部消費期限誤表示</t>
  </si>
  <si>
    <t>極洋</t>
  </si>
  <si>
    <t>たらこ 一部辛子明太子混入でアレルギー表示欠落</t>
  </si>
  <si>
    <t>トキハインダスト...</t>
  </si>
  <si>
    <t>黒豚生餃子 一部ゴムへら片混入の恐れ</t>
  </si>
  <si>
    <t>農事組合法人会田...</t>
  </si>
  <si>
    <t>さくらたまご他 一部賞味期限誤表示</t>
  </si>
  <si>
    <t>富士シティオ</t>
  </si>
  <si>
    <t>鶴嶺店 赤魚粕漬 一部消費期限誤表示</t>
  </si>
  <si>
    <t>尊Ｍｉｋｏｔｏ</t>
  </si>
  <si>
    <t>厚天ぷら 一部賞味期限誤表示</t>
  </si>
  <si>
    <t>京都庵</t>
  </si>
  <si>
    <t>京小鍋2品目 一部微生物の社内基準超過</t>
  </si>
  <si>
    <t>源</t>
  </si>
  <si>
    <t>冷凍押し寿司Rejyu(鱒) 一部大腸菌群陽性</t>
  </si>
  <si>
    <t>近森パン</t>
  </si>
  <si>
    <t>大人のコッペパンジャム 一部消費期限誤表示</t>
  </si>
  <si>
    <t>鈴木水産</t>
  </si>
  <si>
    <t>しらす干(甘塩) 一部フグ混入の恐れ</t>
  </si>
  <si>
    <t>リプレイス</t>
  </si>
  <si>
    <t>太宰府ぎょうざ(プレーン) 一部一般細菌成分規格基準超過</t>
  </si>
  <si>
    <t>ニップン</t>
  </si>
  <si>
    <t>ボンジョルノ たらこといか 一部アレルギー表示欠落</t>
  </si>
  <si>
    <t>桜井商店</t>
  </si>
  <si>
    <t>焼そば用細めん 一部賞味期限誤表示</t>
  </si>
  <si>
    <t>北部市場運送</t>
  </si>
  <si>
    <t>さばみりん干し 一部賞味期限誤記載</t>
  </si>
  <si>
    <t>ヴェスティ・フー...</t>
  </si>
  <si>
    <t>HDポークソーセージ 一部消費期限表示欠落</t>
  </si>
  <si>
    <t>クリーミィコロッケ 一部ラベル誤貼付でアレルギー表示欠落</t>
  </si>
  <si>
    <t>サブレ、チョコッティ、ティグレ 一部アレルギー表示欠落</t>
  </si>
  <si>
    <t>中標津ゴーダチーズ 一部賞味期限表記欠落</t>
  </si>
  <si>
    <t>ユーコープで販売 楽花生パイ4個入袋 一部賞味期限誤表記</t>
  </si>
  <si>
    <t>マルナカ備前店 昆布塩さば切身 一部消費期限誤表記</t>
  </si>
  <si>
    <t>返礼品 訳あり干物セット、おざきのひものセット 一部食品表示ラベル欠落</t>
  </si>
  <si>
    <t>クリーミーコロッケ 一部ラベル誤貼付でアレルゲン表示欠落</t>
  </si>
  <si>
    <t>和風おろしヒレカツ丼 一部ラベル誤貼付でアレルゲン表示欠落</t>
  </si>
  <si>
    <t>淡路島たまねぎポン酢 一部賞味期限誤表記</t>
  </si>
  <si>
    <t>牛豚ミンチ(解凍) 一部ラベル誤貼付で原産地誤表示</t>
  </si>
  <si>
    <t>食品表示法等(法令及び一元化情報)</t>
    <phoneticPr fontId="16"/>
  </si>
  <si>
    <t>食品表示法の一部を改正する法律(食品リコール制度)に関する情報はこちら
(平成25年制定)
概要[PDF:419KB]  消費者基本法の基本理念を踏まえて、表示義務付けの目的を統一・拡大
要綱[PDF:117KB]  
法律[PDF:241KB]
新旧対照条文[PDF:236KB]</t>
    <phoneticPr fontId="16"/>
  </si>
  <si>
    <t xml:space="preserve">	【山口県】モントローが食品表示法違反、再発防止へ（日刊新周南） - Yahoo!ニュース </t>
    <phoneticPr fontId="16"/>
  </si>
  <si>
    <t>山口県県は18日、周南市桜馬場通2丁目の㈲お菓子職人（本田誠社長）が生菓子のゼリーの製造所と製造者について事実と異なる表示をして販売していたことを確認し、同社に食品表示法に基づいて原因究明、再発防止策の実施などを指示したと発表した。消費者庁からの情報提供により、県周南環境保健所が昨年9、10月に複数回にわたって同社に立入検査を実施した。昨年5月16日、6月19日、7月24日の3日間に仕入れたゼリー4,280個について、自ら製造していないにもかかわらず「製造者：㈲お菓子職人モントロー洋菓子店　山口県下松市せせらぎ町1-1-15」と表示し、周南市、下松市、平生町の計4店で販売していたことが分かった。
　県によると、同社は「自社で販売する製品は自社で製造したものとしたかったという気持ちが強くあった」と動機を述べているという。県は同日、表示の点検と是正、不適正な表示の原因究明、再発防止策の実施などを指示した。</t>
    <phoneticPr fontId="16"/>
  </si>
  <si>
    <t>【周南】周南公立大 データの可視化と効果的なプレゼン　地域DX講座・防府高で講義</t>
    <phoneticPr fontId="16"/>
  </si>
  <si>
    <t>山口県周南市の西京銀行（松岡健頭取）と周南公立大（髙田隆学長）の共同研究機関である西京銀行地域DX共同研究講座が15日、防府市の防府高で「データの可視化と効果的なプレゼンテーション」をテーマに出前講義を開き、普通科の2年生240人が参加した。同校では4月からの「総合的な探究の時間」で、2年生が自ら課題を見つけ、文献研究、現地調査、アンケートなどの手法を用いてデータを収集。今回の出前講義は、収集データの可視化、ICTを活用したプレゼンテーション技術の向上を目的に開いた。
この日は同大の福祉情報学部人間コミュニケーション学科の酒井 徹也准教授が講師を務め、同校体育館で講義。生徒は3月の研究活動発表の参考にしようと、熱心に耳を傾けていた。</t>
    <phoneticPr fontId="16"/>
  </si>
  <si>
    <t>令和５年度 第９回残留農薬委託検査の結果について</t>
    <phoneticPr fontId="86"/>
  </si>
  <si>
    <t>松山市青果部業務運営事業において、令和５年１２月５日に第９回残留農薬委託検査を実施し、公益財団法人愛媛県総合保健協会から下記のとおり検査結果が報告されまし
たのでお知らせします。査を実施しました。
試験方法
ＡＯＡＣ法（AOAC Official Method 2007.1）参照
GC/MS/MS による一斉分析及び、LC/MS/MS による一斉分析    注）品目によって測定できない農薬の種類あり
検査結果         残留農薬基準値を超過した青果物はありませんでした。</t>
    <phoneticPr fontId="86"/>
  </si>
  <si>
    <t>https://www.city.matsuyama.ehime.jp/kurashi/kurashi/shohisha/toukei/zannryuunouyaku.files/R5.12zanryu.pdf</t>
    <phoneticPr fontId="86"/>
  </si>
  <si>
    <t xml:space="preserve">農薬残留基準変更へ、日本産イチゴに恩恵か - NNA ASIA・台湾・農水 </t>
    <phoneticPr fontId="86"/>
  </si>
  <si>
    <t>台湾のヘルスケアサイト・HEHOは24日、日本のイチゴ、中国のキウイ、韓国のブドウが農薬によって不合格になったと報じた。記事は「輸入果物を食べる際には注意が必要だ」とし、台湾食品薬物管理署（食薬署）がこのほど発表した検査不合格品について紹介した。
食薬署の林金富副署長は、このうち日本から輸入されたイチゴ1ロット（3．5キロ）について、0．35ppmの残留農薬が検出され不合格になったと説明した。日本で使用されている農薬は台湾では未登録で使用できず、0．01ppmを超えると不合格と扱われる。食薬署の統計によると、日本産イチゴについては昨年7月15日から今年1月15日までの半年間で325ロットに対して検査が行われ、不合格は14ロット、不合格率は4．31％。不合格となった場合、その生産元からは1カ月間輸入が停止される。輸入停止になった日本の生産元は今月12日以降ですでに6カ所に上っているという。また、韓国産ブドウ1ロット（約2．8トン）からも0．05 ppmの残留農薬が検出され、不合格となった。半年間で韓国産ブドウに対して行われた検査数は212ロット、うち不合格は9ロットで、不合格率は4．25％。食薬署は昨年11月27日から抜き取り検査を強化している。このほか、中国産キウイ2ロット（計約30トン）からもそれぞれ0．02 ppm、0．09 ppmの残留農薬が検出され、不合格に。半年間の検査数は55ロット、不合格は3ロットで、不合格率は5．45％だった。
不合格となった果物は返送または廃棄される。</t>
    <phoneticPr fontId="86"/>
  </si>
  <si>
    <t>https://news.goo.ne.jp/article/recordchina/world/recordchina-RC_927479.html</t>
    <phoneticPr fontId="86"/>
  </si>
  <si>
    <t xml:space="preserve">ワインの残留農薬が急増、英国政府のデータめぐって議論 | WINE REPORT </t>
    <phoneticPr fontId="86"/>
  </si>
  <si>
    <t xml:space="preserve">英国の非営利団体「農薬活動ネットワーク」（PAN）が昨年12月、英国政府の農薬の検査プログラムのデータを分析して、残留農薬を含むワインの割合が大幅に増加していると発表した。オーガニックワインの世界的な需要が高まる中で注目のニュースとなったが、英国のワイン・スピリッツ貿易協会（WSTA）は「センセーショナル」と反発した。英国のワインメディアの報道によると、PANの発表は英国政府の環境・食糧・農村地域省の食品中の残留農薬専門家委員会（PRiF）の公式検査プログラムの報告書のデータを分析した。
　PANの発表は72種のワインから19種の農薬の残留が検出され、そのうち発がん性のある9種の化学物質が含まれていたと指摘。複数の残留農薬を含むワインの割合が2016年の14%から2022年に50%に急増したと示唆した。さらに1つのワインサンプルから6種の異なる農薬が検出されたことを「農薬カクテル」と表現した。PANは「農薬を過剰に使用したワイン生産は、英国の消費者の健康だけでなく、ワイン産地に住んで働く人々にも脅威を与えている」と、大幅な増加への懸念を表明した。
　これに対して、WSTAは「政府の監視プログラムでサンプリングされる食品は年ごとに変わる。2022年のサンプリング・プログラムにはワインも含まれ、合計72本のワインがサンプリングされた。許可量を超える残留物があったのは1本だけだった」として、センセーショナルでワイン業界に損害を与える可能性があると反論した。オーガニックワインに対する世界的な需要は高まり、多くの生産者がオーガニック栽培に移行している。ドリンクス・ビジネスによると、ドイツがオーガニックワインの最大の市場で、世界消費量の約24%を占める。フランスが2位、英国が3位となっている。
</t>
    <phoneticPr fontId="86"/>
  </si>
  <si>
    <t>https://www.winereport.jp/archive/4638/</t>
    <phoneticPr fontId="86"/>
  </si>
  <si>
    <t>11:16A1011:1611:1811:1711:1611:1711:18111:19</t>
    <phoneticPr fontId="86"/>
  </si>
  <si>
    <t>★日本のスーパーは新商品がいっぱい 英国生活で日本人女性が感じたギャップとは（Hint-Pot） Yahoo!ニュース</t>
  </si>
  <si>
    <t xml:space="preserve">★韓国のカラオケで飲酒、なのに「酒類提供は違法だ。通報する」と店を恐喝…客に罰金刑 Yahoo!ニュース </t>
  </si>
  <si>
    <t>★台湾（TW）・百貨店業の23年売上高、４千億元超え（無料公開）</t>
  </si>
  <si>
    <t xml:space="preserve">★年齢偽った青年に酒売り営業停止…韓国の居酒屋が掲げた「まっすぐ生きろ」垂れ幕 　Yahoo!ニュース </t>
  </si>
  <si>
    <t xml:space="preserve">★サウジアラビア、酒類販売限定解禁か ロイター報道 - 日本経済新聞 </t>
  </si>
  <si>
    <t xml:space="preserve">★フランスで静かに広がる外食のエコ認証『Écotable（エコターブル）』 - NewSphere | Signpost </t>
  </si>
  <si>
    <t>https://newsphere.jp/signpost/20240124-1/</t>
  </si>
  <si>
    <t>★日本の外食 世界に広がる 味とサービス、アジアに浸透 　日本経済新聞</t>
  </si>
  <si>
    <t xml:space="preserve">★NYの屋台からスタートした外食チェーン「ハラルガイズ」成功の秘訣 - Yahoo!ニュース </t>
    <phoneticPr fontId="86"/>
  </si>
  <si>
    <t>https://news.yahoo.co.jp/articles/24d256a0529cbae2f1fee50bddf44be614d98ab7</t>
    <phoneticPr fontId="86"/>
  </si>
  <si>
    <t>https://www.nikkei.com/article/DGXZQOCD040YN0U4A100C2000000/</t>
    <phoneticPr fontId="86"/>
  </si>
  <si>
    <t>https://news.yahoo.co.jp/articles/cedf72b3b1456b6560a54ad774dca4e36a4ea7e5</t>
    <phoneticPr fontId="86"/>
  </si>
  <si>
    <t>日本から海外へ移住後、ギャップに戸惑う意外な場所のひとつが、生活に欠かせないスーパーマーケット。日本と英国では、その利便性やサービスの質にどのような違いがあるのでしょうか。ひょんなことから英国に移住、就職し、海外在住歴7年を超えたMoyoさんが、外国暮らしのリアルを綴るこの連載。16回目は、英国に暮らして気づいた、日本のスーパーマーケットのすごさを紹介します。
 意外と便利なスーパー事情
　世界のどこに暮らしていようとも、日々の生活に欠かせない食料品。日本の東京のようにコンビニがあちこちに100メートル間隔である、というわけにはいきませんが、英国のロンドンですと、スーパーへのアクセスのしやすさはそこまで悪くありません。シティセンターエリアでは、小さめにはなりますが各スーパーが住宅街から程よい距離感にありますし、駅前などには中型タイプも揃っています。センターから少し離れたZone4、5くらいになると、郊外型の超大型スーパーが充実しています。私が食料品の購入で日常的によく利用していたのは、4種類のお店です。まずは定番のスーパー。階級社会の英国には、スーパーにもグレードがありますが、私はさまざまなグレードのスーパーを利用していました。ほかには、日本で言うコンビニのようなオフライセンスショップ、BIO製品を扱ったグロッサリーショップ、そして日系、アジア系ショップです。英国に来たばかりの頃は、何もかもが新鮮で、日本では見かけることのない野菜から果物、豊富な乳製品、お菓子、飲み物など、すべてに興味津々でした。自社ブランド製品を多く取り扱っている「マーク＆スペンサー」と「ウェイトローズ」で食べ比べしたり、「リドル」や「アルディ」などドイツ系スーパーでお値打ち代替製品を見つけたり。ちょっとお店を変えるだけで雰囲気が変わり、いろいろと楽しめます。</t>
    <phoneticPr fontId="86"/>
  </si>
  <si>
    <t>https://www.nna.jp/news/2615558?utm_source=newsletter&amp;utm_medium=email&amp;utm_campaign=club_bn&amp;country=twd&amp;type=5&amp;free=1</t>
    <phoneticPr fontId="86"/>
  </si>
  <si>
    <t>https://news.yahoo.co.jp/articles/0263cec8a57eb9759d9c7e1b1c1ba6edbfc0f014</t>
    <phoneticPr fontId="86"/>
  </si>
  <si>
    <t>韓国の仁川（インチョン）地裁は13日、カラオケ店主を脅したなどとして、暴力行為など処罰に関する法律違反（共同恐喝）や恐喝の罪に問われた男性被告（34）に罰金200万ウォン（約22万円）を言い渡したことを明らかにした。被告は2021年10月18日夜、知人と仁川市南東区（ナムドング）のカラオケ店にコンパニオンを呼んで4時間にわたって酒を飲み、「酒類提供は違法だ。通報する」と店主を脅して料金約50万ウォン（約5万5000円）の支払いを免れたとして起訴された。
このほか、同様の手口でカラオケ店2店で計115万ウォン（約12万6500円）の支払いを免れたとされる。
判決は「被害復旧の努力をしておらず、罪の内容が良くない」と述べた。</t>
    <phoneticPr fontId="86"/>
  </si>
  <si>
    <t>百貨店や商業施設の台湾業界団体、中華民国百貨零售企業協会の徐雪芳理事長によると、2023年の業界全体の売上高は4,000億台湾元（約１兆8,870億円）を超え、過去最高だった。中央通信社が伝えた。同協会は17日、会員大会を開催。百貨店大手、遠東百貨（ファーイースタン・デパートメントストアズ）の総経理を務める徐氏は、23年の百貨店業界は業況、消費者の購入意欲ともに活況だったと振り返った。遠東百貨は23年12月、600億元に設定していた23年通年の売上高目標を前倒しで達成したと明らかにしている。22年に続き過去最高額を更新し、24年は３年連続での更新を目指す方針を示している。
台湾政府系シンクタンク、商業発展研究院（商研院）の商業発展策略研究所の朱浩所長は、23年の百貨店業界はリベンジ消費が顕著に見られたものの、夏休みシーズンの７、８月は海外旅行をする台湾人の増加を背景に、域内の多くの主要商業圏で客足が鈍ったと指摘。百貨店業界は春節（旧正月、今年は２月10日）連休中の消費動向を注視していると説明した。</t>
    <phoneticPr fontId="86"/>
  </si>
  <si>
    <t>https://news.yahoo.co.jp/articles/5856c31377a7b98b092a9e782e39f3b159a8c842</t>
    <phoneticPr fontId="86"/>
  </si>
  <si>
    <t>韓国のある居酒屋の社長が、未成年者に年齢を偽られて酒を販売し、取り締まりを受けた末、営業停止処分となった――こう怒りを爆発させた。あるオンラインコミュニティには11日、釜山市蓮堤区（ヨンジェグ）のある居酒屋の前にかかった垂れ幕の写真が公開された。店には看板の下の入り口を覆うほどの大きな垂れ幕がかかっている。
垂れ幕に書かれた内容を見ると、店主のA氏は近隣の店が、A氏の店で未成年者に酒を飲むように仕向けて通報するいわゆる「未成年者投入作業」に遭ったようだ。
A氏は「うちの店に未成年者を来るように仕向けた。（処分を受けていた）30日間、あの店は金をたっぷり稼げた。私は妻が望んでいた休暇をお前のおかげでとれた」と書いた。
そのうえで「昨年11月に来た未成年者よ、まっすぐ生きろ。君のおかげで一家を支える4人が生計を失った。今は分別がない子どもなので何も考えていないだろうが、これから年を取って大人になった時、君たちが犯した過ちを必ず思い出してほしい」と厳しく忠告した。
A氏は営業を再開する2月1日から1年間、お客様に対する感謝の気持ちを込めて酒類割引イベントを開くと明らかにした。A氏によると、焼酎とビール、生ビール、マッコリの価格は従来の4000ウォン（1ウォン=約0.1円）から2900ウォンに引き下げられる。事情を知ったネットユーザーたちは「垂れ幕で社長の怒りが感じられる」「だましたのは未成年者なのに、なぜ処罰は店主が受けるのか」「意図的にだました人を処罰するよう法が変わらなければならない」などの反応を示した。
食品衛生法によると、食品接客営業者が青少年に酒類を提供すれば、▽1次摘発時は営業停止60日▽2次摘発時は営業停止180日▽3次摘発時は営業許可取り消しなどの行政処分を受ける。検察が起訴猶予処分を下した場合、意見書を提出すれば営業停止期間を2カ月から1カ月に軽減することができる。
自営業者らは偽造身分証に騙され、青少年に酒やたばこを販売して摘発されることに憤りを訴えている。これに対し、大統領室は昨年12月、「青少年に騙されて酒・たばこを販売した営業店の場合、課徴金などの処罰を猶予して救済する。防犯カメラなどを調べて、故意性がなく、善意の被害を受けたならば、全て救済する」と明らかにした。</t>
    <phoneticPr fontId="86"/>
  </si>
  <si>
    <t>https://www.nikkei.com/article/DGXZQOGR24DM50U4A120C2000000/</t>
    <phoneticPr fontId="86"/>
  </si>
  <si>
    <r>
      <t>ロイター通信は24日、サウジアラビア政府が非イスラム教徒の外交官を対象とした酒類販売の許可を計画していると報じた。これまで同国での飲酒は禁止されていた。実現すれば、同国が進める観光やビジネスの拠点としての開放を加速させる動きになる可能性がある。ロイターが関係者の話や内部文書をもとに報じた。酒類を販売する店舗を、首都リヤドの大使館や外交官が居住する地区に近く設ける予定だとい…　</t>
    </r>
    <r>
      <rPr>
        <b/>
        <sz val="13"/>
        <color rgb="FFFF0000"/>
        <rFont val="游ゴシック"/>
        <family val="3"/>
        <charset val="128"/>
      </rPr>
      <t>この先は会員登録が必要です。https://id.nikkei.com/login/id</t>
    </r>
    <r>
      <rPr>
        <b/>
        <sz val="13"/>
        <rFont val="游ゴシック"/>
        <family val="3"/>
        <charset val="128"/>
      </rPr>
      <t xml:space="preserve">
</t>
    </r>
    <rPh sb="191" eb="192">
      <t>サキ</t>
    </rPh>
    <rPh sb="193" eb="197">
      <t>カイイントウロク</t>
    </rPh>
    <rPh sb="198" eb="200">
      <t>ヒツヨウ</t>
    </rPh>
    <phoneticPr fontId="86"/>
  </si>
  <si>
    <t xml:space="preserve">★ワインの残留農薬が急増、英国政府のデータめぐって議論 | WINE REPORT ワインレポート </t>
    <phoneticPr fontId="86"/>
  </si>
  <si>
    <t>https://www.winereport.jp/archive/4638/</t>
    <phoneticPr fontId="86"/>
  </si>
  <si>
    <t>　英国の非営利団体「農薬活動ネットワーク」（PAN）が昨年12月、英国政府の農薬の検査プログラムのデータを分析して、残留農薬を含むワインの割合が大幅に増加していると発表した。オーガニックワインの世界的な需要が高まる中で注目のニュースとなったが、英国のワイン・スピリッツ貿易協会（WSTA）は「センセーショナル」と反発した。
　英国のワインメディアの報道によると、PANの発表は英国政府の環境・食糧・農村地域省の食品中の残留農薬専門家委員会（PRiF）の公式検査プログラムの報告書のデータを分析した。PANの発表は72種のワインから19種の農薬の残留が検出され、そのうち発がん性のある9種の化学物質が含まれていたと指摘。複数の残留農薬を含むワインの割合が2016年の14%から2022年に50%に急増したと示唆した。
　さらに1つのワインサンプルから6種の異なる農薬が検出されたことを「農薬カクテル」と表現した。PANは「農薬を過剰に使用したワイン生産は、英国の消費者の健康だけでなく、ワイン産地に住んで働く人々にも脅威を与えている」と、大幅な増加への懸念を表明した。これに対して、WSTAは「政府の監視プログラムでサンプリングされる食品は年ごとに変わる。2022年のサンプリング・プログラムにはワインも含まれ、合計72本のワインがサンプリングされた。許可量を超える残留物があったのは1本だけだった」として、センセーショナルでワイン業界に損害を与える可能性があると反論した。オーガニックワインに対する世界的な需要は高まり、多くの生産者がオーガニック栽培に移行している。ドリンクス・ビジネスによると、ドイツがオーガニックワインの最大の市場で、世界消費量の約24%を占める。フランスが2位、英国が3位となっている。</t>
    <phoneticPr fontId="86"/>
  </si>
  <si>
    <t>日本の外食企業が海外展開を加速している。少子高齢化でニッポンの胃袋が小さく、細くなる中で人口と所得の増加が見込まれる米国、アジアを中心に各社が積極的な出店を展開。海外売上高比率が4割を超える企業もあり、各地で存在感を増している。3つのグラフィックで解説する。東証プライム市場などに上場する主な外食企業10社の2022年度（23年に決算期を迎えた直近の決算）の海外総店舗数は2万473店で2万店を突...</t>
    <phoneticPr fontId="86"/>
  </si>
  <si>
    <t>3人のエジプト人男性が、米ニューヨーク市の53丁目通りと6番街が交差する埃っぽい通りで、ホットドッグの屋台を始めたのは1990年のことだ。その後、ホットドッグをやめて、市内を走るタクシーに多いイスラム教徒の運転手向けに、ハラルフードの販売に切り替えた。2014年、3人は初の実店舗をイースト14丁目通りにオープンさせた。
それから10年。この3人の起業家は、ほとんどの米国人がハラルフードが何なのか分かっていないという事実にもかかわらず、「ハラルガイズ」を全米で最も順調に店舗を増やしているフランチャイズ（FC）企業のひとつに成長させた。ハラルガイズは世界に114店を展開するまでに成長し、そのうち100店舗は米国にある。成長の鍵は、107店舗がFCであり、直営店はわずか7店舗という、FCを増やす力にある。2023年には13店舗を新規に開店させたが、そのうち12店がFCである。そして2024年には12店ほど増える見込みだ。
創業者は社長のモハメド・アブーレニエン、副社長のアブデルバセット・エルサイード、財務担当のアハメド・エルサカの3人。そしてアハメド・アブーレニエンが最高経営責任者（CEO）を務める。ギロ（ジャイロ）や牛肉、鶏肉、ファラフェルを専門とするハラルガイズは多くの米国人を虜にし、ハラルフードという新しいカテゴリーを形成した。
ハラルフードとは、特定の種類の食品のことではなく、イスラム教の教えに則った食べ物を指し、豚肉やアルコールの摂取は禁じられている。3人は最初の店を自己資金で構えた。米中小企業庁（SBA）の融資プログラムもエンジェル投資家も使わず、3人が屋台で稼いで蓄えた金を元手にした。オーナーの3人は、屋台の成功を再現できればレストランを繁盛させることができると思っていた、とハラルガイズの最高開発責任者（CDO）のマーガレット・カレラは指摘する。「屋台の運営は実店舗の10倍大変だった」。
ハラルガイズの料理は、鶏肉や牛肉、羊肉などのタンパク質に重点を置いているが、ファラフェルなどのベジタリアン料理、ライスや新鮮野菜のサラダもある。ほかに、牛肉のギロ盛り合わせや鶏肉の盛り合わせもあり、ライスとホットソースが付いてくる。オーナーたちによると、FCモデルがうまく機能しているのは「現場での支援、戦略的な指導、継続的なサポート」を提供しているからだという。経営陣はFC加盟店を「パートナー」と見ているとカレラは指摘する。「システムや技術サポートなど、必要なものはすべて加盟店に提供したいと考えている」。</t>
    <phoneticPr fontId="86"/>
  </si>
  <si>
    <t>英国</t>
    <rPh sb="0" eb="2">
      <t>エイコク</t>
    </rPh>
    <phoneticPr fontId="86"/>
  </si>
  <si>
    <t>韓国</t>
    <rPh sb="0" eb="2">
      <t>カンコク</t>
    </rPh>
    <phoneticPr fontId="86"/>
  </si>
  <si>
    <t>台湾</t>
    <rPh sb="0" eb="2">
      <t>タイワン</t>
    </rPh>
    <phoneticPr fontId="86"/>
  </si>
  <si>
    <t>サウジアラビア</t>
    <phoneticPr fontId="86"/>
  </si>
  <si>
    <t>アジア</t>
    <phoneticPr fontId="86"/>
  </si>
  <si>
    <t>米国</t>
    <rPh sb="0" eb="2">
      <t>ベイコク</t>
    </rPh>
    <phoneticPr fontId="86"/>
  </si>
  <si>
    <t xml:space="preserve"> GⅡ　2週21例</t>
    <rPh sb="5" eb="6">
      <t>シュウ</t>
    </rPh>
    <phoneticPr fontId="5"/>
  </si>
  <si>
    <t xml:space="preserve"> GⅡ　3週　7例</t>
    <rPh sb="8" eb="9">
      <t>レイ</t>
    </rPh>
    <phoneticPr fontId="5"/>
  </si>
  <si>
    <t>パンを食べて食中毒の疑い、ソクチャンで30人が入院</t>
    <phoneticPr fontId="16"/>
  </si>
  <si>
    <t xml:space="preserve">26.1月30日、ソクチャン省食品安全衛生支局長のオー・ヒエン・シ氏は、ソクチャン市でパンを食べたことによる食中毒の疑いがあり、XNUMX人が死亡したと語った。入院している治療機関です。
具体的には、25.1月5日午後、ソクチャン省の食品安全衛生局は、パンを食べたことによる食中毒の疑い例が多数発生しているとの情報を入手した。その直後、部隊はソクチャン市医療センターと連携するチームを派遣し、地域内の30つの病院で確認を行った。記録によると、パンを食べたためにXNUMX人が治療のために入院し、多くの人が腹痛、下痢、吐き気、発熱、低血圧などの症状を示したという。
患者らによると、24.1月1日午後、ソクチャン市XNUMX区ハイバーチュン通りにある有名なパン屋でパンを買った。パテ入りのパン、ポークソーセージ、コットン、キュウリ…を食べた後、その日の夕方、多くの人が腹痛、下痢、発熱…を起こし、入院しなければならなくなりました。ソクチャン市医療センターによると、25.1月26.1日、ホアントゥアン総合病院（ソクチャン市）に食中毒の疑いのある患者が多数受け入れられた。治療後、多くの患者の健康状態は安定し、自宅に退院しました。しかし、XNUMX月XNUMX日になってもこの病院は多数の入院者を記録し続けた。食中毒の疑いのある事件の後、ソクチャン省食品安全衛生局は当局と連携してパンのサンプルを採取し、原因を解明するための検査に送った。
</t>
    <phoneticPr fontId="16"/>
  </si>
  <si>
    <t>タンニエンマガジン</t>
    <phoneticPr fontId="16"/>
  </si>
  <si>
    <t>ベトナム</t>
    <phoneticPr fontId="16"/>
  </si>
  <si>
    <t>https://www.vietnam.vn/ja/nghi-ngo-doc-thuc-pham-do-an-banh-mi-30-nguoi-o-soc-trang-nhap-vien/</t>
    <phoneticPr fontId="16"/>
  </si>
  <si>
    <t>保健所では、患者に共通する食事が、２０日夜に「串焼ビストロＢＵＡＩＳＯＵ」で提供されたメニューしかないことや、患者からノロウイルスが検出されたことなどから、この店の食事が原因の食中毒と断定し、今月２７日からこの店を３日間の営業停止処分にしました。</t>
    <phoneticPr fontId="86"/>
  </si>
  <si>
    <t>iテレビ</t>
    <phoneticPr fontId="86"/>
  </si>
  <si>
    <t>　　　　　今週のお題(大量調理の加熱後は、粗熱取りが必要です)</t>
    <rPh sb="11" eb="13">
      <t>タイリョウ</t>
    </rPh>
    <rPh sb="13" eb="15">
      <t>チョウリ</t>
    </rPh>
    <rPh sb="16" eb="18">
      <t>カネツ</t>
    </rPh>
    <rPh sb="18" eb="19">
      <t>ゴ</t>
    </rPh>
    <rPh sb="21" eb="23">
      <t>アラネツ</t>
    </rPh>
    <rPh sb="23" eb="24">
      <t>トリ</t>
    </rPh>
    <rPh sb="26" eb="28">
      <t>ヒツヨウ</t>
    </rPh>
    <phoneticPr fontId="5"/>
  </si>
  <si>
    <t>　　なぜ　(スープ、カレー、シチュー等、大容量の煮物)は速やかに冷やすのでしょうか?</t>
    <rPh sb="18" eb="19">
      <t>ナド</t>
    </rPh>
    <rPh sb="20" eb="23">
      <t>ダイヨウリョウ</t>
    </rPh>
    <rPh sb="24" eb="26">
      <t>ニモノ</t>
    </rPh>
    <rPh sb="28" eb="29">
      <t>スミ</t>
    </rPh>
    <rPh sb="32" eb="33">
      <t>ヒ</t>
    </rPh>
    <phoneticPr fontId="5"/>
  </si>
  <si>
    <t>　↓　職場の先輩は以下のことを理解して　わかり易く　指導しましょう　↓</t>
    <phoneticPr fontId="5"/>
  </si>
  <si>
    <t>一度発生すると大規模な食中毒になりやすいウェルシュ菌は冬でも起こります。環境中にいて、熱に強く、雨上がりに埃が
乾燥し舞い上がる際、乾燥が続く今のような天候時に調理材料に紛れ込みます。　大量調理品を加熱した後、粗熱取が不
十分な場合、特に危険です。60℃～30℃の温度帯を速やかに通過させること、つまり急速冷却することが必要重要です。</t>
    <rPh sb="0" eb="2">
      <t>イチド</t>
    </rPh>
    <rPh sb="2" eb="4">
      <t>ハッセイ</t>
    </rPh>
    <rPh sb="7" eb="10">
      <t>ダイキボ</t>
    </rPh>
    <rPh sb="11" eb="14">
      <t>ショクチュウドク</t>
    </rPh>
    <rPh sb="25" eb="26">
      <t>キン</t>
    </rPh>
    <rPh sb="27" eb="28">
      <t>フユ</t>
    </rPh>
    <rPh sb="30" eb="31">
      <t>オ</t>
    </rPh>
    <rPh sb="36" eb="39">
      <t>カンキョウチュウ</t>
    </rPh>
    <rPh sb="43" eb="44">
      <t>ネツ</t>
    </rPh>
    <rPh sb="45" eb="46">
      <t>ツヨ</t>
    </rPh>
    <rPh sb="48" eb="50">
      <t>アメア</t>
    </rPh>
    <rPh sb="53" eb="54">
      <t>ホコリ</t>
    </rPh>
    <rPh sb="56" eb="58">
      <t>カンソウ</t>
    </rPh>
    <rPh sb="59" eb="60">
      <t>マ</t>
    </rPh>
    <rPh sb="61" eb="62">
      <t>ア</t>
    </rPh>
    <rPh sb="64" eb="65">
      <t>サイ</t>
    </rPh>
    <rPh sb="66" eb="68">
      <t>カンソウ</t>
    </rPh>
    <rPh sb="69" eb="70">
      <t>ツヅ</t>
    </rPh>
    <rPh sb="71" eb="72">
      <t>イマ</t>
    </rPh>
    <rPh sb="76" eb="78">
      <t>テンコウ</t>
    </rPh>
    <rPh sb="78" eb="79">
      <t>ジ</t>
    </rPh>
    <rPh sb="80" eb="82">
      <t>チョウリ</t>
    </rPh>
    <rPh sb="82" eb="84">
      <t>ザイリョウ</t>
    </rPh>
    <rPh sb="85" eb="86">
      <t>マギ</t>
    </rPh>
    <rPh sb="87" eb="88">
      <t>コ</t>
    </rPh>
    <rPh sb="93" eb="95">
      <t>タイリョウ</t>
    </rPh>
    <rPh sb="95" eb="97">
      <t>チョウリ</t>
    </rPh>
    <rPh sb="97" eb="98">
      <t>ヒン</t>
    </rPh>
    <rPh sb="99" eb="101">
      <t>カネツ</t>
    </rPh>
    <rPh sb="103" eb="104">
      <t>アト</t>
    </rPh>
    <rPh sb="105" eb="107">
      <t>アラネツ</t>
    </rPh>
    <rPh sb="107" eb="108">
      <t>トリ</t>
    </rPh>
    <rPh sb="114" eb="116">
      <t>バアイ</t>
    </rPh>
    <rPh sb="117" eb="118">
      <t>トク</t>
    </rPh>
    <rPh sb="119" eb="121">
      <t>キケン</t>
    </rPh>
    <rPh sb="132" eb="134">
      <t>オンド</t>
    </rPh>
    <rPh sb="134" eb="135">
      <t>タイ</t>
    </rPh>
    <rPh sb="136" eb="137">
      <t>スミ</t>
    </rPh>
    <rPh sb="140" eb="142">
      <t>ツウカ</t>
    </rPh>
    <rPh sb="151" eb="153">
      <t>キュウソク</t>
    </rPh>
    <rPh sb="153" eb="155">
      <t>レイキャク</t>
    </rPh>
    <rPh sb="160" eb="162">
      <t>ヒツヨウ</t>
    </rPh>
    <rPh sb="162" eb="164">
      <t>ジュウヨウ</t>
    </rPh>
    <phoneticPr fontId="5"/>
  </si>
  <si>
    <r>
      <rPr>
        <b/>
        <sz val="16"/>
        <color theme="9" tint="0.59999389629810485"/>
        <rFont val="ＭＳ Ｐゴシック"/>
        <family val="3"/>
        <charset val="128"/>
      </rPr>
      <t xml:space="preserve">★以前より耐熱芽胞菌の食中毒が増えています。
</t>
    </r>
    <r>
      <rPr>
        <b/>
        <sz val="14"/>
        <color indexed="13"/>
        <rFont val="ＭＳ Ｐゴシック"/>
        <family val="3"/>
        <charset val="128"/>
      </rPr>
      <t xml:space="preserve">
★熱に強い食中毒菌の代表例がウェルシュ菌、セレウス
菌です。</t>
    </r>
    <r>
      <rPr>
        <b/>
        <sz val="14"/>
        <color indexed="9"/>
        <rFont val="ＭＳ Ｐゴシック"/>
        <family val="3"/>
        <charset val="128"/>
      </rPr>
      <t>★環境中には、こうした耐熱芽胞</t>
    </r>
    <r>
      <rPr>
        <b/>
        <sz val="14"/>
        <color indexed="13"/>
        <rFont val="ＭＳ Ｐゴシック"/>
        <family val="3"/>
        <charset val="128"/>
      </rPr>
      <t>(</t>
    </r>
    <r>
      <rPr>
        <b/>
        <sz val="14"/>
        <color indexed="9"/>
        <rFont val="ＭＳ Ｐゴシック"/>
        <family val="3"/>
        <charset val="128"/>
      </rPr>
      <t>がほう</t>
    </r>
    <r>
      <rPr>
        <b/>
        <sz val="14"/>
        <color indexed="13"/>
        <rFont val="ＭＳ Ｐゴシック"/>
        <family val="3"/>
        <charset val="128"/>
      </rPr>
      <t>)</t>
    </r>
    <r>
      <rPr>
        <b/>
        <sz val="14"/>
        <color indexed="9"/>
        <rFont val="ＭＳ Ｐゴシック"/>
        <family val="3"/>
        <charset val="128"/>
      </rPr>
      <t>菌がたくさん存在しています。特に運動場の砂埃には大量のウェルシュ菌が含まれています。大量の和え物、煮物、スープ、シチュー、カレーなどを調理した場合、その喫食までに時間を置く場合には、必ず粗熱取をしましょう。</t>
    </r>
    <r>
      <rPr>
        <b/>
        <sz val="14"/>
        <color indexed="13"/>
        <rFont val="ＭＳ Ｐゴシック"/>
        <family val="3"/>
        <charset val="128"/>
      </rPr>
      <t xml:space="preserve">大量調理品の鍋中心部は非常にゆっくりとしか温度が下がりません。　　　　６０℃から30℃付近をゆっくり長時間経過すると、耐熱残存菌が爆発的に増殖します。
</t>
    </r>
    <r>
      <rPr>
        <b/>
        <sz val="14"/>
        <color indexed="51"/>
        <rFont val="ＭＳ Ｐゴシック"/>
        <family val="3"/>
        <charset val="128"/>
      </rPr>
      <t>★粗熱取は、耐熱食中毒菌に至適な発育温度を与えない
工程です。そして、調理品提供には再加熱が必須です。</t>
    </r>
    <rPh sb="1" eb="3">
      <t>イゼン</t>
    </rPh>
    <rPh sb="5" eb="7">
      <t>タイネツ</t>
    </rPh>
    <rPh sb="7" eb="9">
      <t>ガホウ</t>
    </rPh>
    <rPh sb="9" eb="10">
      <t>キン</t>
    </rPh>
    <rPh sb="11" eb="14">
      <t>ショクチュウドク</t>
    </rPh>
    <rPh sb="15" eb="16">
      <t>フ</t>
    </rPh>
    <rPh sb="34" eb="36">
      <t>ダイヒョウ</t>
    </rPh>
    <rPh sb="36" eb="37">
      <t>レイ</t>
    </rPh>
    <rPh sb="50" eb="51">
      <t>キン</t>
    </rPh>
    <rPh sb="65" eb="67">
      <t>タイネツ</t>
    </rPh>
    <rPh sb="67" eb="69">
      <t>ガホウ</t>
    </rPh>
    <rPh sb="74" eb="75">
      <t>キン</t>
    </rPh>
    <rPh sb="98" eb="100">
      <t>タイリョウ</t>
    </rPh>
    <rPh sb="106" eb="107">
      <t>キン</t>
    </rPh>
    <rPh sb="108" eb="109">
      <t>フク</t>
    </rPh>
    <rPh sb="116" eb="118">
      <t>タイリョウ</t>
    </rPh>
    <rPh sb="123" eb="125">
      <t>ニモノ</t>
    </rPh>
    <rPh sb="141" eb="143">
      <t>チョウリ</t>
    </rPh>
    <rPh sb="145" eb="147">
      <t>バアイ</t>
    </rPh>
    <rPh sb="150" eb="152">
      <t>キッショク</t>
    </rPh>
    <rPh sb="155" eb="157">
      <t>ジカン</t>
    </rPh>
    <rPh sb="158" eb="159">
      <t>オ</t>
    </rPh>
    <rPh sb="160" eb="162">
      <t>バアイ</t>
    </rPh>
    <rPh sb="165" eb="166">
      <t>カナラ</t>
    </rPh>
    <rPh sb="169" eb="170">
      <t>トリ</t>
    </rPh>
    <rPh sb="183" eb="184">
      <t>ナベ</t>
    </rPh>
    <rPh sb="184" eb="186">
      <t>チュウシン</t>
    </rPh>
    <rPh sb="186" eb="187">
      <t>ブ</t>
    </rPh>
    <rPh sb="188" eb="190">
      <t>ヒジョウ</t>
    </rPh>
    <rPh sb="198" eb="200">
      <t>オンド</t>
    </rPh>
    <rPh sb="254" eb="256">
      <t>アラネツ</t>
    </rPh>
    <rPh sb="256" eb="257">
      <t>トリ</t>
    </rPh>
    <rPh sb="259" eb="261">
      <t>タイネツ</t>
    </rPh>
    <rPh sb="261" eb="264">
      <t>ショクチュウドク</t>
    </rPh>
    <rPh sb="264" eb="265">
      <t>キン</t>
    </rPh>
    <rPh sb="266" eb="268">
      <t>シテキ</t>
    </rPh>
    <rPh sb="269" eb="271">
      <t>ハツイク</t>
    </rPh>
    <rPh sb="271" eb="273">
      <t>オンド</t>
    </rPh>
    <rPh sb="274" eb="275">
      <t>アタ</t>
    </rPh>
    <rPh sb="279" eb="281">
      <t>コウテイ</t>
    </rPh>
    <rPh sb="288" eb="290">
      <t>チョウリ</t>
    </rPh>
    <rPh sb="290" eb="291">
      <t>ヒン</t>
    </rPh>
    <rPh sb="291" eb="293">
      <t>テイキョウ</t>
    </rPh>
    <rPh sb="295" eb="298">
      <t>サイカネツ</t>
    </rPh>
    <rPh sb="299" eb="301">
      <t>ヒッスウ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</si>
</sst>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6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sz val="20"/>
      <color indexed="9"/>
      <name val="ＭＳ Ｐゴシック"/>
      <family val="3"/>
      <charset val="128"/>
    </font>
    <font>
      <b/>
      <sz val="13"/>
      <color rgb="FFFF0000"/>
      <name val="游ゴシック"/>
      <family val="3"/>
      <charset val="128"/>
    </font>
    <font>
      <sz val="8.8000000000000007"/>
      <color indexed="23"/>
      <name val="ＭＳ Ｐゴシック"/>
      <family val="3"/>
      <charset val="128"/>
    </font>
    <font>
      <sz val="14"/>
      <color indexed="63"/>
      <name val="Arial"/>
      <family val="2"/>
    </font>
    <font>
      <b/>
      <sz val="16"/>
      <color indexed="9"/>
      <name val="ＭＳ Ｐゴシック"/>
      <family val="3"/>
      <charset val="128"/>
    </font>
    <font>
      <sz val="16"/>
      <color indexed="9"/>
      <name val="ＭＳ Ｐゴシック"/>
      <family val="3"/>
      <charset val="128"/>
    </font>
    <font>
      <sz val="10"/>
      <name val="Arial"/>
      <family val="2"/>
    </font>
    <font>
      <b/>
      <sz val="14"/>
      <color theme="5"/>
      <name val="ＭＳ Ｐゴシック"/>
      <family val="3"/>
      <charset val="128"/>
    </font>
    <font>
      <sz val="11"/>
      <color theme="5"/>
      <name val="ＭＳ Ｐゴシック"/>
      <family val="3"/>
      <charset val="128"/>
    </font>
    <font>
      <b/>
      <sz val="10"/>
      <color indexed="62"/>
      <name val="ＭＳ Ｐゴシック"/>
      <family val="3"/>
      <charset val="128"/>
    </font>
    <font>
      <sz val="10"/>
      <color indexed="62"/>
      <name val="ＭＳ Ｐゴシック"/>
      <family val="3"/>
      <charset val="128"/>
    </font>
    <font>
      <b/>
      <sz val="14"/>
      <color indexed="51"/>
      <name val="ＭＳ Ｐゴシック"/>
      <family val="3"/>
      <charset val="128"/>
    </font>
    <font>
      <sz val="14"/>
      <color indexed="9"/>
      <name val="ＭＳ Ｐゴシック"/>
      <family val="3"/>
      <charset val="128"/>
    </font>
    <font>
      <b/>
      <sz val="14"/>
      <color indexed="12"/>
      <name val="ＭＳ Ｐゴシック"/>
      <family val="3"/>
      <charset val="128"/>
    </font>
    <font>
      <sz val="14"/>
      <color indexed="63"/>
      <name val="ＭＳ Ｐゴシック"/>
      <family val="3"/>
      <charset val="128"/>
    </font>
    <font>
      <b/>
      <sz val="16"/>
      <color theme="9" tint="0.59999389629810485"/>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9900"/>
        <bgColor indexed="64"/>
      </patternFill>
    </fill>
    <fill>
      <patternFill patternType="solid">
        <fgColor theme="7" tint="0.39997558519241921"/>
        <bgColor indexed="64"/>
      </patternFill>
    </fill>
    <fill>
      <patternFill patternType="solid">
        <fgColor rgb="FF6DDDF7"/>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rgb="FF7030A0"/>
        <bgColor indexed="64"/>
      </patternFill>
    </fill>
    <fill>
      <patternFill patternType="solid">
        <fgColor rgb="FFCC00FF"/>
        <bgColor indexed="64"/>
      </patternFill>
    </fill>
    <fill>
      <patternFill patternType="solid">
        <fgColor theme="7" tint="-0.499984740745262"/>
        <bgColor indexed="64"/>
      </patternFill>
    </fill>
  </fills>
  <borders count="29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style="thick">
        <color indexed="23"/>
      </right>
      <top style="medium">
        <color rgb="FF888888"/>
      </top>
      <bottom/>
      <diagonal/>
    </border>
    <border>
      <left style="medium">
        <color rgb="FF888888"/>
      </left>
      <right style="thick">
        <color indexed="23"/>
      </right>
      <top/>
      <bottom style="medium">
        <color rgb="FF888888"/>
      </bottom>
      <diagonal/>
    </border>
    <border>
      <left style="medium">
        <color rgb="FF888888"/>
      </left>
      <right style="medium">
        <color rgb="FF888888"/>
      </right>
      <top style="medium">
        <color rgb="FF888888"/>
      </top>
      <bottom/>
      <diagonal/>
    </border>
    <border>
      <left style="medium">
        <color theme="0" tint="-0.24994659260841701"/>
      </left>
      <right style="medium">
        <color rgb="FF888888"/>
      </right>
      <top style="medium">
        <color rgb="FF888888"/>
      </top>
      <bottom/>
      <diagonal/>
    </border>
    <border>
      <left style="medium">
        <color theme="0" tint="-0.24994659260841701"/>
      </left>
      <right style="medium">
        <color rgb="FF888888"/>
      </right>
      <top/>
      <bottom style="medium">
        <color rgb="FF888888"/>
      </bottom>
      <diagonal/>
    </border>
    <border>
      <left style="medium">
        <color theme="0" tint="-0.24994659260841701"/>
      </left>
      <right/>
      <top style="medium">
        <color rgb="FF888888"/>
      </top>
      <bottom/>
      <diagonal/>
    </border>
    <border>
      <left/>
      <right/>
      <top style="medium">
        <color rgb="FF888888"/>
      </top>
      <bottom/>
      <diagonal/>
    </border>
    <border>
      <left/>
      <right style="medium">
        <color theme="0" tint="-0.24994659260841701"/>
      </right>
      <top style="medium">
        <color rgb="FF888888"/>
      </top>
      <bottom/>
      <diagonal/>
    </border>
    <border>
      <left style="medium">
        <color theme="0" tint="-0.24994659260841701"/>
      </left>
      <right/>
      <top/>
      <bottom style="medium">
        <color rgb="FF888888"/>
      </bottom>
      <diagonal/>
    </border>
    <border>
      <left/>
      <right style="medium">
        <color theme="0" tint="-0.24994659260841701"/>
      </right>
      <top/>
      <bottom style="medium">
        <color rgb="FF888888"/>
      </bottom>
      <diagonal/>
    </border>
    <border>
      <left style="medium">
        <color indexed="23"/>
      </left>
      <right style="medium">
        <color theme="0" tint="-0.24994659260841701"/>
      </right>
      <top/>
      <bottom style="medium">
        <color indexed="55"/>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xf numFmtId="0" fontId="1" fillId="0" borderId="0">
      <alignment vertical="center"/>
    </xf>
  </cellStyleXfs>
  <cellXfs count="81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2" xfId="17" applyFont="1" applyFill="1" applyBorder="1" applyAlignment="1">
      <alignment horizontal="left" vertical="center"/>
    </xf>
    <xf numFmtId="0" fontId="34" fillId="9" borderId="43" xfId="17" applyFont="1" applyFill="1" applyBorder="1" applyAlignment="1">
      <alignment horizontal="center" vertical="center"/>
    </xf>
    <xf numFmtId="0" fontId="34" fillId="9" borderId="43" xfId="2" applyFont="1" applyFill="1" applyBorder="1" applyAlignment="1">
      <alignment horizontal="center" vertical="center"/>
    </xf>
    <xf numFmtId="0" fontId="35" fillId="9" borderId="43" xfId="2" applyFont="1" applyFill="1" applyBorder="1" applyAlignment="1">
      <alignment horizontal="center" vertical="center"/>
    </xf>
    <xf numFmtId="0" fontId="35" fillId="9" borderId="44"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5" xfId="2" applyFont="1" applyFill="1" applyBorder="1" applyAlignment="1">
      <alignment horizontal="center" vertical="center"/>
    </xf>
    <xf numFmtId="0" fontId="35" fillId="9" borderId="46" xfId="2" applyFont="1" applyFill="1" applyBorder="1" applyAlignment="1">
      <alignment horizontal="center" vertical="center"/>
    </xf>
    <xf numFmtId="0" fontId="1" fillId="10" borderId="46" xfId="17" applyFill="1" applyBorder="1">
      <alignment vertical="center"/>
    </xf>
    <xf numFmtId="0" fontId="38"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2" xfId="17" applyFont="1" applyFill="1" applyBorder="1" applyAlignment="1">
      <alignment horizontal="center" vertical="center"/>
    </xf>
    <xf numFmtId="0" fontId="57"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4" fillId="3" borderId="55" xfId="17" applyFont="1" applyFill="1" applyBorder="1" applyAlignment="1">
      <alignment horizontal="center" vertical="center" wrapText="1"/>
    </xf>
    <xf numFmtId="0" fontId="59"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60" fillId="3" borderId="39" xfId="17" applyNumberFormat="1" applyFont="1" applyFill="1" applyBorder="1" applyAlignment="1">
      <alignment horizontal="center" vertical="center" wrapText="1"/>
    </xf>
    <xf numFmtId="0" fontId="60"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7" xfId="17" applyNumberFormat="1" applyFont="1" applyFill="1" applyBorder="1" applyAlignment="1">
      <alignment horizontal="center" vertical="center" wrapText="1"/>
    </xf>
    <xf numFmtId="0" fontId="60" fillId="12" borderId="57" xfId="17" applyFont="1" applyFill="1" applyBorder="1" applyAlignment="1">
      <alignment horizontal="left" vertical="center" wrapText="1"/>
    </xf>
    <xf numFmtId="0" fontId="64" fillId="13" borderId="58" xfId="17" applyFont="1" applyFill="1" applyBorder="1" applyAlignment="1">
      <alignment horizontal="center" vertical="center" wrapText="1"/>
    </xf>
    <xf numFmtId="176" fontId="62" fillId="13" borderId="58" xfId="17" applyNumberFormat="1" applyFont="1" applyFill="1" applyBorder="1" applyAlignment="1">
      <alignment horizontal="center" vertical="center" wrapText="1"/>
    </xf>
    <xf numFmtId="181" fontId="64" fillId="10" borderId="58" xfId="0" applyNumberFormat="1" applyFont="1" applyFill="1" applyBorder="1" applyAlignment="1">
      <alignment horizontal="center" vertical="center"/>
    </xf>
    <xf numFmtId="0" fontId="64" fillId="13" borderId="59" xfId="17" applyFont="1" applyFill="1" applyBorder="1" applyAlignment="1">
      <alignment horizontal="center" vertical="center" wrapText="1"/>
    </xf>
    <xf numFmtId="182" fontId="66"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4" fillId="3" borderId="35" xfId="17" applyFont="1" applyFill="1" applyBorder="1" applyAlignment="1">
      <alignment horizontal="center" vertical="center" wrapText="1"/>
    </xf>
    <xf numFmtId="0" fontId="59"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5"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4" fillId="0" borderId="0" xfId="17" applyFont="1">
      <alignment vertical="center"/>
    </xf>
    <xf numFmtId="0" fontId="83" fillId="0" borderId="0" xfId="2" applyFont="1">
      <alignment vertical="center"/>
    </xf>
    <xf numFmtId="0" fontId="85" fillId="20" borderId="118" xfId="0" applyFont="1" applyFill="1" applyBorder="1" applyAlignment="1">
      <alignment horizontal="center" vertical="center" wrapText="1"/>
    </xf>
    <xf numFmtId="14" fontId="6" fillId="0" borderId="0" xfId="2" applyNumberFormat="1">
      <alignment vertical="center"/>
    </xf>
    <xf numFmtId="0" fontId="18"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0" xfId="2" applyFont="1" applyFill="1" applyBorder="1" applyAlignment="1">
      <alignment horizontal="center" vertical="center" wrapText="1"/>
    </xf>
    <xf numFmtId="0" fontId="91" fillId="3" borderId="40" xfId="2" applyFont="1" applyFill="1" applyBorder="1" applyAlignment="1">
      <alignment horizontal="center" vertical="center"/>
    </xf>
    <xf numFmtId="14" fontId="91" fillId="3" borderId="39"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8"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90" fillId="0" borderId="67" xfId="0" applyFont="1" applyBorder="1">
      <alignment vertical="center"/>
    </xf>
    <xf numFmtId="0" fontId="90" fillId="0" borderId="0" xfId="0" applyFont="1">
      <alignment vertical="center"/>
    </xf>
    <xf numFmtId="0" fontId="90" fillId="5" borderId="67" xfId="0" applyFont="1" applyFill="1" applyBorder="1">
      <alignment vertical="center"/>
    </xf>
    <xf numFmtId="0" fontId="90" fillId="5" borderId="0" xfId="0" applyFont="1" applyFill="1">
      <alignment vertical="center"/>
    </xf>
    <xf numFmtId="0" fontId="6" fillId="5" borderId="132" xfId="2" applyFill="1" applyBorder="1">
      <alignment vertical="center"/>
    </xf>
    <xf numFmtId="0" fontId="6" fillId="0" borderId="132" xfId="2" applyBorder="1">
      <alignment vertical="center"/>
    </xf>
    <xf numFmtId="0" fontId="93" fillId="19" borderId="130" xfId="17" applyFont="1" applyFill="1" applyBorder="1" applyAlignment="1">
      <alignment horizontal="center" vertical="center" wrapText="1"/>
    </xf>
    <xf numFmtId="14" fontId="93" fillId="19" borderId="131" xfId="17" applyNumberFormat="1" applyFont="1" applyFill="1" applyBorder="1" applyAlignment="1">
      <alignment horizontal="center" vertical="center"/>
    </xf>
    <xf numFmtId="0" fontId="6" fillId="0" borderId="0" xfId="2" applyAlignment="1">
      <alignment horizontal="left" vertical="top"/>
    </xf>
    <xf numFmtId="0" fontId="6" fillId="28" borderId="140" xfId="2" applyFill="1" applyBorder="1" applyAlignment="1">
      <alignment horizontal="left" vertical="top"/>
    </xf>
    <xf numFmtId="0" fontId="8" fillId="28" borderId="139" xfId="1" applyFill="1" applyBorder="1" applyAlignment="1" applyProtection="1">
      <alignment horizontal="left" vertical="top"/>
    </xf>
    <xf numFmtId="14" fontId="19" fillId="3" borderId="100" xfId="2" applyNumberFormat="1" applyFont="1" applyFill="1" applyBorder="1" applyAlignment="1">
      <alignment horizontal="center" vertical="center" shrinkToFit="1"/>
    </xf>
    <xf numFmtId="14" fontId="27" fillId="3" borderId="100"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2" xfId="2" applyFont="1" applyFill="1" applyBorder="1" applyAlignment="1">
      <alignment vertical="top" wrapText="1"/>
    </xf>
    <xf numFmtId="0" fontId="91" fillId="21" borderId="38" xfId="2" applyFont="1" applyFill="1" applyBorder="1" applyAlignment="1">
      <alignment horizontal="center" vertical="center"/>
    </xf>
    <xf numFmtId="0" fontId="18" fillId="21" borderId="149" xfId="2" applyFont="1" applyFill="1" applyBorder="1" applyAlignment="1">
      <alignment horizontal="center" vertical="center" wrapText="1"/>
    </xf>
    <xf numFmtId="0" fontId="8" fillId="0" borderId="152" xfId="1" applyFill="1" applyBorder="1" applyAlignment="1" applyProtection="1">
      <alignment vertical="center" wrapText="1"/>
    </xf>
    <xf numFmtId="0" fontId="18" fillId="23" borderId="145" xfId="2" applyFont="1" applyFill="1" applyBorder="1" applyAlignment="1">
      <alignment horizontal="center" vertical="center" wrapText="1"/>
    </xf>
    <xf numFmtId="0" fontId="87" fillId="23" borderId="146" xfId="2" applyFont="1" applyFill="1" applyBorder="1" applyAlignment="1">
      <alignment horizontal="center" vertical="center"/>
    </xf>
    <xf numFmtId="0" fontId="87" fillId="23" borderId="147"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7"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7"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1" xfId="2" applyBorder="1" applyAlignment="1">
      <alignmen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35"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8" xfId="17" applyFont="1" applyBorder="1">
      <alignment vertical="center"/>
    </xf>
    <xf numFmtId="0" fontId="50" fillId="0" borderId="48" xfId="17" applyFont="1" applyBorder="1" applyAlignment="1">
      <alignment horizontal="right" vertical="center"/>
    </xf>
    <xf numFmtId="0" fontId="38" fillId="0" borderId="50" xfId="17" applyFont="1" applyBorder="1" applyAlignment="1">
      <alignment horizontal="center" vertical="center"/>
    </xf>
    <xf numFmtId="0" fontId="38" fillId="0" borderId="161"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2" xfId="17" applyFont="1" applyBorder="1" applyAlignment="1">
      <alignment horizontal="center" vertical="center" shrinkToFit="1"/>
    </xf>
    <xf numFmtId="0" fontId="50" fillId="0" borderId="51" xfId="17" applyFont="1" applyBorder="1" applyAlignment="1">
      <alignment vertical="center" shrinkToFit="1"/>
    </xf>
    <xf numFmtId="0" fontId="50" fillId="0" borderId="51" xfId="17" applyFont="1" applyBorder="1" applyAlignment="1">
      <alignment horizontal="center" vertical="center"/>
    </xf>
    <xf numFmtId="0" fontId="13" fillId="0" borderId="128"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2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2" xfId="16" applyFont="1" applyFill="1" applyBorder="1">
      <alignment vertical="center"/>
    </xf>
    <xf numFmtId="0" fontId="50" fillId="19" borderId="163" xfId="16" applyFont="1" applyFill="1" applyBorder="1">
      <alignment vertical="center"/>
    </xf>
    <xf numFmtId="0" fontId="10" fillId="19" borderId="163"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7" xfId="2" applyFont="1" applyFill="1" applyBorder="1" applyAlignment="1">
      <alignment horizontal="center" vertical="top" wrapText="1"/>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1"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0" xfId="2" applyNumberFormat="1" applyFont="1" applyFill="1" applyBorder="1" applyAlignment="1">
      <alignment horizontal="center" vertical="center" wrapText="1"/>
    </xf>
    <xf numFmtId="0" fontId="13" fillId="0" borderId="164" xfId="2" applyFont="1" applyBorder="1" applyAlignment="1">
      <alignment horizontal="center" vertical="center" wrapText="1"/>
    </xf>
    <xf numFmtId="0" fontId="13" fillId="0" borderId="165" xfId="2" applyFont="1" applyBorder="1" applyAlignment="1">
      <alignment horizontal="center" vertical="center" wrapText="1"/>
    </xf>
    <xf numFmtId="0" fontId="13" fillId="0" borderId="166" xfId="2" applyFont="1" applyBorder="1" applyAlignment="1">
      <alignment horizontal="center" vertical="center" wrapText="1"/>
    </xf>
    <xf numFmtId="0" fontId="13" fillId="0" borderId="164" xfId="2" applyFont="1" applyBorder="1" applyAlignment="1">
      <alignment horizontal="center" vertical="center"/>
    </xf>
    <xf numFmtId="0" fontId="103" fillId="19" borderId="133" xfId="0" applyFont="1" applyFill="1" applyBorder="1" applyAlignment="1">
      <alignment horizontal="center" vertical="center" wrapText="1"/>
    </xf>
    <xf numFmtId="0" fontId="103" fillId="19" borderId="157" xfId="0" applyFont="1" applyFill="1" applyBorder="1" applyAlignment="1">
      <alignment horizontal="center" vertical="center" wrapText="1"/>
    </xf>
    <xf numFmtId="0" fontId="98" fillId="26" borderId="167" xfId="2" applyFont="1" applyFill="1" applyBorder="1" applyAlignment="1">
      <alignment horizontal="center" vertical="center" wrapText="1"/>
    </xf>
    <xf numFmtId="0" fontId="99" fillId="26" borderId="168" xfId="2" applyFont="1" applyFill="1" applyBorder="1" applyAlignment="1">
      <alignment horizontal="center" vertical="center" wrapText="1"/>
    </xf>
    <xf numFmtId="0" fontId="97" fillId="26" borderId="168" xfId="2" applyFont="1" applyFill="1" applyBorder="1" applyAlignment="1">
      <alignment horizontal="center" vertical="center"/>
    </xf>
    <xf numFmtId="0" fontId="97" fillId="26" borderId="16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48"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75" xfId="1" applyBorder="1" applyAlignment="1" applyProtection="1">
      <alignment vertical="center" wrapText="1"/>
    </xf>
    <xf numFmtId="0" fontId="8" fillId="0" borderId="170" xfId="1" applyFill="1" applyBorder="1" applyAlignment="1" applyProtection="1">
      <alignment vertical="center" wrapText="1"/>
    </xf>
    <xf numFmtId="180" fontId="50" fillId="11" borderId="176"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4" xfId="2" applyNumberFormat="1" applyFont="1" applyFill="1" applyBorder="1" applyAlignment="1">
      <alignment vertical="center" shrinkToFit="1"/>
    </xf>
    <xf numFmtId="14" fontId="29" fillId="21" borderId="177" xfId="2" applyNumberFormat="1" applyFont="1" applyFill="1" applyBorder="1" applyAlignment="1">
      <alignment horizontal="center" vertical="center" shrinkToFit="1"/>
    </xf>
    <xf numFmtId="14" fontId="87" fillId="21" borderId="179" xfId="1" applyNumberFormat="1" applyFont="1" applyFill="1" applyBorder="1" applyAlignment="1" applyProtection="1">
      <alignment vertical="center" wrapText="1"/>
    </xf>
    <xf numFmtId="14" fontId="87" fillId="21" borderId="180" xfId="1" applyNumberFormat="1" applyFont="1" applyFill="1" applyBorder="1" applyAlignment="1" applyProtection="1">
      <alignment vertical="center" wrapText="1"/>
    </xf>
    <xf numFmtId="56" fontId="87" fillId="21" borderId="178"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2" xfId="0" applyFont="1" applyBorder="1">
      <alignment vertical="center"/>
    </xf>
    <xf numFmtId="0" fontId="118" fillId="31" borderId="0" xfId="0" applyFont="1" applyFill="1" applyAlignment="1">
      <alignment horizontal="center" vertical="center" wrapText="1"/>
    </xf>
    <xf numFmtId="177" fontId="13" fillId="19" borderId="18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06" fillId="5" borderId="0" xfId="0" applyFont="1" applyFill="1">
      <alignment vertical="center"/>
    </xf>
    <xf numFmtId="0" fontId="107" fillId="0" borderId="0" xfId="17" applyFont="1" applyAlignment="1">
      <alignment horizontal="left" vertical="center"/>
    </xf>
    <xf numFmtId="177" fontId="1" fillId="19" borderId="183" xfId="2" applyNumberFormat="1" applyFont="1" applyFill="1" applyBorder="1" applyAlignment="1">
      <alignment horizontal="center" vertical="center" wrapText="1"/>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23" fillId="21" borderId="52" xfId="2" applyNumberFormat="1" applyFont="1" applyFill="1" applyBorder="1" applyAlignment="1">
      <alignment horizontal="center" vertical="center" shrinkToFit="1"/>
    </xf>
    <xf numFmtId="0" fontId="130" fillId="19" borderId="185" xfId="2" applyFont="1" applyFill="1" applyBorder="1" applyAlignment="1">
      <alignment horizontal="center" vertical="center"/>
    </xf>
    <xf numFmtId="177" fontId="130" fillId="19" borderId="185" xfId="2" applyNumberFormat="1" applyFont="1" applyFill="1" applyBorder="1" applyAlignment="1">
      <alignment horizontal="center" vertical="center" shrinkToFit="1"/>
    </xf>
    <xf numFmtId="0" fontId="131" fillId="0" borderId="185" xfId="0" applyFont="1" applyBorder="1" applyAlignment="1">
      <alignment horizontal="center" vertical="center" wrapText="1"/>
    </xf>
    <xf numFmtId="177" fontId="13" fillId="19" borderId="185" xfId="2" applyNumberFormat="1" applyFont="1" applyFill="1" applyBorder="1" applyAlignment="1">
      <alignment horizontal="center" vertical="center" wrapText="1"/>
    </xf>
    <xf numFmtId="177" fontId="23" fillId="19" borderId="184" xfId="2" applyNumberFormat="1" applyFont="1" applyFill="1" applyBorder="1" applyAlignment="1">
      <alignment horizontal="center" vertical="center" shrinkToFit="1"/>
    </xf>
    <xf numFmtId="177" fontId="1" fillId="19" borderId="184" xfId="2" applyNumberFormat="1" applyFont="1" applyFill="1" applyBorder="1" applyAlignment="1">
      <alignment horizontal="center" vertical="center" wrapText="1"/>
    </xf>
    <xf numFmtId="0" fontId="23" fillId="19" borderId="184" xfId="2" applyFont="1" applyFill="1" applyBorder="1" applyAlignment="1">
      <alignment horizontal="center" vertical="center" wrapText="1"/>
    </xf>
    <xf numFmtId="0" fontId="6" fillId="0" borderId="184" xfId="2" applyBorder="1" applyAlignment="1">
      <alignment horizontal="center" vertical="center"/>
    </xf>
    <xf numFmtId="0" fontId="24"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5" fillId="3" borderId="9" xfId="2" applyFont="1" applyFill="1" applyBorder="1" applyAlignment="1">
      <alignment horizontal="center" vertical="center" wrapText="1"/>
    </xf>
    <xf numFmtId="0" fontId="108" fillId="26" borderId="168" xfId="2" applyFont="1" applyFill="1" applyBorder="1" applyAlignment="1">
      <alignment horizontal="left" vertical="center" shrinkToFit="1"/>
    </xf>
    <xf numFmtId="0" fontId="132" fillId="0" borderId="181" xfId="1" applyFont="1" applyFill="1" applyBorder="1" applyAlignment="1" applyProtection="1">
      <alignment vertical="top" wrapText="1"/>
    </xf>
    <xf numFmtId="0" fontId="85" fillId="0" borderId="118" xfId="0" applyFont="1" applyBorder="1" applyAlignment="1">
      <alignment horizontal="center" vertical="center" wrapText="1"/>
    </xf>
    <xf numFmtId="0" fontId="135" fillId="0" borderId="0" xfId="0" applyFont="1">
      <alignment vertical="center"/>
    </xf>
    <xf numFmtId="0" fontId="8" fillId="0" borderId="188" xfId="1" applyFill="1" applyBorder="1" applyAlignment="1" applyProtection="1">
      <alignment vertical="center" wrapText="1"/>
    </xf>
    <xf numFmtId="0" fontId="6" fillId="0" borderId="104" xfId="2" applyBorder="1">
      <alignment vertical="center"/>
    </xf>
    <xf numFmtId="0" fontId="27" fillId="0" borderId="155" xfId="2" applyFont="1" applyBorder="1" applyAlignment="1">
      <alignment vertical="top" wrapText="1"/>
    </xf>
    <xf numFmtId="0" fontId="8" fillId="0" borderId="190" xfId="1" applyFill="1" applyBorder="1" applyAlignment="1" applyProtection="1">
      <alignment vertical="center" wrapText="1"/>
    </xf>
    <xf numFmtId="0" fontId="6" fillId="0" borderId="105" xfId="2" applyBorder="1">
      <alignment vertical="center"/>
    </xf>
    <xf numFmtId="0" fontId="105" fillId="5" borderId="67"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26" xfId="17" applyFill="1" applyBorder="1" applyAlignment="1">
      <alignment horizontal="center" vertical="center" wrapText="1"/>
    </xf>
    <xf numFmtId="0" fontId="1" fillId="19" borderId="0" xfId="17" applyFill="1">
      <alignment vertical="center"/>
    </xf>
    <xf numFmtId="0" fontId="1" fillId="19" borderId="127" xfId="17" applyFill="1" applyBorder="1" applyAlignment="1">
      <alignment horizontal="center" vertical="center"/>
    </xf>
    <xf numFmtId="177" fontId="23" fillId="32" borderId="184" xfId="2" applyNumberFormat="1" applyFont="1" applyFill="1" applyBorder="1" applyAlignment="1">
      <alignment horizontal="center" vertical="center" shrinkToFit="1"/>
    </xf>
    <xf numFmtId="0" fontId="25" fillId="19" borderId="0" xfId="2" applyFont="1" applyFill="1">
      <alignment vertical="center"/>
    </xf>
    <xf numFmtId="0" fontId="143" fillId="0" borderId="0" xfId="0" applyFont="1" applyAlignment="1">
      <alignment vertical="top" wrapText="1"/>
    </xf>
    <xf numFmtId="0" fontId="132" fillId="0" borderId="189"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191" xfId="2" applyFont="1" applyFill="1" applyBorder="1" applyAlignment="1">
      <alignment horizontal="left" vertical="center"/>
    </xf>
    <xf numFmtId="183" fontId="105" fillId="5" borderId="0" xfId="0" applyNumberFormat="1" applyFont="1" applyFill="1" applyAlignment="1">
      <alignment horizontal="left" vertical="center"/>
    </xf>
    <xf numFmtId="0" fontId="132" fillId="0" borderId="151"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195" xfId="2" applyNumberFormat="1" applyFont="1" applyFill="1" applyBorder="1" applyAlignment="1">
      <alignment horizontal="center" vertical="center"/>
    </xf>
    <xf numFmtId="14" fontId="91" fillId="21" borderId="196" xfId="2" applyNumberFormat="1" applyFont="1" applyFill="1" applyBorder="1" applyAlignment="1">
      <alignment horizontal="center" vertical="center"/>
    </xf>
    <xf numFmtId="14" fontId="91" fillId="21" borderId="197" xfId="2" applyNumberFormat="1" applyFont="1" applyFill="1" applyBorder="1" applyAlignment="1">
      <alignment horizontal="center" vertical="center"/>
    </xf>
    <xf numFmtId="0" fontId="8" fillId="0" borderId="198" xfId="1" applyFill="1" applyBorder="1" applyAlignment="1" applyProtection="1">
      <alignment vertical="center" wrapText="1"/>
    </xf>
    <xf numFmtId="0" fontId="8" fillId="0" borderId="200" xfId="1" applyBorder="1" applyAlignment="1" applyProtection="1">
      <alignment vertical="top" wrapText="1"/>
    </xf>
    <xf numFmtId="0" fontId="32" fillId="23" borderId="199" xfId="2" applyFont="1" applyFill="1" applyBorder="1" applyAlignment="1">
      <alignment horizontal="center" vertical="center" wrapText="1"/>
    </xf>
    <xf numFmtId="0" fontId="32" fillId="21" borderId="149" xfId="2" applyFont="1" applyFill="1" applyBorder="1" applyAlignment="1">
      <alignment horizontal="center" vertical="center" wrapText="1"/>
    </xf>
    <xf numFmtId="0" fontId="114" fillId="19" borderId="201" xfId="0" applyFont="1" applyFill="1" applyBorder="1" applyAlignment="1">
      <alignment horizontal="left" vertical="center"/>
    </xf>
    <xf numFmtId="0" fontId="114" fillId="19" borderId="202" xfId="0" applyFont="1" applyFill="1" applyBorder="1" applyAlignment="1">
      <alignment horizontal="left" vertical="center"/>
    </xf>
    <xf numFmtId="14" fontId="114" fillId="19" borderId="202" xfId="0" applyNumberFormat="1" applyFont="1" applyFill="1" applyBorder="1" applyAlignment="1">
      <alignment horizontal="center" vertical="center"/>
    </xf>
    <xf numFmtId="14" fontId="114" fillId="19" borderId="203"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84" xfId="2" applyFont="1" applyFill="1" applyBorder="1" applyAlignment="1">
      <alignment horizontal="center" vertical="center" wrapText="1"/>
    </xf>
    <xf numFmtId="177" fontId="23" fillId="34" borderId="184" xfId="2" applyNumberFormat="1" applyFont="1" applyFill="1" applyBorder="1" applyAlignment="1">
      <alignment horizontal="center" vertical="center" shrinkToFit="1"/>
    </xf>
    <xf numFmtId="0" fontId="132" fillId="0" borderId="174" xfId="2" applyFont="1" applyBorder="1" applyAlignment="1">
      <alignment horizontal="left" vertical="top" wrapText="1"/>
    </xf>
    <xf numFmtId="0" fontId="147" fillId="35" borderId="0" xfId="0" applyFont="1" applyFill="1" applyAlignment="1">
      <alignment horizontal="center" vertical="center" wrapText="1"/>
    </xf>
    <xf numFmtId="0" fontId="85" fillId="36" borderId="118" xfId="0" applyFont="1" applyFill="1" applyBorder="1" applyAlignment="1">
      <alignment horizontal="center" vertical="center" wrapText="1"/>
    </xf>
    <xf numFmtId="0" fontId="141" fillId="21" borderId="144" xfId="1" applyFont="1" applyFill="1" applyBorder="1" applyAlignment="1" applyProtection="1">
      <alignment horizontal="center" vertical="center" wrapText="1"/>
    </xf>
    <xf numFmtId="0" fontId="0" fillId="37" borderId="0" xfId="0" applyFill="1">
      <alignment vertical="center"/>
    </xf>
    <xf numFmtId="0" fontId="138" fillId="37" borderId="0" xfId="0" applyFont="1" applyFill="1">
      <alignment vertical="center"/>
    </xf>
    <xf numFmtId="0" fontId="136" fillId="37" borderId="0" xfId="0" applyFont="1" applyFill="1">
      <alignment vertical="center"/>
    </xf>
    <xf numFmtId="0" fontId="128" fillId="37" borderId="0" xfId="0" applyFont="1" applyFill="1" applyAlignment="1">
      <alignment vertical="center" wrapText="1"/>
    </xf>
    <xf numFmtId="0" fontId="139" fillId="37" borderId="0" xfId="0" applyFont="1" applyFill="1">
      <alignment vertical="center"/>
    </xf>
    <xf numFmtId="0" fontId="114" fillId="19" borderId="206" xfId="0" applyFont="1" applyFill="1" applyBorder="1" applyAlignment="1">
      <alignment horizontal="left" vertical="center"/>
    </xf>
    <xf numFmtId="0" fontId="114" fillId="19" borderId="207" xfId="0" applyFont="1" applyFill="1" applyBorder="1" applyAlignment="1">
      <alignment horizontal="left" vertical="center"/>
    </xf>
    <xf numFmtId="14" fontId="114" fillId="19" borderId="207" xfId="0" applyNumberFormat="1" applyFont="1" applyFill="1" applyBorder="1" applyAlignment="1">
      <alignment horizontal="center" vertical="center"/>
    </xf>
    <xf numFmtId="14" fontId="114" fillId="19" borderId="208" xfId="0" applyNumberFormat="1" applyFont="1" applyFill="1" applyBorder="1" applyAlignment="1">
      <alignment horizontal="center" vertical="center"/>
    </xf>
    <xf numFmtId="0" fontId="148" fillId="0" borderId="209" xfId="2" applyFont="1" applyBorder="1" applyAlignment="1">
      <alignment horizontal="left" vertical="top" wrapText="1"/>
    </xf>
    <xf numFmtId="180" fontId="50" fillId="11" borderId="210" xfId="17" applyNumberFormat="1" applyFont="1" applyFill="1" applyBorder="1" applyAlignment="1">
      <alignment horizontal="center" vertical="center"/>
    </xf>
    <xf numFmtId="0" fontId="13" fillId="0" borderId="212"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49"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14" fontId="87" fillId="21" borderId="1" xfId="1" applyNumberFormat="1" applyFont="1" applyFill="1" applyBorder="1" applyAlignment="1" applyProtection="1">
      <alignment horizontal="center" vertical="center" shrinkToFit="1"/>
    </xf>
    <xf numFmtId="0" fontId="114" fillId="19" borderId="215" xfId="0" applyFont="1" applyFill="1" applyBorder="1" applyAlignment="1">
      <alignment horizontal="left" vertical="center"/>
    </xf>
    <xf numFmtId="0" fontId="114" fillId="19" borderId="216" xfId="0" applyFont="1" applyFill="1" applyBorder="1" applyAlignment="1">
      <alignment horizontal="left" vertical="center"/>
    </xf>
    <xf numFmtId="14" fontId="114" fillId="19" borderId="216" xfId="0" applyNumberFormat="1" applyFont="1" applyFill="1" applyBorder="1" applyAlignment="1">
      <alignment horizontal="center" vertical="center"/>
    </xf>
    <xf numFmtId="14" fontId="114" fillId="19" borderId="217" xfId="0" applyNumberFormat="1" applyFont="1" applyFill="1" applyBorder="1" applyAlignment="1">
      <alignment horizontal="center" vertical="center"/>
    </xf>
    <xf numFmtId="0" fontId="148" fillId="0" borderId="218" xfId="1" applyFont="1" applyFill="1" applyBorder="1" applyAlignment="1" applyProtection="1">
      <alignment vertical="top" wrapText="1"/>
    </xf>
    <xf numFmtId="0" fontId="151" fillId="21" borderId="149" xfId="2"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0" fontId="85" fillId="0" borderId="133" xfId="0" applyFont="1" applyBorder="1" applyAlignment="1">
      <alignment horizontal="center" vertical="center" wrapText="1"/>
    </xf>
    <xf numFmtId="14" fontId="91" fillId="21" borderId="9" xfId="2" applyNumberFormat="1" applyFont="1" applyFill="1" applyBorder="1" applyAlignment="1">
      <alignment vertical="center" shrinkToFit="1"/>
    </xf>
    <xf numFmtId="14" fontId="87" fillId="21" borderId="9" xfId="1" applyNumberFormat="1" applyFont="1" applyFill="1" applyBorder="1" applyAlignment="1" applyProtection="1">
      <alignment vertical="center" wrapText="1"/>
    </xf>
    <xf numFmtId="0" fontId="8" fillId="0" borderId="200" xfId="1" applyBorder="1" applyAlignment="1" applyProtection="1">
      <alignment vertical="center" wrapText="1"/>
    </xf>
    <xf numFmtId="0" fontId="0" fillId="21" borderId="13" xfId="0" applyFill="1" applyBorder="1" applyAlignment="1">
      <alignment vertical="top" wrapText="1"/>
    </xf>
    <xf numFmtId="0" fontId="115" fillId="21" borderId="196" xfId="2" applyFont="1" applyFill="1" applyBorder="1" applyAlignment="1">
      <alignment horizontal="center" vertical="center" wrapText="1"/>
    </xf>
    <xf numFmtId="0" fontId="115" fillId="21" borderId="196" xfId="2" applyFont="1" applyFill="1" applyBorder="1" applyAlignment="1">
      <alignment horizontal="center" vertical="center"/>
    </xf>
    <xf numFmtId="0" fontId="115" fillId="21" borderId="195" xfId="2" applyFont="1" applyFill="1" applyBorder="1" applyAlignment="1">
      <alignment horizontal="center" vertical="center"/>
    </xf>
    <xf numFmtId="0" fontId="91" fillId="21" borderId="197" xfId="2" applyFont="1" applyFill="1" applyBorder="1" applyAlignment="1">
      <alignment horizontal="center" vertical="center"/>
    </xf>
    <xf numFmtId="0" fontId="146" fillId="0" borderId="0" xfId="2" applyFont="1">
      <alignment vertical="center"/>
    </xf>
    <xf numFmtId="0" fontId="133" fillId="0" borderId="220" xfId="1" applyFont="1" applyFill="1" applyBorder="1" applyAlignment="1" applyProtection="1">
      <alignment horizontal="left" vertical="top" wrapText="1"/>
    </xf>
    <xf numFmtId="0" fontId="8" fillId="0" borderId="221" xfId="1" applyFill="1" applyBorder="1" applyAlignment="1" applyProtection="1">
      <alignment horizontal="left" vertical="center" wrapText="1"/>
    </xf>
    <xf numFmtId="0" fontId="6" fillId="0" borderId="0" xfId="2" applyAlignment="1">
      <alignment horizontal="center" vertical="top"/>
    </xf>
    <xf numFmtId="0" fontId="132" fillId="0" borderId="223" xfId="1" applyFont="1" applyBorder="1" applyAlignment="1" applyProtection="1">
      <alignment horizontal="left" vertical="top" wrapText="1"/>
    </xf>
    <xf numFmtId="0" fontId="8" fillId="0" borderId="224" xfId="1" applyFill="1" applyBorder="1" applyAlignment="1" applyProtection="1">
      <alignment vertical="center" wrapText="1"/>
    </xf>
    <xf numFmtId="0" fontId="134" fillId="0" borderId="224" xfId="1" applyFont="1" applyFill="1" applyBorder="1" applyAlignment="1" applyProtection="1">
      <alignment horizontal="left" vertical="top" wrapText="1"/>
    </xf>
    <xf numFmtId="0" fontId="32" fillId="31" borderId="225" xfId="1" applyFont="1" applyFill="1" applyBorder="1" applyAlignment="1" applyProtection="1">
      <alignment horizontal="center" vertical="center" wrapText="1" shrinkToFit="1"/>
    </xf>
    <xf numFmtId="0" fontId="88" fillId="0" borderId="226" xfId="2" applyFont="1" applyBorder="1" applyAlignment="1">
      <alignment vertical="center" shrinkToFit="1"/>
    </xf>
    <xf numFmtId="0" fontId="32" fillId="31" borderId="227" xfId="1" applyFont="1" applyFill="1" applyBorder="1" applyAlignment="1" applyProtection="1">
      <alignment horizontal="center" vertical="center" wrapText="1" shrinkToFit="1"/>
    </xf>
    <xf numFmtId="0" fontId="88" fillId="0" borderId="219" xfId="2" applyFont="1" applyBorder="1" applyAlignment="1">
      <alignment vertical="center" shrinkToFit="1"/>
    </xf>
    <xf numFmtId="0" fontId="23" fillId="0" borderId="184" xfId="2" applyFont="1" applyBorder="1" applyAlignment="1">
      <alignment horizontal="center" vertical="center"/>
    </xf>
    <xf numFmtId="0" fontId="0" fillId="38" borderId="0" xfId="0" applyFill="1">
      <alignment vertical="center"/>
    </xf>
    <xf numFmtId="0" fontId="138" fillId="38" borderId="0" xfId="0" applyFont="1" applyFill="1">
      <alignment vertical="center"/>
    </xf>
    <xf numFmtId="0" fontId="137" fillId="38" borderId="0" xfId="0" applyFont="1" applyFill="1">
      <alignment vertical="center"/>
    </xf>
    <xf numFmtId="0" fontId="152" fillId="38" borderId="0" xfId="0" applyFont="1" applyFill="1">
      <alignment vertical="center"/>
    </xf>
    <xf numFmtId="0" fontId="140" fillId="38" borderId="0" xfId="0" applyFont="1" applyFill="1">
      <alignment vertical="center"/>
    </xf>
    <xf numFmtId="0" fontId="128" fillId="38" borderId="0" xfId="0" applyFont="1" applyFill="1" applyAlignment="1">
      <alignment vertical="center" wrapText="1"/>
    </xf>
    <xf numFmtId="0" fontId="139" fillId="38" borderId="0" xfId="0" applyFont="1" applyFill="1">
      <alignment vertical="center"/>
    </xf>
    <xf numFmtId="0" fontId="0" fillId="38" borderId="0" xfId="0" applyFill="1" applyAlignment="1">
      <alignment horizontal="center" vertical="center"/>
    </xf>
    <xf numFmtId="14" fontId="87" fillId="21" borderId="179" xfId="1" applyNumberFormat="1" applyFont="1" applyFill="1" applyBorder="1" applyAlignment="1" applyProtection="1">
      <alignment horizontal="center" vertical="center" wrapText="1"/>
    </xf>
    <xf numFmtId="0" fontId="32" fillId="21" borderId="153" xfId="1" applyFont="1" applyFill="1" applyBorder="1" applyAlignment="1" applyProtection="1">
      <alignment horizontal="center" vertical="center" wrapText="1"/>
    </xf>
    <xf numFmtId="0" fontId="21" fillId="0" borderId="219" xfId="1" applyFont="1" applyFill="1" applyBorder="1" applyAlignment="1" applyProtection="1">
      <alignment vertical="top" wrapText="1"/>
    </xf>
    <xf numFmtId="0" fontId="18" fillId="35" borderId="190" xfId="1" applyFont="1" applyFill="1" applyBorder="1" applyAlignment="1" applyProtection="1">
      <alignment horizontal="center" vertical="center" wrapText="1"/>
    </xf>
    <xf numFmtId="0" fontId="142" fillId="35" borderId="0" xfId="0" applyFont="1" applyFill="1" applyAlignment="1">
      <alignment horizontal="center" vertical="center" wrapText="1"/>
    </xf>
    <xf numFmtId="0" fontId="0" fillId="39" borderId="227" xfId="0" applyFill="1" applyBorder="1">
      <alignment vertical="center"/>
    </xf>
    <xf numFmtId="0" fontId="0" fillId="39" borderId="232" xfId="0" applyFill="1" applyBorder="1">
      <alignment vertical="center"/>
    </xf>
    <xf numFmtId="0" fontId="6" fillId="19" borderId="235" xfId="2" applyFill="1" applyBorder="1" applyAlignment="1">
      <alignment horizontal="center" vertical="center" wrapText="1"/>
    </xf>
    <xf numFmtId="0" fontId="6" fillId="19" borderId="236" xfId="2" applyFill="1" applyBorder="1" applyAlignment="1">
      <alignment horizontal="center" vertical="center"/>
    </xf>
    <xf numFmtId="0" fontId="6" fillId="19" borderId="236" xfId="2" applyFill="1" applyBorder="1" applyAlignment="1">
      <alignment horizontal="center" vertical="center" wrapText="1"/>
    </xf>
    <xf numFmtId="0" fontId="6" fillId="19" borderId="237" xfId="2" applyFill="1" applyBorder="1" applyAlignment="1">
      <alignment horizontal="center" vertical="center"/>
    </xf>
    <xf numFmtId="0" fontId="6" fillId="19" borderId="238" xfId="2" applyFill="1" applyBorder="1" applyAlignment="1">
      <alignment horizontal="center" vertical="center" wrapText="1"/>
    </xf>
    <xf numFmtId="0" fontId="6" fillId="19" borderId="239" xfId="2" applyFill="1" applyBorder="1" applyAlignment="1">
      <alignment horizontal="center" vertical="center"/>
    </xf>
    <xf numFmtId="0" fontId="6" fillId="19" borderId="239" xfId="2" applyFill="1" applyBorder="1" applyAlignment="1">
      <alignment horizontal="center" vertical="center" wrapText="1"/>
    </xf>
    <xf numFmtId="0" fontId="6" fillId="19" borderId="240" xfId="2" applyFill="1" applyBorder="1" applyAlignment="1">
      <alignment horizontal="center" vertical="center"/>
    </xf>
    <xf numFmtId="0" fontId="0" fillId="23" borderId="244" xfId="0" applyFill="1" applyBorder="1" applyAlignment="1">
      <alignment horizontal="left" vertical="center"/>
    </xf>
    <xf numFmtId="0" fontId="0" fillId="23" borderId="245" xfId="0" applyFill="1" applyBorder="1" applyAlignment="1">
      <alignment horizontal="left" vertical="center"/>
    </xf>
    <xf numFmtId="0" fontId="71" fillId="29" borderId="245" xfId="0" applyFont="1" applyFill="1" applyBorder="1" applyAlignment="1">
      <alignment horizontal="left" vertical="center"/>
    </xf>
    <xf numFmtId="0" fontId="71" fillId="29" borderId="246" xfId="0" applyFont="1" applyFill="1" applyBorder="1" applyAlignment="1">
      <alignment horizontal="center" vertical="center"/>
    </xf>
    <xf numFmtId="0" fontId="6" fillId="19" borderId="247" xfId="2" applyFill="1" applyBorder="1" applyAlignment="1">
      <alignment horizontal="center" vertical="center" wrapText="1"/>
    </xf>
    <xf numFmtId="0" fontId="6" fillId="19" borderId="248" xfId="2" applyFill="1" applyBorder="1" applyAlignment="1">
      <alignment horizontal="center" vertical="center"/>
    </xf>
    <xf numFmtId="0" fontId="6" fillId="19" borderId="248" xfId="2" applyFill="1" applyBorder="1" applyAlignment="1">
      <alignment horizontal="center" vertical="center" wrapText="1"/>
    </xf>
    <xf numFmtId="0" fontId="6" fillId="19" borderId="249" xfId="2" applyFill="1" applyBorder="1" applyAlignment="1">
      <alignment horizontal="center" vertical="center"/>
    </xf>
    <xf numFmtId="0" fontId="91" fillId="21" borderId="39" xfId="2" applyFont="1" applyFill="1" applyBorder="1" applyAlignment="1">
      <alignment horizontal="center" vertical="center"/>
    </xf>
    <xf numFmtId="0" fontId="93" fillId="21" borderId="130" xfId="17" applyFont="1" applyFill="1" applyBorder="1" applyAlignment="1">
      <alignment horizontal="center" vertical="center" wrapText="1"/>
    </xf>
    <xf numFmtId="14" fontId="93" fillId="21" borderId="131" xfId="17" applyNumberFormat="1" applyFont="1" applyFill="1" applyBorder="1" applyAlignment="1">
      <alignment horizontal="center" vertical="center"/>
    </xf>
    <xf numFmtId="14" fontId="13" fillId="21" borderId="131" xfId="17" applyNumberFormat="1" applyFont="1" applyFill="1" applyBorder="1" applyAlignment="1">
      <alignment horizontal="center" vertical="center"/>
    </xf>
    <xf numFmtId="0" fontId="13" fillId="0" borderId="251" xfId="2" applyFont="1" applyBorder="1" applyAlignment="1">
      <alignment horizontal="center" vertical="center" wrapText="1"/>
    </xf>
    <xf numFmtId="0" fontId="32" fillId="21" borderId="222" xfId="2" applyFont="1" applyFill="1" applyBorder="1" applyAlignment="1">
      <alignment horizontal="center" vertical="center" wrapText="1"/>
    </xf>
    <xf numFmtId="0" fontId="37" fillId="21" borderId="130" xfId="17" applyFont="1" applyFill="1" applyBorder="1" applyAlignment="1">
      <alignment horizontal="center" vertical="center" wrapText="1"/>
    </xf>
    <xf numFmtId="0" fontId="24" fillId="19" borderId="0" xfId="2" applyFont="1" applyFill="1" applyAlignment="1">
      <alignment horizontal="center" vertical="top" wrapText="1"/>
    </xf>
    <xf numFmtId="0" fontId="23" fillId="19" borderId="37" xfId="2" applyFont="1" applyFill="1" applyBorder="1" applyAlignment="1">
      <alignment horizontal="center" vertical="center" wrapText="1"/>
    </xf>
    <xf numFmtId="0" fontId="24" fillId="19" borderId="52" xfId="2" applyFont="1" applyFill="1" applyBorder="1" applyAlignment="1">
      <alignment horizontal="center" vertical="center" wrapText="1"/>
    </xf>
    <xf numFmtId="0" fontId="23" fillId="19" borderId="252" xfId="2" applyFont="1" applyFill="1" applyBorder="1" applyAlignment="1">
      <alignment horizontal="left" vertical="center"/>
    </xf>
    <xf numFmtId="0" fontId="23" fillId="19" borderId="8" xfId="2" applyFont="1" applyFill="1" applyBorder="1" applyAlignment="1">
      <alignment horizontal="center" vertical="center" wrapText="1"/>
    </xf>
    <xf numFmtId="0" fontId="24" fillId="19" borderId="183" xfId="2" applyFont="1" applyFill="1" applyBorder="1" applyAlignment="1">
      <alignment horizontal="center" vertical="top" wrapText="1"/>
    </xf>
    <xf numFmtId="177" fontId="1" fillId="19" borderId="52" xfId="2" applyNumberFormat="1" applyFont="1" applyFill="1" applyBorder="1" applyAlignment="1">
      <alignment horizontal="center" vertical="center" wrapText="1"/>
    </xf>
    <xf numFmtId="0" fontId="85" fillId="0" borderId="184" xfId="0" applyFont="1" applyBorder="1" applyAlignment="1">
      <alignment horizontal="center" vertical="center" wrapText="1"/>
    </xf>
    <xf numFmtId="177" fontId="37" fillId="19" borderId="184" xfId="2" applyNumberFormat="1" applyFont="1" applyFill="1" applyBorder="1" applyAlignment="1">
      <alignment horizontal="center" vertical="center" wrapText="1"/>
    </xf>
    <xf numFmtId="0" fontId="23" fillId="19" borderId="183" xfId="2" applyFont="1" applyFill="1" applyBorder="1" applyAlignment="1">
      <alignment horizontal="center" vertical="center" wrapText="1"/>
    </xf>
    <xf numFmtId="177" fontId="23" fillId="19" borderId="52" xfId="2" applyNumberFormat="1" applyFont="1" applyFill="1" applyBorder="1" applyAlignment="1">
      <alignment horizontal="center" vertical="center" shrinkToFit="1"/>
    </xf>
    <xf numFmtId="0" fontId="89" fillId="0" borderId="0" xfId="2" applyFont="1" applyAlignment="1">
      <alignment vertical="top" wrapText="1"/>
    </xf>
    <xf numFmtId="0" fontId="101" fillId="21" borderId="130" xfId="17" applyFont="1" applyFill="1" applyBorder="1" applyAlignment="1">
      <alignment horizontal="center" vertical="center" wrapText="1"/>
    </xf>
    <xf numFmtId="14" fontId="101" fillId="21" borderId="131" xfId="17" applyNumberFormat="1" applyFont="1" applyFill="1" applyBorder="1" applyAlignment="1">
      <alignment horizontal="center" vertical="center" wrapText="1"/>
    </xf>
    <xf numFmtId="0" fontId="8" fillId="0" borderId="254" xfId="1" applyBorder="1" applyAlignment="1" applyProtection="1">
      <alignment vertical="center" wrapText="1"/>
    </xf>
    <xf numFmtId="0" fontId="114" fillId="19" borderId="255" xfId="0" applyFont="1" applyFill="1" applyBorder="1" applyAlignment="1">
      <alignment horizontal="left" vertical="center"/>
    </xf>
    <xf numFmtId="0" fontId="114" fillId="19" borderId="256" xfId="0" applyFont="1" applyFill="1" applyBorder="1" applyAlignment="1">
      <alignment horizontal="left" vertical="center"/>
    </xf>
    <xf numFmtId="14" fontId="114" fillId="19" borderId="256" xfId="0" applyNumberFormat="1" applyFont="1" applyFill="1" applyBorder="1" applyAlignment="1">
      <alignment horizontal="center" vertical="center"/>
    </xf>
    <xf numFmtId="14" fontId="114" fillId="19" borderId="257" xfId="0" applyNumberFormat="1" applyFont="1" applyFill="1" applyBorder="1" applyAlignment="1">
      <alignment horizontal="center" vertical="center"/>
    </xf>
    <xf numFmtId="184" fontId="0" fillId="40" borderId="250" xfId="0" applyNumberFormat="1" applyFill="1" applyBorder="1" applyAlignment="1">
      <alignment horizontal="center" vertical="center"/>
    </xf>
    <xf numFmtId="56" fontId="93" fillId="21" borderId="130" xfId="17" applyNumberFormat="1" applyFont="1" applyFill="1" applyBorder="1" applyAlignment="1">
      <alignment horizontal="center" vertical="center" wrapText="1"/>
    </xf>
    <xf numFmtId="0" fontId="93" fillId="30" borderId="130" xfId="17" applyFont="1" applyFill="1" applyBorder="1" applyAlignment="1">
      <alignment horizontal="center" vertical="center" wrapText="1"/>
    </xf>
    <xf numFmtId="14" fontId="93" fillId="30" borderId="131" xfId="17" applyNumberFormat="1" applyFont="1" applyFill="1" applyBorder="1" applyAlignment="1">
      <alignment horizontal="center" vertical="center"/>
    </xf>
    <xf numFmtId="14" fontId="93" fillId="30" borderId="131" xfId="17" applyNumberFormat="1" applyFont="1" applyFill="1" applyBorder="1" applyAlignment="1">
      <alignment horizontal="center" vertical="center" wrapText="1"/>
    </xf>
    <xf numFmtId="0" fontId="100" fillId="30" borderId="0" xfId="0" applyFont="1" applyFill="1" applyAlignment="1">
      <alignment horizontal="center" vertical="center" wrapText="1"/>
    </xf>
    <xf numFmtId="14" fontId="13" fillId="30" borderId="131" xfId="17" applyNumberFormat="1" applyFont="1" applyFill="1" applyBorder="1" applyAlignment="1">
      <alignment horizontal="center" vertical="center" wrapText="1"/>
    </xf>
    <xf numFmtId="0" fontId="37" fillId="30" borderId="130" xfId="17" applyFont="1" applyFill="1" applyBorder="1" applyAlignment="1">
      <alignment horizontal="center" vertical="center" wrapText="1"/>
    </xf>
    <xf numFmtId="14" fontId="37" fillId="30" borderId="131" xfId="17" applyNumberFormat="1" applyFont="1" applyFill="1" applyBorder="1" applyAlignment="1">
      <alignment horizontal="center" vertical="center"/>
    </xf>
    <xf numFmtId="0" fontId="94" fillId="30" borderId="0" xfId="0" applyFont="1" applyFill="1" applyAlignment="1">
      <alignment horizontal="center" vertical="center"/>
    </xf>
    <xf numFmtId="14" fontId="23" fillId="30" borderId="131" xfId="17" applyNumberFormat="1" applyFont="1" applyFill="1" applyBorder="1" applyAlignment="1">
      <alignment horizontal="center" vertical="center"/>
    </xf>
    <xf numFmtId="0" fontId="1" fillId="30" borderId="130" xfId="17" applyFill="1" applyBorder="1" applyAlignment="1">
      <alignment horizontal="center" vertical="center" wrapText="1"/>
    </xf>
    <xf numFmtId="14" fontId="1" fillId="30" borderId="131" xfId="17" applyNumberFormat="1" applyFill="1" applyBorder="1" applyAlignment="1">
      <alignment horizontal="center" vertical="center"/>
    </xf>
    <xf numFmtId="0" fontId="71" fillId="30" borderId="0" xfId="0" applyFont="1" applyFill="1" applyAlignment="1">
      <alignment horizontal="center" vertical="center"/>
    </xf>
    <xf numFmtId="0" fontId="85" fillId="41" borderId="118" xfId="0" applyFont="1" applyFill="1" applyBorder="1" applyAlignment="1">
      <alignment horizontal="center" vertical="center" wrapText="1"/>
    </xf>
    <xf numFmtId="14" fontId="121" fillId="21" borderId="131" xfId="0" applyNumberFormat="1" applyFont="1" applyFill="1" applyBorder="1" applyAlignment="1">
      <alignment horizontal="center" vertical="center"/>
    </xf>
    <xf numFmtId="0" fontId="93" fillId="21" borderId="262" xfId="17" applyFont="1" applyFill="1" applyBorder="1" applyAlignment="1">
      <alignment horizontal="center" vertical="center" wrapText="1"/>
    </xf>
    <xf numFmtId="14" fontId="121" fillId="21" borderId="263" xfId="0" applyNumberFormat="1" applyFont="1" applyFill="1" applyBorder="1" applyAlignment="1">
      <alignment horizontal="center" vertical="center"/>
    </xf>
    <xf numFmtId="14" fontId="93" fillId="21" borderId="131" xfId="17" applyNumberFormat="1" applyFont="1" applyFill="1" applyBorder="1" applyAlignment="1">
      <alignment horizontal="center" vertical="center" wrapText="1"/>
    </xf>
    <xf numFmtId="0" fontId="1" fillId="21" borderId="130" xfId="17" applyFill="1" applyBorder="1" applyAlignment="1">
      <alignment horizontal="center" vertical="center" wrapText="1"/>
    </xf>
    <xf numFmtId="0" fontId="0" fillId="0" borderId="241" xfId="0" applyBorder="1">
      <alignment vertical="center"/>
    </xf>
    <xf numFmtId="0" fontId="0" fillId="0" borderId="242" xfId="0" applyBorder="1">
      <alignment vertical="center"/>
    </xf>
    <xf numFmtId="0" fontId="0" fillId="0" borderId="243" xfId="0" applyBorder="1">
      <alignment vertical="center"/>
    </xf>
    <xf numFmtId="0" fontId="114" fillId="21" borderId="216" xfId="0" applyFont="1" applyFill="1" applyBorder="1" applyAlignment="1">
      <alignment horizontal="left" vertical="center"/>
    </xf>
    <xf numFmtId="0" fontId="114" fillId="21" borderId="256" xfId="0" applyFont="1" applyFill="1" applyBorder="1" applyAlignment="1">
      <alignment horizontal="left" vertical="center"/>
    </xf>
    <xf numFmtId="0" fontId="114" fillId="21" borderId="202" xfId="0" applyFont="1" applyFill="1" applyBorder="1" applyAlignment="1">
      <alignment horizontal="left" vertical="center"/>
    </xf>
    <xf numFmtId="0" fontId="114" fillId="21" borderId="207" xfId="0" applyFont="1" applyFill="1" applyBorder="1" applyAlignment="1">
      <alignment horizontal="left" vertical="center"/>
    </xf>
    <xf numFmtId="0" fontId="114" fillId="29" borderId="202" xfId="0" applyFont="1" applyFill="1" applyBorder="1" applyAlignment="1">
      <alignment horizontal="left" vertical="center"/>
    </xf>
    <xf numFmtId="0" fontId="114" fillId="29" borderId="216" xfId="0" applyFont="1" applyFill="1" applyBorder="1" applyAlignment="1">
      <alignment horizontal="left" vertical="center"/>
    </xf>
    <xf numFmtId="0" fontId="114" fillId="29" borderId="256" xfId="0" applyFont="1" applyFill="1" applyBorder="1" applyAlignment="1">
      <alignment horizontal="left" vertical="center"/>
    </xf>
    <xf numFmtId="0" fontId="114" fillId="29" borderId="207" xfId="0" applyFont="1" applyFill="1" applyBorder="1" applyAlignment="1">
      <alignment horizontal="left" vertical="center"/>
    </xf>
    <xf numFmtId="0" fontId="114" fillId="42" borderId="202" xfId="0" applyFont="1" applyFill="1" applyBorder="1" applyAlignment="1">
      <alignment horizontal="left" vertical="center"/>
    </xf>
    <xf numFmtId="0" fontId="114" fillId="42" borderId="207" xfId="0" applyFont="1" applyFill="1" applyBorder="1" applyAlignment="1">
      <alignment horizontal="left" vertical="center"/>
    </xf>
    <xf numFmtId="0" fontId="114" fillId="43" borderId="256" xfId="0" applyFont="1" applyFill="1" applyBorder="1" applyAlignment="1">
      <alignment horizontal="left" vertical="center"/>
    </xf>
    <xf numFmtId="0" fontId="114" fillId="28" borderId="202" xfId="0" applyFont="1" applyFill="1" applyBorder="1" applyAlignment="1">
      <alignment horizontal="left" vertical="center"/>
    </xf>
    <xf numFmtId="0" fontId="114" fillId="28" borderId="207" xfId="0" applyFont="1" applyFill="1" applyBorder="1" applyAlignment="1">
      <alignment horizontal="left" vertical="center"/>
    </xf>
    <xf numFmtId="0" fontId="6" fillId="0" borderId="0" xfId="4"/>
    <xf numFmtId="0" fontId="155" fillId="0" borderId="0" xfId="2" applyFont="1">
      <alignment vertical="center"/>
    </xf>
    <xf numFmtId="0" fontId="156" fillId="0" borderId="0" xfId="25" applyFont="1">
      <alignment vertical="center"/>
    </xf>
    <xf numFmtId="0" fontId="156" fillId="0" borderId="0" xfId="2" applyFont="1">
      <alignment vertical="center"/>
    </xf>
    <xf numFmtId="0" fontId="167" fillId="0" borderId="0" xfId="2" applyFont="1">
      <alignment vertical="center"/>
    </xf>
    <xf numFmtId="0" fontId="7" fillId="47" borderId="0" xfId="2" applyFont="1" applyFill="1" applyAlignment="1">
      <alignment vertical="top"/>
    </xf>
    <xf numFmtId="0" fontId="166" fillId="47" borderId="0" xfId="2" applyFont="1" applyFill="1" applyAlignment="1">
      <alignment vertical="top"/>
    </xf>
    <xf numFmtId="0" fontId="34" fillId="47" borderId="0" xfId="2" applyFont="1" applyFill="1" applyAlignment="1">
      <alignment vertical="top"/>
    </xf>
    <xf numFmtId="0" fontId="7" fillId="47" borderId="0" xfId="4" applyFont="1" applyFill="1" applyAlignment="1">
      <alignment vertical="top"/>
    </xf>
    <xf numFmtId="0" fontId="6" fillId="46" borderId="0" xfId="4" applyFill="1"/>
    <xf numFmtId="0" fontId="35" fillId="46" borderId="0" xfId="4" applyFont="1" applyFill="1"/>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5" fillId="5" borderId="0" xfId="0" applyFont="1" applyFill="1" applyAlignment="1">
      <alignment horizontal="left" vertical="center" wrapText="1"/>
    </xf>
    <xf numFmtId="0" fontId="105" fillId="5" borderId="69"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99" fillId="38" borderId="0" xfId="1" applyFont="1" applyFill="1" applyAlignment="1" applyProtection="1">
      <alignment horizontal="center" vertical="center"/>
    </xf>
    <xf numFmtId="0" fontId="13" fillId="5" borderId="251" xfId="2" applyFont="1" applyFill="1" applyBorder="1" applyAlignment="1">
      <alignment horizontal="center" vertical="center" wrapText="1"/>
    </xf>
    <xf numFmtId="0" fontId="13" fillId="5" borderId="274" xfId="2" applyFont="1" applyFill="1" applyBorder="1" applyAlignment="1">
      <alignment horizontal="center" vertical="center" wrapText="1"/>
    </xf>
    <xf numFmtId="0" fontId="43" fillId="19" borderId="0" xfId="17" applyFont="1" applyFill="1" applyAlignment="1">
      <alignment horizontal="left" vertical="center"/>
    </xf>
    <xf numFmtId="0" fontId="10" fillId="6" borderId="213" xfId="17" applyFont="1" applyFill="1" applyBorder="1" applyAlignment="1">
      <alignment horizontal="center" vertical="center" wrapText="1"/>
    </xf>
    <xf numFmtId="0" fontId="10" fillId="6" borderId="211" xfId="17" applyFont="1" applyFill="1" applyBorder="1" applyAlignment="1">
      <alignment horizontal="center" vertical="center" wrapText="1"/>
    </xf>
    <xf numFmtId="0" fontId="10" fillId="6" borderId="214" xfId="17" applyFont="1" applyFill="1" applyBorder="1" applyAlignment="1">
      <alignment horizontal="center" vertical="center" wrapText="1"/>
    </xf>
    <xf numFmtId="0" fontId="37" fillId="19" borderId="158" xfId="17" applyFont="1" applyFill="1" applyBorder="1" applyAlignment="1">
      <alignment horizontal="left" vertical="top" wrapText="1"/>
    </xf>
    <xf numFmtId="0" fontId="37" fillId="19" borderId="159" xfId="17" applyFont="1" applyFill="1" applyBorder="1" applyAlignment="1">
      <alignment horizontal="left" vertical="top" wrapText="1"/>
    </xf>
    <xf numFmtId="0" fontId="37" fillId="19" borderId="160" xfId="17" applyFont="1" applyFill="1" applyBorder="1" applyAlignment="1">
      <alignment horizontal="left" vertical="top" wrapText="1"/>
    </xf>
    <xf numFmtId="0" fontId="37" fillId="21" borderId="158" xfId="17" applyFont="1" applyFill="1" applyBorder="1" applyAlignment="1">
      <alignment horizontal="left" vertical="top" wrapText="1"/>
    </xf>
    <xf numFmtId="0" fontId="37" fillId="21" borderId="159" xfId="17" applyFont="1" applyFill="1" applyBorder="1" applyAlignment="1">
      <alignment horizontal="left" vertical="top" wrapText="1"/>
    </xf>
    <xf numFmtId="0" fontId="37" fillId="21" borderId="160" xfId="17" applyFont="1" applyFill="1" applyBorder="1" applyAlignment="1">
      <alignment horizontal="left" vertical="top" wrapText="1"/>
    </xf>
    <xf numFmtId="0" fontId="13" fillId="19" borderId="158" xfId="2" applyFont="1" applyFill="1" applyBorder="1" applyAlignment="1">
      <alignment horizontal="left" vertical="top" wrapText="1"/>
    </xf>
    <xf numFmtId="0" fontId="13" fillId="19" borderId="159" xfId="2" applyFont="1" applyFill="1" applyBorder="1" applyAlignment="1">
      <alignment horizontal="left" vertical="top" wrapText="1"/>
    </xf>
    <xf numFmtId="0" fontId="13" fillId="19" borderId="160" xfId="2" applyFont="1" applyFill="1" applyBorder="1" applyAlignment="1">
      <alignment horizontal="left" vertical="top" wrapText="1"/>
    </xf>
    <xf numFmtId="0" fontId="96" fillId="19" borderId="158" xfId="2" applyFont="1" applyFill="1" applyBorder="1" applyAlignment="1">
      <alignment horizontal="left" vertical="top" wrapText="1"/>
    </xf>
    <xf numFmtId="0" fontId="96" fillId="19" borderId="159" xfId="2" applyFont="1" applyFill="1" applyBorder="1" applyAlignment="1">
      <alignment horizontal="left" vertical="top" wrapText="1"/>
    </xf>
    <xf numFmtId="0" fontId="96" fillId="19" borderId="160" xfId="2" applyFont="1" applyFill="1" applyBorder="1" applyAlignment="1">
      <alignment horizontal="left" vertical="top" wrapText="1"/>
    </xf>
    <xf numFmtId="0" fontId="37" fillId="30" borderId="158" xfId="17" applyFont="1" applyFill="1" applyBorder="1" applyAlignment="1">
      <alignment horizontal="left" vertical="top" wrapText="1"/>
    </xf>
    <xf numFmtId="0" fontId="37" fillId="30" borderId="159" xfId="17" applyFont="1" applyFill="1" applyBorder="1" applyAlignment="1">
      <alignment horizontal="left" vertical="top" wrapText="1"/>
    </xf>
    <xf numFmtId="0" fontId="37" fillId="30" borderId="160" xfId="17" applyFont="1" applyFill="1" applyBorder="1" applyAlignment="1">
      <alignment horizontal="left" vertical="top" wrapText="1"/>
    </xf>
    <xf numFmtId="0" fontId="60" fillId="12" borderId="57" xfId="17" applyFont="1" applyFill="1" applyBorder="1" applyAlignment="1">
      <alignment horizontal="right" vertical="center" wrapText="1"/>
    </xf>
    <xf numFmtId="0" fontId="61" fillId="12" borderId="57" xfId="0" applyFont="1" applyFill="1" applyBorder="1" applyAlignment="1">
      <alignment horizontal="right" vertical="center"/>
    </xf>
    <xf numFmtId="0" fontId="0" fillId="12" borderId="57" xfId="0" applyFill="1" applyBorder="1" applyAlignment="1">
      <alignment horizontal="right" vertical="center"/>
    </xf>
    <xf numFmtId="180" fontId="60"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2" fillId="13" borderId="58" xfId="17" applyFont="1" applyFill="1" applyBorder="1" applyAlignment="1">
      <alignment horizontal="center" vertical="center" wrapText="1"/>
    </xf>
    <xf numFmtId="0" fontId="63" fillId="13" borderId="58" xfId="0" applyFont="1" applyFill="1" applyBorder="1" applyAlignment="1">
      <alignment horizontal="center" vertical="center"/>
    </xf>
    <xf numFmtId="0" fontId="62" fillId="10" borderId="58" xfId="0" applyFont="1" applyFill="1" applyBorder="1" applyAlignment="1">
      <alignment horizontal="center" vertical="center"/>
    </xf>
    <xf numFmtId="0" fontId="65" fillId="10" borderId="58" xfId="0" applyFont="1" applyFill="1" applyBorder="1" applyAlignment="1">
      <alignment horizontal="center" vertical="center"/>
    </xf>
    <xf numFmtId="0" fontId="67" fillId="18" borderId="106" xfId="16" applyFont="1" applyFill="1" applyBorder="1" applyAlignment="1">
      <alignment horizontal="center" vertical="center"/>
    </xf>
    <xf numFmtId="0" fontId="67" fillId="18" borderId="111" xfId="16" applyFont="1" applyFill="1" applyBorder="1" applyAlignment="1">
      <alignment horizontal="center" vertical="center"/>
    </xf>
    <xf numFmtId="0" fontId="67" fillId="18" borderId="113" xfId="16" applyFont="1" applyFill="1" applyBorder="1" applyAlignment="1">
      <alignment horizontal="center" vertical="center"/>
    </xf>
    <xf numFmtId="0" fontId="68" fillId="2" borderId="107" xfId="16" applyFont="1" applyFill="1" applyBorder="1" applyAlignment="1">
      <alignment vertical="center" wrapText="1"/>
    </xf>
    <xf numFmtId="0" fontId="68" fillId="2" borderId="108" xfId="16" applyFont="1" applyFill="1" applyBorder="1" applyAlignment="1">
      <alignment vertical="center" wrapText="1"/>
    </xf>
    <xf numFmtId="0" fontId="68" fillId="2" borderId="109" xfId="16" applyFont="1" applyFill="1" applyBorder="1" applyAlignment="1">
      <alignment vertical="center" wrapText="1"/>
    </xf>
    <xf numFmtId="0" fontId="68" fillId="2" borderId="98" xfId="16" applyFont="1" applyFill="1" applyBorder="1" applyAlignment="1">
      <alignment vertical="center" wrapText="1"/>
    </xf>
    <xf numFmtId="0" fontId="68" fillId="2" borderId="0" xfId="16" applyFont="1" applyFill="1" applyAlignment="1">
      <alignment vertical="center" wrapText="1"/>
    </xf>
    <xf numFmtId="0" fontId="68" fillId="2" borderId="99" xfId="16" applyFont="1" applyFill="1" applyBorder="1" applyAlignment="1">
      <alignment vertical="center" wrapText="1"/>
    </xf>
    <xf numFmtId="0" fontId="68" fillId="2" borderId="114" xfId="16" applyFont="1" applyFill="1" applyBorder="1" applyAlignment="1">
      <alignment vertical="center" wrapText="1"/>
    </xf>
    <xf numFmtId="0" fontId="68" fillId="2" borderId="115" xfId="16" applyFont="1" applyFill="1" applyBorder="1" applyAlignment="1">
      <alignment vertical="center" wrapText="1"/>
    </xf>
    <xf numFmtId="0" fontId="68" fillId="2" borderId="116" xfId="16" applyFont="1" applyFill="1" applyBorder="1" applyAlignment="1">
      <alignment vertical="center" wrapText="1"/>
    </xf>
    <xf numFmtId="0" fontId="68" fillId="2" borderId="107" xfId="16" applyFont="1" applyFill="1" applyBorder="1" applyAlignment="1">
      <alignment horizontal="left" vertical="center" wrapText="1"/>
    </xf>
    <xf numFmtId="0" fontId="68" fillId="2" borderId="108" xfId="16" applyFont="1" applyFill="1" applyBorder="1" applyAlignment="1">
      <alignment horizontal="left" vertical="center" wrapText="1"/>
    </xf>
    <xf numFmtId="0" fontId="68" fillId="2" borderId="110" xfId="16" applyFont="1" applyFill="1" applyBorder="1" applyAlignment="1">
      <alignment horizontal="left" vertical="center" wrapText="1"/>
    </xf>
    <xf numFmtId="0" fontId="68" fillId="2" borderId="98"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60" fillId="25" borderId="71" xfId="17" applyFont="1" applyFill="1" applyBorder="1" applyAlignment="1">
      <alignment horizontal="center" vertical="center" wrapText="1"/>
    </xf>
    <xf numFmtId="0" fontId="58"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60" fillId="3" borderId="72" xfId="17" applyNumberFormat="1"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0" fontId="68" fillId="3" borderId="72" xfId="17" applyFont="1" applyFill="1" applyBorder="1" applyAlignment="1">
      <alignment horizontal="center" vertical="center" wrapText="1"/>
    </xf>
    <xf numFmtId="0" fontId="68" fillId="3" borderId="187" xfId="17"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13" fillId="30" borderId="158" xfId="2" applyFont="1" applyFill="1" applyBorder="1" applyAlignment="1">
      <alignment horizontal="left" vertical="top" wrapText="1"/>
    </xf>
    <xf numFmtId="0" fontId="13" fillId="30" borderId="159" xfId="2" applyFont="1" applyFill="1" applyBorder="1" applyAlignment="1">
      <alignment horizontal="left" vertical="top" wrapText="1"/>
    </xf>
    <xf numFmtId="0" fontId="13" fillId="30" borderId="160" xfId="2" applyFont="1" applyFill="1" applyBorder="1" applyAlignment="1">
      <alignment horizontal="left" vertical="top" wrapText="1"/>
    </xf>
    <xf numFmtId="0" fontId="13" fillId="21" borderId="158" xfId="2" applyFont="1" applyFill="1" applyBorder="1" applyAlignment="1">
      <alignment horizontal="left" vertical="top" wrapText="1"/>
    </xf>
    <xf numFmtId="0" fontId="13" fillId="21" borderId="159" xfId="2" applyFont="1" applyFill="1" applyBorder="1" applyAlignment="1">
      <alignment horizontal="left" vertical="top" wrapText="1"/>
    </xf>
    <xf numFmtId="0" fontId="13" fillId="21" borderId="160" xfId="2" applyFont="1" applyFill="1" applyBorder="1" applyAlignment="1">
      <alignment horizontal="left" vertical="top" wrapText="1"/>
    </xf>
    <xf numFmtId="0" fontId="93" fillId="21" borderId="158" xfId="17" applyFont="1" applyFill="1" applyBorder="1" applyAlignment="1">
      <alignment horizontal="left" vertical="top" wrapText="1"/>
    </xf>
    <xf numFmtId="0" fontId="93" fillId="21" borderId="159" xfId="17" applyFont="1" applyFill="1" applyBorder="1" applyAlignment="1">
      <alignment horizontal="left" vertical="top" wrapText="1"/>
    </xf>
    <xf numFmtId="0" fontId="93" fillId="21" borderId="160" xfId="17" applyFont="1" applyFill="1" applyBorder="1" applyAlignment="1">
      <alignment horizontal="left" vertical="top" wrapText="1"/>
    </xf>
    <xf numFmtId="0" fontId="37" fillId="21" borderId="259" xfId="17" applyFont="1" applyFill="1" applyBorder="1" applyAlignment="1">
      <alignment horizontal="left" vertical="top" wrapText="1"/>
    </xf>
    <xf numFmtId="0" fontId="37" fillId="21" borderId="260" xfId="17" applyFont="1" applyFill="1" applyBorder="1" applyAlignment="1">
      <alignment horizontal="left" vertical="top" wrapText="1"/>
    </xf>
    <xf numFmtId="0" fontId="37" fillId="21" borderId="261" xfId="17" applyFont="1" applyFill="1" applyBorder="1" applyAlignment="1">
      <alignment horizontal="left" vertical="top" wrapText="1"/>
    </xf>
    <xf numFmtId="180" fontId="50" fillId="11" borderId="264" xfId="17" applyNumberFormat="1" applyFont="1" applyFill="1" applyBorder="1" applyAlignment="1">
      <alignment horizontal="center" vertical="center"/>
    </xf>
    <xf numFmtId="180" fontId="50" fillId="11" borderId="265" xfId="17" applyNumberFormat="1" applyFont="1" applyFill="1" applyBorder="1" applyAlignment="1">
      <alignment horizontal="center" vertical="center"/>
    </xf>
    <xf numFmtId="0" fontId="85" fillId="20" borderId="266" xfId="0" applyFont="1" applyFill="1" applyBorder="1" applyAlignment="1">
      <alignment horizontal="center" vertical="center" wrapText="1"/>
    </xf>
    <xf numFmtId="0" fontId="85" fillId="20" borderId="210" xfId="0" applyFont="1" applyFill="1" applyBorder="1" applyAlignment="1">
      <alignment horizontal="center" vertical="center" wrapText="1"/>
    </xf>
    <xf numFmtId="0" fontId="85" fillId="20" borderId="267" xfId="0" applyFont="1" applyFill="1" applyBorder="1" applyAlignment="1">
      <alignment horizontal="center" vertical="center" wrapText="1"/>
    </xf>
    <xf numFmtId="0" fontId="85" fillId="20" borderId="268" xfId="0" applyFont="1" applyFill="1" applyBorder="1" applyAlignment="1">
      <alignment horizontal="center" vertical="center" wrapText="1"/>
    </xf>
    <xf numFmtId="0" fontId="10" fillId="6" borderId="269" xfId="17" applyFont="1" applyFill="1" applyBorder="1" applyAlignment="1">
      <alignment horizontal="center" vertical="center" wrapText="1"/>
    </xf>
    <xf numFmtId="0" fontId="10" fillId="6" borderId="270" xfId="17" applyFont="1" applyFill="1" applyBorder="1" applyAlignment="1">
      <alignment horizontal="center" vertical="center" wrapText="1"/>
    </xf>
    <xf numFmtId="0" fontId="10" fillId="6" borderId="271" xfId="17" applyFont="1" applyFill="1" applyBorder="1" applyAlignment="1">
      <alignment horizontal="center" vertical="center" wrapText="1"/>
    </xf>
    <xf numFmtId="0" fontId="10" fillId="6" borderId="272" xfId="17" applyFont="1" applyFill="1" applyBorder="1" applyAlignment="1">
      <alignment horizontal="center" vertical="center" wrapText="1"/>
    </xf>
    <xf numFmtId="0" fontId="10" fillId="6" borderId="258" xfId="17" applyFont="1" applyFill="1" applyBorder="1" applyAlignment="1">
      <alignment horizontal="center" vertical="center" wrapText="1"/>
    </xf>
    <xf numFmtId="0" fontId="10" fillId="6" borderId="273" xfId="17" applyFont="1" applyFill="1" applyBorder="1" applyAlignment="1">
      <alignment horizontal="center" vertical="center" wrapText="1"/>
    </xf>
    <xf numFmtId="0" fontId="13" fillId="21" borderId="158" xfId="17" applyFont="1" applyFill="1" applyBorder="1" applyAlignment="1">
      <alignment horizontal="left" vertical="top" wrapText="1"/>
    </xf>
    <xf numFmtId="0" fontId="13" fillId="21" borderId="159" xfId="17" applyFont="1" applyFill="1" applyBorder="1" applyAlignment="1">
      <alignment horizontal="left" vertical="top" wrapText="1"/>
    </xf>
    <xf numFmtId="0" fontId="13" fillId="21" borderId="160" xfId="17" applyFont="1" applyFill="1" applyBorder="1" applyAlignment="1">
      <alignment horizontal="left" vertical="top" wrapText="1"/>
    </xf>
    <xf numFmtId="0" fontId="37" fillId="21" borderId="186" xfId="17" applyFont="1" applyFill="1" applyBorder="1" applyAlignment="1">
      <alignment horizontal="left" vertical="top" wrapText="1"/>
    </xf>
    <xf numFmtId="0" fontId="37" fillId="21" borderId="130" xfId="17" applyFont="1" applyFill="1" applyBorder="1" applyAlignment="1">
      <alignment horizontal="left" vertical="top" wrapText="1"/>
    </xf>
    <xf numFmtId="0" fontId="13" fillId="30" borderId="158" xfId="17" applyFont="1" applyFill="1" applyBorder="1" applyAlignment="1">
      <alignment horizontal="left" vertical="top" wrapText="1"/>
    </xf>
    <xf numFmtId="0" fontId="13" fillId="30" borderId="159" xfId="17" applyFont="1" applyFill="1" applyBorder="1" applyAlignment="1">
      <alignment horizontal="left" vertical="top" wrapText="1"/>
    </xf>
    <xf numFmtId="0" fontId="13" fillId="30" borderId="160" xfId="17" applyFont="1" applyFill="1" applyBorder="1" applyAlignment="1">
      <alignment horizontal="left" vertical="top" wrapText="1"/>
    </xf>
    <xf numFmtId="0" fontId="50" fillId="19" borderId="47" xfId="17" applyFont="1" applyFill="1" applyBorder="1" applyAlignment="1">
      <alignment horizontal="center" vertical="center"/>
    </xf>
    <xf numFmtId="0" fontId="50" fillId="19" borderId="48" xfId="17" applyFont="1" applyFill="1" applyBorder="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8" fillId="0" borderId="77" xfId="17" applyFont="1" applyBorder="1" applyAlignment="1">
      <alignment horizontal="center" vertical="center" wrapText="1"/>
    </xf>
    <xf numFmtId="0" fontId="38" fillId="0" borderId="43" xfId="17" applyFont="1" applyBorder="1" applyAlignment="1">
      <alignment horizontal="center" vertical="center" wrapText="1"/>
    </xf>
    <xf numFmtId="0" fontId="34" fillId="17" borderId="0" xfId="17" applyFont="1" applyFill="1" applyAlignment="1">
      <alignment horizontal="center" vertical="center"/>
    </xf>
    <xf numFmtId="179" fontId="11" fillId="0" borderId="78" xfId="17" applyNumberFormat="1" applyFont="1" applyBorder="1" applyAlignment="1">
      <alignment horizontal="center" vertical="center" shrinkToFit="1"/>
    </xf>
    <xf numFmtId="179" fontId="11" fillId="0" borderId="79" xfId="17" applyNumberFormat="1" applyFont="1" applyBorder="1" applyAlignment="1">
      <alignment horizontal="center" vertical="center" shrinkToFit="1"/>
    </xf>
    <xf numFmtId="0" fontId="48" fillId="0" borderId="80" xfId="17" applyFont="1" applyBorder="1" applyAlignment="1">
      <alignment horizontal="center" vertical="center"/>
    </xf>
    <xf numFmtId="0" fontId="48" fillId="0" borderId="81" xfId="17" applyFont="1" applyBorder="1" applyAlignment="1">
      <alignment horizontal="center" vertical="center"/>
    </xf>
    <xf numFmtId="0" fontId="37" fillId="19" borderId="82" xfId="18" applyFont="1" applyFill="1" applyBorder="1" applyAlignment="1">
      <alignment horizontal="center" vertical="center"/>
    </xf>
    <xf numFmtId="0" fontId="37" fillId="19" borderId="83" xfId="18" applyFont="1" applyFill="1" applyBorder="1" applyAlignment="1">
      <alignment horizontal="center" vertical="center"/>
    </xf>
    <xf numFmtId="0" fontId="12" fillId="0" borderId="119" xfId="17" applyFont="1" applyBorder="1" applyAlignment="1">
      <alignment horizontal="center" vertical="center" wrapText="1"/>
    </xf>
    <xf numFmtId="0" fontId="12" fillId="0" borderId="120" xfId="17" applyFont="1" applyBorder="1" applyAlignment="1">
      <alignment horizontal="center" vertical="center" wrapText="1"/>
    </xf>
    <xf numFmtId="0" fontId="12" fillId="0" borderId="121" xfId="17" applyFont="1" applyBorder="1" applyAlignment="1">
      <alignment horizontal="center" vertical="center" wrapText="1"/>
    </xf>
    <xf numFmtId="0" fontId="55" fillId="19" borderId="123" xfId="17" applyFont="1" applyFill="1" applyBorder="1" applyAlignment="1">
      <alignment horizontal="center" vertical="center"/>
    </xf>
    <xf numFmtId="0" fontId="55" fillId="19" borderId="124" xfId="17" applyFont="1" applyFill="1" applyBorder="1" applyAlignment="1">
      <alignment horizontal="center" vertical="center"/>
    </xf>
    <xf numFmtId="0" fontId="55" fillId="19" borderId="125" xfId="17" applyFont="1" applyFill="1" applyBorder="1" applyAlignment="1">
      <alignment horizontal="center" vertical="center"/>
    </xf>
    <xf numFmtId="0" fontId="37" fillId="21" borderId="231" xfId="17" applyFont="1" applyFill="1" applyBorder="1" applyAlignment="1">
      <alignment horizontal="left" vertical="top" wrapText="1"/>
    </xf>
    <xf numFmtId="0" fontId="37" fillId="21" borderId="229" xfId="17" applyFont="1" applyFill="1" applyBorder="1" applyAlignment="1">
      <alignment horizontal="left" vertical="top" wrapText="1"/>
    </xf>
    <xf numFmtId="0" fontId="37" fillId="21" borderId="230" xfId="17" applyFont="1" applyFill="1" applyBorder="1" applyAlignment="1">
      <alignment horizontal="left" vertical="top" wrapText="1"/>
    </xf>
    <xf numFmtId="0" fontId="110" fillId="21" borderId="228" xfId="17" applyFont="1" applyFill="1" applyBorder="1" applyAlignment="1">
      <alignment horizontal="left" vertical="top" wrapText="1"/>
    </xf>
    <xf numFmtId="0" fontId="110" fillId="21" borderId="229" xfId="17" applyFont="1" applyFill="1" applyBorder="1" applyAlignment="1">
      <alignment horizontal="left" vertical="top" wrapText="1"/>
    </xf>
    <xf numFmtId="0" fontId="110" fillId="21" borderId="230" xfId="17" applyFont="1" applyFill="1" applyBorder="1" applyAlignment="1">
      <alignment horizontal="left" vertical="top" wrapText="1"/>
    </xf>
    <xf numFmtId="0" fontId="0" fillId="23" borderId="233" xfId="0" applyFill="1" applyBorder="1" applyAlignment="1">
      <alignment horizontal="center" vertical="center"/>
    </xf>
    <xf numFmtId="0" fontId="0" fillId="23" borderId="104" xfId="0" applyFill="1" applyBorder="1" applyAlignment="1">
      <alignment horizontal="center" vertical="center"/>
    </xf>
    <xf numFmtId="0" fontId="71" fillId="29" borderId="104" xfId="0" applyFont="1" applyFill="1" applyBorder="1" applyAlignment="1">
      <alignment horizontal="center" vertical="center"/>
    </xf>
    <xf numFmtId="0" fontId="71" fillId="29" borderId="234" xfId="0" applyFont="1" applyFill="1" applyBorder="1" applyAlignment="1">
      <alignment horizontal="center" vertical="center"/>
    </xf>
    <xf numFmtId="0" fontId="97" fillId="48" borderId="283" xfId="4" applyFont="1" applyFill="1" applyBorder="1" applyAlignment="1">
      <alignment horizontal="left" vertical="center" wrapText="1" indent="1"/>
    </xf>
    <xf numFmtId="0" fontId="97" fillId="48" borderId="284" xfId="4" applyFont="1" applyFill="1" applyBorder="1" applyAlignment="1">
      <alignment horizontal="left" vertical="center" wrapText="1" indent="1"/>
    </xf>
    <xf numFmtId="0" fontId="97" fillId="48" borderId="285" xfId="4" applyFont="1" applyFill="1" applyBorder="1" applyAlignment="1">
      <alignment horizontal="left" vertical="center" wrapText="1" indent="1"/>
    </xf>
    <xf numFmtId="0" fontId="97" fillId="48" borderId="286" xfId="4" applyFont="1" applyFill="1" applyBorder="1" applyAlignment="1">
      <alignment horizontal="left" vertical="center" wrapText="1" indent="1"/>
    </xf>
    <xf numFmtId="0" fontId="97" fillId="48" borderId="0" xfId="4" applyFont="1" applyFill="1" applyAlignment="1">
      <alignment horizontal="left" vertical="center" wrapText="1" indent="1"/>
    </xf>
    <xf numFmtId="0" fontId="97" fillId="48" borderId="287" xfId="4" applyFont="1" applyFill="1" applyBorder="1" applyAlignment="1">
      <alignment horizontal="left" vertical="center" wrapText="1" indent="1"/>
    </xf>
    <xf numFmtId="0" fontId="97" fillId="48" borderId="288" xfId="4" applyFont="1" applyFill="1" applyBorder="1" applyAlignment="1">
      <alignment horizontal="left" vertical="center" wrapText="1" indent="1"/>
    </xf>
    <xf numFmtId="0" fontId="97" fillId="48" borderId="289" xfId="4" applyFont="1" applyFill="1" applyBorder="1" applyAlignment="1">
      <alignment horizontal="left" vertical="center" wrapText="1" indent="1"/>
    </xf>
    <xf numFmtId="0" fontId="97" fillId="48" borderId="290" xfId="4" applyFont="1" applyFill="1" applyBorder="1" applyAlignment="1">
      <alignment horizontal="left" vertical="center" wrapText="1" indent="1"/>
    </xf>
    <xf numFmtId="0" fontId="23" fillId="0" borderId="0" xfId="4" applyFont="1" applyAlignment="1">
      <alignment horizontal="left" vertical="center" wrapText="1"/>
    </xf>
    <xf numFmtId="0" fontId="23" fillId="0" borderId="0" xfId="2" applyFont="1" applyAlignment="1">
      <alignment horizontal="left" vertical="center" wrapText="1"/>
    </xf>
    <xf numFmtId="0" fontId="153" fillId="44" borderId="0" xfId="2" applyFont="1" applyFill="1" applyAlignment="1">
      <alignment horizontal="center" vertical="center"/>
    </xf>
    <xf numFmtId="0" fontId="6" fillId="44" borderId="0" xfId="2" applyFill="1" applyAlignment="1">
      <alignment horizontal="center" vertical="center"/>
    </xf>
    <xf numFmtId="0" fontId="87" fillId="0" borderId="0" xfId="2" applyFont="1" applyAlignment="1">
      <alignment horizontal="center" vertical="center"/>
    </xf>
    <xf numFmtId="0" fontId="21" fillId="0" borderId="0" xfId="2" applyFont="1" applyAlignment="1">
      <alignment horizontal="center" vertical="center"/>
    </xf>
    <xf numFmtId="0" fontId="157" fillId="45" borderId="0" xfId="2" applyFont="1" applyFill="1" applyAlignment="1">
      <alignment horizontal="center" vertical="center" shrinkToFit="1"/>
    </xf>
    <xf numFmtId="0" fontId="158" fillId="45" borderId="0" xfId="2" applyFont="1" applyFill="1" applyAlignment="1">
      <alignment horizontal="center" vertical="center" shrinkToFit="1"/>
    </xf>
    <xf numFmtId="0" fontId="159" fillId="0" borderId="0" xfId="2" applyFont="1">
      <alignment vertical="center"/>
    </xf>
    <xf numFmtId="0" fontId="160" fillId="0" borderId="0" xfId="2" applyFont="1" applyAlignment="1">
      <alignment horizontal="center" vertical="center"/>
    </xf>
    <xf numFmtId="0" fontId="161" fillId="0" borderId="0" xfId="2" applyFont="1" applyAlignment="1">
      <alignment horizontal="center" vertical="center"/>
    </xf>
    <xf numFmtId="0" fontId="162" fillId="47" borderId="0" xfId="2" applyFont="1" applyFill="1" applyAlignment="1">
      <alignment vertical="top" wrapText="1"/>
    </xf>
    <xf numFmtId="0" fontId="163" fillId="47" borderId="0" xfId="2" applyFont="1" applyFill="1" applyAlignment="1">
      <alignment vertical="top" wrapText="1"/>
    </xf>
    <xf numFmtId="0" fontId="6" fillId="47" borderId="0" xfId="2" applyFill="1" applyAlignment="1">
      <alignment vertical="top" wrapText="1"/>
    </xf>
    <xf numFmtId="0" fontId="34" fillId="48" borderId="275" xfId="2" applyFont="1" applyFill="1" applyBorder="1" applyAlignment="1">
      <alignment horizontal="left" vertical="center" wrapText="1" indent="1"/>
    </xf>
    <xf numFmtId="0" fontId="165" fillId="48" borderId="276" xfId="2" applyFont="1" applyFill="1" applyBorder="1" applyAlignment="1">
      <alignment horizontal="left" vertical="center" wrapText="1" indent="1"/>
    </xf>
    <xf numFmtId="0" fontId="165" fillId="48" borderId="277" xfId="2" applyFont="1" applyFill="1" applyBorder="1" applyAlignment="1">
      <alignment horizontal="left" vertical="center" wrapText="1" indent="1"/>
    </xf>
    <xf numFmtId="0" fontId="165" fillId="48" borderId="278" xfId="2" applyFont="1" applyFill="1" applyBorder="1" applyAlignment="1">
      <alignment horizontal="left" vertical="center" wrapText="1" indent="1"/>
    </xf>
    <xf numFmtId="0" fontId="165" fillId="48" borderId="0" xfId="2" applyFont="1" applyFill="1" applyAlignment="1">
      <alignment horizontal="left" vertical="center" wrapText="1" indent="1"/>
    </xf>
    <xf numFmtId="0" fontId="165" fillId="48" borderId="279" xfId="2" applyFont="1" applyFill="1" applyBorder="1" applyAlignment="1">
      <alignment horizontal="left" vertical="center" wrapText="1" indent="1"/>
    </xf>
    <xf numFmtId="0" fontId="165" fillId="48" borderId="280" xfId="2" applyFont="1" applyFill="1" applyBorder="1" applyAlignment="1">
      <alignment horizontal="left" vertical="center" wrapText="1" indent="1"/>
    </xf>
    <xf numFmtId="0" fontId="165" fillId="48" borderId="281" xfId="2" applyFont="1" applyFill="1" applyBorder="1" applyAlignment="1">
      <alignment horizontal="left" vertical="center" wrapText="1" indent="1"/>
    </xf>
    <xf numFmtId="0" fontId="165" fillId="48" borderId="282" xfId="2" applyFont="1" applyFill="1" applyBorder="1" applyAlignment="1">
      <alignment horizontal="left" vertical="center" wrapText="1" indent="1"/>
    </xf>
    <xf numFmtId="14" fontId="87" fillId="21" borderId="173" xfId="1" applyNumberFormat="1" applyFont="1" applyFill="1" applyBorder="1" applyAlignment="1" applyProtection="1">
      <alignment horizontal="center" vertical="center" wrapText="1"/>
    </xf>
    <xf numFmtId="0" fontId="87" fillId="21" borderId="150" xfId="2" applyFont="1" applyFill="1" applyBorder="1" applyAlignment="1">
      <alignment horizontal="center" vertical="center"/>
    </xf>
    <xf numFmtId="0" fontId="87" fillId="21" borderId="154" xfId="2" applyFont="1" applyFill="1" applyBorder="1" applyAlignment="1">
      <alignment horizontal="center" vertical="center"/>
    </xf>
    <xf numFmtId="14" fontId="87" fillId="21" borderId="135" xfId="2" applyNumberFormat="1" applyFont="1" applyFill="1" applyBorder="1" applyAlignment="1">
      <alignment horizontal="center" vertical="center" wrapText="1" shrinkToFit="1"/>
    </xf>
    <xf numFmtId="14" fontId="87" fillId="21" borderId="136" xfId="2" applyNumberFormat="1" applyFont="1" applyFill="1" applyBorder="1" applyAlignment="1">
      <alignment horizontal="center" vertical="center" wrapText="1" shrinkToFit="1"/>
    </xf>
    <xf numFmtId="56" fontId="87" fillId="21" borderId="1" xfId="2" applyNumberFormat="1" applyFont="1" applyFill="1" applyBorder="1" applyAlignment="1">
      <alignment horizontal="center" vertical="center" wrapText="1"/>
    </xf>
    <xf numFmtId="56" fontId="87" fillId="21" borderId="134" xfId="2" applyNumberFormat="1" applyFont="1" applyFill="1" applyBorder="1" applyAlignment="1">
      <alignment horizontal="center" vertical="center" wrapText="1"/>
    </xf>
    <xf numFmtId="14" fontId="87" fillId="21" borderId="171" xfId="1" applyNumberFormat="1" applyFont="1" applyFill="1" applyBorder="1" applyAlignment="1" applyProtection="1">
      <alignment horizontal="center" vertical="center" wrapText="1"/>
    </xf>
    <xf numFmtId="14" fontId="87" fillId="21" borderId="172" xfId="1" applyNumberFormat="1" applyFont="1" applyFill="1" applyBorder="1" applyAlignment="1" applyProtection="1">
      <alignment horizontal="center" vertical="center" wrapText="1"/>
    </xf>
    <xf numFmtId="14" fontId="35" fillId="21" borderId="177"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4" xfId="2" applyNumberFormat="1" applyFont="1" applyFill="1" applyBorder="1" applyAlignment="1">
      <alignment horizontal="center" vertical="center" shrinkToFit="1"/>
    </xf>
    <xf numFmtId="14" fontId="87" fillId="21" borderId="177"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4" xfId="2" applyNumberFormat="1" applyFont="1" applyFill="1" applyBorder="1" applyAlignment="1">
      <alignment horizontal="center" vertical="center" shrinkToFit="1"/>
    </xf>
    <xf numFmtId="56" fontId="87" fillId="21" borderId="39" xfId="2" applyNumberFormat="1" applyFont="1" applyFill="1" applyBorder="1" applyAlignment="1">
      <alignment horizontal="center" vertical="center" shrinkToFit="1"/>
    </xf>
    <xf numFmtId="56" fontId="87" fillId="21" borderId="1" xfId="2" applyNumberFormat="1" applyFont="1" applyFill="1" applyBorder="1" applyAlignment="1">
      <alignment horizontal="center" vertical="center" shrinkToFit="1"/>
    </xf>
    <xf numFmtId="56" fontId="87" fillId="21" borderId="134" xfId="2" applyNumberFormat="1" applyFont="1" applyFill="1" applyBorder="1" applyAlignment="1">
      <alignment horizontal="center" vertical="center" shrinkToFit="1"/>
    </xf>
    <xf numFmtId="14" fontId="87" fillId="21" borderId="150" xfId="1" applyNumberFormat="1" applyFont="1" applyFill="1" applyBorder="1" applyAlignment="1" applyProtection="1">
      <alignment horizontal="center" vertical="center" wrapText="1"/>
    </xf>
    <xf numFmtId="14" fontId="87" fillId="21" borderId="177"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wrapText="1" shrinkToFit="1"/>
    </xf>
    <xf numFmtId="0" fontId="132" fillId="0" borderId="253" xfId="1" applyFont="1" applyFill="1" applyBorder="1" applyAlignment="1" applyProtection="1">
      <alignment horizontal="left" vertical="top" wrapText="1"/>
    </xf>
    <xf numFmtId="0" fontId="132" fillId="0" borderId="100" xfId="1" applyFont="1" applyFill="1" applyBorder="1" applyAlignment="1" applyProtection="1">
      <alignment horizontal="left" vertical="top" wrapText="1"/>
    </xf>
    <xf numFmtId="14" fontId="87" fillId="21" borderId="137" xfId="2" applyNumberFormat="1" applyFont="1" applyFill="1" applyBorder="1" applyAlignment="1">
      <alignment horizontal="center" vertical="center" shrinkToFit="1"/>
    </xf>
    <xf numFmtId="14" fontId="87" fillId="21" borderId="135" xfId="2" applyNumberFormat="1" applyFont="1" applyFill="1" applyBorder="1" applyAlignment="1">
      <alignment horizontal="center" vertical="center" shrinkToFit="1"/>
    </xf>
    <xf numFmtId="14" fontId="87" fillId="21" borderId="136" xfId="2" applyNumberFormat="1" applyFont="1" applyFill="1" applyBorder="1" applyAlignment="1">
      <alignment horizontal="center" vertical="center" shrinkToFit="1"/>
    </xf>
    <xf numFmtId="0" fontId="115" fillId="21" borderId="196" xfId="2" applyFont="1" applyFill="1" applyBorder="1" applyAlignment="1">
      <alignment horizontal="center" vertical="center" shrinkToFit="1"/>
    </xf>
    <xf numFmtId="0" fontId="115" fillId="21" borderId="197" xfId="2" applyFont="1" applyFill="1" applyBorder="1" applyAlignment="1">
      <alignment horizontal="center" vertical="center" shrinkToFit="1"/>
    </xf>
    <xf numFmtId="0" fontId="6" fillId="0" borderId="0" xfId="2" applyAlignment="1">
      <alignment horizontal="center" vertical="center" wrapText="1"/>
    </xf>
    <xf numFmtId="0" fontId="81" fillId="33" borderId="0" xfId="2" applyFont="1" applyFill="1" applyAlignment="1">
      <alignment horizontal="left" vertical="center" wrapText="1"/>
    </xf>
    <xf numFmtId="0" fontId="81"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3" xfId="2" applyFill="1" applyBorder="1" applyAlignment="1">
      <alignment horizontal="left" vertical="top" wrapText="1"/>
    </xf>
    <xf numFmtId="0" fontId="6" fillId="24" borderId="122" xfId="2" applyFill="1" applyBorder="1" applyAlignment="1">
      <alignment horizontal="left" vertical="top" wrapText="1"/>
    </xf>
    <xf numFmtId="0" fontId="6" fillId="24" borderId="139"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6" fillId="2" borderId="70" xfId="2" applyFill="1" applyBorder="1" applyAlignment="1">
      <alignment vertical="top" wrapText="1"/>
    </xf>
    <xf numFmtId="0" fontId="15"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4" fillId="5" borderId="192" xfId="2" applyFont="1" applyFill="1" applyBorder="1" applyAlignment="1">
      <alignment horizontal="center" vertical="center" wrapText="1"/>
    </xf>
    <xf numFmtId="0" fontId="14" fillId="5" borderId="193" xfId="2" applyFont="1" applyFill="1" applyBorder="1" applyAlignment="1">
      <alignment horizontal="center" vertical="center" wrapText="1"/>
    </xf>
    <xf numFmtId="0" fontId="14" fillId="5" borderId="194"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2" fillId="5" borderId="89" xfId="2" applyFont="1" applyFill="1" applyBorder="1" applyAlignment="1">
      <alignment horizontal="center" vertical="top" wrapText="1"/>
    </xf>
    <xf numFmtId="0" fontId="22" fillId="5" borderId="81" xfId="2" applyFont="1" applyFill="1" applyBorder="1" applyAlignment="1">
      <alignment horizontal="center" vertical="top" wrapText="1"/>
    </xf>
    <xf numFmtId="0" fontId="22" fillId="5" borderId="90"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26" fillId="19" borderId="0" xfId="19" applyFont="1" applyFill="1" applyAlignment="1">
      <alignment vertical="center" wrapText="1"/>
    </xf>
    <xf numFmtId="0" fontId="88" fillId="19" borderId="141" xfId="1" applyFont="1" applyFill="1" applyBorder="1" applyAlignment="1" applyProtection="1">
      <alignment horizontal="center" vertical="center" wrapText="1" shrinkToFit="1"/>
    </xf>
    <xf numFmtId="0" fontId="28" fillId="19" borderId="142" xfId="2" applyFont="1" applyFill="1" applyBorder="1" applyAlignment="1">
      <alignment horizontal="center" vertical="center" wrapText="1" shrinkToFit="1"/>
    </xf>
    <xf numFmtId="0" fontId="28" fillId="19" borderId="143" xfId="2" applyFont="1" applyFill="1" applyBorder="1" applyAlignment="1">
      <alignment horizontal="center" vertical="center" wrapText="1" shrinkToFit="1"/>
    </xf>
    <xf numFmtId="0" fontId="134" fillId="19" borderId="54" xfId="2" applyFont="1" applyFill="1" applyBorder="1" applyAlignment="1">
      <alignment horizontal="left" vertical="top" wrapText="1" shrinkToFit="1"/>
    </xf>
    <xf numFmtId="0" fontId="2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5" xfId="2" applyFont="1" applyBorder="1">
      <alignment vertical="center"/>
    </xf>
    <xf numFmtId="0" fontId="28" fillId="29" borderId="141" xfId="2" applyFont="1" applyFill="1" applyBorder="1" applyAlignment="1">
      <alignment horizontal="center" vertical="center" wrapText="1" shrinkToFit="1"/>
    </xf>
    <xf numFmtId="0" fontId="28" fillId="29" borderId="142" xfId="2" applyFont="1" applyFill="1" applyBorder="1" applyAlignment="1">
      <alignment horizontal="center" vertical="center" wrapText="1" shrinkToFit="1"/>
    </xf>
    <xf numFmtId="0" fontId="28" fillId="29" borderId="143" xfId="2" applyFont="1" applyFill="1" applyBorder="1" applyAlignment="1">
      <alignment horizontal="center" vertical="center" wrapText="1" shrinkToFit="1"/>
    </xf>
    <xf numFmtId="0" fontId="150" fillId="29" borderId="54" xfId="2" applyFont="1" applyFill="1" applyBorder="1" applyAlignment="1">
      <alignment horizontal="left" vertical="top" wrapText="1" shrinkToFit="1"/>
    </xf>
    <xf numFmtId="0" fontId="150" fillId="29" borderId="55" xfId="2" applyFont="1" applyFill="1" applyBorder="1" applyAlignment="1">
      <alignment horizontal="left" vertical="top" wrapText="1" shrinkToFit="1"/>
    </xf>
    <xf numFmtId="0" fontId="150" fillId="29" borderId="56" xfId="2" applyFont="1" applyFill="1" applyBorder="1" applyAlignment="1">
      <alignment horizontal="left" vertical="top" wrapText="1" shrinkToFit="1"/>
    </xf>
    <xf numFmtId="0" fontId="88" fillId="19" borderId="96"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7" xfId="1" applyFont="1" applyFill="1" applyBorder="1" applyAlignment="1" applyProtection="1">
      <alignment horizontal="center" vertical="center" wrapText="1"/>
    </xf>
    <xf numFmtId="0" fontId="132" fillId="19" borderId="93" xfId="1" applyFont="1" applyFill="1" applyBorder="1" applyAlignment="1" applyProtection="1">
      <alignment horizontal="left" vertical="top" wrapText="1"/>
    </xf>
    <xf numFmtId="0" fontId="21" fillId="19" borderId="155" xfId="1" applyFont="1" applyFill="1" applyBorder="1" applyAlignment="1" applyProtection="1">
      <alignment horizontal="left" vertical="top" wrapText="1"/>
    </xf>
    <xf numFmtId="0" fontId="21" fillId="19" borderId="156" xfId="1" applyFont="1" applyFill="1" applyBorder="1" applyAlignment="1" applyProtection="1">
      <alignment horizontal="left" vertical="top" wrapText="1"/>
    </xf>
    <xf numFmtId="0" fontId="88" fillId="29" borderId="96"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7" xfId="1" applyFont="1" applyFill="1" applyBorder="1" applyAlignment="1" applyProtection="1">
      <alignment horizontal="center" vertical="center" wrapText="1"/>
    </xf>
    <xf numFmtId="0" fontId="132" fillId="29" borderId="93" xfId="1" applyFont="1" applyFill="1" applyBorder="1" applyAlignment="1" applyProtection="1">
      <alignment horizontal="left" vertical="top" wrapText="1"/>
    </xf>
    <xf numFmtId="0" fontId="21" fillId="29" borderId="155" xfId="1" applyFont="1" applyFill="1" applyBorder="1" applyAlignment="1" applyProtection="1">
      <alignment horizontal="left" vertical="top" wrapText="1"/>
    </xf>
    <xf numFmtId="0" fontId="21" fillId="29" borderId="156" xfId="1" applyFont="1" applyFill="1" applyBorder="1" applyAlignment="1" applyProtection="1">
      <alignment horizontal="left" vertical="top" wrapText="1"/>
    </xf>
    <xf numFmtId="0" fontId="28" fillId="21" borderId="96"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7" xfId="2" applyFont="1" applyFill="1" applyBorder="1" applyAlignment="1">
      <alignment horizontal="center" vertical="center" shrinkToFit="1"/>
    </xf>
    <xf numFmtId="0" fontId="116" fillId="19" borderId="96"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7" xfId="2" applyFont="1" applyFill="1" applyBorder="1" applyAlignment="1">
      <alignment horizontal="center" vertical="center" shrinkToFit="1"/>
    </xf>
    <xf numFmtId="0" fontId="132" fillId="19" borderId="93" xfId="1" applyFont="1" applyFill="1" applyBorder="1" applyAlignment="1" applyProtection="1">
      <alignment vertical="top" wrapText="1"/>
    </xf>
    <xf numFmtId="0" fontId="21" fillId="19" borderId="94" xfId="2" applyFont="1" applyFill="1" applyBorder="1" applyAlignment="1">
      <alignment vertical="top" wrapText="1"/>
    </xf>
    <xf numFmtId="0" fontId="21" fillId="19" borderId="95" xfId="2" applyFont="1" applyFill="1" applyBorder="1" applyAlignment="1">
      <alignment vertical="top" wrapText="1"/>
    </xf>
    <xf numFmtId="0" fontId="116" fillId="29" borderId="96"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7" xfId="2" applyFont="1" applyFill="1" applyBorder="1" applyAlignment="1">
      <alignment horizontal="center" vertical="center" shrinkToFit="1"/>
    </xf>
    <xf numFmtId="0" fontId="134" fillId="29" borderId="204" xfId="1" applyFont="1" applyFill="1" applyBorder="1" applyAlignment="1" applyProtection="1">
      <alignment horizontal="left" vertical="top" wrapText="1"/>
    </xf>
    <xf numFmtId="0" fontId="134" fillId="29" borderId="104" xfId="1" applyFont="1" applyFill="1" applyBorder="1" applyAlignment="1" applyProtection="1">
      <alignment horizontal="left" vertical="top" wrapText="1"/>
    </xf>
    <xf numFmtId="0" fontId="134" fillId="29" borderId="205"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A40AC8C4-2027-4763-84A7-63C1185DA3FF}"/>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CC00FF"/>
      <color rgb="FF6DDDF7"/>
      <color rgb="FF6EF729"/>
      <color rgb="FFFF99FF"/>
      <color rgb="FF00CC00"/>
      <color rgb="FF3399FF"/>
      <color rgb="FFD4FDC3"/>
      <color rgb="FFFAFEC2"/>
      <color rgb="FFFFCC0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v>2024年</c:v>
          </c:tx>
          <c:spPr>
            <a:ln w="28575" cap="rnd">
              <a:solidFill>
                <a:srgbClr val="FF0000"/>
              </a:solidFill>
              <a:round/>
            </a:ln>
            <a:effectLst/>
          </c:spPr>
          <c:marker>
            <c:symbol val="circle"/>
            <c:size val="5"/>
            <c:spPr>
              <a:solidFill>
                <a:schemeClr val="accent4">
                  <a:lumMod val="60000"/>
                </a:schemeClr>
              </a:solidFill>
              <a:ln w="9525">
                <a:solidFill>
                  <a:srgbClr val="FF0000"/>
                </a:solidFill>
              </a:ln>
              <a:effectLst/>
            </c:spPr>
          </c:marker>
          <c:cat>
            <c:numRef>
              <c:f>'3　感染症統計'!$B$7:$M$7</c:f>
              <c:numCache>
                <c:formatCode>General</c:formatCode>
                <c:ptCount val="12"/>
                <c:pt idx="0">
                  <c:v>59</c:v>
                </c:pt>
              </c:numCache>
            </c:numRef>
          </c:cat>
          <c:val>
            <c:numLit>
              <c:formatCode>General</c:formatCode>
              <c:ptCount val="1"/>
              <c:pt idx="0">
                <c:v>1</c:v>
              </c:pt>
            </c:numLit>
          </c:val>
          <c:smooth val="0"/>
          <c:extLst>
            <c:ext xmlns:c16="http://schemas.microsoft.com/office/drawing/2014/chart" uri="{C3380CC4-5D6E-409C-BE32-E72D297353CC}">
              <c16:uniqueId val="{00000008-9549-4A62-BF04-398DC0EE804A}"/>
            </c:ext>
          </c:extLst>
        </c:ser>
        <c:ser>
          <c:idx val="6"/>
          <c:order val="1"/>
          <c:tx>
            <c:strRef>
              <c:f>'3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'3　感染症統計'!$B$7:$M$7</c:f>
              <c:numCache>
                <c:formatCode>General</c:formatCode>
                <c:ptCount val="12"/>
                <c:pt idx="0">
                  <c:v>59</c:v>
                </c:pt>
              </c:numCache>
            </c:numRef>
          </c:cat>
          <c:val>
            <c:numRef>
              <c:f>'3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'3　感染症統計'!$A$9</c:f>
              <c:strCache>
                <c:ptCount val="1"/>
                <c:pt idx="0">
                  <c:v>2022年</c:v>
                </c:pt>
              </c:strCache>
            </c:strRef>
          </c:tx>
          <c:spPr>
            <a:ln w="28575" cap="rnd">
              <a:solidFill>
                <a:schemeClr val="accent1"/>
              </a:solidFill>
              <a:round/>
            </a:ln>
            <a:effectLst/>
          </c:spPr>
          <c:marker>
            <c:symbol val="none"/>
          </c:marker>
          <c:cat>
            <c:numRef>
              <c:f>'3　感染症統計'!$B$7:$M$7</c:f>
              <c:numCache>
                <c:formatCode>General</c:formatCode>
                <c:ptCount val="12"/>
                <c:pt idx="0">
                  <c:v>59</c:v>
                </c:pt>
              </c:numCache>
            </c:numRef>
          </c:cat>
          <c:val>
            <c:numRef>
              <c:f>'3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'3　感染症統計'!$A$10</c:f>
              <c:strCache>
                <c:ptCount val="1"/>
                <c:pt idx="0">
                  <c:v>2021年</c:v>
                </c:pt>
              </c:strCache>
            </c:strRef>
          </c:tx>
          <c:spPr>
            <a:ln w="28575" cap="rnd">
              <a:solidFill>
                <a:schemeClr val="accent2"/>
              </a:solidFill>
              <a:round/>
            </a:ln>
            <a:effectLst/>
          </c:spPr>
          <c:marker>
            <c:symbol val="none"/>
          </c:marker>
          <c:cat>
            <c:numRef>
              <c:f>'3　感染症統計'!$B$7:$M$7</c:f>
              <c:numCache>
                <c:formatCode>General</c:formatCode>
                <c:ptCount val="12"/>
                <c:pt idx="0">
                  <c:v>59</c:v>
                </c:pt>
              </c:numCache>
            </c:numRef>
          </c:cat>
          <c:val>
            <c:numRef>
              <c:f>'3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'3　感染症統計'!$A$11</c:f>
              <c:strCache>
                <c:ptCount val="1"/>
                <c:pt idx="0">
                  <c:v>2020年</c:v>
                </c:pt>
              </c:strCache>
            </c:strRef>
          </c:tx>
          <c:spPr>
            <a:ln w="28575" cap="rnd">
              <a:solidFill>
                <a:schemeClr val="accent3"/>
              </a:solidFill>
              <a:round/>
            </a:ln>
            <a:effectLst/>
          </c:spPr>
          <c:marker>
            <c:symbol val="none"/>
          </c:marker>
          <c:cat>
            <c:numRef>
              <c:f>'3　感染症統計'!$B$7:$M$7</c:f>
              <c:numCache>
                <c:formatCode>General</c:formatCode>
                <c:ptCount val="12"/>
                <c:pt idx="0">
                  <c:v>59</c:v>
                </c:pt>
              </c:numCache>
            </c:numRef>
          </c:cat>
          <c:val>
            <c:numRef>
              <c:f>'3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'3　感染症統計'!$A$12</c:f>
              <c:strCache>
                <c:ptCount val="1"/>
                <c:pt idx="0">
                  <c:v>2019年</c:v>
                </c:pt>
              </c:strCache>
            </c:strRef>
          </c:tx>
          <c:spPr>
            <a:ln w="28575" cap="rnd">
              <a:solidFill>
                <a:schemeClr val="accent4"/>
              </a:solidFill>
              <a:round/>
            </a:ln>
            <a:effectLst/>
          </c:spPr>
          <c:marker>
            <c:symbol val="none"/>
          </c:marker>
          <c:cat>
            <c:numRef>
              <c:f>'3　感染症統計'!$B$7:$M$7</c:f>
              <c:numCache>
                <c:formatCode>General</c:formatCode>
                <c:ptCount val="12"/>
                <c:pt idx="0">
                  <c:v>59</c:v>
                </c:pt>
              </c:numCache>
            </c:numRef>
          </c:cat>
          <c:val>
            <c:numRef>
              <c:f>'3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'3　感染症統計'!$A$13</c:f>
              <c:strCache>
                <c:ptCount val="1"/>
                <c:pt idx="0">
                  <c:v>2018年</c:v>
                </c:pt>
              </c:strCache>
            </c:strRef>
          </c:tx>
          <c:spPr>
            <a:ln w="28575" cap="rnd">
              <a:solidFill>
                <a:schemeClr val="accent5"/>
              </a:solidFill>
              <a:round/>
            </a:ln>
            <a:effectLst/>
          </c:spPr>
          <c:marker>
            <c:symbol val="none"/>
          </c:marker>
          <c:cat>
            <c:numRef>
              <c:f>'3　感染症統計'!$B$7:$M$7</c:f>
              <c:numCache>
                <c:formatCode>General</c:formatCode>
                <c:ptCount val="12"/>
                <c:pt idx="0">
                  <c:v>59</c:v>
                </c:pt>
              </c:numCache>
            </c:numRef>
          </c:cat>
          <c:val>
            <c:numRef>
              <c:f>'3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ser>
          <c:idx val="5"/>
          <c:order val="7"/>
          <c:tx>
            <c:strRef>
              <c:f>'3　感染症統計'!$A$14</c:f>
              <c:strCache>
                <c:ptCount val="1"/>
                <c:pt idx="0">
                  <c:v>2017年</c:v>
                </c:pt>
              </c:strCache>
            </c:strRef>
          </c:tx>
          <c:spPr>
            <a:ln w="28575" cap="rnd">
              <a:solidFill>
                <a:schemeClr val="accent6"/>
              </a:solidFill>
              <a:round/>
            </a:ln>
            <a:effectLst/>
          </c:spPr>
          <c:marker>
            <c:symbol val="none"/>
          </c:marker>
          <c:cat>
            <c:numRef>
              <c:f>'3　感染症統計'!$B$7:$M$7</c:f>
              <c:numCache>
                <c:formatCode>General</c:formatCode>
                <c:ptCount val="12"/>
                <c:pt idx="0">
                  <c:v>59</c:v>
                </c:pt>
              </c:numCache>
            </c:numRef>
          </c:cat>
          <c:val>
            <c:numRef>
              <c:f>'3　感染症統計'!$B$14:$M$14</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9549-4A62-BF04-398DC0EE804A}"/>
            </c:ext>
          </c:extLst>
        </c:ser>
        <c:ser>
          <c:idx val="7"/>
          <c:order val="8"/>
          <c:tx>
            <c:strRef>
              <c:f>'3　感染症統計'!$A$15</c:f>
              <c:strCache>
                <c:ptCount val="1"/>
                <c:pt idx="0">
                  <c:v>2016年</c:v>
                </c:pt>
              </c:strCache>
            </c:strRef>
          </c:tx>
          <c:spPr>
            <a:ln w="28575" cap="rnd">
              <a:solidFill>
                <a:schemeClr val="accent2">
                  <a:lumMod val="60000"/>
                </a:schemeClr>
              </a:solidFill>
              <a:round/>
            </a:ln>
            <a:effectLst/>
          </c:spPr>
          <c:marker>
            <c:symbol val="none"/>
          </c:marker>
          <c:cat>
            <c:numRef>
              <c:f>'3　感染症統計'!$B$7:$M$7</c:f>
              <c:numCache>
                <c:formatCode>General</c:formatCode>
                <c:ptCount val="12"/>
                <c:pt idx="0">
                  <c:v>59</c:v>
                </c:pt>
              </c:numCache>
            </c:numRef>
          </c:cat>
          <c:val>
            <c:numRef>
              <c:f>'3　感染症統計'!$B$15:$M$15</c:f>
            </c:numRef>
          </c:val>
          <c:smooth val="0"/>
          <c:extLst>
            <c:ext xmlns:c16="http://schemas.microsoft.com/office/drawing/2014/chart" uri="{C3380CC4-5D6E-409C-BE32-E72D297353CC}">
              <c16:uniqueId val="{00000006-9549-4A62-BF04-398DC0EE804A}"/>
            </c:ext>
          </c:extLst>
        </c:ser>
        <c:ser>
          <c:idx val="8"/>
          <c:order val="9"/>
          <c:tx>
            <c:strRef>
              <c:f>'3　感染症統計'!$A$16</c:f>
              <c:strCache>
                <c:ptCount val="1"/>
                <c:pt idx="0">
                  <c:v>2015年</c:v>
                </c:pt>
              </c:strCache>
            </c:strRef>
          </c:tx>
          <c:spPr>
            <a:ln w="28575" cap="rnd">
              <a:solidFill>
                <a:schemeClr val="accent3">
                  <a:lumMod val="60000"/>
                </a:schemeClr>
              </a:solidFill>
              <a:round/>
            </a:ln>
            <a:effectLst/>
          </c:spPr>
          <c:marker>
            <c:symbol val="none"/>
          </c:marker>
          <c:cat>
            <c:numRef>
              <c:f>'3　感染症統計'!$B$7:$M$7</c:f>
              <c:numCache>
                <c:formatCode>General</c:formatCode>
                <c:ptCount val="12"/>
                <c:pt idx="0">
                  <c:v>59</c:v>
                </c:pt>
              </c:numCache>
            </c:numRef>
          </c:cat>
          <c:val>
            <c:numRef>
              <c:f>'3　感染症統計'!$B$16:$M$16</c:f>
            </c:numRef>
          </c:val>
          <c:smooth val="0"/>
          <c:extLst>
            <c:ext xmlns:c16="http://schemas.microsoft.com/office/drawing/2014/chart" uri="{C3380CC4-5D6E-409C-BE32-E72D297353CC}">
              <c16:uniqueId val="{00000007-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'3　感染症統計'!$P$7</c:f>
              <c:strCache>
                <c:ptCount val="1"/>
                <c:pt idx="0">
                  <c:v>2024年</c:v>
                </c:pt>
              </c:strCache>
            </c:strRef>
          </c:tx>
          <c:spPr>
            <a:ln w="63500" cap="rnd">
              <a:solidFill>
                <a:srgbClr val="FF0000"/>
              </a:solidFill>
              <a:round/>
            </a:ln>
            <a:effectLst/>
          </c:spPr>
          <c:marker>
            <c:symbol val="none"/>
          </c:marker>
          <c:val>
            <c:numRef>
              <c:f>'3　感染症統計'!$Q$7:$AB$7</c:f>
              <c:numCache>
                <c:formatCode>General</c:formatCode>
                <c:ptCount val="12"/>
                <c:pt idx="0" formatCode="#,##0_ ">
                  <c:v>2</c:v>
                </c:pt>
              </c:numCache>
            </c:numRef>
          </c:val>
          <c:smooth val="0"/>
          <c:extLst>
            <c:ext xmlns:c16="http://schemas.microsoft.com/office/drawing/2014/chart" uri="{C3380CC4-5D6E-409C-BE32-E72D297353CC}">
              <c16:uniqueId val="{00000000-691A-4A61-BF12-3A5977548A2F}"/>
            </c:ext>
          </c:extLst>
        </c:ser>
        <c:ser>
          <c:idx val="0"/>
          <c:order val="1"/>
          <c:tx>
            <c:strRef>
              <c:f>'3　感染症統計'!$P$8</c:f>
              <c:strCache>
                <c:ptCount val="1"/>
                <c:pt idx="0">
                  <c:v>2023年</c:v>
                </c:pt>
              </c:strCache>
            </c:strRef>
          </c:tx>
          <c:spPr>
            <a:ln w="28575" cap="rnd">
              <a:solidFill>
                <a:schemeClr val="accent1"/>
              </a:solidFill>
              <a:round/>
            </a:ln>
            <a:effectLst/>
          </c:spPr>
          <c:marker>
            <c:symbol val="none"/>
          </c:marker>
          <c:val>
            <c:numRef>
              <c:f>'3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'3　感染症統計'!$P$9</c:f>
              <c:strCache>
                <c:ptCount val="1"/>
                <c:pt idx="0">
                  <c:v>2022年</c:v>
                </c:pt>
              </c:strCache>
            </c:strRef>
          </c:tx>
          <c:spPr>
            <a:ln w="28575" cap="rnd">
              <a:solidFill>
                <a:schemeClr val="accent2"/>
              </a:solidFill>
              <a:round/>
            </a:ln>
            <a:effectLst/>
          </c:spPr>
          <c:marker>
            <c:symbol val="none"/>
          </c:marker>
          <c:val>
            <c:numRef>
              <c:f>'3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'3　感染症統計'!$P$10</c:f>
              <c:strCache>
                <c:ptCount val="1"/>
                <c:pt idx="0">
                  <c:v>2021年</c:v>
                </c:pt>
              </c:strCache>
            </c:strRef>
          </c:tx>
          <c:spPr>
            <a:ln w="28575" cap="rnd">
              <a:solidFill>
                <a:schemeClr val="accent3"/>
              </a:solidFill>
              <a:round/>
            </a:ln>
            <a:effectLst/>
          </c:spPr>
          <c:marker>
            <c:symbol val="none"/>
          </c:marker>
          <c:val>
            <c:numRef>
              <c:f>'3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'3　感染症統計'!$P$11</c:f>
              <c:strCache>
                <c:ptCount val="1"/>
                <c:pt idx="0">
                  <c:v>2020年</c:v>
                </c:pt>
              </c:strCache>
            </c:strRef>
          </c:tx>
          <c:spPr>
            <a:ln w="28575" cap="rnd">
              <a:solidFill>
                <a:schemeClr val="accent4"/>
              </a:solidFill>
              <a:round/>
            </a:ln>
            <a:effectLst/>
          </c:spPr>
          <c:marker>
            <c:symbol val="none"/>
          </c:marker>
          <c:val>
            <c:numRef>
              <c:f>'3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'3　感染症統計'!$P$12</c:f>
              <c:strCache>
                <c:ptCount val="1"/>
                <c:pt idx="0">
                  <c:v>2019年</c:v>
                </c:pt>
              </c:strCache>
            </c:strRef>
          </c:tx>
          <c:spPr>
            <a:ln w="28575" cap="rnd">
              <a:solidFill>
                <a:schemeClr val="accent5"/>
              </a:solidFill>
              <a:round/>
            </a:ln>
            <a:effectLst/>
          </c:spPr>
          <c:marker>
            <c:symbol val="none"/>
          </c:marker>
          <c:val>
            <c:numRef>
              <c:f>'3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'3　感染症統計'!$P$13</c:f>
              <c:strCache>
                <c:ptCount val="1"/>
                <c:pt idx="0">
                  <c:v>2018年</c:v>
                </c:pt>
              </c:strCache>
            </c:strRef>
          </c:tx>
          <c:spPr>
            <a:ln w="28575" cap="rnd">
              <a:solidFill>
                <a:schemeClr val="accent6"/>
              </a:solidFill>
              <a:round/>
            </a:ln>
            <a:effectLst/>
          </c:spPr>
          <c:marker>
            <c:symbol val="none"/>
          </c:marker>
          <c:val>
            <c:numRef>
              <c:f>'3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ser>
          <c:idx val="7"/>
          <c:order val="7"/>
          <c:tx>
            <c:strRef>
              <c:f>'3　感染症統計'!$P$14</c:f>
              <c:strCache>
                <c:ptCount val="1"/>
                <c:pt idx="0">
                  <c:v>2017年</c:v>
                </c:pt>
              </c:strCache>
            </c:strRef>
          </c:tx>
          <c:spPr>
            <a:ln w="28575" cap="rnd">
              <a:solidFill>
                <a:schemeClr val="accent2">
                  <a:lumMod val="60000"/>
                </a:schemeClr>
              </a:solidFill>
              <a:round/>
            </a:ln>
            <a:effectLst/>
          </c:spPr>
          <c:marker>
            <c:symbol val="none"/>
          </c:marker>
          <c:val>
            <c:numRef>
              <c:f>'3　感染症統計'!$Q$14:$AB$14</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7-0D40-4B2F-8512-1EC6AC1905A3}"/>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15550</xdr:colOff>
      <xdr:row>0</xdr:row>
      <xdr:rowOff>15549</xdr:rowOff>
    </xdr:from>
    <xdr:to>
      <xdr:col>39</xdr:col>
      <xdr:colOff>404327</xdr:colOff>
      <xdr:row>49</xdr:row>
      <xdr:rowOff>46652</xdr:rowOff>
    </xdr:to>
    <xdr:pic>
      <xdr:nvPicPr>
        <xdr:cNvPr id="14" name="図 13">
          <a:extLst>
            <a:ext uri="{FF2B5EF4-FFF2-40B4-BE49-F238E27FC236}">
              <a16:creationId xmlns:a16="http://schemas.microsoft.com/office/drawing/2014/main" id="{E43940E6-CE12-08D0-0023-A7E85D4CE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50" y="15549"/>
          <a:ext cx="21755879" cy="9392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0</xdr:rowOff>
    </xdr:from>
    <xdr:to>
      <xdr:col>13</xdr:col>
      <xdr:colOff>152400</xdr:colOff>
      <xdr:row>18</xdr:row>
      <xdr:rowOff>0</xdr:rowOff>
    </xdr:to>
    <xdr:pic>
      <xdr:nvPicPr>
        <xdr:cNvPr id="16" name="図 15" descr="感染性胃腸炎患者報告数　直近5シーズン">
          <a:extLst>
            <a:ext uri="{FF2B5EF4-FFF2-40B4-BE49-F238E27FC236}">
              <a16:creationId xmlns:a16="http://schemas.microsoft.com/office/drawing/2014/main" id="{DCA182A5-458F-8854-BB39-16C20B3E4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33806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7.63</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20511"/>
          <a:ext cx="2594989" cy="594172"/>
        </a:xfrm>
        <a:prstGeom prst="borderCallout2">
          <a:avLst>
            <a:gd name="adj1" fmla="val 101279"/>
            <a:gd name="adj2" fmla="val 51060"/>
            <a:gd name="adj3" fmla="val 210486"/>
            <a:gd name="adj4" fmla="val 51057"/>
            <a:gd name="adj5" fmla="val 237787"/>
            <a:gd name="adj6" fmla="val -8324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290284</xdr:colOff>
      <xdr:row>12</xdr:row>
      <xdr:rowOff>22860</xdr:rowOff>
    </xdr:from>
    <xdr:to>
      <xdr:col>9</xdr:col>
      <xdr:colOff>613102</xdr:colOff>
      <xdr:row>13</xdr:row>
      <xdr:rowOff>160020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544524" y="240792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70</xdr:row>
      <xdr:rowOff>0</xdr:rowOff>
    </xdr:from>
    <xdr:to>
      <xdr:col>4</xdr:col>
      <xdr:colOff>45720</xdr:colOff>
      <xdr:row>70</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45720</xdr:colOff>
      <xdr:row>37</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xdr:row>
      <xdr:rowOff>0</xdr:rowOff>
    </xdr:from>
    <xdr:to>
      <xdr:col>4</xdr:col>
      <xdr:colOff>45720</xdr:colOff>
      <xdr:row>48</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xdr:row>
      <xdr:rowOff>0</xdr:rowOff>
    </xdr:from>
    <xdr:to>
      <xdr:col>4</xdr:col>
      <xdr:colOff>45720</xdr:colOff>
      <xdr:row>54</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xdr:row>
      <xdr:rowOff>0</xdr:rowOff>
    </xdr:from>
    <xdr:to>
      <xdr:col>4</xdr:col>
      <xdr:colOff>45720</xdr:colOff>
      <xdr:row>59</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xdr:row>
      <xdr:rowOff>0</xdr:rowOff>
    </xdr:from>
    <xdr:to>
      <xdr:col>4</xdr:col>
      <xdr:colOff>45720</xdr:colOff>
      <xdr:row>63</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51888</xdr:colOff>
      <xdr:row>15</xdr:row>
      <xdr:rowOff>144780</xdr:rowOff>
    </xdr:to>
    <xdr:pic>
      <xdr:nvPicPr>
        <xdr:cNvPr id="13" name="図 12">
          <a:extLst>
            <a:ext uri="{FF2B5EF4-FFF2-40B4-BE49-F238E27FC236}">
              <a16:creationId xmlns:a16="http://schemas.microsoft.com/office/drawing/2014/main" id="{5CCA1565-8D22-713A-B0AD-02E2678FBF80}"/>
            </a:ext>
          </a:extLst>
        </xdr:cNvPr>
        <xdr:cNvPicPr>
          <a:picLocks noChangeAspect="1"/>
        </xdr:cNvPicPr>
      </xdr:nvPicPr>
      <xdr:blipFill>
        <a:blip xmlns:r="http://schemas.openxmlformats.org/officeDocument/2006/relationships" r:embed="rId3"/>
        <a:stretch>
          <a:fillRect/>
        </a:stretch>
      </xdr:blipFill>
      <xdr:spPr>
        <a:xfrm>
          <a:off x="0" y="548640"/>
          <a:ext cx="1537788" cy="2484120"/>
        </a:xfrm>
        <a:prstGeom prst="rect">
          <a:avLst/>
        </a:prstGeom>
      </xdr:spPr>
    </xdr:pic>
    <xdr:clientData/>
  </xdr:twoCellAnchor>
  <xdr:twoCellAnchor editAs="oneCell">
    <xdr:from>
      <xdr:col>4</xdr:col>
      <xdr:colOff>807720</xdr:colOff>
      <xdr:row>2</xdr:row>
      <xdr:rowOff>7619</xdr:rowOff>
    </xdr:from>
    <xdr:to>
      <xdr:col>6</xdr:col>
      <xdr:colOff>761821</xdr:colOff>
      <xdr:row>16</xdr:row>
      <xdr:rowOff>23448</xdr:rowOff>
    </xdr:to>
    <xdr:pic>
      <xdr:nvPicPr>
        <xdr:cNvPr id="28" name="図 27">
          <a:extLst>
            <a:ext uri="{FF2B5EF4-FFF2-40B4-BE49-F238E27FC236}">
              <a16:creationId xmlns:a16="http://schemas.microsoft.com/office/drawing/2014/main" id="{60B46DDC-4B58-57E7-497C-A89FEF32B828}"/>
            </a:ext>
          </a:extLst>
        </xdr:cNvPr>
        <xdr:cNvPicPr>
          <a:picLocks noChangeAspect="1"/>
        </xdr:cNvPicPr>
      </xdr:nvPicPr>
      <xdr:blipFill>
        <a:blip xmlns:r="http://schemas.openxmlformats.org/officeDocument/2006/relationships" r:embed="rId4"/>
        <a:stretch>
          <a:fillRect/>
        </a:stretch>
      </xdr:blipFill>
      <xdr:spPr>
        <a:xfrm>
          <a:off x="2766060" y="556259"/>
          <a:ext cx="1752421" cy="25228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75698</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A8AEEBBB-5F05-4E0E-9551-5A6836A35C88}"/>
            </a:ext>
          </a:extLst>
        </xdr:cNvPr>
        <xdr:cNvSpPr>
          <a:spLocks noChangeAspect="1" noChangeArrowheads="1"/>
        </xdr:cNvSpPr>
      </xdr:nvSpPr>
      <xdr:spPr bwMode="auto">
        <a:xfrm>
          <a:off x="4655820" y="4922520"/>
          <a:ext cx="304800" cy="296678"/>
        </a:xfrm>
        <a:prstGeom prst="rect">
          <a:avLst/>
        </a:prstGeom>
        <a:noFill/>
        <a:ln w="9525">
          <a:noFill/>
          <a:miter lim="800000"/>
          <a:headEnd/>
          <a:tailEnd/>
        </a:ln>
      </xdr:spPr>
    </xdr:sp>
    <xdr:clientData/>
  </xdr:twoCellAnchor>
  <xdr:twoCellAnchor editAs="oneCell">
    <xdr:from>
      <xdr:col>0</xdr:col>
      <xdr:colOff>46371</xdr:colOff>
      <xdr:row>4</xdr:row>
      <xdr:rowOff>208547</xdr:rowOff>
    </xdr:from>
    <xdr:to>
      <xdr:col>6</xdr:col>
      <xdr:colOff>523727</xdr:colOff>
      <xdr:row>14</xdr:row>
      <xdr:rowOff>2405</xdr:rowOff>
    </xdr:to>
    <xdr:pic>
      <xdr:nvPicPr>
        <xdr:cNvPr id="3" name="図 2">
          <a:extLst>
            <a:ext uri="{FF2B5EF4-FFF2-40B4-BE49-F238E27FC236}">
              <a16:creationId xmlns:a16="http://schemas.microsoft.com/office/drawing/2014/main" id="{F8D2C4B5-C260-4C46-89F5-B163C1B1E81E}"/>
            </a:ext>
          </a:extLst>
        </xdr:cNvPr>
        <xdr:cNvPicPr>
          <a:picLocks noChangeAspect="1"/>
        </xdr:cNvPicPr>
      </xdr:nvPicPr>
      <xdr:blipFill>
        <a:blip xmlns:r="http://schemas.openxmlformats.org/officeDocument/2006/relationships" r:embed="rId2"/>
        <a:stretch>
          <a:fillRect/>
        </a:stretch>
      </xdr:blipFill>
      <xdr:spPr>
        <a:xfrm>
          <a:off x="46371" y="1343927"/>
          <a:ext cx="3898736" cy="32533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15241</xdr:rowOff>
    </xdr:from>
    <xdr:to>
      <xdr:col>2</xdr:col>
      <xdr:colOff>4587240</xdr:colOff>
      <xdr:row>32</xdr:row>
      <xdr:rowOff>120071</xdr:rowOff>
    </xdr:to>
    <xdr:pic>
      <xdr:nvPicPr>
        <xdr:cNvPr id="4" name="図 3">
          <a:extLst>
            <a:ext uri="{FF2B5EF4-FFF2-40B4-BE49-F238E27FC236}">
              <a16:creationId xmlns:a16="http://schemas.microsoft.com/office/drawing/2014/main" id="{354DA5F1-23A3-30A7-9244-0E5FCAB0D793}"/>
            </a:ext>
          </a:extLst>
        </xdr:cNvPr>
        <xdr:cNvPicPr>
          <a:picLocks noChangeAspect="1"/>
        </xdr:cNvPicPr>
      </xdr:nvPicPr>
      <xdr:blipFill>
        <a:blip xmlns:r="http://schemas.openxmlformats.org/officeDocument/2006/relationships" r:embed="rId2"/>
        <a:stretch>
          <a:fillRect/>
        </a:stretch>
      </xdr:blipFill>
      <xdr:spPr>
        <a:xfrm>
          <a:off x="2110740" y="5859781"/>
          <a:ext cx="4587240" cy="32518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65542" y="2693458"/>
          <a:ext cx="3493135" cy="4476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24020" y="3042074"/>
          <a:ext cx="2387388" cy="8060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90800" y="31411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584199</xdr:colOff>
      <xdr:row>29</xdr:row>
      <xdr:rowOff>121920</xdr:rowOff>
    </xdr:from>
    <xdr:to>
      <xdr:col>28</xdr:col>
      <xdr:colOff>41485</xdr:colOff>
      <xdr:row>57</xdr:row>
      <xdr:rowOff>21167</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47</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15</xdr:col>
      <xdr:colOff>558800</xdr:colOff>
      <xdr:row>24</xdr:row>
      <xdr:rowOff>24319</xdr:rowOff>
    </xdr:from>
    <xdr:to>
      <xdr:col>18</xdr:col>
      <xdr:colOff>18887</xdr:colOff>
      <xdr:row>46</xdr:row>
      <xdr:rowOff>135467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738533" y="4105252"/>
          <a:ext cx="967154" cy="392114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203200</xdr:colOff>
      <xdr:row>24</xdr:row>
      <xdr:rowOff>54133</xdr:rowOff>
    </xdr:from>
    <xdr:to>
      <xdr:col>4</xdr:col>
      <xdr:colOff>6079</xdr:colOff>
      <xdr:row>43</xdr:row>
      <xdr:rowOff>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244600" y="4135066"/>
          <a:ext cx="734212" cy="324786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128693</xdr:colOff>
      <xdr:row>24</xdr:row>
      <xdr:rowOff>61806</xdr:rowOff>
    </xdr:from>
    <xdr:to>
      <xdr:col>16</xdr:col>
      <xdr:colOff>110066</xdr:colOff>
      <xdr:row>28</xdr:row>
      <xdr:rowOff>160865</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95426" y="4142739"/>
          <a:ext cx="2970107" cy="750993"/>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twoCellAnchor>
    <xdr:from>
      <xdr:col>15</xdr:col>
      <xdr:colOff>541867</xdr:colOff>
      <xdr:row>46</xdr:row>
      <xdr:rowOff>127000</xdr:rowOff>
    </xdr:from>
    <xdr:to>
      <xdr:col>16</xdr:col>
      <xdr:colOff>42333</xdr:colOff>
      <xdr:row>47</xdr:row>
      <xdr:rowOff>33866</xdr:rowOff>
    </xdr:to>
    <xdr:sp macro="" textlink="">
      <xdr:nvSpPr>
        <xdr:cNvPr id="28" name="楕円 27">
          <a:extLst>
            <a:ext uri="{FF2B5EF4-FFF2-40B4-BE49-F238E27FC236}">
              <a16:creationId xmlns:a16="http://schemas.microsoft.com/office/drawing/2014/main" id="{CAD276A2-6D04-DAC2-1098-3334C1EA72D5}"/>
            </a:ext>
          </a:extLst>
        </xdr:cNvPr>
        <xdr:cNvSpPr/>
      </xdr:nvSpPr>
      <xdr:spPr>
        <a:xfrm>
          <a:off x="7721600" y="8017933"/>
          <a:ext cx="76200" cy="76200"/>
        </a:xfrm>
        <a:prstGeom prst="ellipse">
          <a:avLst/>
        </a:prstGeom>
        <a:solidFill>
          <a:srgbClr val="FF00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33c118d2e82096/&#12487;&#12473;&#12463;&#12488;&#12483;&#12503;/&#21407;&#31295;&#12539;HACCP&#12394;&#12403;/&#26412;/2020-&#35347;&#35441;&#38598;101.xlsx" TargetMode="External"/><Relationship Id="rId1" Type="http://schemas.openxmlformats.org/officeDocument/2006/relationships/externalLinkPath" Target="/a033c118d2e82096/&#12487;&#12473;&#12463;&#12488;&#12483;&#12503;/&#21407;&#31295;&#12539;HACCP&#12394;&#12403;/&#26412;/2020-&#35347;&#35441;&#38598;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ヘッドライン"/>
      <sheetName val="1　衛生訓話"/>
      <sheetName val="1_1 衛生訓話 "/>
      <sheetName val="2  衛生訓話"/>
      <sheetName val="3  衛生訓話"/>
      <sheetName val="4　衛生訓話"/>
      <sheetName val="５  衛生訓話"/>
      <sheetName val="6  衛生訓話"/>
      <sheetName val="7 衛生訓話"/>
      <sheetName val="8 衛生訓話"/>
      <sheetName val="9　衛生訓話"/>
      <sheetName val="10  衛生訓話"/>
      <sheetName val="51　感染症情報"/>
    </sheetNames>
    <sheetDataSet>
      <sheetData sheetId="0" refreshError="1"/>
      <sheetData sheetId="1" refreshError="1"/>
      <sheetData sheetId="2">
        <row r="2">
          <cell r="A2" t="str">
            <v>今週のお題(論理的に食品安全の仕組みを整えましょう)</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winereport.jp/archive/4638/" TargetMode="External"/><Relationship Id="rId2" Type="http://schemas.openxmlformats.org/officeDocument/2006/relationships/hyperlink" Target="https://news.goo.ne.jp/article/recordchina/world/recordchina-RC_927479.html" TargetMode="External"/><Relationship Id="rId1" Type="http://schemas.openxmlformats.org/officeDocument/2006/relationships/hyperlink" Target="https://www.city.matsuyama.ehime.jp/kurashi/kurashi/shohisha/toukei/zannryuunouyaku.files/R5.12zanryu.pdf"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okinawatimes.co.jp/articles/-/1296823" TargetMode="External"/><Relationship Id="rId7" Type="http://schemas.openxmlformats.org/officeDocument/2006/relationships/hyperlink" Target="https://www.vietnam.vn/ja/nghi-ngo-doc-thuc-pham-do-an-banh-mi-30-nguoi-o-soc-trang-nhap-vien/" TargetMode="External"/><Relationship Id="rId2" Type="http://schemas.openxmlformats.org/officeDocument/2006/relationships/hyperlink" Target="https://news.yahoo.co.jp/articles/c8e0310d3e6e8583eea8661c945fa4716f96adb4" TargetMode="External"/><Relationship Id="rId1" Type="http://schemas.openxmlformats.org/officeDocument/2006/relationships/hyperlink" Target="https://nordot.app/1122848183931093470?c=768367547562557440" TargetMode="External"/><Relationship Id="rId6" Type="http://schemas.openxmlformats.org/officeDocument/2006/relationships/hyperlink" Target="https://www3.nhk.or.jp/shutoken-news/20240126/1000101435.html" TargetMode="External"/><Relationship Id="rId5" Type="http://schemas.openxmlformats.org/officeDocument/2006/relationships/hyperlink" Target="https://news.tv-asahi.co.jp/news_society/articles/000333891.html" TargetMode="External"/><Relationship Id="rId4" Type="http://schemas.openxmlformats.org/officeDocument/2006/relationships/hyperlink" Target="https://news.yahoo.co.jp/articles/2f23e19c46c27313c958a02d50b8af4dd04967c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yahoo.co.jp/articles/5856c31377a7b98b092a9e782e39f3b159a8c842" TargetMode="External"/><Relationship Id="rId3" Type="http://schemas.openxmlformats.org/officeDocument/2006/relationships/hyperlink" Target="https://news.yahoo.co.jp/articles/24d256a0529cbae2f1fee50bddf44be614d98ab7" TargetMode="External"/><Relationship Id="rId7" Type="http://schemas.openxmlformats.org/officeDocument/2006/relationships/hyperlink" Target="https://news.yahoo.co.jp/articles/0263cec8a57eb9759d9c7e1b1c1ba6edbfc0f014" TargetMode="External"/><Relationship Id="rId2" Type="http://schemas.openxmlformats.org/officeDocument/2006/relationships/hyperlink" Target="https://www.winereport.jp/archive/4638/" TargetMode="External"/><Relationship Id="rId1" Type="http://schemas.openxmlformats.org/officeDocument/2006/relationships/hyperlink" Target="https://news.nifty.com/article/world/korea/12211-2753560/" TargetMode="External"/><Relationship Id="rId6" Type="http://schemas.openxmlformats.org/officeDocument/2006/relationships/hyperlink" Target="https://www.nna.jp/news/2615558?utm_source=newsletter&amp;utm_medium=email&amp;utm_campaign=club_bn&amp;country=twd&amp;type=5&amp;free=1" TargetMode="External"/><Relationship Id="rId5" Type="http://schemas.openxmlformats.org/officeDocument/2006/relationships/hyperlink" Target="https://news.yahoo.co.jp/articles/cedf72b3b1456b6560a54ad774dca4e36a4ea7e5" TargetMode="External"/><Relationship Id="rId10" Type="http://schemas.openxmlformats.org/officeDocument/2006/relationships/printerSettings" Target="../printerSettings/printerSettings6.bin"/><Relationship Id="rId4" Type="http://schemas.openxmlformats.org/officeDocument/2006/relationships/hyperlink" Target="https://www.nikkei.com/article/DGXZQOCD040YN0U4A100C2000000/" TargetMode="External"/><Relationship Id="rId9" Type="http://schemas.openxmlformats.org/officeDocument/2006/relationships/hyperlink" Target="https://www.nikkei.com/article/DGXZQOGR24DM50U4A120C200000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G18" sqref="A10:H18"/>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7" t="s">
        <v>207</v>
      </c>
      <c r="B1" s="138"/>
      <c r="C1" s="138" t="s">
        <v>160</v>
      </c>
      <c r="D1" s="138"/>
      <c r="E1" s="138"/>
      <c r="F1" s="138"/>
      <c r="G1" s="138"/>
      <c r="H1" s="138"/>
      <c r="I1" s="99"/>
    </row>
    <row r="2" spans="1:9">
      <c r="A2" s="139" t="s">
        <v>114</v>
      </c>
      <c r="B2" s="140"/>
      <c r="C2" s="140"/>
      <c r="D2" s="140"/>
      <c r="E2" s="140"/>
      <c r="F2" s="140"/>
      <c r="G2" s="140"/>
      <c r="H2" s="140"/>
      <c r="I2" s="99"/>
    </row>
    <row r="3" spans="1:9" ht="15.75" customHeight="1">
      <c r="A3" s="536" t="s">
        <v>26</v>
      </c>
      <c r="B3" s="537"/>
      <c r="C3" s="537"/>
      <c r="D3" s="537"/>
      <c r="E3" s="537"/>
      <c r="F3" s="537"/>
      <c r="G3" s="537"/>
      <c r="H3" s="538"/>
      <c r="I3" s="99"/>
    </row>
    <row r="4" spans="1:9">
      <c r="A4" s="139" t="s">
        <v>184</v>
      </c>
      <c r="B4" s="140"/>
      <c r="C4" s="140"/>
      <c r="D4" s="140"/>
      <c r="E4" s="140"/>
      <c r="F4" s="140"/>
      <c r="G4" s="140"/>
      <c r="H4" s="140"/>
      <c r="I4" s="99"/>
    </row>
    <row r="5" spans="1:9">
      <c r="A5" s="139" t="s">
        <v>115</v>
      </c>
      <c r="B5" s="140"/>
      <c r="C5" s="140"/>
      <c r="D5" s="140"/>
      <c r="E5" s="140"/>
      <c r="F5" s="140"/>
      <c r="G5" s="140"/>
      <c r="H5" s="140"/>
      <c r="I5" s="99"/>
    </row>
    <row r="6" spans="1:9">
      <c r="A6" s="141" t="s">
        <v>114</v>
      </c>
      <c r="B6" s="142"/>
      <c r="C6" s="142"/>
      <c r="D6" s="142"/>
      <c r="E6" s="142"/>
      <c r="F6" s="142"/>
      <c r="G6" s="142"/>
      <c r="H6" s="142"/>
      <c r="I6" s="99"/>
    </row>
    <row r="7" spans="1:9">
      <c r="A7" s="141"/>
      <c r="B7" s="142"/>
      <c r="C7" s="142"/>
      <c r="D7" s="142"/>
      <c r="E7" s="142"/>
      <c r="F7" s="142"/>
      <c r="G7" s="142"/>
      <c r="H7" s="142"/>
      <c r="I7" s="99"/>
    </row>
    <row r="8" spans="1:9">
      <c r="A8" s="141" t="s">
        <v>116</v>
      </c>
      <c r="B8" s="142"/>
      <c r="C8" s="142"/>
      <c r="D8" s="142"/>
      <c r="E8" s="142"/>
      <c r="F8" s="142"/>
      <c r="G8" s="142"/>
      <c r="H8" s="142"/>
      <c r="I8" s="99"/>
    </row>
    <row r="9" spans="1:9">
      <c r="A9" s="143" t="s">
        <v>117</v>
      </c>
      <c r="B9" s="144"/>
      <c r="C9" s="144"/>
      <c r="D9" s="144"/>
      <c r="E9" s="144"/>
      <c r="F9" s="144"/>
      <c r="G9" s="144"/>
      <c r="H9" s="144"/>
      <c r="I9" s="99"/>
    </row>
    <row r="10" spans="1:9" ht="15" customHeight="1">
      <c r="A10" s="331" t="s">
        <v>170</v>
      </c>
      <c r="B10" s="166" t="str">
        <f>+'3　食中毒記事等 '!A2</f>
        <v>弁当食べた男女56人が「食中毒」一部の人から「ウェルシュ菌」下痢や腹痛を訴え…弁当店に2日間の営業停止処分　</v>
      </c>
      <c r="C10" s="166"/>
      <c r="D10" s="168"/>
      <c r="E10" s="166"/>
      <c r="F10" s="169"/>
      <c r="G10" s="167"/>
      <c r="H10" s="167"/>
      <c r="I10" s="99"/>
    </row>
    <row r="11" spans="1:9" ht="15" customHeight="1">
      <c r="A11" s="331" t="s">
        <v>171</v>
      </c>
      <c r="B11" s="166" t="str">
        <f>+'3　ノロウイルス関連情報 '!H73</f>
        <v>管理レベル「3」　</v>
      </c>
      <c r="C11" s="166"/>
      <c r="D11" s="166" t="s">
        <v>172</v>
      </c>
      <c r="E11" s="166"/>
      <c r="F11" s="168">
        <f>+'3　ノロウイルス関連情報 '!G74</f>
        <v>7.63</v>
      </c>
      <c r="G11" s="166" t="str">
        <f>+'3　ノロウイルス関連情報 '!H74</f>
        <v>　：先週より</v>
      </c>
      <c r="H11" s="365">
        <f>+'3　ノロウイルス関連情報 '!I74</f>
        <v>2.2699999999999996</v>
      </c>
      <c r="I11" s="99"/>
    </row>
    <row r="12" spans="1:9" s="110" customFormat="1" ht="15" customHeight="1">
      <c r="A12" s="170" t="s">
        <v>118</v>
      </c>
      <c r="B12" s="542" t="str">
        <f>+'3　残留農薬　等 '!A2</f>
        <v>令和５年度 第９回残留農薬委託検査の結果について</v>
      </c>
      <c r="C12" s="542"/>
      <c r="D12" s="542"/>
      <c r="E12" s="542"/>
      <c r="F12" s="542"/>
      <c r="G12" s="542"/>
      <c r="H12" s="171"/>
      <c r="I12" s="109"/>
    </row>
    <row r="13" spans="1:9" ht="15" customHeight="1">
      <c r="A13" s="165" t="s">
        <v>119</v>
      </c>
      <c r="B13" s="542" t="str">
        <f>+'3　食品表示'!A2</f>
        <v>食品表示法等(法令及び一元化情報)</v>
      </c>
      <c r="C13" s="542"/>
      <c r="D13" s="542"/>
      <c r="E13" s="542"/>
      <c r="F13" s="542"/>
      <c r="G13" s="542"/>
      <c r="H13" s="167"/>
      <c r="I13" s="99"/>
    </row>
    <row r="14" spans="1:9" ht="15" customHeight="1">
      <c r="A14" s="165" t="s">
        <v>120</v>
      </c>
      <c r="B14" s="167" t="str">
        <f>+'3　海外情報'!A2</f>
        <v>食品広告に「麻薬」「大麻」などの単語使用、韓国で7月から制限</v>
      </c>
      <c r="D14" s="167"/>
      <c r="E14" s="167"/>
      <c r="F14" s="167"/>
      <c r="G14" s="167"/>
      <c r="H14" s="167"/>
      <c r="I14" s="99"/>
    </row>
    <row r="15" spans="1:9" ht="15" customHeight="1">
      <c r="A15" s="172" t="s">
        <v>121</v>
      </c>
      <c r="B15" s="173" t="str">
        <f>+'3　海外情報'!A5</f>
        <v>★日本のスーパーは新商品がいっぱい 英国生活で日本人女性が感じたギャップとは（Hint-Pot） Yahoo!ニュース</v>
      </c>
      <c r="C15" s="539" t="s">
        <v>176</v>
      </c>
      <c r="D15" s="539"/>
      <c r="E15" s="539"/>
      <c r="F15" s="539"/>
      <c r="G15" s="539"/>
      <c r="H15" s="540"/>
      <c r="I15" s="99"/>
    </row>
    <row r="16" spans="1:9" ht="15" customHeight="1">
      <c r="A16" s="165" t="s">
        <v>122</v>
      </c>
      <c r="B16" s="166" t="str">
        <f>+'3　感染症統計'!A22</f>
        <v>※2024年 第3週（1/15～1/21） 現在</v>
      </c>
      <c r="C16" s="167"/>
      <c r="D16" s="166" t="s">
        <v>19</v>
      </c>
      <c r="E16" s="167"/>
      <c r="F16" s="167"/>
      <c r="G16" s="167"/>
      <c r="H16" s="167"/>
      <c r="I16" s="99"/>
    </row>
    <row r="17" spans="1:16" ht="15" customHeight="1">
      <c r="A17" s="165" t="s">
        <v>123</v>
      </c>
      <c r="B17" s="541" t="str">
        <f>+'3　感染症統計'!A22</f>
        <v>※2024年 第3週（1/15～1/21） 現在</v>
      </c>
      <c r="C17" s="541"/>
      <c r="D17" s="541"/>
      <c r="E17" s="541"/>
      <c r="F17" s="541"/>
      <c r="G17" s="541"/>
      <c r="H17" s="167"/>
      <c r="I17" s="99"/>
    </row>
    <row r="18" spans="1:16" ht="15" customHeight="1">
      <c r="A18" s="165" t="s">
        <v>157</v>
      </c>
      <c r="B18" s="278" t="str">
        <f>+'[1]1_1 衛生訓話 '!A2</f>
        <v>今週のお題(論理的に食品安全の仕組みを整えましょう)</v>
      </c>
      <c r="C18" s="167"/>
      <c r="D18" s="167"/>
      <c r="E18" s="167"/>
      <c r="F18" s="174"/>
      <c r="G18" s="167"/>
      <c r="H18" s="167"/>
      <c r="I18" s="99"/>
    </row>
    <row r="19" spans="1:16" ht="15" customHeight="1">
      <c r="A19" s="165" t="s">
        <v>179</v>
      </c>
      <c r="B19" s="302" t="s">
        <v>212</v>
      </c>
      <c r="C19" s="167"/>
      <c r="D19" s="167"/>
      <c r="E19" s="167"/>
      <c r="F19" s="167" t="s">
        <v>19</v>
      </c>
      <c r="G19" s="167"/>
      <c r="H19" s="167"/>
      <c r="I19" s="99"/>
      <c r="P19" t="s">
        <v>166</v>
      </c>
    </row>
    <row r="20" spans="1:16" ht="15" customHeight="1">
      <c r="A20" s="165" t="s">
        <v>19</v>
      </c>
      <c r="C20" s="167"/>
      <c r="D20" s="167"/>
      <c r="E20" s="167"/>
      <c r="F20" s="167"/>
      <c r="G20" s="167"/>
      <c r="H20" s="167"/>
      <c r="I20" s="99"/>
      <c r="L20" t="s">
        <v>176</v>
      </c>
    </row>
    <row r="21" spans="1:16">
      <c r="A21" s="143" t="s">
        <v>117</v>
      </c>
      <c r="B21" s="144"/>
      <c r="C21" s="144"/>
      <c r="D21" s="144"/>
      <c r="E21" s="144"/>
      <c r="F21" s="144"/>
      <c r="G21" s="144"/>
      <c r="H21" s="144"/>
      <c r="I21" s="99"/>
    </row>
    <row r="22" spans="1:16">
      <c r="A22" s="141" t="s">
        <v>19</v>
      </c>
      <c r="B22" s="142"/>
      <c r="C22" s="142"/>
      <c r="D22" s="142"/>
      <c r="E22" s="142"/>
      <c r="F22" s="142"/>
      <c r="G22" s="142"/>
      <c r="H22" s="142"/>
      <c r="I22" s="99"/>
    </row>
    <row r="23" spans="1:16">
      <c r="A23" s="100" t="s">
        <v>124</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168</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127</v>
      </c>
    </row>
    <row r="39" spans="1:9" ht="40.5" customHeight="1">
      <c r="A39" s="543" t="s">
        <v>128</v>
      </c>
      <c r="B39" s="543"/>
      <c r="C39" s="543"/>
      <c r="D39" s="543"/>
      <c r="E39" s="543"/>
      <c r="F39" s="543"/>
      <c r="G39" s="543"/>
    </row>
    <row r="40" spans="1:9" ht="30.75" customHeight="1">
      <c r="A40" s="547" t="s">
        <v>129</v>
      </c>
      <c r="B40" s="547"/>
      <c r="C40" s="547"/>
      <c r="D40" s="547"/>
      <c r="E40" s="547"/>
      <c r="F40" s="547"/>
      <c r="G40" s="547"/>
    </row>
    <row r="41" spans="1:9" ht="15">
      <c r="A41" s="115"/>
    </row>
    <row r="42" spans="1:9" ht="69.75" customHeight="1">
      <c r="A42" s="545" t="s">
        <v>137</v>
      </c>
      <c r="B42" s="545"/>
      <c r="C42" s="545"/>
      <c r="D42" s="545"/>
      <c r="E42" s="545"/>
      <c r="F42" s="545"/>
      <c r="G42" s="545"/>
    </row>
    <row r="43" spans="1:9" ht="35.25" customHeight="1">
      <c r="A43" s="547" t="s">
        <v>130</v>
      </c>
      <c r="B43" s="547"/>
      <c r="C43" s="547"/>
      <c r="D43" s="547"/>
      <c r="E43" s="547"/>
      <c r="F43" s="547"/>
      <c r="G43" s="547"/>
    </row>
    <row r="44" spans="1:9" ht="59.25" customHeight="1">
      <c r="A44" s="545" t="s">
        <v>131</v>
      </c>
      <c r="B44" s="545"/>
      <c r="C44" s="545"/>
      <c r="D44" s="545"/>
      <c r="E44" s="545"/>
      <c r="F44" s="545"/>
      <c r="G44" s="545"/>
    </row>
    <row r="45" spans="1:9" ht="15">
      <c r="A45" s="116"/>
    </row>
    <row r="46" spans="1:9" ht="27.75" customHeight="1">
      <c r="A46" s="546" t="s">
        <v>132</v>
      </c>
      <c r="B46" s="546"/>
      <c r="C46" s="546"/>
      <c r="D46" s="546"/>
      <c r="E46" s="546"/>
      <c r="F46" s="546"/>
      <c r="G46" s="546"/>
    </row>
    <row r="47" spans="1:9" ht="53.25" customHeight="1">
      <c r="A47" s="544" t="s">
        <v>138</v>
      </c>
      <c r="B47" s="545"/>
      <c r="C47" s="545"/>
      <c r="D47" s="545"/>
      <c r="E47" s="545"/>
      <c r="F47" s="545"/>
      <c r="G47" s="545"/>
    </row>
    <row r="48" spans="1:9" ht="15">
      <c r="A48" s="116"/>
    </row>
    <row r="49" spans="1:7" ht="32.25" customHeight="1">
      <c r="A49" s="546" t="s">
        <v>133</v>
      </c>
      <c r="B49" s="546"/>
      <c r="C49" s="546"/>
      <c r="D49" s="546"/>
      <c r="E49" s="546"/>
      <c r="F49" s="546"/>
      <c r="G49" s="546"/>
    </row>
    <row r="50" spans="1:7" ht="15">
      <c r="A50" s="115"/>
    </row>
    <row r="51" spans="1:7" ht="87" customHeight="1">
      <c r="A51" s="544" t="s">
        <v>139</v>
      </c>
      <c r="B51" s="545"/>
      <c r="C51" s="545"/>
      <c r="D51" s="545"/>
      <c r="E51" s="545"/>
      <c r="F51" s="545"/>
      <c r="G51" s="545"/>
    </row>
    <row r="52" spans="1:7" ht="15">
      <c r="A52" s="116"/>
    </row>
    <row r="53" spans="1:7" ht="32.25" customHeight="1">
      <c r="A53" s="546" t="s">
        <v>134</v>
      </c>
      <c r="B53" s="546"/>
      <c r="C53" s="546"/>
      <c r="D53" s="546"/>
      <c r="E53" s="546"/>
      <c r="F53" s="546"/>
      <c r="G53" s="546"/>
    </row>
    <row r="54" spans="1:7" ht="29.25" customHeight="1">
      <c r="A54" s="545" t="s">
        <v>135</v>
      </c>
      <c r="B54" s="545"/>
      <c r="C54" s="545"/>
      <c r="D54" s="545"/>
      <c r="E54" s="545"/>
      <c r="F54" s="545"/>
      <c r="G54" s="545"/>
    </row>
    <row r="55" spans="1:7" ht="15">
      <c r="A55" s="116"/>
    </row>
    <row r="56" spans="1:7" s="110" customFormat="1" ht="110.25" customHeight="1">
      <c r="A56" s="548" t="s">
        <v>140</v>
      </c>
      <c r="B56" s="549"/>
      <c r="C56" s="549"/>
      <c r="D56" s="549"/>
      <c r="E56" s="549"/>
      <c r="F56" s="549"/>
      <c r="G56" s="549"/>
    </row>
    <row r="57" spans="1:7" ht="34.5" customHeight="1">
      <c r="A57" s="547" t="s">
        <v>136</v>
      </c>
      <c r="B57" s="547"/>
      <c r="C57" s="547"/>
      <c r="D57" s="547"/>
      <c r="E57" s="547"/>
      <c r="F57" s="547"/>
      <c r="G57" s="547"/>
    </row>
    <row r="58" spans="1:7" ht="114" customHeight="1">
      <c r="A58" s="544" t="s">
        <v>141</v>
      </c>
      <c r="B58" s="545"/>
      <c r="C58" s="545"/>
      <c r="D58" s="545"/>
      <c r="E58" s="545"/>
      <c r="F58" s="545"/>
      <c r="G58" s="545"/>
    </row>
    <row r="59" spans="1:7" ht="109.5" customHeight="1">
      <c r="A59" s="545"/>
      <c r="B59" s="545"/>
      <c r="C59" s="545"/>
      <c r="D59" s="545"/>
      <c r="E59" s="545"/>
      <c r="F59" s="545"/>
      <c r="G59" s="545"/>
    </row>
    <row r="60" spans="1:7" ht="15">
      <c r="A60" s="116"/>
    </row>
    <row r="61" spans="1:7" s="113" customFormat="1" ht="57.75" customHeight="1">
      <c r="A61" s="545"/>
      <c r="B61" s="545"/>
      <c r="C61" s="545"/>
      <c r="D61" s="545"/>
      <c r="E61" s="545"/>
      <c r="F61" s="545"/>
      <c r="G61" s="545"/>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3"/>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0"/>
  <sheetViews>
    <sheetView view="pageBreakPreview" zoomScale="101" zoomScaleNormal="100" zoomScaleSheetLayoutView="101" workbookViewId="0">
      <selection activeCell="C8" sqref="C8"/>
    </sheetView>
  </sheetViews>
  <sheetFormatPr defaultColWidth="9" defaultRowHeight="13.2"/>
  <cols>
    <col min="1" max="1" width="21.33203125" style="40" customWidth="1"/>
    <col min="2" max="2" width="19.77734375" style="40" customWidth="1"/>
    <col min="3" max="3" width="80.21875" style="253"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66" t="s">
        <v>278</v>
      </c>
      <c r="B1" s="267" t="s">
        <v>151</v>
      </c>
      <c r="C1" s="322" t="s">
        <v>165</v>
      </c>
      <c r="D1" s="268" t="s">
        <v>23</v>
      </c>
      <c r="E1" s="269" t="s">
        <v>24</v>
      </c>
    </row>
    <row r="2" spans="1:5" s="103" customFormat="1" ht="24" customHeight="1">
      <c r="A2" s="375" t="s">
        <v>316</v>
      </c>
      <c r="B2" s="376" t="s">
        <v>317</v>
      </c>
      <c r="C2" s="516" t="s">
        <v>374</v>
      </c>
      <c r="D2" s="377">
        <v>45317</v>
      </c>
      <c r="E2" s="378">
        <v>45317</v>
      </c>
    </row>
    <row r="3" spans="1:5" s="103" customFormat="1" ht="24" customHeight="1">
      <c r="A3" s="404" t="s">
        <v>318</v>
      </c>
      <c r="B3" s="405" t="s">
        <v>319</v>
      </c>
      <c r="C3" s="517" t="s">
        <v>375</v>
      </c>
      <c r="D3" s="406">
        <v>45314</v>
      </c>
      <c r="E3" s="407">
        <v>45317</v>
      </c>
    </row>
    <row r="4" spans="1:5" s="103" customFormat="1" ht="24" customHeight="1">
      <c r="A4" s="404" t="s">
        <v>320</v>
      </c>
      <c r="B4" s="405" t="s">
        <v>321</v>
      </c>
      <c r="C4" s="512" t="s">
        <v>376</v>
      </c>
      <c r="D4" s="406">
        <v>45316</v>
      </c>
      <c r="E4" s="407">
        <v>45317</v>
      </c>
    </row>
    <row r="5" spans="1:5" s="103" customFormat="1" ht="24" customHeight="1">
      <c r="A5" s="485" t="s">
        <v>316</v>
      </c>
      <c r="B5" s="486" t="s">
        <v>322</v>
      </c>
      <c r="C5" s="513" t="s">
        <v>377</v>
      </c>
      <c r="D5" s="487">
        <v>45316</v>
      </c>
      <c r="E5" s="488">
        <v>45317</v>
      </c>
    </row>
    <row r="6" spans="1:5" s="103" customFormat="1" ht="24" customHeight="1">
      <c r="A6" s="485" t="s">
        <v>316</v>
      </c>
      <c r="B6" s="486" t="s">
        <v>323</v>
      </c>
      <c r="C6" s="513" t="s">
        <v>378</v>
      </c>
      <c r="D6" s="487">
        <v>45316</v>
      </c>
      <c r="E6" s="488">
        <v>45317</v>
      </c>
    </row>
    <row r="7" spans="1:5" s="103" customFormat="1" ht="24" customHeight="1">
      <c r="A7" s="485" t="s">
        <v>318</v>
      </c>
      <c r="B7" s="486" t="s">
        <v>324</v>
      </c>
      <c r="C7" s="522" t="s">
        <v>379</v>
      </c>
      <c r="D7" s="487">
        <v>45316</v>
      </c>
      <c r="E7" s="488">
        <v>45317</v>
      </c>
    </row>
    <row r="8" spans="1:5" s="103" customFormat="1" ht="24" customHeight="1">
      <c r="A8" s="485" t="s">
        <v>316</v>
      </c>
      <c r="B8" s="486" t="s">
        <v>325</v>
      </c>
      <c r="C8" s="518" t="s">
        <v>380</v>
      </c>
      <c r="D8" s="487">
        <v>45316</v>
      </c>
      <c r="E8" s="488">
        <v>45316</v>
      </c>
    </row>
    <row r="9" spans="1:5" s="103" customFormat="1" ht="24" customHeight="1">
      <c r="A9" s="485" t="s">
        <v>316</v>
      </c>
      <c r="B9" s="486" t="s">
        <v>326</v>
      </c>
      <c r="C9" s="518" t="s">
        <v>381</v>
      </c>
      <c r="D9" s="487">
        <v>45316</v>
      </c>
      <c r="E9" s="488">
        <v>45316</v>
      </c>
    </row>
    <row r="10" spans="1:5" s="103" customFormat="1" ht="24" customHeight="1">
      <c r="A10" s="485" t="s">
        <v>316</v>
      </c>
      <c r="B10" s="486" t="s">
        <v>327</v>
      </c>
      <c r="C10" s="513" t="s">
        <v>382</v>
      </c>
      <c r="D10" s="487">
        <v>45315</v>
      </c>
      <c r="E10" s="488">
        <v>45316</v>
      </c>
    </row>
    <row r="11" spans="1:5" s="103" customFormat="1" ht="24" customHeight="1">
      <c r="A11" s="485" t="s">
        <v>316</v>
      </c>
      <c r="B11" s="486" t="s">
        <v>328</v>
      </c>
      <c r="C11" s="522" t="s">
        <v>383</v>
      </c>
      <c r="D11" s="487">
        <v>45315</v>
      </c>
      <c r="E11" s="488">
        <v>45316</v>
      </c>
    </row>
    <row r="12" spans="1:5" s="103" customFormat="1" ht="24" customHeight="1">
      <c r="A12" s="485" t="s">
        <v>316</v>
      </c>
      <c r="B12" s="486" t="s">
        <v>329</v>
      </c>
      <c r="C12" s="513" t="s">
        <v>330</v>
      </c>
      <c r="D12" s="487">
        <v>45315</v>
      </c>
      <c r="E12" s="488">
        <v>45315</v>
      </c>
    </row>
    <row r="13" spans="1:5" s="103" customFormat="1" ht="24" customHeight="1">
      <c r="A13" s="485" t="s">
        <v>320</v>
      </c>
      <c r="B13" s="486" t="s">
        <v>331</v>
      </c>
      <c r="C13" s="513" t="s">
        <v>332</v>
      </c>
      <c r="D13" s="487">
        <v>45314</v>
      </c>
      <c r="E13" s="488">
        <v>45315</v>
      </c>
    </row>
    <row r="14" spans="1:5" s="103" customFormat="1" ht="24" customHeight="1">
      <c r="A14" s="485" t="s">
        <v>316</v>
      </c>
      <c r="B14" s="486" t="s">
        <v>323</v>
      </c>
      <c r="C14" s="522" t="s">
        <v>333</v>
      </c>
      <c r="D14" s="487">
        <v>45314</v>
      </c>
      <c r="E14" s="488">
        <v>45315</v>
      </c>
    </row>
    <row r="15" spans="1:5" s="103" customFormat="1" ht="24" customHeight="1">
      <c r="A15" s="485" t="s">
        <v>320</v>
      </c>
      <c r="B15" s="486" t="s">
        <v>334</v>
      </c>
      <c r="C15" s="513" t="s">
        <v>335</v>
      </c>
      <c r="D15" s="487">
        <v>45314</v>
      </c>
      <c r="E15" s="488">
        <v>45315</v>
      </c>
    </row>
    <row r="16" spans="1:5" s="103" customFormat="1" ht="24" customHeight="1">
      <c r="A16" s="485" t="s">
        <v>318</v>
      </c>
      <c r="B16" s="486" t="s">
        <v>336</v>
      </c>
      <c r="C16" s="513" t="s">
        <v>337</v>
      </c>
      <c r="D16" s="487">
        <v>45314</v>
      </c>
      <c r="E16" s="488">
        <v>45315</v>
      </c>
    </row>
    <row r="17" spans="1:5" s="103" customFormat="1" ht="24" customHeight="1">
      <c r="A17" s="485" t="s">
        <v>316</v>
      </c>
      <c r="B17" s="486" t="s">
        <v>338</v>
      </c>
      <c r="C17" s="486" t="s">
        <v>339</v>
      </c>
      <c r="D17" s="487">
        <v>45314</v>
      </c>
      <c r="E17" s="488">
        <v>45314</v>
      </c>
    </row>
    <row r="18" spans="1:5" s="103" customFormat="1" ht="24" customHeight="1">
      <c r="A18" s="485" t="s">
        <v>316</v>
      </c>
      <c r="B18" s="486" t="s">
        <v>340</v>
      </c>
      <c r="C18" s="486" t="s">
        <v>341</v>
      </c>
      <c r="D18" s="487">
        <v>45314</v>
      </c>
      <c r="E18" s="488">
        <v>45314</v>
      </c>
    </row>
    <row r="19" spans="1:5" s="103" customFormat="1" ht="24" customHeight="1">
      <c r="A19" s="485" t="s">
        <v>316</v>
      </c>
      <c r="B19" s="486" t="s">
        <v>342</v>
      </c>
      <c r="C19" s="486" t="s">
        <v>343</v>
      </c>
      <c r="D19" s="487">
        <v>45313</v>
      </c>
      <c r="E19" s="488">
        <v>45314</v>
      </c>
    </row>
    <row r="20" spans="1:5" s="103" customFormat="1" ht="24" customHeight="1">
      <c r="A20" s="404" t="s">
        <v>316</v>
      </c>
      <c r="B20" s="405" t="s">
        <v>344</v>
      </c>
      <c r="C20" s="512" t="s">
        <v>345</v>
      </c>
      <c r="D20" s="406">
        <v>45313</v>
      </c>
      <c r="E20" s="407">
        <v>45314</v>
      </c>
    </row>
    <row r="21" spans="1:5" s="103" customFormat="1" ht="24" customHeight="1">
      <c r="A21" s="375" t="s">
        <v>316</v>
      </c>
      <c r="B21" s="376" t="s">
        <v>346</v>
      </c>
      <c r="C21" s="516" t="s">
        <v>347</v>
      </c>
      <c r="D21" s="377">
        <v>45313</v>
      </c>
      <c r="E21" s="378">
        <v>45313</v>
      </c>
    </row>
    <row r="22" spans="1:5" s="103" customFormat="1" ht="24" customHeight="1">
      <c r="A22" s="375" t="s">
        <v>316</v>
      </c>
      <c r="B22" s="376" t="s">
        <v>348</v>
      </c>
      <c r="C22" s="523" t="s">
        <v>349</v>
      </c>
      <c r="D22" s="377">
        <v>45313</v>
      </c>
      <c r="E22" s="378">
        <v>45313</v>
      </c>
    </row>
    <row r="23" spans="1:5" ht="24" customHeight="1">
      <c r="A23" s="375" t="s">
        <v>316</v>
      </c>
      <c r="B23" s="376" t="s">
        <v>350</v>
      </c>
      <c r="C23" s="514" t="s">
        <v>351</v>
      </c>
      <c r="D23" s="377">
        <v>45313</v>
      </c>
      <c r="E23" s="378">
        <v>45313</v>
      </c>
    </row>
    <row r="24" spans="1:5" s="103" customFormat="1" ht="22.95" customHeight="1">
      <c r="A24" s="375" t="s">
        <v>316</v>
      </c>
      <c r="B24" s="376" t="s">
        <v>352</v>
      </c>
      <c r="C24" s="514" t="s">
        <v>353</v>
      </c>
      <c r="D24" s="377">
        <v>45313</v>
      </c>
      <c r="E24" s="378">
        <v>45313</v>
      </c>
    </row>
    <row r="25" spans="1:5" s="103" customFormat="1" ht="22.95" customHeight="1">
      <c r="A25" s="375" t="s">
        <v>316</v>
      </c>
      <c r="B25" s="376" t="s">
        <v>354</v>
      </c>
      <c r="C25" s="514" t="s">
        <v>355</v>
      </c>
      <c r="D25" s="377">
        <v>45313</v>
      </c>
      <c r="E25" s="378">
        <v>45313</v>
      </c>
    </row>
    <row r="26" spans="1:5" s="103" customFormat="1" ht="22.95" customHeight="1">
      <c r="A26" s="103" t="s">
        <v>316</v>
      </c>
      <c r="B26" s="376" t="s">
        <v>356</v>
      </c>
      <c r="C26" s="520" t="s">
        <v>357</v>
      </c>
      <c r="D26" s="377">
        <v>45313</v>
      </c>
      <c r="E26" s="378">
        <v>45313</v>
      </c>
    </row>
    <row r="27" spans="1:5" s="103" customFormat="1" ht="22.95" customHeight="1">
      <c r="A27" s="375" t="s">
        <v>320</v>
      </c>
      <c r="B27" s="376" t="s">
        <v>358</v>
      </c>
      <c r="C27" s="520" t="s">
        <v>359</v>
      </c>
      <c r="D27" s="377">
        <v>45311</v>
      </c>
      <c r="E27" s="378">
        <v>45313</v>
      </c>
    </row>
    <row r="28" spans="1:5" s="103" customFormat="1" ht="22.95" customHeight="1">
      <c r="A28" s="392" t="s">
        <v>316</v>
      </c>
      <c r="B28" s="393" t="s">
        <v>360</v>
      </c>
      <c r="C28" s="515" t="s">
        <v>361</v>
      </c>
      <c r="D28" s="394">
        <v>45310</v>
      </c>
      <c r="E28" s="395">
        <v>45313</v>
      </c>
    </row>
    <row r="29" spans="1:5" s="103" customFormat="1" ht="22.95" customHeight="1">
      <c r="A29" s="392" t="s">
        <v>316</v>
      </c>
      <c r="B29" s="393" t="s">
        <v>362</v>
      </c>
      <c r="C29" s="524" t="s">
        <v>363</v>
      </c>
      <c r="D29" s="394">
        <v>45310</v>
      </c>
      <c r="E29" s="395">
        <v>45313</v>
      </c>
    </row>
    <row r="30" spans="1:5" s="103" customFormat="1" ht="22.95" customHeight="1">
      <c r="A30" s="392" t="s">
        <v>320</v>
      </c>
      <c r="B30" s="393" t="s">
        <v>364</v>
      </c>
      <c r="C30" s="521" t="s">
        <v>365</v>
      </c>
      <c r="D30" s="394">
        <v>45310</v>
      </c>
      <c r="E30" s="395">
        <v>45313</v>
      </c>
    </row>
    <row r="31" spans="1:5" s="103" customFormat="1" ht="22.95" customHeight="1">
      <c r="A31" s="392" t="s">
        <v>316</v>
      </c>
      <c r="B31" s="393" t="s">
        <v>366</v>
      </c>
      <c r="C31" s="519" t="s">
        <v>367</v>
      </c>
      <c r="D31" s="394">
        <v>45310</v>
      </c>
      <c r="E31" s="395">
        <v>45313</v>
      </c>
    </row>
    <row r="32" spans="1:5" s="103" customFormat="1" ht="22.95" customHeight="1">
      <c r="A32" s="404" t="s">
        <v>320</v>
      </c>
      <c r="B32" s="405" t="s">
        <v>368</v>
      </c>
      <c r="C32" s="512" t="s">
        <v>369</v>
      </c>
      <c r="D32" s="406">
        <v>45310</v>
      </c>
      <c r="E32" s="407">
        <v>45313</v>
      </c>
    </row>
    <row r="33" spans="1:11" s="103" customFormat="1" ht="22.95" customHeight="1">
      <c r="A33" s="404" t="s">
        <v>316</v>
      </c>
      <c r="B33" s="405" t="s">
        <v>370</v>
      </c>
      <c r="C33" s="512" t="s">
        <v>371</v>
      </c>
      <c r="D33" s="406">
        <v>45310</v>
      </c>
      <c r="E33" s="407">
        <v>45313</v>
      </c>
    </row>
    <row r="34" spans="1:11" s="103" customFormat="1" ht="22.95" customHeight="1">
      <c r="A34" s="404" t="s">
        <v>316</v>
      </c>
      <c r="B34" s="405" t="s">
        <v>372</v>
      </c>
      <c r="C34" s="512" t="s">
        <v>373</v>
      </c>
      <c r="D34" s="406">
        <v>45310</v>
      </c>
      <c r="E34" s="407">
        <v>45293</v>
      </c>
    </row>
    <row r="35" spans="1:11" s="103" customFormat="1" ht="22.95" customHeight="1">
      <c r="A35" s="404"/>
      <c r="B35" s="405"/>
      <c r="C35" s="405"/>
      <c r="D35" s="406"/>
      <c r="E35" s="407"/>
    </row>
    <row r="36" spans="1:11" ht="20.25" customHeight="1">
      <c r="A36" s="297"/>
      <c r="B36" s="298"/>
      <c r="C36" s="251"/>
      <c r="D36" s="299"/>
      <c r="E36" s="299"/>
      <c r="J36" s="120"/>
      <c r="K36" s="120"/>
    </row>
    <row r="37" spans="1:11" ht="20.25" customHeight="1">
      <c r="A37" s="37"/>
      <c r="B37" s="38"/>
      <c r="C37" s="251" t="s">
        <v>161</v>
      </c>
      <c r="D37" s="39"/>
      <c r="E37" s="39"/>
      <c r="J37" s="120"/>
      <c r="K37" s="120"/>
    </row>
    <row r="38" spans="1:11" ht="20.25" customHeight="1">
      <c r="A38" s="297"/>
      <c r="B38" s="298"/>
      <c r="C38" s="251"/>
      <c r="D38" s="299"/>
      <c r="E38" s="299"/>
      <c r="J38" s="120"/>
      <c r="K38" s="120"/>
    </row>
    <row r="39" spans="1:11">
      <c r="A39" s="252" t="s">
        <v>142</v>
      </c>
      <c r="B39" s="252"/>
      <c r="C39" s="252"/>
      <c r="D39" s="300"/>
      <c r="E39" s="300"/>
    </row>
    <row r="40" spans="1:11">
      <c r="A40" s="772" t="s">
        <v>25</v>
      </c>
      <c r="B40" s="772"/>
      <c r="C40" s="772"/>
      <c r="D40" s="301"/>
      <c r="E40" s="301"/>
    </row>
  </sheetData>
  <mergeCells count="1">
    <mergeCell ref="A40:C40"/>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5" zoomScaleNormal="95" zoomScaleSheetLayoutView="100" workbookViewId="0">
      <selection activeCell="A3" sqref="A3:N3"/>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800" t="s">
        <v>279</v>
      </c>
      <c r="B1" s="801"/>
      <c r="C1" s="801"/>
      <c r="D1" s="801"/>
      <c r="E1" s="801"/>
      <c r="F1" s="801"/>
      <c r="G1" s="801"/>
      <c r="H1" s="801"/>
      <c r="I1" s="801"/>
      <c r="J1" s="801"/>
      <c r="K1" s="801"/>
      <c r="L1" s="801"/>
      <c r="M1" s="801"/>
      <c r="N1" s="802"/>
    </row>
    <row r="2" spans="1:16" ht="42.6" customHeight="1">
      <c r="A2" s="803" t="s">
        <v>384</v>
      </c>
      <c r="B2" s="804"/>
      <c r="C2" s="804"/>
      <c r="D2" s="804"/>
      <c r="E2" s="804"/>
      <c r="F2" s="804"/>
      <c r="G2" s="804"/>
      <c r="H2" s="804"/>
      <c r="I2" s="804"/>
      <c r="J2" s="804"/>
      <c r="K2" s="804"/>
      <c r="L2" s="804"/>
      <c r="M2" s="804"/>
      <c r="N2" s="805"/>
    </row>
    <row r="3" spans="1:16" ht="97.8" customHeight="1" thickBot="1">
      <c r="A3" s="806" t="s">
        <v>385</v>
      </c>
      <c r="B3" s="807"/>
      <c r="C3" s="807"/>
      <c r="D3" s="807"/>
      <c r="E3" s="807"/>
      <c r="F3" s="807"/>
      <c r="G3" s="807"/>
      <c r="H3" s="807"/>
      <c r="I3" s="807"/>
      <c r="J3" s="807"/>
      <c r="K3" s="807"/>
      <c r="L3" s="807"/>
      <c r="M3" s="807"/>
      <c r="N3" s="808"/>
      <c r="P3" s="290"/>
    </row>
    <row r="4" spans="1:16" ht="47.4" customHeight="1">
      <c r="A4" s="809" t="s">
        <v>386</v>
      </c>
      <c r="B4" s="810"/>
      <c r="C4" s="810"/>
      <c r="D4" s="810"/>
      <c r="E4" s="810"/>
      <c r="F4" s="810"/>
      <c r="G4" s="810"/>
      <c r="H4" s="810"/>
      <c r="I4" s="810"/>
      <c r="J4" s="810"/>
      <c r="K4" s="810"/>
      <c r="L4" s="810"/>
      <c r="M4" s="810"/>
      <c r="N4" s="811"/>
    </row>
    <row r="5" spans="1:16" ht="139.80000000000001" customHeight="1" thickBot="1">
      <c r="A5" s="812" t="s">
        <v>387</v>
      </c>
      <c r="B5" s="813"/>
      <c r="C5" s="813"/>
      <c r="D5" s="813"/>
      <c r="E5" s="813"/>
      <c r="F5" s="813"/>
      <c r="G5" s="813"/>
      <c r="H5" s="813"/>
      <c r="I5" s="813"/>
      <c r="J5" s="813"/>
      <c r="K5" s="813"/>
      <c r="L5" s="813"/>
      <c r="M5" s="813"/>
      <c r="N5" s="814"/>
    </row>
    <row r="6" spans="1:16" ht="49.2" customHeight="1" thickBot="1">
      <c r="A6" s="773" t="s">
        <v>388</v>
      </c>
      <c r="B6" s="774"/>
      <c r="C6" s="774"/>
      <c r="D6" s="774"/>
      <c r="E6" s="774"/>
      <c r="F6" s="774"/>
      <c r="G6" s="774"/>
      <c r="H6" s="774"/>
      <c r="I6" s="774"/>
      <c r="J6" s="774"/>
      <c r="K6" s="774"/>
      <c r="L6" s="774"/>
      <c r="M6" s="774"/>
      <c r="N6" s="775"/>
    </row>
    <row r="7" spans="1:16" ht="96" customHeight="1" thickBot="1">
      <c r="A7" s="776" t="s">
        <v>389</v>
      </c>
      <c r="B7" s="777"/>
      <c r="C7" s="777"/>
      <c r="D7" s="777"/>
      <c r="E7" s="777"/>
      <c r="F7" s="777"/>
      <c r="G7" s="777"/>
      <c r="H7" s="777"/>
      <c r="I7" s="777"/>
      <c r="J7" s="777"/>
      <c r="K7" s="777"/>
      <c r="L7" s="777"/>
      <c r="M7" s="777"/>
      <c r="N7" s="778"/>
      <c r="O7" s="42" t="s">
        <v>173</v>
      </c>
    </row>
    <row r="8" spans="1:16" ht="49.2" customHeight="1" thickBot="1">
      <c r="A8" s="782"/>
      <c r="B8" s="783"/>
      <c r="C8" s="783"/>
      <c r="D8" s="783"/>
      <c r="E8" s="783"/>
      <c r="F8" s="783"/>
      <c r="G8" s="783"/>
      <c r="H8" s="783"/>
      <c r="I8" s="783"/>
      <c r="J8" s="783"/>
      <c r="K8" s="783"/>
      <c r="L8" s="783"/>
      <c r="M8" s="783"/>
      <c r="N8" s="784"/>
      <c r="O8" s="45"/>
    </row>
    <row r="9" spans="1:16" ht="96.6" customHeight="1" thickBot="1">
      <c r="A9" s="785"/>
      <c r="B9" s="786"/>
      <c r="C9" s="786"/>
      <c r="D9" s="786"/>
      <c r="E9" s="786"/>
      <c r="F9" s="786"/>
      <c r="G9" s="786"/>
      <c r="H9" s="786"/>
      <c r="I9" s="786"/>
      <c r="J9" s="786"/>
      <c r="K9" s="786"/>
      <c r="L9" s="786"/>
      <c r="M9" s="786"/>
      <c r="N9" s="787"/>
      <c r="O9" s="45"/>
    </row>
    <row r="10" spans="1:16" s="103" customFormat="1" ht="49.2" customHeight="1">
      <c r="A10" s="788"/>
      <c r="B10" s="789"/>
      <c r="C10" s="789"/>
      <c r="D10" s="789"/>
      <c r="E10" s="789"/>
      <c r="F10" s="789"/>
      <c r="G10" s="789"/>
      <c r="H10" s="789"/>
      <c r="I10" s="789"/>
      <c r="J10" s="789"/>
      <c r="K10" s="789"/>
      <c r="L10" s="789"/>
      <c r="M10" s="789"/>
      <c r="N10" s="790"/>
      <c r="O10" s="272"/>
    </row>
    <row r="11" spans="1:16" s="103" customFormat="1" ht="160.80000000000001" customHeight="1" thickBot="1">
      <c r="A11" s="791"/>
      <c r="B11" s="792"/>
      <c r="C11" s="792"/>
      <c r="D11" s="792"/>
      <c r="E11" s="792"/>
      <c r="F11" s="792"/>
      <c r="G11" s="792"/>
      <c r="H11" s="792"/>
      <c r="I11" s="792"/>
      <c r="J11" s="792"/>
      <c r="K11" s="792"/>
      <c r="L11" s="792"/>
      <c r="M11" s="792"/>
      <c r="N11" s="793"/>
      <c r="O11" s="272"/>
    </row>
    <row r="12" spans="1:16" ht="43.8" hidden="1" customHeight="1">
      <c r="A12" s="794"/>
      <c r="B12" s="795"/>
      <c r="C12" s="795"/>
      <c r="D12" s="795"/>
      <c r="E12" s="795"/>
      <c r="F12" s="795"/>
      <c r="G12" s="795"/>
      <c r="H12" s="795"/>
      <c r="I12" s="795"/>
      <c r="J12" s="795"/>
      <c r="K12" s="795"/>
      <c r="L12" s="795"/>
      <c r="M12" s="795"/>
      <c r="N12" s="796"/>
    </row>
    <row r="13" spans="1:16" ht="212.4" hidden="1" customHeight="1" thickBot="1">
      <c r="A13" s="797"/>
      <c r="B13" s="798"/>
      <c r="C13" s="798"/>
      <c r="D13" s="798"/>
      <c r="E13" s="798"/>
      <c r="F13" s="798"/>
      <c r="G13" s="798"/>
      <c r="H13" s="798"/>
      <c r="I13" s="798"/>
      <c r="J13" s="798"/>
      <c r="K13" s="798"/>
      <c r="L13" s="798"/>
      <c r="M13" s="798"/>
      <c r="N13" s="799"/>
    </row>
    <row r="14" spans="1:16" ht="38.4" customHeight="1">
      <c r="A14" s="781" t="s">
        <v>26</v>
      </c>
      <c r="B14" s="781"/>
      <c r="C14" s="781"/>
      <c r="D14" s="781"/>
      <c r="E14" s="781"/>
      <c r="F14" s="781"/>
      <c r="G14" s="781"/>
      <c r="H14" s="781"/>
      <c r="I14" s="781"/>
      <c r="J14" s="781"/>
      <c r="K14" s="781"/>
      <c r="L14" s="781"/>
      <c r="M14" s="781"/>
      <c r="N14" s="781"/>
    </row>
    <row r="15" spans="1:16" ht="42" customHeight="1">
      <c r="A15" s="779" t="s">
        <v>25</v>
      </c>
      <c r="B15" s="780"/>
      <c r="C15" s="780"/>
      <c r="D15" s="780"/>
      <c r="E15" s="780"/>
      <c r="F15" s="780"/>
      <c r="G15" s="780"/>
      <c r="H15" s="780"/>
      <c r="I15" s="780"/>
      <c r="J15" s="780"/>
      <c r="K15" s="780"/>
      <c r="L15" s="780"/>
      <c r="M15" s="780"/>
      <c r="N15" s="780"/>
    </row>
    <row r="16" spans="1:16" ht="45.6"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44"/>
  <sheetViews>
    <sheetView view="pageBreakPreview" zoomScaleNormal="75" zoomScaleSheetLayoutView="100" workbookViewId="0">
      <selection activeCell="D20" sqref="D20"/>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0" customFormat="1" ht="46.2" customHeight="1" thickBot="1">
      <c r="A1" s="125" t="s">
        <v>280</v>
      </c>
      <c r="B1" s="43" t="s">
        <v>0</v>
      </c>
      <c r="C1" s="44" t="s">
        <v>2</v>
      </c>
    </row>
    <row r="2" spans="1:3" ht="46.8" customHeight="1">
      <c r="A2" s="295" t="s">
        <v>390</v>
      </c>
      <c r="B2" s="2"/>
      <c r="C2" s="815"/>
    </row>
    <row r="3" spans="1:3" ht="145.80000000000001" customHeight="1">
      <c r="A3" s="424" t="s">
        <v>391</v>
      </c>
      <c r="B3" s="46"/>
      <c r="C3" s="816"/>
    </row>
    <row r="4" spans="1:3" ht="34.799999999999997" customHeight="1" thickBot="1">
      <c r="A4" s="425" t="s">
        <v>392</v>
      </c>
      <c r="B4" s="1"/>
      <c r="C4" s="1"/>
    </row>
    <row r="5" spans="1:3" ht="41.4" customHeight="1">
      <c r="A5" s="384" t="s">
        <v>393</v>
      </c>
      <c r="B5" s="2"/>
      <c r="C5" s="815"/>
    </row>
    <row r="6" spans="1:3" ht="213.6" customHeight="1">
      <c r="A6" s="360" t="s">
        <v>394</v>
      </c>
      <c r="B6" s="46"/>
      <c r="C6" s="816"/>
    </row>
    <row r="7" spans="1:3" ht="38.4" customHeight="1">
      <c r="A7" s="290" t="s">
        <v>395</v>
      </c>
      <c r="B7" s="1"/>
      <c r="C7" s="1"/>
    </row>
    <row r="8" spans="1:3" ht="43.2" customHeight="1">
      <c r="A8" s="444" t="s">
        <v>396</v>
      </c>
      <c r="B8" s="152"/>
      <c r="C8" s="815"/>
    </row>
    <row r="9" spans="1:3" ht="235.2" customHeight="1" thickBot="1">
      <c r="A9" s="426" t="s">
        <v>397</v>
      </c>
      <c r="B9" s="153"/>
      <c r="C9" s="816"/>
    </row>
    <row r="10" spans="1:3" ht="36" customHeight="1">
      <c r="A10" s="326" t="s">
        <v>398</v>
      </c>
      <c r="B10" s="1"/>
      <c r="C10" s="1"/>
    </row>
    <row r="11" spans="1:3" s="327" customFormat="1" ht="42.6" hidden="1" customHeight="1">
      <c r="A11" s="427" t="s">
        <v>399</v>
      </c>
      <c r="B11" s="428"/>
      <c r="C11" s="428"/>
    </row>
    <row r="12" spans="1:3" ht="105.6" hidden="1" customHeight="1" thickBot="1">
      <c r="A12" s="361"/>
      <c r="B12" s="328"/>
      <c r="C12" s="328"/>
    </row>
    <row r="13" spans="1:3" s="330" customFormat="1" ht="34.200000000000003" hidden="1" customHeight="1">
      <c r="A13" s="329"/>
    </row>
    <row r="14" spans="1:3" s="327" customFormat="1" ht="42.6" hidden="1" customHeight="1">
      <c r="A14" s="429"/>
      <c r="B14" s="430"/>
      <c r="C14" s="430"/>
    </row>
    <row r="15" spans="1:3" ht="205.8" hidden="1" customHeight="1" thickBot="1">
      <c r="A15" s="361"/>
      <c r="B15" s="328"/>
      <c r="C15" s="328"/>
    </row>
    <row r="16" spans="1:3" s="330" customFormat="1" ht="46.8" hidden="1" customHeight="1">
      <c r="A16" s="443"/>
    </row>
    <row r="17" spans="1:3" ht="90.6" hidden="1" customHeight="1">
      <c r="A17" s="442"/>
      <c r="B17" s="1"/>
      <c r="C17" s="1"/>
    </row>
    <row r="18" spans="1:3" ht="29.4" hidden="1" customHeight="1">
      <c r="A18" s="362"/>
      <c r="B18" s="1"/>
      <c r="C18" s="1"/>
    </row>
    <row r="19" spans="1:3" s="330" customFormat="1" ht="46.8" hidden="1" customHeight="1">
      <c r="A19" s="443"/>
    </row>
    <row r="20" spans="1:3" ht="58.8" customHeight="1">
      <c r="A20" s="442"/>
      <c r="B20" s="1"/>
      <c r="C20" s="1"/>
    </row>
    <row r="21" spans="1:3" ht="38.4" customHeight="1">
      <c r="A21" s="362"/>
      <c r="B21" s="1"/>
      <c r="C21" s="1"/>
    </row>
    <row r="22" spans="1:3" ht="39" customHeight="1">
      <c r="A22" s="1" t="s">
        <v>187</v>
      </c>
      <c r="B22" s="1"/>
      <c r="C22" s="1"/>
    </row>
    <row r="23" spans="1:3" ht="32.25" customHeight="1">
      <c r="A23" s="1" t="s">
        <v>188</v>
      </c>
      <c r="B23" s="1"/>
      <c r="C23" s="1"/>
    </row>
    <row r="24" spans="1:3" ht="36.75" customHeight="1"/>
    <row r="25" spans="1:3" ht="33" customHeight="1"/>
    <row r="26" spans="1:3" ht="36.75" customHeight="1"/>
    <row r="27" spans="1:3" ht="36.75" customHeight="1"/>
    <row r="28" spans="1:3" ht="25.5" customHeight="1"/>
    <row r="29" spans="1:3" ht="32.25" customHeight="1"/>
    <row r="30" spans="1:3" ht="30.75" customHeight="1"/>
    <row r="31" spans="1:3" ht="42.75" customHeight="1">
      <c r="A31" s="481"/>
    </row>
    <row r="32" spans="1:3" ht="43.5" customHeight="1"/>
    <row r="33" ht="27.75" customHeight="1"/>
    <row r="34" ht="30.75" customHeight="1"/>
    <row r="35" ht="29.25" customHeight="1"/>
    <row r="36" ht="27" customHeight="1"/>
    <row r="37" ht="27" customHeight="1"/>
    <row r="38" ht="27" customHeight="1"/>
    <row r="39" ht="27" customHeight="1"/>
    <row r="40" ht="27" customHeight="1"/>
    <row r="41" ht="27" customHeight="1"/>
    <row r="42" ht="27" customHeight="1"/>
    <row r="43" ht="27" customHeight="1"/>
    <row r="44" ht="27" customHeight="1"/>
  </sheetData>
  <mergeCells count="3">
    <mergeCell ref="C2:C3"/>
    <mergeCell ref="C5:C6"/>
    <mergeCell ref="C8:C9"/>
  </mergeCells>
  <phoneticPr fontId="86"/>
  <hyperlinks>
    <hyperlink ref="A4" r:id="rId1" xr:uid="{F81DD855-E4BE-4F49-AD97-E1B773EC53F3}"/>
    <hyperlink ref="A7" r:id="rId2" xr:uid="{EDB74872-A9C5-4234-B255-ECF14AF335FF}"/>
    <hyperlink ref="A10" r:id="rId3" xr:uid="{F7999B20-BFBC-472F-AB6A-4CAD147C5753}"/>
  </hyperlinks>
  <pageMargins left="0" right="0" top="0.19685039370078741" bottom="0.39370078740157483" header="0" footer="0.19685039370078741"/>
  <pageSetup paperSize="9" scale="6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I49"/>
  <sheetViews>
    <sheetView view="pageBreakPreview" topLeftCell="B1" zoomScale="69" zoomScaleNormal="100" zoomScaleSheetLayoutView="69" workbookViewId="0">
      <selection activeCell="AQ21" sqref="AQ21"/>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 min="27" max="27" width="4.109375" customWidth="1"/>
  </cols>
  <sheetData>
    <row r="1" spans="1:35">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row>
    <row r="2" spans="1:35" ht="55.2" customHeight="1">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row>
    <row r="3" spans="1:35">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row>
    <row r="4" spans="1:35">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row>
    <row r="5" spans="1:35">
      <c r="B5" s="432"/>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row>
    <row r="6" spans="1:35" ht="24.6" customHeight="1">
      <c r="A6" s="388"/>
      <c r="B6" s="432"/>
      <c r="C6" s="432"/>
      <c r="D6" s="433"/>
      <c r="E6" s="433"/>
      <c r="F6" s="433"/>
      <c r="G6" s="434"/>
      <c r="H6" s="432"/>
      <c r="I6" s="432"/>
      <c r="J6" s="432"/>
      <c r="K6" s="432"/>
      <c r="L6" s="435"/>
      <c r="M6" s="435"/>
      <c r="N6" s="435"/>
      <c r="O6" s="435"/>
      <c r="P6" s="435"/>
      <c r="Q6" s="435"/>
      <c r="R6" s="435"/>
      <c r="S6" s="432"/>
      <c r="T6" s="432"/>
      <c r="U6" s="432"/>
      <c r="V6" s="432"/>
      <c r="W6" s="432"/>
      <c r="X6" s="432"/>
      <c r="Y6" s="432"/>
      <c r="Z6" s="432"/>
      <c r="AA6" s="432"/>
      <c r="AB6" s="432"/>
      <c r="AC6" s="432"/>
      <c r="AD6" s="432"/>
      <c r="AE6" s="432"/>
      <c r="AF6" s="432"/>
      <c r="AG6" s="432"/>
      <c r="AH6" s="432"/>
      <c r="AI6" s="432"/>
    </row>
    <row r="7" spans="1:35" ht="24.6" customHeight="1">
      <c r="A7" s="389"/>
      <c r="B7" s="432"/>
      <c r="C7" s="432"/>
      <c r="D7" s="436"/>
      <c r="E7" s="436"/>
      <c r="F7" s="436"/>
      <c r="G7" s="436"/>
      <c r="H7" s="432"/>
      <c r="I7" s="432"/>
      <c r="J7" s="432"/>
      <c r="K7" s="432"/>
      <c r="L7" s="435"/>
      <c r="M7" s="435"/>
      <c r="N7" s="435"/>
      <c r="O7" s="435"/>
      <c r="P7" s="435"/>
      <c r="Q7" s="435"/>
      <c r="R7" s="435"/>
      <c r="S7" s="432"/>
      <c r="T7" s="432"/>
      <c r="U7" s="432"/>
      <c r="V7" s="432"/>
      <c r="W7" s="432"/>
      <c r="X7" s="432"/>
      <c r="Y7" s="432"/>
      <c r="Z7" s="432"/>
      <c r="AA7" s="432"/>
      <c r="AB7" s="432"/>
      <c r="AC7" s="432"/>
      <c r="AD7" s="432"/>
      <c r="AE7" s="432"/>
      <c r="AF7" s="432"/>
      <c r="AG7" s="432"/>
      <c r="AH7" s="432"/>
      <c r="AI7" s="432"/>
    </row>
    <row r="8" spans="1:35" ht="7.2" customHeight="1">
      <c r="A8" s="390"/>
      <c r="B8" s="432"/>
      <c r="C8" s="432"/>
      <c r="D8" s="437"/>
      <c r="E8" s="437"/>
      <c r="F8" s="437"/>
      <c r="G8" s="437"/>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row>
    <row r="9" spans="1:35" ht="24.6" customHeight="1">
      <c r="A9" s="391"/>
      <c r="B9" s="432"/>
      <c r="C9" s="432"/>
      <c r="D9" s="438"/>
      <c r="E9" s="438"/>
      <c r="F9" s="438"/>
      <c r="G9" s="438"/>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row>
    <row r="10" spans="1:35" ht="13.2" customHeight="1">
      <c r="A10" s="390"/>
      <c r="B10" s="432"/>
      <c r="C10" s="432"/>
      <c r="D10" s="437"/>
      <c r="E10" s="437"/>
      <c r="F10" s="437"/>
      <c r="G10" s="437"/>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row>
    <row r="11" spans="1:35" ht="13.2" customHeight="1">
      <c r="A11" s="390"/>
      <c r="B11" s="432"/>
      <c r="C11" s="432"/>
      <c r="D11" s="437"/>
      <c r="E11" s="437"/>
      <c r="F11" s="437"/>
      <c r="G11" s="437"/>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row>
    <row r="12" spans="1:35" ht="13.2" customHeight="1">
      <c r="A12" s="390"/>
      <c r="B12" s="432"/>
      <c r="C12" s="432"/>
      <c r="D12" s="437"/>
      <c r="E12" s="437"/>
      <c r="F12" s="437"/>
      <c r="G12" s="437"/>
      <c r="H12" s="437"/>
      <c r="I12" s="437"/>
      <c r="J12" s="437"/>
      <c r="K12" s="437"/>
      <c r="L12" s="437"/>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row>
    <row r="13" spans="1:35" ht="13.2" customHeight="1">
      <c r="A13" s="390"/>
      <c r="B13" s="432"/>
      <c r="C13" s="432"/>
      <c r="D13" s="437"/>
      <c r="E13" s="437"/>
      <c r="F13" s="437"/>
      <c r="G13" s="437"/>
      <c r="H13" s="437"/>
      <c r="I13" s="437"/>
      <c r="J13" s="437"/>
      <c r="K13" s="437"/>
      <c r="L13" s="437"/>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row>
    <row r="14" spans="1:35">
      <c r="A14" s="387"/>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row>
    <row r="15" spans="1:35" ht="21" customHeight="1">
      <c r="A15" s="387"/>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row>
    <row r="16" spans="1:35" ht="13.2" customHeight="1">
      <c r="A16" s="387"/>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row>
    <row r="17" spans="1:35" ht="13.2" customHeight="1">
      <c r="A17" s="387"/>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row>
    <row r="18" spans="1:35">
      <c r="A18" s="387"/>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row>
    <row r="19" spans="1:35">
      <c r="A19" s="387"/>
      <c r="B19" s="432"/>
      <c r="C19" s="432"/>
      <c r="D19" s="432"/>
      <c r="E19" s="432"/>
      <c r="F19" s="432"/>
      <c r="G19" s="432"/>
      <c r="H19" s="432"/>
      <c r="I19" s="432"/>
      <c r="J19" s="432"/>
      <c r="K19" s="432"/>
      <c r="L19" s="432"/>
      <c r="M19" s="432"/>
      <c r="N19" s="432"/>
      <c r="O19" s="432"/>
      <c r="P19" s="432"/>
      <c r="Q19" s="432"/>
      <c r="R19" s="432"/>
      <c r="S19" s="432"/>
      <c r="T19" s="432"/>
      <c r="U19" s="432"/>
      <c r="V19" s="432"/>
      <c r="W19" s="439"/>
      <c r="X19" s="432"/>
      <c r="Y19" s="432"/>
      <c r="Z19" s="432"/>
      <c r="AA19" s="432"/>
      <c r="AB19" s="432"/>
      <c r="AC19" s="432"/>
      <c r="AD19" s="432"/>
      <c r="AE19" s="432"/>
      <c r="AF19" s="432"/>
      <c r="AG19" s="432"/>
      <c r="AH19" s="432"/>
      <c r="AI19" s="432"/>
    </row>
    <row r="20" spans="1:35">
      <c r="A20" s="387"/>
      <c r="B20" s="432"/>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row>
    <row r="21" spans="1:35">
      <c r="A21" s="387"/>
      <c r="B21" s="432"/>
      <c r="C21" s="432"/>
      <c r="D21" s="432"/>
      <c r="E21" s="432"/>
      <c r="F21" s="432"/>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row>
    <row r="22" spans="1:35">
      <c r="A22" s="387"/>
      <c r="B22" s="432"/>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row>
    <row r="23" spans="1:35">
      <c r="A23" s="387"/>
      <c r="B23" s="432"/>
      <c r="C23" s="432"/>
      <c r="D23" s="432"/>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row>
    <row r="24" spans="1:35">
      <c r="A24" s="387"/>
      <c r="B24" s="432"/>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row>
    <row r="25" spans="1:35">
      <c r="A25" s="387"/>
      <c r="B25" s="432"/>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row>
    <row r="26" spans="1:35">
      <c r="A26" s="387"/>
      <c r="B26" s="432"/>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row>
    <row r="27" spans="1:35">
      <c r="A27" s="387"/>
      <c r="B27" s="432"/>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row>
    <row r="28" spans="1:35">
      <c r="A28" s="387"/>
      <c r="B28" s="432"/>
      <c r="C28" s="432"/>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row>
    <row r="29" spans="1:35">
      <c r="A29" s="387"/>
      <c r="B29" s="432"/>
      <c r="C29" s="432"/>
      <c r="D29" s="432"/>
      <c r="E29" s="432"/>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row>
    <row r="30" spans="1:35">
      <c r="A30" s="387"/>
      <c r="B30" s="432"/>
      <c r="C30" s="432"/>
      <c r="D30" s="432"/>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row>
    <row r="31" spans="1:35">
      <c r="A31" s="387"/>
      <c r="B31" s="432"/>
      <c r="C31" s="432"/>
      <c r="D31" s="432"/>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row>
    <row r="32" spans="1:35">
      <c r="A32" s="387"/>
      <c r="B32" s="432"/>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row>
    <row r="33" spans="1:35">
      <c r="A33" s="387"/>
      <c r="B33" s="432"/>
      <c r="C33" s="432"/>
      <c r="D33" s="432"/>
      <c r="E33" s="432"/>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2"/>
    </row>
    <row r="34" spans="1:35">
      <c r="A34" s="387"/>
      <c r="B34" s="432"/>
      <c r="C34" s="432"/>
      <c r="D34" s="432"/>
      <c r="E34" s="432"/>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row>
    <row r="35" spans="1:35">
      <c r="A35" s="387"/>
      <c r="B35" s="432"/>
      <c r="C35" s="432"/>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row>
    <row r="36" spans="1:35">
      <c r="A36" s="387"/>
      <c r="B36" s="432"/>
      <c r="C36" s="432"/>
      <c r="D36" s="432"/>
      <c r="E36" s="432"/>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row>
    <row r="37" spans="1:35">
      <c r="A37" s="387"/>
      <c r="B37" s="432"/>
      <c r="C37" s="432"/>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row>
    <row r="38" spans="1:35">
      <c r="A38" s="387"/>
      <c r="B38" s="432"/>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row>
    <row r="39" spans="1:35">
      <c r="A39" s="387"/>
      <c r="B39" s="432"/>
      <c r="C39" s="432"/>
      <c r="D39" s="432"/>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row>
    <row r="40" spans="1:35">
      <c r="A40" s="387"/>
      <c r="B40" s="432"/>
      <c r="C40" s="432"/>
      <c r="D40" s="432"/>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row>
    <row r="41" spans="1:35" ht="14.4">
      <c r="A41" s="387"/>
      <c r="B41" s="432"/>
      <c r="C41" s="432"/>
      <c r="D41" s="432"/>
      <c r="E41" s="550"/>
      <c r="F41" s="550"/>
      <c r="G41" s="550"/>
      <c r="H41" s="550"/>
      <c r="I41" s="550"/>
      <c r="J41" s="550"/>
      <c r="K41" s="550"/>
      <c r="L41" s="432"/>
      <c r="M41" s="432"/>
      <c r="N41" s="432"/>
      <c r="O41" s="432"/>
      <c r="P41" s="432"/>
      <c r="Q41" s="432"/>
      <c r="R41" s="432"/>
      <c r="S41" s="550"/>
      <c r="T41" s="550"/>
      <c r="U41" s="550"/>
      <c r="V41" s="550"/>
      <c r="W41" s="432"/>
      <c r="X41" s="432"/>
      <c r="Y41" s="432"/>
      <c r="Z41" s="432"/>
      <c r="AA41" s="432"/>
      <c r="AB41" s="432"/>
      <c r="AC41" s="432"/>
      <c r="AD41" s="432"/>
      <c r="AE41" s="432"/>
      <c r="AF41" s="432"/>
      <c r="AG41" s="432"/>
      <c r="AH41" s="432"/>
      <c r="AI41" s="432"/>
    </row>
    <row r="42" spans="1:35">
      <c r="A42" s="387"/>
      <c r="B42" s="432"/>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row>
    <row r="43" spans="1:35">
      <c r="A43" s="387"/>
      <c r="B43" s="432"/>
      <c r="C43" s="432"/>
      <c r="D43" s="432"/>
      <c r="E43" s="432"/>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2"/>
      <c r="AI43" s="432"/>
    </row>
    <row r="44" spans="1:35">
      <c r="A44" s="387"/>
      <c r="B44" s="432"/>
      <c r="C44" s="432"/>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row>
    <row r="45" spans="1:35">
      <c r="A45" s="387"/>
      <c r="B45" s="432"/>
      <c r="C45" s="432"/>
      <c r="D45" s="432"/>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row>
    <row r="46" spans="1:35">
      <c r="A46" s="387"/>
      <c r="B46" s="432"/>
      <c r="C46" s="432"/>
      <c r="D46" s="432"/>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row>
    <row r="47" spans="1:35">
      <c r="A47" s="387"/>
      <c r="B47" s="432"/>
      <c r="C47" s="432"/>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row>
    <row r="48" spans="1:35">
      <c r="A48" s="387"/>
      <c r="B48" s="432"/>
      <c r="C48" s="432"/>
      <c r="D48" s="432"/>
      <c r="E48" s="432"/>
      <c r="F48" s="432"/>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row>
    <row r="49" spans="1:35">
      <c r="A49" s="387"/>
      <c r="B49" s="432"/>
      <c r="C49" s="432"/>
      <c r="D49" s="432"/>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2"/>
    </row>
  </sheetData>
  <sheetProtection formatCells="0" formatColumns="0" formatRows="0" insertColumns="0" insertRows="0" insertHyperlinks="0" deleteColumns="0" deleteRows="0" sort="0" autoFilter="0" pivotTables="0"/>
  <mergeCells count="2">
    <mergeCell ref="E41:K41"/>
    <mergeCell ref="S41:V41"/>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5"/>
  <sheetViews>
    <sheetView tabSelected="1" zoomScale="102" zoomScaleNormal="102" zoomScaleSheetLayoutView="100" workbookViewId="0">
      <selection activeCell="H62" sqref="H62:L62"/>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164</v>
      </c>
      <c r="B1" s="48"/>
      <c r="C1" s="48"/>
      <c r="D1" s="49"/>
      <c r="E1" s="49"/>
      <c r="F1" s="50"/>
      <c r="G1" s="51"/>
      <c r="H1" s="332"/>
      <c r="I1" s="333" t="s">
        <v>35</v>
      </c>
      <c r="J1" s="334"/>
      <c r="K1" s="335"/>
      <c r="L1" s="336"/>
      <c r="M1" s="337"/>
    </row>
    <row r="2" spans="1:16" ht="17.399999999999999">
      <c r="A2" s="54"/>
      <c r="B2" s="178"/>
      <c r="C2" s="178"/>
      <c r="D2" s="178"/>
      <c r="E2" s="178"/>
      <c r="F2" s="178"/>
      <c r="G2" s="55"/>
      <c r="H2" s="338"/>
      <c r="I2" s="553" t="s">
        <v>174</v>
      </c>
      <c r="J2" s="553"/>
      <c r="K2" s="553"/>
      <c r="L2" s="553"/>
      <c r="M2" s="553"/>
      <c r="N2" s="154"/>
      <c r="P2" s="117"/>
    </row>
    <row r="3" spans="1:16" ht="17.399999999999999">
      <c r="A3" s="179" t="s">
        <v>26</v>
      </c>
      <c r="B3" s="180"/>
      <c r="D3" s="181"/>
      <c r="E3" s="181"/>
      <c r="F3" s="181"/>
      <c r="G3" s="56"/>
      <c r="H3" s="104"/>
      <c r="I3" s="341"/>
      <c r="J3" s="342"/>
      <c r="K3" s="343"/>
      <c r="L3" s="335"/>
      <c r="M3" s="344"/>
    </row>
    <row r="4" spans="1:16" ht="17.399999999999999">
      <c r="A4" s="58"/>
      <c r="B4" s="180"/>
      <c r="C4" s="87"/>
      <c r="D4" s="181"/>
      <c r="E4" s="181"/>
      <c r="F4" s="182"/>
      <c r="G4" s="59"/>
      <c r="H4" s="345"/>
      <c r="I4" s="345"/>
      <c r="J4" s="334"/>
      <c r="K4" s="343"/>
      <c r="L4" s="335"/>
      <c r="M4" s="344"/>
      <c r="N4" s="242"/>
    </row>
    <row r="5" spans="1:16">
      <c r="A5" s="183"/>
      <c r="D5" s="181"/>
      <c r="E5" s="60"/>
      <c r="F5" s="184"/>
      <c r="G5" s="61"/>
      <c r="H5"/>
      <c r="I5" s="346"/>
      <c r="J5" s="334"/>
      <c r="K5" s="343"/>
      <c r="L5" s="343"/>
      <c r="M5" s="344"/>
    </row>
    <row r="6" spans="1:16" ht="17.399999999999999">
      <c r="A6" s="183"/>
      <c r="D6" s="181"/>
      <c r="E6" s="184"/>
      <c r="F6" s="184"/>
      <c r="G6" s="61"/>
      <c r="H6" s="338"/>
      <c r="I6" s="347"/>
      <c r="J6" s="334"/>
      <c r="K6" s="343"/>
      <c r="L6" s="343"/>
      <c r="M6" s="344"/>
    </row>
    <row r="7" spans="1:16">
      <c r="A7" s="183"/>
      <c r="D7" s="181"/>
      <c r="E7" s="184"/>
      <c r="F7" s="184"/>
      <c r="G7" s="61"/>
      <c r="H7" s="348"/>
      <c r="I7" s="346"/>
      <c r="J7" s="334"/>
      <c r="K7" s="343"/>
      <c r="L7" s="343"/>
      <c r="M7" s="344"/>
    </row>
    <row r="8" spans="1:16">
      <c r="A8" s="183"/>
      <c r="D8" s="181"/>
      <c r="E8" s="184"/>
      <c r="F8" s="184"/>
      <c r="G8" s="61"/>
      <c r="H8" s="339"/>
      <c r="I8" s="349"/>
      <c r="J8" s="349"/>
      <c r="K8" s="349"/>
      <c r="L8" s="343"/>
      <c r="M8" s="350"/>
    </row>
    <row r="9" spans="1:16">
      <c r="A9" s="183"/>
      <c r="D9" s="181"/>
      <c r="E9" s="184"/>
      <c r="F9" s="184"/>
      <c r="G9" s="61"/>
      <c r="H9" s="349"/>
      <c r="I9" s="349"/>
      <c r="J9" s="349"/>
      <c r="K9" s="349"/>
      <c r="L9" s="343"/>
      <c r="M9" s="350"/>
      <c r="N9" s="63"/>
    </row>
    <row r="10" spans="1:16">
      <c r="A10" s="183"/>
      <c r="D10" s="181"/>
      <c r="E10" s="184"/>
      <c r="F10" s="184"/>
      <c r="G10" s="61"/>
      <c r="H10" s="349"/>
      <c r="I10" s="349"/>
      <c r="J10" s="349"/>
      <c r="K10" s="349"/>
      <c r="L10" s="343"/>
      <c r="M10" s="350"/>
      <c r="N10" s="63" t="s">
        <v>36</v>
      </c>
    </row>
    <row r="11" spans="1:16">
      <c r="A11" s="183"/>
      <c r="D11" s="181"/>
      <c r="E11" s="184"/>
      <c r="F11" s="184"/>
      <c r="G11" s="61"/>
      <c r="H11" s="349"/>
      <c r="I11" s="349"/>
      <c r="J11" s="349"/>
      <c r="K11" s="349"/>
      <c r="L11" s="343"/>
      <c r="M11" s="350"/>
    </row>
    <row r="12" spans="1:16">
      <c r="A12" s="183"/>
      <c r="D12" s="181"/>
      <c r="E12" s="184"/>
      <c r="F12" s="184"/>
      <c r="G12" s="61"/>
      <c r="H12" s="349"/>
      <c r="I12" s="349"/>
      <c r="J12" s="349"/>
      <c r="K12" s="349"/>
      <c r="L12" s="343"/>
      <c r="M12" s="350"/>
      <c r="N12" s="63" t="s">
        <v>37</v>
      </c>
      <c r="O12" s="277"/>
    </row>
    <row r="13" spans="1:16">
      <c r="A13" s="183"/>
      <c r="D13" s="181"/>
      <c r="E13" s="184"/>
      <c r="F13" s="184"/>
      <c r="G13" s="61"/>
      <c r="H13" s="349"/>
      <c r="I13" s="349"/>
      <c r="J13" s="349"/>
      <c r="K13" s="349"/>
      <c r="L13" s="343"/>
      <c r="M13" s="350"/>
    </row>
    <row r="14" spans="1:16">
      <c r="A14" s="183"/>
      <c r="D14" s="181"/>
      <c r="E14" s="184"/>
      <c r="F14" s="184"/>
      <c r="G14" s="61"/>
      <c r="H14" s="349"/>
      <c r="I14" s="349"/>
      <c r="J14" s="349"/>
      <c r="K14" s="349"/>
      <c r="L14" s="343"/>
      <c r="M14" s="350"/>
      <c r="N14" s="303" t="s">
        <v>38</v>
      </c>
    </row>
    <row r="15" spans="1:16">
      <c r="A15" s="183"/>
      <c r="D15" s="181"/>
      <c r="E15" s="181" t="s">
        <v>19</v>
      </c>
      <c r="F15" s="182"/>
      <c r="G15" s="56"/>
      <c r="H15" s="348"/>
      <c r="I15" s="346"/>
      <c r="J15" s="339"/>
      <c r="K15" s="343"/>
      <c r="L15" s="343"/>
      <c r="M15" s="350"/>
    </row>
    <row r="16" spans="1:16">
      <c r="A16" s="183"/>
      <c r="D16" s="181"/>
      <c r="E16" s="181"/>
      <c r="F16" s="182"/>
      <c r="G16" s="56"/>
      <c r="H16" s="334"/>
      <c r="I16" s="346"/>
      <c r="J16" s="334"/>
      <c r="K16" s="343"/>
      <c r="L16" s="343"/>
      <c r="M16" s="350"/>
      <c r="N16" s="243" t="s">
        <v>162</v>
      </c>
    </row>
    <row r="17" spans="1:19" ht="20.25" customHeight="1" thickBot="1">
      <c r="A17" s="643" t="s">
        <v>432</v>
      </c>
      <c r="B17" s="644"/>
      <c r="C17" s="644"/>
      <c r="D17" s="186"/>
      <c r="E17" s="187"/>
      <c r="F17" s="645" t="s">
        <v>433</v>
      </c>
      <c r="G17" s="646"/>
      <c r="H17" s="348"/>
      <c r="I17" s="346"/>
      <c r="J17" s="339"/>
      <c r="K17" s="343"/>
      <c r="L17" s="340"/>
      <c r="M17" s="344"/>
      <c r="N17" s="185" t="s">
        <v>125</v>
      </c>
    </row>
    <row r="18" spans="1:19" ht="39" customHeight="1" thickTop="1">
      <c r="A18" s="647" t="s">
        <v>39</v>
      </c>
      <c r="B18" s="648"/>
      <c r="C18" s="649"/>
      <c r="D18" s="188" t="s">
        <v>40</v>
      </c>
      <c r="E18" s="189"/>
      <c r="F18" s="650" t="s">
        <v>41</v>
      </c>
      <c r="G18" s="651"/>
      <c r="H18" s="334"/>
      <c r="I18" s="346"/>
      <c r="J18" s="334"/>
      <c r="K18" s="343"/>
      <c r="L18" s="343"/>
      <c r="M18" s="344"/>
      <c r="Q18" s="52" t="s">
        <v>26</v>
      </c>
      <c r="S18" s="52" t="s">
        <v>19</v>
      </c>
    </row>
    <row r="19" spans="1:19" ht="30" customHeight="1">
      <c r="A19" s="652" t="s">
        <v>178</v>
      </c>
      <c r="B19" s="652"/>
      <c r="C19" s="652"/>
      <c r="D19" s="652"/>
      <c r="E19" s="652"/>
      <c r="F19" s="652"/>
      <c r="G19" s="652"/>
      <c r="H19" s="351"/>
      <c r="I19" s="352" t="s">
        <v>42</v>
      </c>
      <c r="J19" s="352"/>
      <c r="K19" s="352"/>
      <c r="L19" s="340"/>
      <c r="M19" s="344"/>
    </row>
    <row r="20" spans="1:19" ht="17.399999999999999">
      <c r="E20" s="190" t="s">
        <v>43</v>
      </c>
      <c r="F20" s="191" t="s">
        <v>44</v>
      </c>
      <c r="H20" s="279" t="s">
        <v>145</v>
      </c>
      <c r="I20" s="346"/>
      <c r="J20" s="334" t="s">
        <v>19</v>
      </c>
      <c r="K20" s="353" t="s">
        <v>19</v>
      </c>
      <c r="L20" s="343"/>
      <c r="M20" s="344"/>
    </row>
    <row r="21" spans="1:19" ht="16.8" thickBot="1">
      <c r="A21" s="192"/>
      <c r="B21" s="653">
        <v>45319</v>
      </c>
      <c r="C21" s="654"/>
      <c r="D21" s="193" t="s">
        <v>45</v>
      </c>
      <c r="E21" s="655" t="s">
        <v>46</v>
      </c>
      <c r="F21" s="656"/>
      <c r="G21" s="57" t="s">
        <v>47</v>
      </c>
      <c r="H21" s="657" t="s">
        <v>225</v>
      </c>
      <c r="I21" s="658"/>
      <c r="J21" s="658"/>
      <c r="K21" s="658"/>
      <c r="L21" s="658"/>
      <c r="M21" s="354">
        <v>7</v>
      </c>
      <c r="N21" s="356"/>
    </row>
    <row r="22" spans="1:19" ht="36" customHeight="1" thickTop="1" thickBot="1">
      <c r="A22" s="194" t="s">
        <v>48</v>
      </c>
      <c r="B22" s="659" t="s">
        <v>49</v>
      </c>
      <c r="C22" s="660"/>
      <c r="D22" s="661"/>
      <c r="E22" s="65" t="s">
        <v>226</v>
      </c>
      <c r="F22" s="65" t="s">
        <v>227</v>
      </c>
      <c r="G22" s="195" t="s">
        <v>50</v>
      </c>
      <c r="H22" s="662" t="s">
        <v>175</v>
      </c>
      <c r="I22" s="663"/>
      <c r="J22" s="663"/>
      <c r="K22" s="663"/>
      <c r="L22" s="664"/>
      <c r="M22" s="355" t="s">
        <v>51</v>
      </c>
      <c r="N22" s="357" t="s">
        <v>52</v>
      </c>
      <c r="R22" s="52" t="s">
        <v>26</v>
      </c>
    </row>
    <row r="23" spans="1:19" ht="79.2" customHeight="1" thickBot="1">
      <c r="A23" s="398" t="s">
        <v>53</v>
      </c>
      <c r="B23" s="554" t="str">
        <f>IF(G23&gt;5,"☆☆☆☆",IF(AND(G23&gt;=2.39,G23&lt;5),"☆☆☆",IF(AND(G23&gt;=1.39,G23&lt;2.4),"☆☆",IF(AND(G23&gt;0,G23&lt;1.4),"☆",IF(AND(G23&gt;=-1.39,G23&lt;0),"★",IF(AND(G23&gt;=-2.39,G23&lt;-1.4),"★★",IF(AND(G23&gt;=-3.39,G23&lt;-2.4),"★★★")))))))</f>
        <v>☆☆</v>
      </c>
      <c r="C23" s="555"/>
      <c r="D23" s="556"/>
      <c r="E23" s="324">
        <v>1.75</v>
      </c>
      <c r="F23" s="119">
        <v>3.24</v>
      </c>
      <c r="G23" s="283">
        <f t="shared" ref="G23:G71" si="0">F23-E23</f>
        <v>1.4900000000000002</v>
      </c>
      <c r="H23" s="665" t="s">
        <v>276</v>
      </c>
      <c r="I23" s="666"/>
      <c r="J23" s="666"/>
      <c r="K23" s="666"/>
      <c r="L23" s="667"/>
      <c r="M23" s="482" t="s">
        <v>275</v>
      </c>
      <c r="N23" s="483">
        <v>45314</v>
      </c>
      <c r="O23" s="254" t="s">
        <v>156</v>
      </c>
    </row>
    <row r="24" spans="1:19" ht="76.2" customHeight="1" thickBot="1">
      <c r="A24" s="196" t="s">
        <v>54</v>
      </c>
      <c r="B24" s="554" t="str">
        <f t="shared" ref="B24" si="1">IF(G24&gt;5,"☆☆☆☆",IF(AND(G24&gt;=2.39,G24&lt;5),"☆☆☆",IF(AND(G24&gt;=1.39,G24&lt;2.4),"☆☆",IF(AND(G24&gt;0,G24&lt;1.4),"☆",IF(AND(G24&gt;=-1.39,G24&lt;0),"★",IF(AND(G24&gt;=-2.39,G24&lt;-1.4),"★★",IF(AND(G24&gt;=-3.39,G24&lt;-2.4),"★★★")))))))</f>
        <v>☆☆☆</v>
      </c>
      <c r="C24" s="555"/>
      <c r="D24" s="556"/>
      <c r="E24" s="119">
        <v>5.22</v>
      </c>
      <c r="F24" s="385">
        <v>7.7</v>
      </c>
      <c r="G24" s="397">
        <f t="shared" si="0"/>
        <v>2.4800000000000004</v>
      </c>
      <c r="H24" s="668" t="s">
        <v>232</v>
      </c>
      <c r="I24" s="669"/>
      <c r="J24" s="669"/>
      <c r="K24" s="669"/>
      <c r="L24" s="670"/>
      <c r="M24" s="464" t="s">
        <v>233</v>
      </c>
      <c r="N24" s="465">
        <v>45317</v>
      </c>
      <c r="O24" s="254" t="s">
        <v>54</v>
      </c>
      <c r="Q24" s="52" t="s">
        <v>26</v>
      </c>
    </row>
    <row r="25" spans="1:19" ht="81" customHeight="1" thickBot="1">
      <c r="A25" s="260" t="s">
        <v>55</v>
      </c>
      <c r="B25" s="554" t="str">
        <f t="shared" ref="B25:B71" si="2">IF(G25&gt;5,"☆☆☆☆",IF(AND(G25&gt;=2.39,G25&lt;5),"☆☆☆",IF(AND(G25&gt;=1.39,G25&lt;2.4),"☆☆",IF(AND(G25&gt;0,G25&lt;1.4),"☆",IF(AND(G25&gt;=-1.39,G25&lt;0),"★",IF(AND(G25&gt;=-2.39,G25&lt;-1.4),"★★",IF(AND(G25&gt;=-3.39,G25&lt;-2.4),"★★★")))))))</f>
        <v>☆</v>
      </c>
      <c r="C25" s="555"/>
      <c r="D25" s="556"/>
      <c r="E25" s="119">
        <v>5.33</v>
      </c>
      <c r="F25" s="385">
        <v>6.67</v>
      </c>
      <c r="G25" s="397">
        <f t="shared" si="0"/>
        <v>1.3399999999999999</v>
      </c>
      <c r="H25" s="560" t="s">
        <v>250</v>
      </c>
      <c r="I25" s="561"/>
      <c r="J25" s="561"/>
      <c r="K25" s="561"/>
      <c r="L25" s="562"/>
      <c r="M25" s="482" t="s">
        <v>251</v>
      </c>
      <c r="N25" s="465">
        <v>45316</v>
      </c>
      <c r="O25" s="254" t="s">
        <v>55</v>
      </c>
    </row>
    <row r="26" spans="1:19" ht="83.25" customHeight="1" thickBot="1">
      <c r="A26" s="260" t="s">
        <v>56</v>
      </c>
      <c r="B26" s="554" t="str">
        <f t="shared" si="2"/>
        <v>☆☆☆</v>
      </c>
      <c r="C26" s="555"/>
      <c r="D26" s="556"/>
      <c r="E26" s="119">
        <v>4.1500000000000004</v>
      </c>
      <c r="F26" s="385">
        <v>6.6</v>
      </c>
      <c r="G26" s="397">
        <f t="shared" si="0"/>
        <v>2.4499999999999993</v>
      </c>
      <c r="H26" s="569"/>
      <c r="I26" s="570"/>
      <c r="J26" s="570"/>
      <c r="K26" s="570"/>
      <c r="L26" s="571"/>
      <c r="M26" s="491"/>
      <c r="N26" s="492"/>
      <c r="O26" s="254" t="s">
        <v>56</v>
      </c>
    </row>
    <row r="27" spans="1:19" ht="78.599999999999994" customHeight="1" thickBot="1">
      <c r="A27" s="260" t="s">
        <v>57</v>
      </c>
      <c r="B27" s="554" t="str">
        <f t="shared" si="2"/>
        <v>☆☆</v>
      </c>
      <c r="C27" s="555"/>
      <c r="D27" s="556"/>
      <c r="E27" s="324">
        <v>1.82</v>
      </c>
      <c r="F27" s="119">
        <v>3.21</v>
      </c>
      <c r="G27" s="397">
        <f t="shared" si="0"/>
        <v>1.39</v>
      </c>
      <c r="H27" s="569"/>
      <c r="I27" s="570"/>
      <c r="J27" s="570"/>
      <c r="K27" s="570"/>
      <c r="L27" s="571"/>
      <c r="M27" s="491"/>
      <c r="N27" s="492"/>
      <c r="O27" s="254" t="s">
        <v>57</v>
      </c>
    </row>
    <row r="28" spans="1:19" ht="87" customHeight="1" thickBot="1">
      <c r="A28" s="260" t="s">
        <v>58</v>
      </c>
      <c r="B28" s="554" t="str">
        <f t="shared" si="2"/>
        <v>☆☆☆</v>
      </c>
      <c r="C28" s="555"/>
      <c r="D28" s="556"/>
      <c r="E28" s="119">
        <v>3.93</v>
      </c>
      <c r="F28" s="385">
        <v>6.54</v>
      </c>
      <c r="G28" s="397">
        <f t="shared" si="0"/>
        <v>2.61</v>
      </c>
      <c r="H28" s="569"/>
      <c r="I28" s="570"/>
      <c r="J28" s="570"/>
      <c r="K28" s="570"/>
      <c r="L28" s="571"/>
      <c r="M28" s="491"/>
      <c r="N28" s="492"/>
      <c r="O28" s="254" t="s">
        <v>58</v>
      </c>
    </row>
    <row r="29" spans="1:19" ht="81" customHeight="1" thickBot="1">
      <c r="A29" s="260" t="s">
        <v>59</v>
      </c>
      <c r="B29" s="554" t="str">
        <f t="shared" si="2"/>
        <v>☆☆</v>
      </c>
      <c r="C29" s="555"/>
      <c r="D29" s="556"/>
      <c r="E29" s="324">
        <v>2.73</v>
      </c>
      <c r="F29" s="119">
        <v>4.43</v>
      </c>
      <c r="G29" s="397">
        <f t="shared" si="0"/>
        <v>1.6999999999999997</v>
      </c>
      <c r="H29" s="569"/>
      <c r="I29" s="570"/>
      <c r="J29" s="570"/>
      <c r="K29" s="570"/>
      <c r="L29" s="571"/>
      <c r="M29" s="491"/>
      <c r="N29" s="492"/>
      <c r="O29" s="254" t="s">
        <v>59</v>
      </c>
    </row>
    <row r="30" spans="1:19" ht="73.5" customHeight="1" thickBot="1">
      <c r="A30" s="260" t="s">
        <v>60</v>
      </c>
      <c r="B30" s="554" t="str">
        <f t="shared" si="2"/>
        <v>☆☆</v>
      </c>
      <c r="C30" s="555"/>
      <c r="D30" s="556"/>
      <c r="E30" s="119">
        <v>4.7300000000000004</v>
      </c>
      <c r="F30" s="385">
        <v>6.91</v>
      </c>
      <c r="G30" s="397">
        <f t="shared" si="0"/>
        <v>2.1799999999999997</v>
      </c>
      <c r="H30" s="560" t="s">
        <v>238</v>
      </c>
      <c r="I30" s="561"/>
      <c r="J30" s="561"/>
      <c r="K30" s="561"/>
      <c r="L30" s="562"/>
      <c r="M30" s="464" t="s">
        <v>239</v>
      </c>
      <c r="N30" s="465">
        <v>45317</v>
      </c>
      <c r="O30" s="254" t="s">
        <v>60</v>
      </c>
    </row>
    <row r="31" spans="1:19" ht="75.75" customHeight="1" thickBot="1">
      <c r="A31" s="260" t="s">
        <v>61</v>
      </c>
      <c r="B31" s="554" t="str">
        <f t="shared" si="2"/>
        <v>☆☆</v>
      </c>
      <c r="C31" s="555"/>
      <c r="D31" s="556"/>
      <c r="E31" s="119">
        <v>3.73</v>
      </c>
      <c r="F31" s="119">
        <v>5.27</v>
      </c>
      <c r="G31" s="397">
        <f t="shared" si="0"/>
        <v>1.5399999999999996</v>
      </c>
      <c r="H31" s="560" t="s">
        <v>254</v>
      </c>
      <c r="I31" s="561"/>
      <c r="J31" s="561"/>
      <c r="K31" s="561"/>
      <c r="L31" s="562"/>
      <c r="M31" s="464" t="s">
        <v>255</v>
      </c>
      <c r="N31" s="465">
        <v>45315</v>
      </c>
      <c r="O31" s="254" t="s">
        <v>61</v>
      </c>
    </row>
    <row r="32" spans="1:19" ht="75" customHeight="1" thickBot="1">
      <c r="A32" s="261" t="s">
        <v>62</v>
      </c>
      <c r="B32" s="554" t="str">
        <f t="shared" si="2"/>
        <v>☆☆☆</v>
      </c>
      <c r="C32" s="555"/>
      <c r="D32" s="556"/>
      <c r="E32" s="119">
        <v>4.79</v>
      </c>
      <c r="F32" s="385">
        <v>8.02</v>
      </c>
      <c r="G32" s="397">
        <f t="shared" si="0"/>
        <v>3.2299999999999995</v>
      </c>
      <c r="H32" s="569"/>
      <c r="I32" s="570"/>
      <c r="J32" s="570"/>
      <c r="K32" s="570"/>
      <c r="L32" s="571"/>
      <c r="M32" s="491"/>
      <c r="N32" s="493"/>
      <c r="O32" s="254" t="s">
        <v>62</v>
      </c>
    </row>
    <row r="33" spans="1:16" ht="74.400000000000006" customHeight="1" thickBot="1">
      <c r="A33" s="262" t="s">
        <v>63</v>
      </c>
      <c r="B33" s="554" t="str">
        <f t="shared" si="2"/>
        <v>☆☆☆</v>
      </c>
      <c r="C33" s="555"/>
      <c r="D33" s="556"/>
      <c r="E33" s="385">
        <v>7.2</v>
      </c>
      <c r="F33" s="385">
        <v>10.09</v>
      </c>
      <c r="G33" s="397">
        <f t="shared" si="0"/>
        <v>2.8899999999999997</v>
      </c>
      <c r="H33" s="560" t="s">
        <v>273</v>
      </c>
      <c r="I33" s="561"/>
      <c r="J33" s="561"/>
      <c r="K33" s="561"/>
      <c r="L33" s="562"/>
      <c r="M33" s="464" t="s">
        <v>274</v>
      </c>
      <c r="N33" s="465">
        <v>45312</v>
      </c>
      <c r="O33" s="254" t="s">
        <v>63</v>
      </c>
    </row>
    <row r="34" spans="1:16" ht="93" customHeight="1" thickBot="1">
      <c r="A34" s="196" t="s">
        <v>64</v>
      </c>
      <c r="B34" s="554" t="str">
        <f t="shared" si="2"/>
        <v>☆☆☆</v>
      </c>
      <c r="C34" s="555"/>
      <c r="D34" s="556"/>
      <c r="E34" s="385">
        <v>6.87</v>
      </c>
      <c r="F34" s="385">
        <v>9.3800000000000008</v>
      </c>
      <c r="G34" s="397">
        <f t="shared" si="0"/>
        <v>2.5100000000000007</v>
      </c>
      <c r="H34" s="640" t="s">
        <v>223</v>
      </c>
      <c r="I34" s="641"/>
      <c r="J34" s="641"/>
      <c r="K34" s="641"/>
      <c r="L34" s="642"/>
      <c r="M34" s="494" t="s">
        <v>224</v>
      </c>
      <c r="N34" s="495">
        <v>45311</v>
      </c>
      <c r="O34" s="254" t="s">
        <v>64</v>
      </c>
    </row>
    <row r="35" spans="1:16" ht="78.599999999999994" customHeight="1" thickBot="1">
      <c r="A35" s="467" t="s">
        <v>65</v>
      </c>
      <c r="B35" s="554" t="str">
        <f t="shared" si="2"/>
        <v>☆☆☆</v>
      </c>
      <c r="C35" s="555"/>
      <c r="D35" s="556"/>
      <c r="E35" s="385">
        <v>7.88</v>
      </c>
      <c r="F35" s="385">
        <v>10.67</v>
      </c>
      <c r="G35" s="397">
        <f t="shared" si="0"/>
        <v>2.79</v>
      </c>
      <c r="H35" s="635" t="s">
        <v>236</v>
      </c>
      <c r="I35" s="636"/>
      <c r="J35" s="636"/>
      <c r="K35" s="636"/>
      <c r="L35" s="637"/>
      <c r="M35" s="469" t="s">
        <v>237</v>
      </c>
      <c r="N35" s="466">
        <v>45317</v>
      </c>
      <c r="O35" s="254" t="s">
        <v>65</v>
      </c>
    </row>
    <row r="36" spans="1:16" ht="92.4" customHeight="1" thickBot="1">
      <c r="A36" s="263" t="s">
        <v>66</v>
      </c>
      <c r="B36" s="554" t="str">
        <f t="shared" si="2"/>
        <v>☆☆</v>
      </c>
      <c r="C36" s="555"/>
      <c r="D36" s="556"/>
      <c r="E36" s="385">
        <v>6.49</v>
      </c>
      <c r="F36" s="385">
        <v>8.7200000000000006</v>
      </c>
      <c r="G36" s="397">
        <f t="shared" si="0"/>
        <v>2.2300000000000004</v>
      </c>
      <c r="H36" s="569" t="s">
        <v>213</v>
      </c>
      <c r="I36" s="570"/>
      <c r="J36" s="570"/>
      <c r="K36" s="570"/>
      <c r="L36" s="571"/>
      <c r="M36" s="496" t="s">
        <v>214</v>
      </c>
      <c r="N36" s="497">
        <v>45309</v>
      </c>
      <c r="O36" s="254" t="s">
        <v>66</v>
      </c>
    </row>
    <row r="37" spans="1:16" ht="87.75" customHeight="1" thickBot="1">
      <c r="A37" s="260" t="s">
        <v>67</v>
      </c>
      <c r="B37" s="554" t="str">
        <f t="shared" si="2"/>
        <v>☆</v>
      </c>
      <c r="C37" s="555"/>
      <c r="D37" s="556"/>
      <c r="E37" s="324">
        <v>2.38</v>
      </c>
      <c r="F37" s="119">
        <v>3.53</v>
      </c>
      <c r="G37" s="397">
        <f t="shared" si="0"/>
        <v>1.1499999999999999</v>
      </c>
      <c r="H37" s="560" t="s">
        <v>230</v>
      </c>
      <c r="I37" s="561"/>
      <c r="J37" s="561"/>
      <c r="K37" s="561"/>
      <c r="L37" s="562"/>
      <c r="M37" s="464" t="s">
        <v>231</v>
      </c>
      <c r="N37" s="465">
        <v>45317</v>
      </c>
      <c r="O37" s="254" t="s">
        <v>67</v>
      </c>
    </row>
    <row r="38" spans="1:16" ht="75.75" customHeight="1" thickBot="1">
      <c r="A38" s="260" t="s">
        <v>68</v>
      </c>
      <c r="B38" s="554" t="str">
        <f t="shared" si="2"/>
        <v>☆☆</v>
      </c>
      <c r="C38" s="555"/>
      <c r="D38" s="556"/>
      <c r="E38" s="119">
        <v>3.93</v>
      </c>
      <c r="F38" s="119">
        <v>5.86</v>
      </c>
      <c r="G38" s="397">
        <f t="shared" si="0"/>
        <v>1.9300000000000002</v>
      </c>
      <c r="H38" s="569"/>
      <c r="I38" s="570"/>
      <c r="J38" s="570"/>
      <c r="K38" s="570"/>
      <c r="L38" s="571"/>
      <c r="M38" s="491"/>
      <c r="N38" s="492"/>
      <c r="O38" s="254" t="s">
        <v>68</v>
      </c>
    </row>
    <row r="39" spans="1:16" ht="70.2" customHeight="1" thickBot="1">
      <c r="A39" s="260" t="s">
        <v>69</v>
      </c>
      <c r="B39" s="554" t="str">
        <f t="shared" si="2"/>
        <v>☆☆☆</v>
      </c>
      <c r="C39" s="555"/>
      <c r="D39" s="556"/>
      <c r="E39" s="385">
        <v>7.56</v>
      </c>
      <c r="F39" s="385">
        <v>11.67</v>
      </c>
      <c r="G39" s="397">
        <f t="shared" si="0"/>
        <v>4.1100000000000003</v>
      </c>
      <c r="H39" s="569"/>
      <c r="I39" s="570"/>
      <c r="J39" s="570"/>
      <c r="K39" s="570"/>
      <c r="L39" s="571"/>
      <c r="M39" s="496"/>
      <c r="N39" s="497"/>
      <c r="O39" s="254" t="s">
        <v>69</v>
      </c>
    </row>
    <row r="40" spans="1:16" ht="78.75" customHeight="1" thickBot="1">
      <c r="A40" s="260" t="s">
        <v>70</v>
      </c>
      <c r="B40" s="554" t="str">
        <f t="shared" si="2"/>
        <v>☆☆</v>
      </c>
      <c r="C40" s="555"/>
      <c r="D40" s="556"/>
      <c r="E40" s="119">
        <v>5.8</v>
      </c>
      <c r="F40" s="385">
        <v>7.92</v>
      </c>
      <c r="G40" s="397">
        <f t="shared" si="0"/>
        <v>2.12</v>
      </c>
      <c r="H40" s="569" t="s">
        <v>219</v>
      </c>
      <c r="I40" s="570"/>
      <c r="J40" s="570"/>
      <c r="K40" s="570"/>
      <c r="L40" s="571"/>
      <c r="M40" s="491" t="s">
        <v>220</v>
      </c>
      <c r="N40" s="492">
        <v>45307</v>
      </c>
      <c r="O40" s="254" t="s">
        <v>70</v>
      </c>
    </row>
    <row r="41" spans="1:16" ht="66" customHeight="1" thickBot="1">
      <c r="A41" s="260" t="s">
        <v>71</v>
      </c>
      <c r="B41" s="554" t="str">
        <f t="shared" si="2"/>
        <v>☆☆</v>
      </c>
      <c r="C41" s="555"/>
      <c r="D41" s="556"/>
      <c r="E41" s="119">
        <v>3.33</v>
      </c>
      <c r="F41" s="119">
        <v>5.58</v>
      </c>
      <c r="G41" s="397">
        <f t="shared" si="0"/>
        <v>2.25</v>
      </c>
      <c r="H41" s="569"/>
      <c r="I41" s="570"/>
      <c r="J41" s="570"/>
      <c r="K41" s="570"/>
      <c r="L41" s="571"/>
      <c r="M41" s="491"/>
      <c r="N41" s="492"/>
      <c r="O41" s="254" t="s">
        <v>71</v>
      </c>
    </row>
    <row r="42" spans="1:16" ht="77.25" customHeight="1" thickBot="1">
      <c r="A42" s="260" t="s">
        <v>72</v>
      </c>
      <c r="B42" s="554" t="str">
        <f t="shared" si="2"/>
        <v>☆</v>
      </c>
      <c r="C42" s="555"/>
      <c r="D42" s="556"/>
      <c r="E42" s="119">
        <v>4.0199999999999996</v>
      </c>
      <c r="F42" s="119">
        <v>5.1100000000000003</v>
      </c>
      <c r="G42" s="397">
        <f t="shared" si="0"/>
        <v>1.0900000000000007</v>
      </c>
      <c r="H42" s="569"/>
      <c r="I42" s="570"/>
      <c r="J42" s="570"/>
      <c r="K42" s="570"/>
      <c r="L42" s="571"/>
      <c r="M42" s="496"/>
      <c r="N42" s="492"/>
      <c r="O42" s="254" t="s">
        <v>72</v>
      </c>
      <c r="P42" s="52" t="s">
        <v>145</v>
      </c>
    </row>
    <row r="43" spans="1:16" ht="77.400000000000006" customHeight="1" thickBot="1">
      <c r="A43" s="260" t="s">
        <v>73</v>
      </c>
      <c r="B43" s="554" t="str">
        <f t="shared" si="2"/>
        <v>☆☆</v>
      </c>
      <c r="C43" s="555"/>
      <c r="D43" s="556"/>
      <c r="E43" s="119">
        <v>3.57</v>
      </c>
      <c r="F43" s="119">
        <v>5.09</v>
      </c>
      <c r="G43" s="397">
        <f t="shared" si="0"/>
        <v>1.52</v>
      </c>
      <c r="H43" s="560" t="s">
        <v>240</v>
      </c>
      <c r="I43" s="561"/>
      <c r="J43" s="561"/>
      <c r="K43" s="561"/>
      <c r="L43" s="562"/>
      <c r="M43" s="464" t="s">
        <v>241</v>
      </c>
      <c r="N43" s="465">
        <v>45317</v>
      </c>
      <c r="O43" s="254" t="s">
        <v>73</v>
      </c>
    </row>
    <row r="44" spans="1:16" ht="77.25" customHeight="1">
      <c r="A44" s="551" t="s">
        <v>74</v>
      </c>
      <c r="B44" s="629" t="str">
        <f t="shared" si="2"/>
        <v>☆</v>
      </c>
      <c r="C44" s="630"/>
      <c r="D44" s="631"/>
      <c r="E44" s="627">
        <v>4.4400000000000004</v>
      </c>
      <c r="F44" s="625">
        <v>5.53</v>
      </c>
      <c r="G44" s="623">
        <f t="shared" si="0"/>
        <v>1.0899999999999999</v>
      </c>
      <c r="H44" s="638" t="s">
        <v>228</v>
      </c>
      <c r="I44" s="639"/>
      <c r="J44" s="639"/>
      <c r="K44" s="639"/>
      <c r="L44" s="639"/>
      <c r="M44" s="464" t="s">
        <v>229</v>
      </c>
      <c r="N44" s="504">
        <v>45318</v>
      </c>
      <c r="O44" s="254" t="s">
        <v>74</v>
      </c>
    </row>
    <row r="45" spans="1:16" ht="77.25" customHeight="1" thickBot="1">
      <c r="A45" s="552"/>
      <c r="B45" s="632"/>
      <c r="C45" s="633"/>
      <c r="D45" s="634"/>
      <c r="E45" s="628"/>
      <c r="F45" s="626"/>
      <c r="G45" s="624"/>
      <c r="H45" s="620" t="s">
        <v>234</v>
      </c>
      <c r="I45" s="621"/>
      <c r="J45" s="621"/>
      <c r="K45" s="621"/>
      <c r="L45" s="622"/>
      <c r="M45" s="505" t="s">
        <v>235</v>
      </c>
      <c r="N45" s="506">
        <v>45317</v>
      </c>
      <c r="O45" s="254"/>
    </row>
    <row r="46" spans="1:16" ht="81.75" customHeight="1" thickBot="1">
      <c r="A46" s="260" t="s">
        <v>75</v>
      </c>
      <c r="B46" s="554" t="str">
        <f t="shared" si="2"/>
        <v>☆☆</v>
      </c>
      <c r="C46" s="555"/>
      <c r="D46" s="556"/>
      <c r="E46" s="119">
        <v>4.05</v>
      </c>
      <c r="F46" s="119">
        <v>5.59</v>
      </c>
      <c r="G46" s="397">
        <f t="shared" si="0"/>
        <v>1.54</v>
      </c>
      <c r="H46" s="617" t="s">
        <v>256</v>
      </c>
      <c r="I46" s="618"/>
      <c r="J46" s="618"/>
      <c r="K46" s="618"/>
      <c r="L46" s="619"/>
      <c r="M46" s="464" t="s">
        <v>229</v>
      </c>
      <c r="N46" s="507">
        <v>45315</v>
      </c>
      <c r="O46" s="254" t="s">
        <v>75</v>
      </c>
    </row>
    <row r="47" spans="1:16" ht="72.75" customHeight="1" thickBot="1">
      <c r="A47" s="260" t="s">
        <v>76</v>
      </c>
      <c r="B47" s="554" t="str">
        <f t="shared" si="2"/>
        <v>☆☆</v>
      </c>
      <c r="C47" s="555"/>
      <c r="D47" s="556"/>
      <c r="E47" s="119">
        <v>5.33</v>
      </c>
      <c r="F47" s="385">
        <v>7.4</v>
      </c>
      <c r="G47" s="397">
        <f t="shared" si="0"/>
        <v>2.0700000000000003</v>
      </c>
      <c r="H47" s="569"/>
      <c r="I47" s="570"/>
      <c r="J47" s="570"/>
      <c r="K47" s="570"/>
      <c r="L47" s="571"/>
      <c r="M47" s="491"/>
      <c r="N47" s="492"/>
      <c r="O47" s="254" t="s">
        <v>76</v>
      </c>
    </row>
    <row r="48" spans="1:16" ht="91.2" customHeight="1" thickBot="1">
      <c r="A48" s="260" t="s">
        <v>77</v>
      </c>
      <c r="B48" s="554" t="str">
        <f t="shared" si="2"/>
        <v>☆</v>
      </c>
      <c r="C48" s="555"/>
      <c r="D48" s="556"/>
      <c r="E48" s="119">
        <v>4.33</v>
      </c>
      <c r="F48" s="119">
        <v>4.63</v>
      </c>
      <c r="G48" s="397">
        <f t="shared" si="0"/>
        <v>0.29999999999999982</v>
      </c>
      <c r="H48" s="569"/>
      <c r="I48" s="570"/>
      <c r="J48" s="570"/>
      <c r="K48" s="570"/>
      <c r="L48" s="571"/>
      <c r="M48" s="498"/>
      <c r="N48" s="492"/>
      <c r="O48" s="254" t="s">
        <v>77</v>
      </c>
    </row>
    <row r="49" spans="1:15" ht="78.75" customHeight="1" thickBot="1">
      <c r="A49" s="260" t="s">
        <v>78</v>
      </c>
      <c r="B49" s="554" t="str">
        <f t="shared" si="2"/>
        <v>☆☆</v>
      </c>
      <c r="C49" s="555"/>
      <c r="D49" s="556"/>
      <c r="E49" s="119">
        <v>3.17</v>
      </c>
      <c r="F49" s="119">
        <v>5.26</v>
      </c>
      <c r="G49" s="397">
        <f t="shared" si="0"/>
        <v>2.09</v>
      </c>
      <c r="H49" s="614" t="s">
        <v>257</v>
      </c>
      <c r="I49" s="615"/>
      <c r="J49" s="615"/>
      <c r="K49" s="615"/>
      <c r="L49" s="616"/>
      <c r="M49" s="464" t="s">
        <v>263</v>
      </c>
      <c r="N49" s="465">
        <v>45314</v>
      </c>
      <c r="O49" s="254" t="s">
        <v>78</v>
      </c>
    </row>
    <row r="50" spans="1:15" ht="74.25" customHeight="1" thickBot="1">
      <c r="A50" s="260" t="s">
        <v>79</v>
      </c>
      <c r="B50" s="554" t="str">
        <f t="shared" si="2"/>
        <v>☆☆☆</v>
      </c>
      <c r="C50" s="555"/>
      <c r="D50" s="556"/>
      <c r="E50" s="119">
        <v>4.63</v>
      </c>
      <c r="F50" s="385">
        <v>7.25</v>
      </c>
      <c r="G50" s="397">
        <f t="shared" si="0"/>
        <v>2.62</v>
      </c>
      <c r="H50" s="569"/>
      <c r="I50" s="570"/>
      <c r="J50" s="570"/>
      <c r="K50" s="570"/>
      <c r="L50" s="571"/>
      <c r="M50" s="491"/>
      <c r="N50" s="492"/>
      <c r="O50" s="254" t="s">
        <v>79</v>
      </c>
    </row>
    <row r="51" spans="1:15" ht="73.2" customHeight="1" thickBot="1">
      <c r="A51" s="260" t="s">
        <v>80</v>
      </c>
      <c r="B51" s="554" t="str">
        <f t="shared" si="2"/>
        <v>☆☆☆</v>
      </c>
      <c r="C51" s="555"/>
      <c r="D51" s="556"/>
      <c r="E51" s="119">
        <v>5.69</v>
      </c>
      <c r="F51" s="385">
        <v>8.33</v>
      </c>
      <c r="G51" s="397">
        <f t="shared" si="0"/>
        <v>2.6399999999999997</v>
      </c>
      <c r="H51" s="611" t="s">
        <v>217</v>
      </c>
      <c r="I51" s="612"/>
      <c r="J51" s="612"/>
      <c r="K51" s="612"/>
      <c r="L51" s="613"/>
      <c r="M51" s="491" t="s">
        <v>218</v>
      </c>
      <c r="N51" s="499">
        <v>45308</v>
      </c>
      <c r="O51" s="254" t="s">
        <v>80</v>
      </c>
    </row>
    <row r="52" spans="1:15" ht="73.5" customHeight="1" thickBot="1">
      <c r="A52" s="260" t="s">
        <v>81</v>
      </c>
      <c r="B52" s="554" t="str">
        <f t="shared" si="2"/>
        <v>☆☆☆</v>
      </c>
      <c r="C52" s="555"/>
      <c r="D52" s="556"/>
      <c r="E52" s="119">
        <v>5.56</v>
      </c>
      <c r="F52" s="385">
        <v>8.9700000000000006</v>
      </c>
      <c r="G52" s="397">
        <f t="shared" si="0"/>
        <v>3.410000000000001</v>
      </c>
      <c r="H52" s="569"/>
      <c r="I52" s="570"/>
      <c r="J52" s="570"/>
      <c r="K52" s="570"/>
      <c r="L52" s="571"/>
      <c r="M52" s="500"/>
      <c r="N52" s="501"/>
      <c r="O52" s="254" t="s">
        <v>81</v>
      </c>
    </row>
    <row r="53" spans="1:15" ht="75" customHeight="1" thickBot="1">
      <c r="A53" s="260" t="s">
        <v>82</v>
      </c>
      <c r="B53" s="554" t="str">
        <f t="shared" si="2"/>
        <v>☆</v>
      </c>
      <c r="C53" s="555"/>
      <c r="D53" s="556"/>
      <c r="E53" s="119">
        <v>3.93</v>
      </c>
      <c r="F53" s="119">
        <v>4</v>
      </c>
      <c r="G53" s="397">
        <f t="shared" si="0"/>
        <v>6.999999999999984E-2</v>
      </c>
      <c r="H53" s="569"/>
      <c r="I53" s="570"/>
      <c r="J53" s="570"/>
      <c r="K53" s="570"/>
      <c r="L53" s="571"/>
      <c r="M53" s="491"/>
      <c r="N53" s="492"/>
      <c r="O53" s="254" t="s">
        <v>82</v>
      </c>
    </row>
    <row r="54" spans="1:15" ht="77.25" customHeight="1" thickBot="1">
      <c r="A54" s="260" t="s">
        <v>83</v>
      </c>
      <c r="B54" s="554" t="str">
        <f t="shared" si="2"/>
        <v>☆☆</v>
      </c>
      <c r="C54" s="555"/>
      <c r="D54" s="556"/>
      <c r="E54" s="119">
        <v>4.84</v>
      </c>
      <c r="F54" s="385">
        <v>6.89</v>
      </c>
      <c r="G54" s="397">
        <f t="shared" si="0"/>
        <v>2.0499999999999998</v>
      </c>
      <c r="H54" s="569" t="s">
        <v>215</v>
      </c>
      <c r="I54" s="570"/>
      <c r="J54" s="570"/>
      <c r="K54" s="570"/>
      <c r="L54" s="571"/>
      <c r="M54" s="491" t="s">
        <v>208</v>
      </c>
      <c r="N54" s="492">
        <v>45309</v>
      </c>
      <c r="O54" s="254" t="s">
        <v>83</v>
      </c>
    </row>
    <row r="55" spans="1:15" ht="70.8" customHeight="1" thickBot="1">
      <c r="A55" s="260" t="s">
        <v>84</v>
      </c>
      <c r="B55" s="554" t="str">
        <f t="shared" si="2"/>
        <v>☆☆☆</v>
      </c>
      <c r="C55" s="555"/>
      <c r="D55" s="556"/>
      <c r="E55" s="385">
        <v>7.65</v>
      </c>
      <c r="F55" s="503">
        <v>12.52</v>
      </c>
      <c r="G55" s="397">
        <f t="shared" si="0"/>
        <v>4.8699999999999992</v>
      </c>
      <c r="H55" s="569" t="s">
        <v>216</v>
      </c>
      <c r="I55" s="570"/>
      <c r="J55" s="570"/>
      <c r="K55" s="570"/>
      <c r="L55" s="571"/>
      <c r="M55" s="491" t="s">
        <v>208</v>
      </c>
      <c r="N55" s="492">
        <v>45309</v>
      </c>
      <c r="O55" s="254" t="s">
        <v>84</v>
      </c>
    </row>
    <row r="56" spans="1:15" ht="69" customHeight="1" thickBot="1">
      <c r="A56" s="260" t="s">
        <v>85</v>
      </c>
      <c r="B56" s="554" t="str">
        <f t="shared" si="2"/>
        <v>☆</v>
      </c>
      <c r="C56" s="555"/>
      <c r="D56" s="556"/>
      <c r="E56" s="119">
        <v>4.4800000000000004</v>
      </c>
      <c r="F56" s="119">
        <v>5.28</v>
      </c>
      <c r="G56" s="397">
        <f t="shared" si="0"/>
        <v>0.79999999999999982</v>
      </c>
      <c r="H56" s="560" t="s">
        <v>252</v>
      </c>
      <c r="I56" s="561"/>
      <c r="J56" s="561"/>
      <c r="K56" s="561"/>
      <c r="L56" s="562"/>
      <c r="M56" s="464" t="s">
        <v>253</v>
      </c>
      <c r="N56" s="465">
        <v>45316</v>
      </c>
      <c r="O56" s="254" t="s">
        <v>85</v>
      </c>
    </row>
    <row r="57" spans="1:15" ht="69" customHeight="1" thickBot="1">
      <c r="A57" s="260" t="s">
        <v>86</v>
      </c>
      <c r="B57" s="554" t="str">
        <f t="shared" si="2"/>
        <v>☆☆☆</v>
      </c>
      <c r="C57" s="555"/>
      <c r="D57" s="556"/>
      <c r="E57" s="385">
        <v>6.3</v>
      </c>
      <c r="F57" s="385">
        <v>9.74</v>
      </c>
      <c r="G57" s="397">
        <f t="shared" si="0"/>
        <v>3.4400000000000004</v>
      </c>
      <c r="H57" s="560" t="s">
        <v>242</v>
      </c>
      <c r="I57" s="561"/>
      <c r="J57" s="561"/>
      <c r="K57" s="561"/>
      <c r="L57" s="562"/>
      <c r="M57" s="464" t="s">
        <v>243</v>
      </c>
      <c r="N57" s="465">
        <v>45316</v>
      </c>
      <c r="O57" s="254" t="s">
        <v>86</v>
      </c>
    </row>
    <row r="58" spans="1:15" ht="63.75" customHeight="1" thickBot="1">
      <c r="A58" s="260" t="s">
        <v>87</v>
      </c>
      <c r="B58" s="554" t="str">
        <f t="shared" si="2"/>
        <v>☆☆</v>
      </c>
      <c r="C58" s="555"/>
      <c r="D58" s="556"/>
      <c r="E58" s="385">
        <v>6.16</v>
      </c>
      <c r="F58" s="385">
        <v>8.02</v>
      </c>
      <c r="G58" s="397">
        <f t="shared" si="0"/>
        <v>1.8599999999999994</v>
      </c>
      <c r="H58" s="611"/>
      <c r="I58" s="612"/>
      <c r="J58" s="612"/>
      <c r="K58" s="612"/>
      <c r="L58" s="613"/>
      <c r="M58" s="491"/>
      <c r="N58" s="492"/>
      <c r="O58" s="254" t="s">
        <v>87</v>
      </c>
    </row>
    <row r="59" spans="1:15" ht="69.75" customHeight="1" thickBot="1">
      <c r="A59" s="260" t="s">
        <v>88</v>
      </c>
      <c r="B59" s="554" t="str">
        <f t="shared" si="2"/>
        <v>☆☆☆</v>
      </c>
      <c r="C59" s="555"/>
      <c r="D59" s="556"/>
      <c r="E59" s="119">
        <v>3.7</v>
      </c>
      <c r="F59" s="385">
        <v>7.74</v>
      </c>
      <c r="G59" s="397">
        <f t="shared" si="0"/>
        <v>4.04</v>
      </c>
      <c r="H59" s="569"/>
      <c r="I59" s="570"/>
      <c r="J59" s="570"/>
      <c r="K59" s="570"/>
      <c r="L59" s="571"/>
      <c r="M59" s="491"/>
      <c r="N59" s="492"/>
      <c r="O59" s="254" t="s">
        <v>88</v>
      </c>
    </row>
    <row r="60" spans="1:15" ht="76.2" customHeight="1" thickBot="1">
      <c r="A60" s="260" t="s">
        <v>89</v>
      </c>
      <c r="B60" s="554" t="str">
        <f t="shared" si="2"/>
        <v>☆☆☆</v>
      </c>
      <c r="C60" s="555"/>
      <c r="D60" s="556"/>
      <c r="E60" s="385">
        <v>9.82</v>
      </c>
      <c r="F60" s="503">
        <v>13.43</v>
      </c>
      <c r="G60" s="397">
        <f t="shared" si="0"/>
        <v>3.6099999999999994</v>
      </c>
      <c r="H60" s="560" t="s">
        <v>252</v>
      </c>
      <c r="I60" s="561"/>
      <c r="J60" s="561"/>
      <c r="K60" s="561"/>
      <c r="L60" s="562"/>
      <c r="M60" s="464" t="s">
        <v>253</v>
      </c>
      <c r="N60" s="465">
        <v>45316</v>
      </c>
      <c r="O60" s="254" t="s">
        <v>89</v>
      </c>
    </row>
    <row r="61" spans="1:15" ht="73.8" customHeight="1" thickBot="1">
      <c r="A61" s="260" t="s">
        <v>90</v>
      </c>
      <c r="B61" s="554" t="str">
        <f t="shared" si="2"/>
        <v>☆☆☆</v>
      </c>
      <c r="C61" s="555"/>
      <c r="D61" s="556"/>
      <c r="E61" s="385">
        <v>7.3</v>
      </c>
      <c r="F61" s="385">
        <v>11.7</v>
      </c>
      <c r="G61" s="397">
        <f t="shared" si="0"/>
        <v>4.3999999999999995</v>
      </c>
      <c r="H61" s="560" t="s">
        <v>439</v>
      </c>
      <c r="I61" s="561"/>
      <c r="J61" s="561"/>
      <c r="K61" s="561"/>
      <c r="L61" s="562"/>
      <c r="M61" s="464" t="s">
        <v>440</v>
      </c>
      <c r="N61" s="465">
        <v>45318</v>
      </c>
      <c r="O61" s="254" t="s">
        <v>90</v>
      </c>
    </row>
    <row r="62" spans="1:15" ht="81" customHeight="1" thickBot="1">
      <c r="A62" s="260" t="s">
        <v>91</v>
      </c>
      <c r="B62" s="554" t="str">
        <f t="shared" si="2"/>
        <v>☆</v>
      </c>
      <c r="C62" s="555"/>
      <c r="D62" s="556"/>
      <c r="E62" s="324">
        <v>2.96</v>
      </c>
      <c r="F62" s="119">
        <v>4.2699999999999996</v>
      </c>
      <c r="G62" s="397">
        <f t="shared" si="0"/>
        <v>1.3099999999999996</v>
      </c>
      <c r="H62" s="569"/>
      <c r="I62" s="570"/>
      <c r="J62" s="570"/>
      <c r="K62" s="570"/>
      <c r="L62" s="571"/>
      <c r="M62" s="491"/>
      <c r="N62" s="492"/>
      <c r="O62" s="254" t="s">
        <v>91</v>
      </c>
    </row>
    <row r="63" spans="1:15" ht="75.599999999999994" customHeight="1" thickBot="1">
      <c r="A63" s="260" t="s">
        <v>92</v>
      </c>
      <c r="B63" s="554" t="str">
        <f t="shared" si="2"/>
        <v>☆☆</v>
      </c>
      <c r="C63" s="555"/>
      <c r="D63" s="556"/>
      <c r="E63" s="119">
        <v>5.68</v>
      </c>
      <c r="F63" s="385">
        <v>7.29</v>
      </c>
      <c r="G63" s="397">
        <f t="shared" si="0"/>
        <v>1.6100000000000003</v>
      </c>
      <c r="H63" s="560" t="s">
        <v>266</v>
      </c>
      <c r="I63" s="561"/>
      <c r="J63" s="561"/>
      <c r="K63" s="561"/>
      <c r="L63" s="562"/>
      <c r="M63" s="490" t="s">
        <v>267</v>
      </c>
      <c r="N63" s="465">
        <v>45313</v>
      </c>
      <c r="O63" s="254" t="s">
        <v>92</v>
      </c>
    </row>
    <row r="64" spans="1:15" ht="87" customHeight="1" thickBot="1">
      <c r="A64" s="260" t="s">
        <v>93</v>
      </c>
      <c r="B64" s="554" t="str">
        <f t="shared" si="2"/>
        <v>☆☆</v>
      </c>
      <c r="C64" s="555"/>
      <c r="D64" s="556"/>
      <c r="E64" s="119">
        <v>3.87</v>
      </c>
      <c r="F64" s="119">
        <v>5.74</v>
      </c>
      <c r="G64" s="397">
        <f t="shared" si="0"/>
        <v>1.87</v>
      </c>
      <c r="H64" s="569"/>
      <c r="I64" s="570"/>
      <c r="J64" s="570"/>
      <c r="K64" s="570"/>
      <c r="L64" s="571"/>
      <c r="M64" s="502"/>
      <c r="N64" s="492"/>
      <c r="O64" s="254" t="s">
        <v>93</v>
      </c>
    </row>
    <row r="65" spans="1:18" ht="73.2" customHeight="1" thickBot="1">
      <c r="A65" s="260" t="s">
        <v>94</v>
      </c>
      <c r="B65" s="554" t="str">
        <f t="shared" si="2"/>
        <v>☆☆☆</v>
      </c>
      <c r="C65" s="555"/>
      <c r="D65" s="556"/>
      <c r="E65" s="119">
        <v>3.66</v>
      </c>
      <c r="F65" s="385">
        <v>6.77</v>
      </c>
      <c r="G65" s="397">
        <f t="shared" si="0"/>
        <v>3.1099999999999994</v>
      </c>
      <c r="H65" s="566"/>
      <c r="I65" s="567"/>
      <c r="J65" s="567"/>
      <c r="K65" s="567"/>
      <c r="L65" s="568"/>
      <c r="M65" s="147"/>
      <c r="N65" s="148"/>
      <c r="O65" s="254" t="s">
        <v>94</v>
      </c>
    </row>
    <row r="66" spans="1:18" ht="80.25" customHeight="1" thickBot="1">
      <c r="A66" s="260" t="s">
        <v>95</v>
      </c>
      <c r="B66" s="554" t="str">
        <f t="shared" si="2"/>
        <v>☆☆☆</v>
      </c>
      <c r="C66" s="555"/>
      <c r="D66" s="556"/>
      <c r="E66" s="385">
        <v>7.42</v>
      </c>
      <c r="F66" s="385">
        <v>11.5</v>
      </c>
      <c r="G66" s="397">
        <f t="shared" si="0"/>
        <v>4.08</v>
      </c>
      <c r="H66" s="563"/>
      <c r="I66" s="564"/>
      <c r="J66" s="564"/>
      <c r="K66" s="564"/>
      <c r="L66" s="565"/>
      <c r="M66" s="363"/>
      <c r="N66" s="148"/>
      <c r="O66" s="254" t="s">
        <v>95</v>
      </c>
    </row>
    <row r="67" spans="1:18" ht="88.5" customHeight="1" thickBot="1">
      <c r="A67" s="260" t="s">
        <v>96</v>
      </c>
      <c r="B67" s="554" t="str">
        <f t="shared" si="2"/>
        <v>☆☆☆</v>
      </c>
      <c r="C67" s="555"/>
      <c r="D67" s="556"/>
      <c r="E67" s="385">
        <v>8.06</v>
      </c>
      <c r="F67" s="503">
        <v>12.64</v>
      </c>
      <c r="G67" s="397">
        <f t="shared" si="0"/>
        <v>4.58</v>
      </c>
      <c r="H67" s="563"/>
      <c r="I67" s="564"/>
      <c r="J67" s="564"/>
      <c r="K67" s="564"/>
      <c r="L67" s="565"/>
      <c r="M67" s="147"/>
      <c r="N67" s="148"/>
      <c r="O67" s="254" t="s">
        <v>96</v>
      </c>
    </row>
    <row r="68" spans="1:18" ht="78.75" customHeight="1" thickBot="1">
      <c r="A68" s="260" t="s">
        <v>97</v>
      </c>
      <c r="B68" s="554" t="str">
        <f t="shared" si="2"/>
        <v>☆☆☆</v>
      </c>
      <c r="C68" s="555"/>
      <c r="D68" s="556"/>
      <c r="E68" s="385">
        <v>10.53</v>
      </c>
      <c r="F68" s="503">
        <v>14.08</v>
      </c>
      <c r="G68" s="397">
        <f t="shared" si="0"/>
        <v>3.5500000000000007</v>
      </c>
      <c r="H68" s="557"/>
      <c r="I68" s="558"/>
      <c r="J68" s="558"/>
      <c r="K68" s="558"/>
      <c r="L68" s="559"/>
      <c r="M68" s="147"/>
      <c r="N68" s="148"/>
      <c r="O68" s="254" t="s">
        <v>97</v>
      </c>
    </row>
    <row r="69" spans="1:18" ht="73.8" customHeight="1" thickBot="1">
      <c r="A69" s="263" t="s">
        <v>98</v>
      </c>
      <c r="B69" s="554" t="str">
        <f t="shared" si="2"/>
        <v>☆☆☆</v>
      </c>
      <c r="C69" s="555"/>
      <c r="D69" s="556"/>
      <c r="E69" s="385">
        <v>9.41</v>
      </c>
      <c r="F69" s="503">
        <v>12.22</v>
      </c>
      <c r="G69" s="397">
        <f t="shared" si="0"/>
        <v>2.8100000000000005</v>
      </c>
      <c r="H69" s="560" t="s">
        <v>264</v>
      </c>
      <c r="I69" s="561"/>
      <c r="J69" s="561"/>
      <c r="K69" s="561"/>
      <c r="L69" s="562"/>
      <c r="M69" s="508" t="s">
        <v>265</v>
      </c>
      <c r="N69" s="465">
        <v>45314</v>
      </c>
      <c r="O69" s="254" t="s">
        <v>98</v>
      </c>
    </row>
    <row r="70" spans="1:18" ht="72.75" customHeight="1" thickBot="1">
      <c r="A70" s="261" t="s">
        <v>99</v>
      </c>
      <c r="B70" s="554" t="str">
        <f t="shared" si="2"/>
        <v>★</v>
      </c>
      <c r="C70" s="555"/>
      <c r="D70" s="556"/>
      <c r="E70" s="411">
        <v>2.13</v>
      </c>
      <c r="F70" s="411">
        <v>1.71</v>
      </c>
      <c r="G70" s="397">
        <f t="shared" si="0"/>
        <v>-0.41999999999999993</v>
      </c>
      <c r="H70" s="563"/>
      <c r="I70" s="564"/>
      <c r="J70" s="564"/>
      <c r="K70" s="564"/>
      <c r="L70" s="565"/>
      <c r="M70" s="147"/>
      <c r="N70" s="148"/>
      <c r="O70" s="254" t="s">
        <v>99</v>
      </c>
    </row>
    <row r="71" spans="1:18" ht="58.5" customHeight="1" thickBot="1">
      <c r="A71" s="197" t="s">
        <v>100</v>
      </c>
      <c r="B71" s="554" t="str">
        <f t="shared" si="2"/>
        <v>☆☆</v>
      </c>
      <c r="C71" s="555"/>
      <c r="D71" s="556"/>
      <c r="E71" s="119">
        <v>5.36</v>
      </c>
      <c r="F71" s="385">
        <v>7.63</v>
      </c>
      <c r="G71" s="397">
        <f t="shared" si="0"/>
        <v>2.2699999999999996</v>
      </c>
      <c r="H71" s="557"/>
      <c r="I71" s="558"/>
      <c r="J71" s="558"/>
      <c r="K71" s="558"/>
      <c r="L71" s="559"/>
      <c r="M71" s="198"/>
      <c r="N71" s="148"/>
      <c r="O71" s="254"/>
    </row>
    <row r="72" spans="1:18" ht="42.75" customHeight="1" thickBot="1">
      <c r="A72" s="199"/>
      <c r="B72" s="199"/>
      <c r="C72" s="199"/>
      <c r="D72" s="199"/>
      <c r="E72" s="602"/>
      <c r="F72" s="602"/>
      <c r="G72" s="602"/>
      <c r="H72" s="602"/>
      <c r="I72" s="602"/>
      <c r="J72" s="602"/>
      <c r="K72" s="602"/>
      <c r="L72" s="602"/>
      <c r="M72" s="53">
        <f>COUNTIF(E24:E71,"&gt;=10")</f>
        <v>1</v>
      </c>
      <c r="N72" s="53">
        <f>COUNTIF(F24:F71,"&gt;=10")</f>
        <v>10</v>
      </c>
      <c r="O72" s="53" t="s">
        <v>26</v>
      </c>
    </row>
    <row r="73" spans="1:18" ht="36.75" customHeight="1" thickBot="1">
      <c r="A73" s="66" t="s">
        <v>19</v>
      </c>
      <c r="B73" s="67"/>
      <c r="C73" s="112"/>
      <c r="D73" s="112"/>
      <c r="E73" s="603" t="s">
        <v>18</v>
      </c>
      <c r="F73" s="603"/>
      <c r="G73" s="603"/>
      <c r="H73" s="604" t="s">
        <v>191</v>
      </c>
      <c r="I73" s="605"/>
      <c r="J73" s="67"/>
      <c r="K73" s="68"/>
      <c r="L73" s="68"/>
      <c r="M73" s="69"/>
      <c r="N73" s="70"/>
    </row>
    <row r="74" spans="1:18" ht="36.75" customHeight="1" thickBot="1">
      <c r="A74" s="71"/>
      <c r="B74" s="200"/>
      <c r="C74" s="608" t="s">
        <v>167</v>
      </c>
      <c r="D74" s="609"/>
      <c r="E74" s="609"/>
      <c r="F74" s="610"/>
      <c r="G74" s="72">
        <f>+F71</f>
        <v>7.63</v>
      </c>
      <c r="H74" s="73" t="s">
        <v>101</v>
      </c>
      <c r="I74" s="606">
        <f>+G71</f>
        <v>2.2699999999999996</v>
      </c>
      <c r="J74" s="607"/>
      <c r="K74" s="201"/>
      <c r="L74" s="201"/>
      <c r="M74" s="202"/>
      <c r="N74" s="74"/>
    </row>
    <row r="75" spans="1:18" ht="36.75" customHeight="1" thickBot="1">
      <c r="A75" s="71"/>
      <c r="B75" s="200"/>
      <c r="C75" s="572" t="s">
        <v>102</v>
      </c>
      <c r="D75" s="573"/>
      <c r="E75" s="573"/>
      <c r="F75" s="574"/>
      <c r="G75" s="75">
        <f>+F35</f>
        <v>10.67</v>
      </c>
      <c r="H75" s="76" t="s">
        <v>101</v>
      </c>
      <c r="I75" s="575">
        <f>+G35</f>
        <v>2.79</v>
      </c>
      <c r="J75" s="576"/>
      <c r="K75" s="201"/>
      <c r="L75" s="201"/>
      <c r="M75" s="202"/>
      <c r="N75" s="74"/>
      <c r="R75" s="239" t="s">
        <v>19</v>
      </c>
    </row>
    <row r="76" spans="1:18" ht="36.75" customHeight="1" thickBot="1">
      <c r="A76" s="71"/>
      <c r="B76" s="200"/>
      <c r="C76" s="577" t="s">
        <v>103</v>
      </c>
      <c r="D76" s="578"/>
      <c r="E76" s="578"/>
      <c r="F76" s="77" t="str">
        <f>VLOOKUP(G76,F:P,10,0)</f>
        <v>宮崎県</v>
      </c>
      <c r="G76" s="78">
        <f>MAX(F23:F71)</f>
        <v>14.08</v>
      </c>
      <c r="H76" s="579" t="s">
        <v>104</v>
      </c>
      <c r="I76" s="580"/>
      <c r="J76" s="580"/>
      <c r="K76" s="79">
        <f>+N72</f>
        <v>10</v>
      </c>
      <c r="L76" s="80" t="s">
        <v>105</v>
      </c>
      <c r="M76" s="81">
        <f>N72-M72</f>
        <v>9</v>
      </c>
      <c r="N76" s="74"/>
      <c r="R76" s="240"/>
    </row>
    <row r="77" spans="1:18" ht="36.75" customHeight="1" thickBot="1">
      <c r="A77" s="82"/>
      <c r="B77" s="83"/>
      <c r="C77" s="83"/>
      <c r="D77" s="83"/>
      <c r="E77" s="83"/>
      <c r="F77" s="83"/>
      <c r="G77" s="83"/>
      <c r="H77" s="83"/>
      <c r="I77" s="83"/>
      <c r="J77" s="83"/>
      <c r="K77" s="84"/>
      <c r="L77" s="84"/>
      <c r="M77" s="85"/>
      <c r="N77" s="86"/>
      <c r="R77" s="240"/>
    </row>
    <row r="78" spans="1:18" ht="30.75" customHeight="1">
      <c r="A78" s="108"/>
      <c r="B78" s="108"/>
      <c r="C78" s="108"/>
      <c r="D78" s="108"/>
      <c r="E78" s="108"/>
      <c r="F78" s="108"/>
      <c r="G78" s="108"/>
      <c r="H78" s="108"/>
      <c r="I78" s="108"/>
      <c r="J78" s="108"/>
      <c r="K78" s="203"/>
      <c r="L78" s="203"/>
      <c r="M78" s="204"/>
      <c r="N78" s="205"/>
      <c r="R78" s="241"/>
    </row>
    <row r="79" spans="1:18" ht="30.75" customHeight="1" thickBot="1">
      <c r="A79" s="206"/>
      <c r="B79" s="206"/>
      <c r="C79" s="206"/>
      <c r="D79" s="206"/>
      <c r="E79" s="206"/>
      <c r="F79" s="206"/>
      <c r="G79" s="206"/>
      <c r="H79" s="206"/>
      <c r="I79" s="206"/>
      <c r="J79" s="206"/>
      <c r="K79" s="207"/>
      <c r="L79" s="207"/>
      <c r="M79" s="208"/>
      <c r="N79" s="206"/>
    </row>
    <row r="80" spans="1:18" ht="24.75" customHeight="1" thickTop="1">
      <c r="A80" s="581">
        <v>3</v>
      </c>
      <c r="B80" s="584" t="s">
        <v>189</v>
      </c>
      <c r="C80" s="585"/>
      <c r="D80" s="585"/>
      <c r="E80" s="585"/>
      <c r="F80" s="586"/>
      <c r="G80" s="593" t="s">
        <v>190</v>
      </c>
      <c r="H80" s="594"/>
      <c r="I80" s="594"/>
      <c r="J80" s="594"/>
      <c r="K80" s="594"/>
      <c r="L80" s="594"/>
      <c r="M80" s="594"/>
      <c r="N80" s="595"/>
    </row>
    <row r="81" spans="1:16" ht="24.75" customHeight="1">
      <c r="A81" s="582"/>
      <c r="B81" s="587"/>
      <c r="C81" s="588"/>
      <c r="D81" s="588"/>
      <c r="E81" s="588"/>
      <c r="F81" s="589"/>
      <c r="G81" s="596"/>
      <c r="H81" s="597"/>
      <c r="I81" s="597"/>
      <c r="J81" s="597"/>
      <c r="K81" s="597"/>
      <c r="L81" s="597"/>
      <c r="M81" s="597"/>
      <c r="N81" s="598"/>
      <c r="O81" s="209" t="s">
        <v>26</v>
      </c>
      <c r="P81" s="209"/>
    </row>
    <row r="82" spans="1:16" ht="24.75" customHeight="1">
      <c r="A82" s="582"/>
      <c r="B82" s="587"/>
      <c r="C82" s="588"/>
      <c r="D82" s="588"/>
      <c r="E82" s="588"/>
      <c r="F82" s="589"/>
      <c r="G82" s="596"/>
      <c r="H82" s="597"/>
      <c r="I82" s="597"/>
      <c r="J82" s="597"/>
      <c r="K82" s="597"/>
      <c r="L82" s="597"/>
      <c r="M82" s="597"/>
      <c r="N82" s="598"/>
      <c r="O82" s="209" t="s">
        <v>19</v>
      </c>
      <c r="P82" s="209" t="s">
        <v>106</v>
      </c>
    </row>
    <row r="83" spans="1:16" ht="24.75" customHeight="1">
      <c r="A83" s="582"/>
      <c r="B83" s="587"/>
      <c r="C83" s="588"/>
      <c r="D83" s="588"/>
      <c r="E83" s="588"/>
      <c r="F83" s="589"/>
      <c r="G83" s="596"/>
      <c r="H83" s="597"/>
      <c r="I83" s="597"/>
      <c r="J83" s="597"/>
      <c r="K83" s="597"/>
      <c r="L83" s="597"/>
      <c r="M83" s="597"/>
      <c r="N83" s="598"/>
      <c r="O83" s="210"/>
      <c r="P83" s="209"/>
    </row>
    <row r="84" spans="1:16" ht="46.2" customHeight="1" thickBot="1">
      <c r="A84" s="583"/>
      <c r="B84" s="590"/>
      <c r="C84" s="591"/>
      <c r="D84" s="591"/>
      <c r="E84" s="591"/>
      <c r="F84" s="592"/>
      <c r="G84" s="599"/>
      <c r="H84" s="600"/>
      <c r="I84" s="600"/>
      <c r="J84" s="600"/>
      <c r="K84" s="600"/>
      <c r="L84" s="600"/>
      <c r="M84" s="600"/>
      <c r="N84" s="601"/>
    </row>
    <row r="85" spans="1:16" ht="13.8" thickTop="1"/>
  </sheetData>
  <sheetProtection formatCells="0" formatColumns="0" formatRows="0" insertColumns="0" insertRows="0" insertHyperlinks="0" deleteColumns="0" deleteRows="0" sort="0" autoFilter="0" pivotTables="0"/>
  <autoFilter ref="A22:G76" xr:uid="{00000000-0009-0000-0000-000002000000}">
    <filterColumn colId="1" showButton="0"/>
    <filterColumn colId="2" showButton="0"/>
  </autoFilter>
  <mergeCells count="12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6:D46"/>
    <mergeCell ref="H46:L46"/>
    <mergeCell ref="B40:D40"/>
    <mergeCell ref="H40:L40"/>
    <mergeCell ref="B41:D41"/>
    <mergeCell ref="H41:L41"/>
    <mergeCell ref="B42:D42"/>
    <mergeCell ref="H42:L42"/>
    <mergeCell ref="B50:D50"/>
    <mergeCell ref="H50:L50"/>
    <mergeCell ref="H45:L45"/>
    <mergeCell ref="G44:G45"/>
    <mergeCell ref="F44:F45"/>
    <mergeCell ref="E44:E45"/>
    <mergeCell ref="B44:D45"/>
    <mergeCell ref="B51:D51"/>
    <mergeCell ref="H51:L51"/>
    <mergeCell ref="B52:D52"/>
    <mergeCell ref="H52:L52"/>
    <mergeCell ref="B47:D47"/>
    <mergeCell ref="H47:L47"/>
    <mergeCell ref="B48:D48"/>
    <mergeCell ref="H48:L48"/>
    <mergeCell ref="B49:D49"/>
    <mergeCell ref="H49:L49"/>
    <mergeCell ref="B56:D56"/>
    <mergeCell ref="H56:L56"/>
    <mergeCell ref="B57:D57"/>
    <mergeCell ref="H57:L57"/>
    <mergeCell ref="B58:D58"/>
    <mergeCell ref="B53:D53"/>
    <mergeCell ref="H53:L53"/>
    <mergeCell ref="B54:D54"/>
    <mergeCell ref="H54:L54"/>
    <mergeCell ref="B55:D55"/>
    <mergeCell ref="H55:L55"/>
    <mergeCell ref="H58:L58"/>
    <mergeCell ref="B61:D61"/>
    <mergeCell ref="C75:F75"/>
    <mergeCell ref="I75:J75"/>
    <mergeCell ref="C76:E76"/>
    <mergeCell ref="H76:J76"/>
    <mergeCell ref="A80:A84"/>
    <mergeCell ref="B80:F84"/>
    <mergeCell ref="G80:N84"/>
    <mergeCell ref="B71:D71"/>
    <mergeCell ref="H71:L71"/>
    <mergeCell ref="E72:L72"/>
    <mergeCell ref="E73:G73"/>
    <mergeCell ref="H73:I73"/>
    <mergeCell ref="I74:J74"/>
    <mergeCell ref="C74:F74"/>
    <mergeCell ref="H61:L61"/>
    <mergeCell ref="A44:A45"/>
    <mergeCell ref="I2:M2"/>
    <mergeCell ref="B68:D68"/>
    <mergeCell ref="H68:L68"/>
    <mergeCell ref="B69:D69"/>
    <mergeCell ref="H69:L69"/>
    <mergeCell ref="B70:D70"/>
    <mergeCell ref="H70:L70"/>
    <mergeCell ref="B65:D65"/>
    <mergeCell ref="H65:L65"/>
    <mergeCell ref="B66:D66"/>
    <mergeCell ref="B67:D67"/>
    <mergeCell ref="H67:L67"/>
    <mergeCell ref="H66:L66"/>
    <mergeCell ref="B62:D62"/>
    <mergeCell ref="H62:L62"/>
    <mergeCell ref="B63:D63"/>
    <mergeCell ref="H63:L63"/>
    <mergeCell ref="B64:D64"/>
    <mergeCell ref="H64:L64"/>
    <mergeCell ref="B59:D59"/>
    <mergeCell ref="H59:L59"/>
    <mergeCell ref="B60:D60"/>
    <mergeCell ref="H60:L60"/>
  </mergeCells>
  <phoneticPr fontId="86"/>
  <conditionalFormatting sqref="G23:G44 G46:G71">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8">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1"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dimension ref="A1:K28"/>
  <sheetViews>
    <sheetView workbookViewId="0">
      <selection activeCell="J25" sqref="J25"/>
    </sheetView>
  </sheetViews>
  <sheetFormatPr defaultRowHeight="13.2"/>
  <cols>
    <col min="2" max="2" width="13.109375" customWidth="1"/>
    <col min="3" max="4" width="11" customWidth="1"/>
    <col min="5" max="7" width="12.109375" customWidth="1"/>
  </cols>
  <sheetData>
    <row r="1" spans="1:10">
      <c r="A1" s="104"/>
      <c r="B1" s="104"/>
      <c r="C1" s="104"/>
      <c r="D1" s="104"/>
      <c r="E1" s="104"/>
      <c r="F1" s="104"/>
      <c r="G1" s="104"/>
      <c r="H1" s="104"/>
    </row>
    <row r="2" spans="1:10">
      <c r="A2" s="104"/>
      <c r="B2" s="104"/>
      <c r="C2" s="104"/>
      <c r="D2" s="104"/>
      <c r="E2" s="104"/>
      <c r="F2" s="104"/>
      <c r="G2" s="104"/>
      <c r="H2" s="104"/>
    </row>
    <row r="3" spans="1:10">
      <c r="A3" s="104"/>
      <c r="B3" s="104"/>
      <c r="C3" s="104"/>
      <c r="D3" s="104"/>
      <c r="E3" s="104"/>
      <c r="F3" s="104"/>
      <c r="G3" s="104"/>
      <c r="H3" s="104"/>
    </row>
    <row r="4" spans="1:10">
      <c r="A4" s="104"/>
      <c r="B4" s="445" t="s">
        <v>221</v>
      </c>
      <c r="C4" s="446"/>
      <c r="D4" s="104"/>
      <c r="E4" s="104"/>
      <c r="F4" s="104"/>
      <c r="G4" s="104"/>
      <c r="H4" s="104"/>
    </row>
    <row r="5" spans="1:10" ht="13.8" thickBot="1">
      <c r="A5" s="104"/>
      <c r="B5" s="671" t="s">
        <v>192</v>
      </c>
      <c r="C5" s="672"/>
      <c r="D5" s="672"/>
      <c r="E5" s="673" t="s">
        <v>193</v>
      </c>
      <c r="F5" s="673"/>
      <c r="G5" s="674"/>
      <c r="H5" s="104"/>
    </row>
    <row r="6" spans="1:10">
      <c r="A6" s="104"/>
      <c r="B6" s="447" t="s">
        <v>194</v>
      </c>
      <c r="C6" s="448" t="s">
        <v>194</v>
      </c>
      <c r="D6" s="448" t="s">
        <v>195</v>
      </c>
      <c r="E6" s="449" t="s">
        <v>194</v>
      </c>
      <c r="F6" s="448" t="s">
        <v>194</v>
      </c>
      <c r="G6" s="450" t="s">
        <v>195</v>
      </c>
      <c r="H6" s="104"/>
    </row>
    <row r="7" spans="1:10">
      <c r="A7" s="104"/>
      <c r="B7" s="451" t="s">
        <v>196</v>
      </c>
      <c r="C7" s="452" t="s">
        <v>197</v>
      </c>
      <c r="D7" s="452" t="s">
        <v>198</v>
      </c>
      <c r="E7" s="453" t="s">
        <v>196</v>
      </c>
      <c r="F7" s="452" t="s">
        <v>197</v>
      </c>
      <c r="G7" s="454" t="s">
        <v>198</v>
      </c>
      <c r="H7" s="104"/>
    </row>
    <row r="8" spans="1:10" ht="13.8" thickBot="1">
      <c r="A8" s="104"/>
      <c r="B8" s="509">
        <v>61918</v>
      </c>
      <c r="C8" s="510">
        <v>32099</v>
      </c>
      <c r="D8" s="510">
        <v>29819</v>
      </c>
      <c r="E8" s="510">
        <v>34035</v>
      </c>
      <c r="F8" s="510">
        <v>16741</v>
      </c>
      <c r="G8" s="511">
        <v>17294</v>
      </c>
      <c r="H8" s="104"/>
    </row>
    <row r="9" spans="1:10">
      <c r="A9" s="104"/>
      <c r="B9" s="104"/>
      <c r="C9" s="104"/>
      <c r="D9" s="104"/>
      <c r="E9" s="104"/>
      <c r="F9" s="104"/>
      <c r="G9" s="104"/>
      <c r="H9" s="104"/>
    </row>
    <row r="10" spans="1:10">
      <c r="A10" s="104"/>
      <c r="B10" s="104"/>
      <c r="C10" s="104"/>
      <c r="D10" s="104"/>
      <c r="E10" s="104"/>
      <c r="F10" s="104"/>
      <c r="G10" s="104"/>
      <c r="H10" s="104"/>
      <c r="J10" t="s">
        <v>145</v>
      </c>
    </row>
    <row r="11" spans="1:10">
      <c r="A11" s="104"/>
      <c r="B11" s="104"/>
      <c r="C11" s="104"/>
      <c r="D11" s="104"/>
      <c r="E11" s="104"/>
      <c r="F11" s="104"/>
      <c r="G11" s="104"/>
      <c r="H11" s="104"/>
    </row>
    <row r="12" spans="1:10">
      <c r="A12" s="104"/>
      <c r="B12" s="445" t="s">
        <v>314</v>
      </c>
      <c r="C12" s="446"/>
      <c r="D12" s="104"/>
      <c r="E12" s="104"/>
      <c r="F12" s="104"/>
      <c r="G12" s="104"/>
      <c r="H12" s="104"/>
    </row>
    <row r="13" spans="1:10" ht="13.8" thickBot="1">
      <c r="A13" s="104"/>
      <c r="B13" s="671" t="s">
        <v>192</v>
      </c>
      <c r="C13" s="672"/>
      <c r="D13" s="672"/>
      <c r="E13" s="673" t="s">
        <v>193</v>
      </c>
      <c r="F13" s="673"/>
      <c r="G13" s="674"/>
      <c r="H13" s="104"/>
    </row>
    <row r="14" spans="1:10">
      <c r="A14" s="104"/>
      <c r="B14" s="447" t="s">
        <v>194</v>
      </c>
      <c r="C14" s="448" t="s">
        <v>194</v>
      </c>
      <c r="D14" s="448" t="s">
        <v>195</v>
      </c>
      <c r="E14" s="449" t="s">
        <v>194</v>
      </c>
      <c r="F14" s="448" t="s">
        <v>194</v>
      </c>
      <c r="G14" s="450" t="s">
        <v>195</v>
      </c>
      <c r="H14" s="104"/>
    </row>
    <row r="15" spans="1:10">
      <c r="A15" s="104"/>
      <c r="B15" s="451" t="s">
        <v>196</v>
      </c>
      <c r="C15" s="452" t="s">
        <v>197</v>
      </c>
      <c r="D15" s="452" t="s">
        <v>198</v>
      </c>
      <c r="E15" s="453" t="s">
        <v>196</v>
      </c>
      <c r="F15" s="452" t="s">
        <v>197</v>
      </c>
      <c r="G15" s="454" t="s">
        <v>198</v>
      </c>
      <c r="H15" s="104"/>
    </row>
    <row r="16" spans="1:10" ht="13.8" thickBot="1">
      <c r="A16" s="104"/>
      <c r="B16" s="509">
        <v>64027</v>
      </c>
      <c r="C16" s="510">
        <v>33662</v>
      </c>
      <c r="D16" s="510">
        <v>30365</v>
      </c>
      <c r="E16" s="510">
        <v>44178</v>
      </c>
      <c r="F16" s="510">
        <v>22012</v>
      </c>
      <c r="G16" s="511">
        <v>22166</v>
      </c>
      <c r="H16" s="104"/>
    </row>
    <row r="17" spans="1:11">
      <c r="A17" s="104"/>
    </row>
    <row r="18" spans="1:11">
      <c r="A18" s="104"/>
      <c r="B18" s="104"/>
      <c r="C18" s="104"/>
      <c r="D18" s="104"/>
      <c r="E18" s="104"/>
      <c r="F18" s="104"/>
      <c r="G18" s="104"/>
      <c r="H18" s="104"/>
    </row>
    <row r="19" spans="1:11">
      <c r="A19" s="104"/>
      <c r="B19" s="104"/>
      <c r="C19" s="104"/>
      <c r="D19" s="104"/>
      <c r="E19" s="104"/>
      <c r="F19" s="104"/>
      <c r="G19" s="104"/>
      <c r="H19" s="104"/>
    </row>
    <row r="20" spans="1:11" ht="18" customHeight="1">
      <c r="A20" s="104"/>
      <c r="B20" s="455" t="s">
        <v>192</v>
      </c>
      <c r="C20" s="456"/>
      <c r="D20" s="456"/>
      <c r="E20" s="457" t="s">
        <v>193</v>
      </c>
      <c r="F20" s="457"/>
      <c r="G20" s="458"/>
      <c r="H20" s="104"/>
    </row>
    <row r="21" spans="1:11" ht="18" customHeight="1">
      <c r="A21" s="104"/>
      <c r="B21" s="459" t="s">
        <v>199</v>
      </c>
      <c r="C21" s="460" t="s">
        <v>200</v>
      </c>
      <c r="D21" s="460" t="s">
        <v>201</v>
      </c>
      <c r="E21" s="461" t="s">
        <v>202</v>
      </c>
      <c r="F21" s="460" t="s">
        <v>203</v>
      </c>
      <c r="G21" s="462" t="s">
        <v>204</v>
      </c>
      <c r="H21" s="104"/>
      <c r="K21" t="s">
        <v>222</v>
      </c>
    </row>
    <row r="22" spans="1:11" ht="18" customHeight="1">
      <c r="A22" s="104"/>
      <c r="B22" s="489">
        <f>+B16/B8</f>
        <v>1.0340611776866178</v>
      </c>
      <c r="C22" s="489">
        <f t="shared" ref="C22:G22" si="0">+C16/C8</f>
        <v>1.0486931057042275</v>
      </c>
      <c r="D22" s="489">
        <f t="shared" si="0"/>
        <v>1.0183104731882358</v>
      </c>
      <c r="E22" s="489">
        <f t="shared" si="0"/>
        <v>1.2980167474658439</v>
      </c>
      <c r="F22" s="489">
        <f t="shared" si="0"/>
        <v>1.3148557433845052</v>
      </c>
      <c r="G22" s="489">
        <f t="shared" si="0"/>
        <v>1.2817162021510351</v>
      </c>
      <c r="H22" s="104"/>
    </row>
    <row r="23" spans="1:11">
      <c r="B23" s="104"/>
      <c r="C23" s="104"/>
      <c r="D23" s="104"/>
      <c r="E23" s="104"/>
      <c r="F23" s="104"/>
      <c r="G23" s="104"/>
      <c r="H23" s="104"/>
    </row>
    <row r="24" spans="1:11">
      <c r="B24" s="104"/>
      <c r="C24" s="104"/>
      <c r="D24" s="104"/>
      <c r="E24" s="104"/>
      <c r="F24" s="104"/>
      <c r="G24" s="104"/>
      <c r="H24" s="104"/>
    </row>
    <row r="25" spans="1:11">
      <c r="B25" s="104"/>
      <c r="C25" s="104"/>
      <c r="D25" s="104"/>
      <c r="E25" s="104"/>
      <c r="F25" s="104"/>
      <c r="G25" s="104"/>
      <c r="H25" s="104"/>
    </row>
    <row r="26" spans="1:11">
      <c r="H26" s="104"/>
    </row>
    <row r="28" spans="1:11">
      <c r="H28" t="s">
        <v>205</v>
      </c>
    </row>
  </sheetData>
  <mergeCells count="4">
    <mergeCell ref="B5:D5"/>
    <mergeCell ref="E5:G5"/>
    <mergeCell ref="B13:D13"/>
    <mergeCell ref="E13:G13"/>
  </mergeCells>
  <phoneticPr fontId="8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10ED-235F-44B4-BD95-BE24AEBE9EF8}">
  <dimension ref="A1:P27"/>
  <sheetViews>
    <sheetView view="pageBreakPreview" zoomScaleNormal="75" zoomScaleSheetLayoutView="100" workbookViewId="0">
      <selection activeCell="P14" sqref="P14"/>
    </sheetView>
  </sheetViews>
  <sheetFormatPr defaultColWidth="9" defaultRowHeight="13.2"/>
  <cols>
    <col min="1" max="1" width="4.88671875" style="525" customWidth="1"/>
    <col min="2" max="11" width="9" style="525"/>
    <col min="12" max="12" width="32.77734375" style="525" customWidth="1"/>
    <col min="13" max="13" width="4.21875" style="525" customWidth="1"/>
    <col min="14" max="14" width="3.44140625" style="525" customWidth="1"/>
    <col min="15" max="16384" width="9" style="525"/>
  </cols>
  <sheetData>
    <row r="1" spans="1:16" ht="23.4">
      <c r="A1" s="686" t="s">
        <v>206</v>
      </c>
      <c r="B1" s="686"/>
      <c r="C1" s="686"/>
      <c r="D1" s="686"/>
      <c r="E1" s="686"/>
      <c r="F1" s="686"/>
      <c r="G1" s="686"/>
      <c r="H1" s="686"/>
      <c r="I1" s="686"/>
      <c r="J1" s="687"/>
      <c r="K1" s="687"/>
      <c r="L1" s="687"/>
      <c r="M1" s="687"/>
    </row>
    <row r="2" spans="1:16" ht="19.2">
      <c r="A2" s="688" t="s">
        <v>441</v>
      </c>
      <c r="B2" s="688"/>
      <c r="C2" s="688"/>
      <c r="D2" s="688"/>
      <c r="E2" s="688"/>
      <c r="F2" s="688"/>
      <c r="G2" s="688"/>
      <c r="H2" s="688"/>
      <c r="I2" s="688"/>
      <c r="J2" s="689"/>
      <c r="K2" s="689"/>
      <c r="L2" s="689"/>
      <c r="M2" s="689"/>
      <c r="N2" s="526"/>
      <c r="P2" s="527"/>
    </row>
    <row r="3" spans="1:16" ht="29.4" customHeight="1">
      <c r="A3" s="690" t="s">
        <v>442</v>
      </c>
      <c r="B3" s="690"/>
      <c r="C3" s="690"/>
      <c r="D3" s="690"/>
      <c r="E3" s="690"/>
      <c r="F3" s="690"/>
      <c r="G3" s="690"/>
      <c r="H3" s="690"/>
      <c r="I3" s="690"/>
      <c r="J3" s="691"/>
      <c r="K3" s="691"/>
      <c r="L3" s="691"/>
      <c r="M3" s="691"/>
      <c r="N3" s="692"/>
      <c r="O3" s="528"/>
      <c r="P3" s="290"/>
    </row>
    <row r="4" spans="1:16" ht="17.399999999999999">
      <c r="A4" s="693" t="s">
        <v>443</v>
      </c>
      <c r="B4" s="693"/>
      <c r="C4" s="693"/>
      <c r="D4" s="693"/>
      <c r="E4" s="693"/>
      <c r="F4" s="693"/>
      <c r="G4" s="693"/>
      <c r="H4" s="693"/>
      <c r="I4" s="693"/>
      <c r="J4" s="694"/>
      <c r="K4" s="694"/>
      <c r="L4" s="694"/>
      <c r="M4" s="694"/>
      <c r="N4" s="692"/>
      <c r="P4" s="527"/>
    </row>
    <row r="5" spans="1:16" ht="16.8" thickBot="1">
      <c r="A5" s="533"/>
      <c r="B5" s="530"/>
      <c r="C5" s="530"/>
      <c r="D5" s="530"/>
      <c r="E5" s="530"/>
      <c r="F5" s="530"/>
      <c r="G5" s="530"/>
      <c r="H5" s="530"/>
      <c r="I5" s="530"/>
      <c r="J5" s="530"/>
      <c r="K5" s="530"/>
      <c r="L5" s="530"/>
      <c r="M5" s="530"/>
      <c r="N5" s="692"/>
    </row>
    <row r="6" spans="1:16" ht="24" customHeight="1" thickTop="1">
      <c r="A6" s="530"/>
      <c r="B6" s="695" t="s">
        <v>26</v>
      </c>
      <c r="C6" s="696"/>
      <c r="D6" s="696"/>
      <c r="E6" s="696"/>
      <c r="F6" s="530"/>
      <c r="G6" s="530"/>
      <c r="H6" s="698" t="s">
        <v>445</v>
      </c>
      <c r="I6" s="699"/>
      <c r="J6" s="699"/>
      <c r="K6" s="699"/>
      <c r="L6" s="700"/>
      <c r="M6" s="530"/>
      <c r="N6" s="692"/>
      <c r="O6" s="528"/>
      <c r="P6" s="528"/>
    </row>
    <row r="7" spans="1:16" ht="24" customHeight="1">
      <c r="A7" s="530"/>
      <c r="B7" s="696"/>
      <c r="C7" s="696"/>
      <c r="D7" s="696"/>
      <c r="E7" s="696"/>
      <c r="F7" s="530"/>
      <c r="G7" s="530"/>
      <c r="H7" s="701"/>
      <c r="I7" s="702"/>
      <c r="J7" s="702"/>
      <c r="K7" s="702"/>
      <c r="L7" s="703"/>
      <c r="M7" s="530"/>
      <c r="N7" s="692"/>
      <c r="O7" s="525" t="s">
        <v>19</v>
      </c>
      <c r="P7" s="290"/>
    </row>
    <row r="8" spans="1:16" ht="24" customHeight="1">
      <c r="A8" s="530"/>
      <c r="B8" s="696"/>
      <c r="C8" s="696"/>
      <c r="D8" s="696"/>
      <c r="E8" s="696"/>
      <c r="F8" s="530"/>
      <c r="G8" s="530"/>
      <c r="H8" s="701"/>
      <c r="I8" s="702"/>
      <c r="J8" s="702"/>
      <c r="K8" s="702"/>
      <c r="L8" s="703"/>
      <c r="M8" s="530"/>
      <c r="P8" s="527"/>
    </row>
    <row r="9" spans="1:16" ht="24" customHeight="1">
      <c r="A9" s="530"/>
      <c r="B9" s="696"/>
      <c r="C9" s="696"/>
      <c r="D9" s="696"/>
      <c r="E9" s="696"/>
      <c r="F9" s="530"/>
      <c r="G9" s="530"/>
      <c r="H9" s="701"/>
      <c r="I9" s="702"/>
      <c r="J9" s="702"/>
      <c r="K9" s="702"/>
      <c r="L9" s="703"/>
      <c r="M9" s="530"/>
    </row>
    <row r="10" spans="1:16" ht="24" customHeight="1">
      <c r="A10" s="530"/>
      <c r="B10" s="696"/>
      <c r="C10" s="696"/>
      <c r="D10" s="696"/>
      <c r="E10" s="696"/>
      <c r="F10" s="530"/>
      <c r="G10" s="530"/>
      <c r="H10" s="701"/>
      <c r="I10" s="702"/>
      <c r="J10" s="702"/>
      <c r="K10" s="702"/>
      <c r="L10" s="703"/>
      <c r="M10" s="530"/>
    </row>
    <row r="11" spans="1:16" ht="24" customHeight="1">
      <c r="A11" s="530"/>
      <c r="B11" s="696"/>
      <c r="C11" s="696"/>
      <c r="D11" s="696"/>
      <c r="E11" s="696"/>
      <c r="F11" s="531"/>
      <c r="G11" s="531"/>
      <c r="H11" s="701"/>
      <c r="I11" s="702"/>
      <c r="J11" s="702"/>
      <c r="K11" s="702"/>
      <c r="L11" s="703"/>
      <c r="M11" s="530"/>
    </row>
    <row r="12" spans="1:16" ht="24" customHeight="1">
      <c r="A12" s="530"/>
      <c r="B12" s="696"/>
      <c r="C12" s="696"/>
      <c r="D12" s="696"/>
      <c r="E12" s="696"/>
      <c r="F12" s="532"/>
      <c r="G12" s="532"/>
      <c r="H12" s="701"/>
      <c r="I12" s="702"/>
      <c r="J12" s="702"/>
      <c r="K12" s="702"/>
      <c r="L12" s="703"/>
      <c r="M12" s="530"/>
    </row>
    <row r="13" spans="1:16" ht="24" customHeight="1">
      <c r="A13" s="530"/>
      <c r="B13" s="697"/>
      <c r="C13" s="697"/>
      <c r="D13" s="697"/>
      <c r="E13" s="697"/>
      <c r="F13" s="532"/>
      <c r="G13" s="532"/>
      <c r="H13" s="701"/>
      <c r="I13" s="702"/>
      <c r="J13" s="702"/>
      <c r="K13" s="702"/>
      <c r="L13" s="703"/>
      <c r="M13" s="530"/>
      <c r="P13" s="528"/>
    </row>
    <row r="14" spans="1:16" ht="63.6" customHeight="1" thickBot="1">
      <c r="A14" s="530"/>
      <c r="B14" s="697"/>
      <c r="C14" s="697"/>
      <c r="D14" s="697"/>
      <c r="E14" s="697"/>
      <c r="F14" s="531"/>
      <c r="G14" s="531"/>
      <c r="H14" s="704"/>
      <c r="I14" s="705"/>
      <c r="J14" s="705"/>
      <c r="K14" s="705"/>
      <c r="L14" s="706"/>
      <c r="M14" s="530"/>
      <c r="P14" s="529" t="s">
        <v>19</v>
      </c>
    </row>
    <row r="15" spans="1:16" ht="16.8" thickTop="1">
      <c r="A15" s="530"/>
      <c r="B15" s="530"/>
      <c r="C15" s="530"/>
      <c r="D15" s="530"/>
      <c r="E15" s="530"/>
      <c r="F15" s="530"/>
      <c r="G15" s="530"/>
      <c r="H15" s="530" t="s">
        <v>19</v>
      </c>
      <c r="I15" s="530"/>
      <c r="J15" s="530"/>
      <c r="K15" s="530"/>
      <c r="L15" s="530"/>
      <c r="M15" s="530"/>
    </row>
    <row r="16" spans="1:16" ht="9" customHeight="1" thickBot="1">
      <c r="A16" s="535"/>
      <c r="B16" s="534"/>
      <c r="C16" s="534"/>
      <c r="D16" s="534"/>
      <c r="E16" s="534"/>
      <c r="F16" s="534"/>
      <c r="G16" s="534"/>
      <c r="H16" s="534"/>
      <c r="I16" s="534"/>
      <c r="J16" s="534"/>
      <c r="K16" s="534"/>
      <c r="L16" s="534"/>
      <c r="M16" s="534"/>
    </row>
    <row r="17" spans="1:14" ht="17.399999999999999" customHeight="1" thickTop="1">
      <c r="A17" s="534"/>
      <c r="B17" s="675" t="s">
        <v>444</v>
      </c>
      <c r="C17" s="676"/>
      <c r="D17" s="676"/>
      <c r="E17" s="676"/>
      <c r="F17" s="676"/>
      <c r="G17" s="676"/>
      <c r="H17" s="676"/>
      <c r="I17" s="676"/>
      <c r="J17" s="676"/>
      <c r="K17" s="676"/>
      <c r="L17" s="677"/>
      <c r="M17" s="534"/>
    </row>
    <row r="18" spans="1:14">
      <c r="A18" s="534"/>
      <c r="B18" s="678"/>
      <c r="C18" s="679"/>
      <c r="D18" s="679"/>
      <c r="E18" s="679"/>
      <c r="F18" s="679"/>
      <c r="G18" s="679"/>
      <c r="H18" s="679"/>
      <c r="I18" s="679"/>
      <c r="J18" s="679"/>
      <c r="K18" s="679"/>
      <c r="L18" s="680"/>
      <c r="M18" s="534"/>
    </row>
    <row r="19" spans="1:14">
      <c r="A19" s="534"/>
      <c r="B19" s="678"/>
      <c r="C19" s="679"/>
      <c r="D19" s="679"/>
      <c r="E19" s="679"/>
      <c r="F19" s="679"/>
      <c r="G19" s="679"/>
      <c r="H19" s="679"/>
      <c r="I19" s="679"/>
      <c r="J19" s="679"/>
      <c r="K19" s="679"/>
      <c r="L19" s="680"/>
      <c r="M19" s="534"/>
    </row>
    <row r="20" spans="1:14">
      <c r="A20" s="534"/>
      <c r="B20" s="678"/>
      <c r="C20" s="679"/>
      <c r="D20" s="679"/>
      <c r="E20" s="679"/>
      <c r="F20" s="679"/>
      <c r="G20" s="679"/>
      <c r="H20" s="679"/>
      <c r="I20" s="679"/>
      <c r="J20" s="679"/>
      <c r="K20" s="679"/>
      <c r="L20" s="680"/>
      <c r="M20" s="534"/>
    </row>
    <row r="21" spans="1:14" ht="13.8" thickBot="1">
      <c r="A21" s="534"/>
      <c r="B21" s="681"/>
      <c r="C21" s="682"/>
      <c r="D21" s="682"/>
      <c r="E21" s="682"/>
      <c r="F21" s="682"/>
      <c r="G21" s="682"/>
      <c r="H21" s="682"/>
      <c r="I21" s="682"/>
      <c r="J21" s="682"/>
      <c r="K21" s="682"/>
      <c r="L21" s="683"/>
      <c r="M21" s="534"/>
    </row>
    <row r="22" spans="1:14" ht="13.8" thickTop="1">
      <c r="A22" s="534"/>
      <c r="B22" s="534"/>
      <c r="C22" s="534"/>
      <c r="D22" s="534"/>
      <c r="E22" s="534"/>
      <c r="F22" s="534"/>
      <c r="G22" s="534"/>
      <c r="H22" s="534"/>
      <c r="I22" s="534"/>
      <c r="J22" s="534"/>
      <c r="K22" s="534"/>
      <c r="L22" s="534"/>
      <c r="M22" s="534"/>
    </row>
    <row r="23" spans="1:14">
      <c r="A23" s="684"/>
      <c r="B23" s="685"/>
      <c r="C23" s="685"/>
      <c r="D23" s="685"/>
      <c r="E23" s="685"/>
      <c r="F23" s="685"/>
      <c r="G23" s="685"/>
      <c r="H23" s="685"/>
      <c r="I23" s="685"/>
      <c r="J23" s="685"/>
      <c r="K23" s="685"/>
      <c r="L23" s="685"/>
      <c r="M23" s="685"/>
      <c r="N23" s="685"/>
    </row>
    <row r="24" spans="1:14">
      <c r="A24" s="685"/>
      <c r="B24" s="685"/>
      <c r="C24" s="685"/>
      <c r="D24" s="685"/>
      <c r="E24" s="685"/>
      <c r="F24" s="685"/>
      <c r="G24" s="685"/>
      <c r="H24" s="685"/>
      <c r="I24" s="685"/>
      <c r="J24" s="685"/>
      <c r="K24" s="685"/>
      <c r="L24" s="685"/>
      <c r="M24" s="685"/>
      <c r="N24" s="685"/>
    </row>
    <row r="25" spans="1:14">
      <c r="A25" s="685"/>
      <c r="B25" s="685"/>
      <c r="C25" s="685"/>
      <c r="D25" s="685"/>
      <c r="E25" s="685"/>
      <c r="F25" s="685"/>
      <c r="G25" s="685"/>
      <c r="H25" s="685"/>
      <c r="I25" s="685"/>
      <c r="J25" s="685"/>
      <c r="K25" s="685"/>
      <c r="L25" s="685"/>
      <c r="M25" s="685"/>
      <c r="N25" s="685"/>
    </row>
    <row r="26" spans="1:14">
      <c r="A26" s="685"/>
      <c r="B26" s="685"/>
      <c r="C26" s="685"/>
      <c r="D26" s="685"/>
      <c r="E26" s="685"/>
      <c r="F26" s="685"/>
      <c r="G26" s="685"/>
      <c r="H26" s="685"/>
      <c r="I26" s="685"/>
      <c r="J26" s="685"/>
      <c r="K26" s="685"/>
      <c r="L26" s="685"/>
      <c r="M26" s="685"/>
      <c r="N26" s="685"/>
    </row>
    <row r="27" spans="1:14">
      <c r="A27" s="685"/>
      <c r="B27" s="685"/>
      <c r="C27" s="685"/>
      <c r="D27" s="685"/>
      <c r="E27" s="685"/>
      <c r="F27" s="685"/>
      <c r="G27" s="685"/>
      <c r="H27" s="685"/>
      <c r="I27" s="685"/>
      <c r="J27" s="685"/>
      <c r="K27" s="685"/>
      <c r="L27" s="685"/>
      <c r="M27" s="685"/>
      <c r="N27" s="685"/>
    </row>
  </sheetData>
  <mergeCells count="9">
    <mergeCell ref="B17:L21"/>
    <mergeCell ref="A23:N27"/>
    <mergeCell ref="A1:M1"/>
    <mergeCell ref="A2:M2"/>
    <mergeCell ref="A3:M3"/>
    <mergeCell ref="N3:N7"/>
    <mergeCell ref="A4:M4"/>
    <mergeCell ref="B6:E14"/>
    <mergeCell ref="H6:L14"/>
  </mergeCells>
  <phoneticPr fontId="86"/>
  <pageMargins left="0.23622047244094491" right="0.23622047244094491" top="0.74803149606299213" bottom="0.74803149606299213" header="0.31496062992125984" footer="0.31496062992125984"/>
  <pageSetup paperSize="9" scale="110"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2"/>
  <sheetViews>
    <sheetView showGridLines="0" zoomScale="99" zoomScaleNormal="99" zoomScaleSheetLayoutView="79" workbookViewId="0">
      <selection activeCell="A27" sqref="A27:XFD38"/>
    </sheetView>
  </sheetViews>
  <sheetFormatPr defaultColWidth="9" defaultRowHeight="19.2"/>
  <cols>
    <col min="1" max="1" width="163.88671875" style="276" customWidth="1"/>
    <col min="2" max="2" width="11.21875" style="274" customWidth="1"/>
    <col min="3" max="3" width="22" style="274" customWidth="1"/>
    <col min="4" max="4" width="20.109375" style="275" customWidth="1"/>
    <col min="5" max="16384" width="9" style="1"/>
  </cols>
  <sheetData>
    <row r="1" spans="1:4" s="40" customFormat="1" ht="44.25" customHeight="1" thickBot="1">
      <c r="A1" s="159" t="s">
        <v>249</v>
      </c>
      <c r="B1" s="160" t="s">
        <v>0</v>
      </c>
      <c r="C1" s="161" t="s">
        <v>1</v>
      </c>
      <c r="D1" s="273" t="s">
        <v>2</v>
      </c>
    </row>
    <row r="2" spans="1:4" s="40" customFormat="1" ht="48" customHeight="1" thickTop="1">
      <c r="A2" s="157" t="s">
        <v>268</v>
      </c>
      <c r="B2" s="286"/>
      <c r="C2" s="719" t="s">
        <v>272</v>
      </c>
      <c r="D2" s="289"/>
    </row>
    <row r="3" spans="1:4" s="40" customFormat="1" ht="158.4" customHeight="1">
      <c r="A3" s="408" t="s">
        <v>270</v>
      </c>
      <c r="B3" s="403" t="s">
        <v>269</v>
      </c>
      <c r="C3" s="720"/>
      <c r="D3" s="440">
        <v>45313</v>
      </c>
    </row>
    <row r="4" spans="1:4" s="40" customFormat="1" ht="36.6" customHeight="1" thickBot="1">
      <c r="A4" s="158" t="s">
        <v>271</v>
      </c>
      <c r="B4" s="285"/>
      <c r="C4" s="721"/>
      <c r="D4" s="288"/>
    </row>
    <row r="5" spans="1:4" s="40" customFormat="1" ht="48" customHeight="1" thickTop="1">
      <c r="A5" s="157" t="s">
        <v>244</v>
      </c>
      <c r="B5" s="286"/>
      <c r="C5" s="719" t="s">
        <v>248</v>
      </c>
      <c r="D5" s="289"/>
    </row>
    <row r="6" spans="1:4" s="40" customFormat="1" ht="177.6" customHeight="1">
      <c r="A6" s="408" t="s">
        <v>245</v>
      </c>
      <c r="B6" s="403" t="s">
        <v>247</v>
      </c>
      <c r="C6" s="720"/>
      <c r="D6" s="440">
        <v>45315</v>
      </c>
    </row>
    <row r="7" spans="1:4" s="40" customFormat="1" ht="36.6" customHeight="1" thickBot="1">
      <c r="A7" s="158" t="s">
        <v>246</v>
      </c>
      <c r="B7" s="285"/>
      <c r="C7" s="721"/>
      <c r="D7" s="288"/>
    </row>
    <row r="8" spans="1:4" s="40" customFormat="1" ht="39" customHeight="1" thickTop="1">
      <c r="A8" s="374" t="s">
        <v>258</v>
      </c>
      <c r="B8" s="286"/>
      <c r="C8" s="726" t="s">
        <v>262</v>
      </c>
      <c r="D8" s="289"/>
    </row>
    <row r="9" spans="1:4" s="40" customFormat="1" ht="165.6" customHeight="1">
      <c r="A9" s="728" t="s">
        <v>259</v>
      </c>
      <c r="B9" s="403" t="s">
        <v>261</v>
      </c>
      <c r="C9" s="720"/>
      <c r="D9" s="440">
        <v>45315</v>
      </c>
    </row>
    <row r="10" spans="1:4" s="40" customFormat="1" ht="84.6" hidden="1" customHeight="1">
      <c r="A10" s="729"/>
      <c r="B10" s="403"/>
      <c r="C10" s="720"/>
      <c r="D10" s="440"/>
    </row>
    <row r="11" spans="1:4" s="40" customFormat="1" ht="36.6" customHeight="1" thickBot="1">
      <c r="A11" s="484" t="s">
        <v>260</v>
      </c>
      <c r="B11" s="285"/>
      <c r="C11" s="721"/>
      <c r="D11" s="288"/>
    </row>
    <row r="12" spans="1:4" s="40" customFormat="1" ht="42" customHeight="1" thickTop="1">
      <c r="A12" s="374" t="s">
        <v>285</v>
      </c>
      <c r="B12" s="286"/>
      <c r="C12" s="719" t="s">
        <v>289</v>
      </c>
      <c r="D12" s="289"/>
    </row>
    <row r="13" spans="1:4" s="40" customFormat="1" ht="214.2" customHeight="1">
      <c r="A13" s="366" t="s">
        <v>288</v>
      </c>
      <c r="B13" s="403" t="s">
        <v>286</v>
      </c>
      <c r="C13" s="720"/>
      <c r="D13" s="287">
        <v>45316</v>
      </c>
    </row>
    <row r="14" spans="1:4" s="40" customFormat="1" ht="36.6" customHeight="1" thickBot="1">
      <c r="A14" s="290" t="s">
        <v>287</v>
      </c>
      <c r="B14" s="285"/>
      <c r="C14" s="721"/>
      <c r="D14" s="288"/>
    </row>
    <row r="15" spans="1:4" s="40" customFormat="1" ht="44.4" customHeight="1" thickTop="1">
      <c r="A15" s="374" t="s">
        <v>290</v>
      </c>
      <c r="B15" s="286"/>
      <c r="C15" s="719" t="s">
        <v>294</v>
      </c>
      <c r="D15" s="289"/>
    </row>
    <row r="16" spans="1:4" s="40" customFormat="1" ht="117.6" customHeight="1">
      <c r="A16" s="421" t="s">
        <v>291</v>
      </c>
      <c r="B16" s="291" t="s">
        <v>293</v>
      </c>
      <c r="C16" s="727"/>
      <c r="D16" s="440">
        <v>45314</v>
      </c>
    </row>
    <row r="17" spans="1:19" s="40" customFormat="1" ht="33" customHeight="1" thickBot="1">
      <c r="A17" s="422" t="s">
        <v>292</v>
      </c>
      <c r="B17" s="412"/>
      <c r="C17" s="410"/>
      <c r="D17" s="413"/>
    </row>
    <row r="18" spans="1:19" s="40" customFormat="1" ht="54" customHeight="1" thickTop="1">
      <c r="A18" s="468" t="s">
        <v>295</v>
      </c>
      <c r="B18" s="463"/>
      <c r="C18" s="716" t="s">
        <v>299</v>
      </c>
      <c r="D18" s="714">
        <v>45314</v>
      </c>
    </row>
    <row r="19" spans="1:19" s="40" customFormat="1" ht="102" customHeight="1">
      <c r="A19" s="366" t="s">
        <v>296</v>
      </c>
      <c r="B19" s="291" t="s">
        <v>298</v>
      </c>
      <c r="C19" s="717"/>
      <c r="D19" s="715"/>
      <c r="S19" s="423"/>
    </row>
    <row r="20" spans="1:19" s="40" customFormat="1" ht="36.6" customHeight="1" thickBot="1">
      <c r="A20" s="158" t="s">
        <v>297</v>
      </c>
      <c r="B20" s="156"/>
      <c r="C20" s="718"/>
      <c r="D20" s="707"/>
    </row>
    <row r="21" spans="1:19" s="40" customFormat="1" ht="45" customHeight="1" thickTop="1">
      <c r="A21" s="409" t="s">
        <v>300</v>
      </c>
      <c r="B21" s="286"/>
      <c r="C21" s="719" t="s">
        <v>302</v>
      </c>
      <c r="D21" s="289"/>
    </row>
    <row r="22" spans="1:19" s="40" customFormat="1" ht="213.6" customHeight="1">
      <c r="A22" s="366" t="s">
        <v>301</v>
      </c>
      <c r="B22" s="403" t="s">
        <v>298</v>
      </c>
      <c r="C22" s="720"/>
      <c r="D22" s="287">
        <v>45317</v>
      </c>
    </row>
    <row r="23" spans="1:19" s="40" customFormat="1" ht="40.200000000000003" customHeight="1" thickBot="1">
      <c r="A23" s="158" t="s">
        <v>303</v>
      </c>
      <c r="B23" s="285"/>
      <c r="C23" s="721"/>
      <c r="D23" s="288"/>
    </row>
    <row r="24" spans="1:19" s="40" customFormat="1" ht="40.950000000000003" customHeight="1" thickTop="1" thickBot="1">
      <c r="A24" s="441" t="s">
        <v>434</v>
      </c>
      <c r="B24" s="730" t="s">
        <v>437</v>
      </c>
      <c r="C24" s="722" t="s">
        <v>436</v>
      </c>
      <c r="D24" s="725">
        <v>45317</v>
      </c>
    </row>
    <row r="25" spans="1:19" s="40" customFormat="1" ht="250.8" customHeight="1" thickBot="1">
      <c r="A25" s="383" t="s">
        <v>435</v>
      </c>
      <c r="B25" s="731"/>
      <c r="C25" s="723"/>
      <c r="D25" s="708"/>
    </row>
    <row r="26" spans="1:19" s="40" customFormat="1" ht="43.8" customHeight="1" thickBot="1">
      <c r="A26" s="281" t="s">
        <v>438</v>
      </c>
      <c r="B26" s="732"/>
      <c r="C26" s="724"/>
      <c r="D26" s="709"/>
    </row>
    <row r="27" spans="1:19" s="40" customFormat="1" ht="40.799999999999997" hidden="1" customHeight="1" thickTop="1" thickBot="1">
      <c r="A27" s="386"/>
      <c r="B27" s="710"/>
      <c r="C27" s="712"/>
      <c r="D27" s="707"/>
    </row>
    <row r="28" spans="1:19" s="40" customFormat="1" ht="127.2" hidden="1" customHeight="1" thickBot="1">
      <c r="A28" s="383"/>
      <c r="B28" s="710"/>
      <c r="C28" s="712"/>
      <c r="D28" s="708"/>
    </row>
    <row r="29" spans="1:19" s="40" customFormat="1" ht="31.8" hidden="1" customHeight="1" thickBot="1">
      <c r="A29" s="281"/>
      <c r="B29" s="711"/>
      <c r="C29" s="713"/>
      <c r="D29" s="709"/>
    </row>
    <row r="30" spans="1:19" ht="42.6" hidden="1" customHeight="1" thickTop="1" thickBot="1">
      <c r="A30" s="386"/>
      <c r="B30" s="710"/>
      <c r="C30" s="712"/>
      <c r="D30" s="707"/>
    </row>
    <row r="31" spans="1:19" ht="169.8" hidden="1" customHeight="1" thickBot="1">
      <c r="A31" s="383"/>
      <c r="B31" s="710"/>
      <c r="C31" s="712"/>
      <c r="D31" s="708"/>
    </row>
    <row r="32" spans="1:19" ht="34.200000000000003" hidden="1" customHeight="1" thickBot="1">
      <c r="A32" s="281"/>
      <c r="B32" s="711"/>
      <c r="C32" s="713"/>
      <c r="D32" s="709"/>
    </row>
    <row r="33" spans="1:4" ht="43.2" hidden="1" customHeight="1" thickTop="1" thickBot="1">
      <c r="A33" s="386"/>
      <c r="B33" s="710"/>
      <c r="C33" s="712"/>
      <c r="D33" s="707"/>
    </row>
    <row r="34" spans="1:4" ht="123.6" hidden="1" customHeight="1" thickBot="1">
      <c r="A34" s="383"/>
      <c r="B34" s="710"/>
      <c r="C34" s="712"/>
      <c r="D34" s="708"/>
    </row>
    <row r="35" spans="1:4" ht="36.6" hidden="1" customHeight="1" thickBot="1">
      <c r="A35" s="281"/>
      <c r="B35" s="711"/>
      <c r="C35" s="713"/>
      <c r="D35" s="709"/>
    </row>
    <row r="36" spans="1:4" ht="43.2" hidden="1" customHeight="1" thickTop="1" thickBot="1">
      <c r="A36" s="386"/>
      <c r="B36" s="710"/>
      <c r="C36" s="712"/>
      <c r="D36" s="707"/>
    </row>
    <row r="37" spans="1:4" ht="96" hidden="1" customHeight="1" thickBot="1">
      <c r="A37" s="383"/>
      <c r="B37" s="710"/>
      <c r="C37" s="712"/>
      <c r="D37" s="708"/>
    </row>
    <row r="38" spans="1:4" ht="36.6" hidden="1" customHeight="1" thickBot="1">
      <c r="A38" s="281"/>
      <c r="B38" s="711"/>
      <c r="C38" s="713"/>
      <c r="D38" s="709"/>
    </row>
    <row r="39" spans="1:4" s="40" customFormat="1" ht="41.4" hidden="1" customHeight="1" thickTop="1">
      <c r="A39" s="409"/>
      <c r="B39" s="286"/>
      <c r="C39" s="719"/>
      <c r="D39" s="289"/>
    </row>
    <row r="40" spans="1:4" s="40" customFormat="1" ht="210.6" hidden="1" customHeight="1">
      <c r="A40" s="366"/>
      <c r="B40" s="403"/>
      <c r="C40" s="720"/>
      <c r="D40" s="287"/>
    </row>
    <row r="41" spans="1:4" s="40" customFormat="1" ht="40.200000000000003" hidden="1" customHeight="1" thickBot="1">
      <c r="A41" s="158"/>
      <c r="B41" s="285"/>
      <c r="C41" s="721"/>
      <c r="D41" s="288"/>
    </row>
    <row r="42" spans="1:4" ht="19.8" thickTop="1"/>
  </sheetData>
  <mergeCells count="25">
    <mergeCell ref="A9:A10"/>
    <mergeCell ref="C39:C41"/>
    <mergeCell ref="B24:B26"/>
    <mergeCell ref="B27:B29"/>
    <mergeCell ref="B30:B32"/>
    <mergeCell ref="C30:C32"/>
    <mergeCell ref="B36:B38"/>
    <mergeCell ref="C36:C38"/>
    <mergeCell ref="C2:C4"/>
    <mergeCell ref="C8:C11"/>
    <mergeCell ref="C27:C29"/>
    <mergeCell ref="C15:C16"/>
    <mergeCell ref="C12:C14"/>
    <mergeCell ref="C5:C7"/>
    <mergeCell ref="D18:D20"/>
    <mergeCell ref="C18:C20"/>
    <mergeCell ref="C21:C23"/>
    <mergeCell ref="D27:D29"/>
    <mergeCell ref="C24:C26"/>
    <mergeCell ref="D24:D26"/>
    <mergeCell ref="D36:D38"/>
    <mergeCell ref="B33:B35"/>
    <mergeCell ref="C33:C35"/>
    <mergeCell ref="D33:D35"/>
    <mergeCell ref="D30:D32"/>
  </mergeCells>
  <phoneticPr fontId="16"/>
  <hyperlinks>
    <hyperlink ref="A11" r:id="rId1" xr:uid="{86117FC3-9249-496B-BAF9-F06AFEF2B009}"/>
    <hyperlink ref="A4" r:id="rId2" xr:uid="{EF778469-4676-471A-8311-BDB9090D9F99}"/>
    <hyperlink ref="A14" r:id="rId3" xr:uid="{5FF574EB-6080-4638-BAE5-023377B35469}"/>
    <hyperlink ref="A17" r:id="rId4" xr:uid="{B09FC3B1-F14A-4578-B93B-23287D4679B7}"/>
    <hyperlink ref="A20" r:id="rId5" xr:uid="{766784BD-AC2B-4126-B596-6D6D1E3046D3}"/>
    <hyperlink ref="A23" r:id="rId6" xr:uid="{6881D06D-23C5-4912-977C-175071C36EDA}"/>
    <hyperlink ref="A26" r:id="rId7" xr:uid="{F7B98D12-EF40-4D3B-8DBB-993D4E689347}"/>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1"/>
  <sheetViews>
    <sheetView defaultGridColor="0" view="pageBreakPreview" colorId="56" zoomScale="91" zoomScaleNormal="66" zoomScaleSheetLayoutView="91" workbookViewId="0">
      <selection activeCell="C32" sqref="C32"/>
    </sheetView>
  </sheetViews>
  <sheetFormatPr defaultColWidth="9" defaultRowHeight="40.200000000000003" customHeight="1"/>
  <cols>
    <col min="1" max="1" width="193.5546875" style="280" customWidth="1"/>
    <col min="2" max="2" width="18" style="131" customWidth="1"/>
    <col min="3" max="3" width="20.109375" style="132" customWidth="1"/>
    <col min="4" max="16384" width="9" style="36"/>
  </cols>
  <sheetData>
    <row r="1" spans="1:24" ht="40.200000000000003" customHeight="1" thickBot="1">
      <c r="A1" s="35" t="s">
        <v>277</v>
      </c>
      <c r="B1" s="270" t="s">
        <v>22</v>
      </c>
      <c r="C1" s="271" t="s">
        <v>2</v>
      </c>
    </row>
    <row r="2" spans="1:24" ht="40.200000000000003" customHeight="1">
      <c r="A2" s="121" t="s">
        <v>281</v>
      </c>
      <c r="B2" s="126"/>
      <c r="C2" s="127"/>
    </row>
    <row r="3" spans="1:24" ht="343.2" customHeight="1">
      <c r="A3" s="323" t="s">
        <v>282</v>
      </c>
      <c r="B3" s="284" t="s">
        <v>283</v>
      </c>
      <c r="C3" s="128">
        <v>45317</v>
      </c>
    </row>
    <row r="4" spans="1:24" ht="40.200000000000003" customHeight="1" thickBot="1">
      <c r="A4" s="282" t="s">
        <v>284</v>
      </c>
      <c r="B4" s="129"/>
      <c r="C4" s="130"/>
    </row>
    <row r="5" spans="1:24" ht="40.200000000000003" customHeight="1">
      <c r="A5" s="121" t="s">
        <v>400</v>
      </c>
      <c r="B5" s="126"/>
      <c r="C5" s="127"/>
    </row>
    <row r="6" spans="1:24" ht="274.2" customHeight="1">
      <c r="A6" s="323" t="s">
        <v>412</v>
      </c>
      <c r="B6" s="321" t="s">
        <v>426</v>
      </c>
      <c r="C6" s="128">
        <v>45314</v>
      </c>
    </row>
    <row r="7" spans="1:24" ht="40.200000000000003" customHeight="1" thickBot="1">
      <c r="A7" s="282" t="s">
        <v>411</v>
      </c>
      <c r="B7" s="129"/>
      <c r="C7" s="130"/>
    </row>
    <row r="8" spans="1:24" s="359" customFormat="1" ht="40.200000000000003" customHeight="1">
      <c r="A8" s="121" t="s">
        <v>401</v>
      </c>
      <c r="B8" s="126"/>
      <c r="C8" s="127"/>
    </row>
    <row r="9" spans="1:24" s="359" customFormat="1" ht="120.6" customHeight="1">
      <c r="A9" s="323" t="s">
        <v>415</v>
      </c>
      <c r="B9" s="284" t="s">
        <v>427</v>
      </c>
      <c r="C9" s="128">
        <v>45315</v>
      </c>
    </row>
    <row r="10" spans="1:24" ht="39" customHeight="1" thickBot="1">
      <c r="A10" s="371" t="s">
        <v>414</v>
      </c>
      <c r="B10" s="367"/>
      <c r="C10" s="128"/>
    </row>
    <row r="11" spans="1:24" ht="40.200000000000003" customHeight="1">
      <c r="A11" s="373" t="s">
        <v>402</v>
      </c>
      <c r="B11" s="418"/>
      <c r="C11" s="368"/>
    </row>
    <row r="12" spans="1:24" ht="157.19999999999999" customHeight="1">
      <c r="A12" s="396" t="s">
        <v>416</v>
      </c>
      <c r="B12" s="416" t="s">
        <v>428</v>
      </c>
      <c r="C12" s="369">
        <v>45315</v>
      </c>
    </row>
    <row r="13" spans="1:24" ht="34.799999999999997" customHeight="1" thickBot="1">
      <c r="A13" s="414" t="s">
        <v>413</v>
      </c>
      <c r="B13" s="419"/>
      <c r="C13" s="370"/>
    </row>
    <row r="14" spans="1:24" ht="40.200000000000003" customHeight="1">
      <c r="A14" s="373" t="s">
        <v>403</v>
      </c>
      <c r="B14" s="418"/>
      <c r="C14" s="368"/>
    </row>
    <row r="15" spans="1:24" ht="288.60000000000002" customHeight="1">
      <c r="A15" s="396" t="s">
        <v>418</v>
      </c>
      <c r="B15" s="416" t="s">
        <v>427</v>
      </c>
      <c r="C15" s="369">
        <v>45315</v>
      </c>
    </row>
    <row r="16" spans="1:24" ht="40.200000000000003" customHeight="1" thickBot="1">
      <c r="A16" s="372" t="s">
        <v>417</v>
      </c>
      <c r="B16" s="419"/>
      <c r="C16" s="370"/>
      <c r="X16" s="36">
        <v>0</v>
      </c>
    </row>
    <row r="17" spans="1:3" ht="40.200000000000003" customHeight="1">
      <c r="A17" s="373" t="s">
        <v>404</v>
      </c>
      <c r="B17" s="418"/>
      <c r="C17" s="368"/>
    </row>
    <row r="18" spans="1:3" ht="76.8" customHeight="1">
      <c r="A18" s="396" t="s">
        <v>420</v>
      </c>
      <c r="B18" s="733" t="s">
        <v>429</v>
      </c>
      <c r="C18" s="369">
        <v>45315</v>
      </c>
    </row>
    <row r="19" spans="1:3" ht="40.200000000000003" customHeight="1" thickBot="1">
      <c r="A19" s="372" t="s">
        <v>419</v>
      </c>
      <c r="B19" s="734"/>
      <c r="C19" s="370"/>
    </row>
    <row r="20" spans="1:3" ht="40.200000000000003" hidden="1" customHeight="1">
      <c r="A20" s="373" t="s">
        <v>405</v>
      </c>
      <c r="B20" s="418"/>
      <c r="C20" s="368"/>
    </row>
    <row r="21" spans="1:3" ht="289.8" hidden="1" customHeight="1">
      <c r="A21" s="396"/>
      <c r="B21" s="417"/>
      <c r="C21" s="369"/>
    </row>
    <row r="22" spans="1:3" ht="40.200000000000003" hidden="1" customHeight="1" thickBot="1">
      <c r="A22" s="372" t="s">
        <v>406</v>
      </c>
      <c r="B22" s="419"/>
      <c r="C22" s="370"/>
    </row>
    <row r="23" spans="1:3" ht="40.200000000000003" customHeight="1">
      <c r="A23" s="373" t="s">
        <v>421</v>
      </c>
      <c r="B23" s="418"/>
      <c r="C23" s="368"/>
    </row>
    <row r="24" spans="1:3" ht="222" customHeight="1">
      <c r="A24" s="396" t="s">
        <v>423</v>
      </c>
      <c r="B24" s="417" t="s">
        <v>426</v>
      </c>
      <c r="C24" s="369">
        <v>45316</v>
      </c>
    </row>
    <row r="25" spans="1:3" ht="40.200000000000003" customHeight="1" thickBot="1">
      <c r="A25" s="372" t="s">
        <v>422</v>
      </c>
      <c r="B25" s="419"/>
      <c r="C25" s="370"/>
    </row>
    <row r="26" spans="1:3" ht="40.200000000000003" customHeight="1">
      <c r="A26" s="373" t="s">
        <v>407</v>
      </c>
      <c r="B26" s="418"/>
      <c r="C26" s="368"/>
    </row>
    <row r="27" spans="1:3" ht="78.599999999999994" customHeight="1">
      <c r="A27" s="396" t="s">
        <v>424</v>
      </c>
      <c r="B27" s="416" t="s">
        <v>430</v>
      </c>
      <c r="C27" s="369">
        <v>45313</v>
      </c>
    </row>
    <row r="28" spans="1:3" ht="40.200000000000003" customHeight="1" thickBot="1">
      <c r="A28" s="372" t="s">
        <v>410</v>
      </c>
      <c r="B28" s="419"/>
      <c r="C28" s="370"/>
    </row>
    <row r="29" spans="1:3" ht="40.200000000000003" customHeight="1">
      <c r="A29" s="373" t="s">
        <v>408</v>
      </c>
      <c r="B29" s="418"/>
      <c r="C29" s="368"/>
    </row>
    <row r="30" spans="1:3" ht="308.39999999999998" customHeight="1">
      <c r="A30" s="396" t="s">
        <v>425</v>
      </c>
      <c r="B30" s="416" t="s">
        <v>431</v>
      </c>
      <c r="C30" s="369">
        <v>45313</v>
      </c>
    </row>
    <row r="31" spans="1:3" ht="40.200000000000003" customHeight="1" thickBot="1">
      <c r="A31" s="372" t="s">
        <v>409</v>
      </c>
      <c r="B31" s="419"/>
      <c r="C31" s="370"/>
    </row>
  </sheetData>
  <mergeCells count="1">
    <mergeCell ref="B18:B19"/>
  </mergeCells>
  <phoneticPr fontId="86"/>
  <hyperlinks>
    <hyperlink ref="A4" r:id="rId1" xr:uid="{F0506318-2949-41D7-875C-AB3F191A3F0A}"/>
    <hyperlink ref="A25" r:id="rId2" xr:uid="{FD5CEE51-03DB-4141-B945-5CB45453A208}"/>
    <hyperlink ref="A31" r:id="rId3" xr:uid="{C49E62E9-B620-4367-891A-A886D85B0A3C}"/>
    <hyperlink ref="A28" r:id="rId4" xr:uid="{05E686B2-E3B9-4B07-8E39-F6017C8C89BF}"/>
    <hyperlink ref="A7" r:id="rId5" xr:uid="{5EBB0FEA-645E-456C-BB36-33A57481618E}"/>
    <hyperlink ref="A13" r:id="rId6" xr:uid="{1298C1F4-5647-4387-A1DE-3777C257B357}"/>
    <hyperlink ref="A10" r:id="rId7" xr:uid="{8DC948EB-9821-4A9F-B8EE-CAC934AD8E12}"/>
    <hyperlink ref="A16" r:id="rId8" xr:uid="{0937F8B5-CCDC-4584-83D7-8902D0C694F3}"/>
    <hyperlink ref="A19" r:id="rId9" xr:uid="{51C90CF3-8879-450D-B7D8-9959C5D0CFD2}"/>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19" sqref="D19"/>
    </sheetView>
  </sheetViews>
  <sheetFormatPr defaultColWidth="9" defaultRowHeight="13.2"/>
  <cols>
    <col min="1" max="1" width="5" style="1" customWidth="1"/>
    <col min="2" max="2" width="25.77734375" style="88" customWidth="1"/>
    <col min="3" max="3" width="69.109375" style="1" customWidth="1"/>
    <col min="4" max="4" width="107.77734375" style="1" customWidth="1"/>
    <col min="5" max="5" width="3.88671875" style="1" customWidth="1"/>
    <col min="6" max="16384" width="9" style="1"/>
  </cols>
  <sheetData>
    <row r="1" spans="1:7" ht="18.75" customHeight="1">
      <c r="B1" s="88" t="s">
        <v>107</v>
      </c>
    </row>
    <row r="2" spans="1:7" ht="17.25" customHeight="1" thickBot="1">
      <c r="B2" t="s">
        <v>305</v>
      </c>
      <c r="D2" s="740"/>
      <c r="E2" s="741"/>
    </row>
    <row r="3" spans="1:7" ht="16.5" customHeight="1" thickBot="1">
      <c r="B3" s="89" t="s">
        <v>108</v>
      </c>
      <c r="C3" s="175" t="s">
        <v>109</v>
      </c>
      <c r="D3" s="135" t="s">
        <v>149</v>
      </c>
    </row>
    <row r="4" spans="1:7" ht="17.25" customHeight="1" thickBot="1">
      <c r="B4" s="90" t="s">
        <v>110</v>
      </c>
      <c r="C4" s="111" t="s">
        <v>306</v>
      </c>
      <c r="D4" s="91"/>
    </row>
    <row r="5" spans="1:7" ht="17.25" customHeight="1">
      <c r="B5" s="742" t="s">
        <v>143</v>
      </c>
      <c r="C5" s="745" t="s">
        <v>146</v>
      </c>
      <c r="D5" s="746"/>
    </row>
    <row r="6" spans="1:7" ht="19.2" customHeight="1">
      <c r="B6" s="743"/>
      <c r="C6" s="747" t="s">
        <v>147</v>
      </c>
      <c r="D6" s="748"/>
      <c r="G6" s="149"/>
    </row>
    <row r="7" spans="1:7" ht="19.95" customHeight="1">
      <c r="B7" s="743"/>
      <c r="C7" s="176" t="s">
        <v>148</v>
      </c>
      <c r="D7" s="177"/>
      <c r="G7" s="149"/>
    </row>
    <row r="8" spans="1:7" ht="25.2" customHeight="1" thickBot="1">
      <c r="B8" s="744"/>
      <c r="C8" s="151" t="s">
        <v>150</v>
      </c>
      <c r="D8" s="150"/>
      <c r="G8" s="149"/>
    </row>
    <row r="9" spans="1:7" ht="40.200000000000003" customHeight="1" thickBot="1">
      <c r="B9" s="92" t="s">
        <v>182</v>
      </c>
      <c r="C9" s="749" t="s">
        <v>307</v>
      </c>
      <c r="D9" s="750"/>
    </row>
    <row r="10" spans="1:7" ht="65.400000000000006" customHeight="1" thickBot="1">
      <c r="B10" s="93" t="s">
        <v>111</v>
      </c>
      <c r="C10" s="751" t="s">
        <v>308</v>
      </c>
      <c r="D10" s="752"/>
    </row>
    <row r="11" spans="1:7" ht="56.4" customHeight="1" thickBot="1">
      <c r="B11" s="94"/>
      <c r="C11" s="95" t="s">
        <v>309</v>
      </c>
      <c r="D11" s="155" t="s">
        <v>310</v>
      </c>
      <c r="F11" s="1" t="s">
        <v>19</v>
      </c>
    </row>
    <row r="12" spans="1:7" ht="37.799999999999997" hidden="1" customHeight="1" thickBot="1">
      <c r="B12" s="92" t="s">
        <v>180</v>
      </c>
      <c r="C12" s="751"/>
      <c r="D12" s="752"/>
    </row>
    <row r="13" spans="1:7" ht="82.2" customHeight="1" thickBot="1">
      <c r="B13" s="96" t="s">
        <v>112</v>
      </c>
      <c r="C13" s="97" t="s">
        <v>311</v>
      </c>
      <c r="D13" s="415" t="s">
        <v>312</v>
      </c>
      <c r="F13" t="s">
        <v>26</v>
      </c>
    </row>
    <row r="14" spans="1:7" ht="66.599999999999994" customHeight="1" thickBot="1">
      <c r="A14" t="s">
        <v>145</v>
      </c>
      <c r="B14" s="98" t="s">
        <v>113</v>
      </c>
      <c r="C14" s="738" t="s">
        <v>313</v>
      </c>
      <c r="D14" s="739"/>
    </row>
    <row r="15" spans="1:7" ht="17.25" customHeight="1"/>
    <row r="16" spans="1:7" ht="17.25" customHeight="1">
      <c r="B16" s="735" t="s">
        <v>177</v>
      </c>
      <c r="C16" s="292"/>
      <c r="D16" s="1" t="s">
        <v>145</v>
      </c>
    </row>
    <row r="17" spans="2:5">
      <c r="B17" s="735"/>
      <c r="C17"/>
    </row>
    <row r="18" spans="2:5">
      <c r="B18" s="735"/>
      <c r="E18" s="1" t="s">
        <v>19</v>
      </c>
    </row>
    <row r="19" spans="2:5">
      <c r="B19" s="735"/>
    </row>
    <row r="20" spans="2:5">
      <c r="B20" s="735"/>
    </row>
    <row r="21" spans="2:5" ht="16.2">
      <c r="B21" s="735"/>
      <c r="D21" s="420" t="s">
        <v>183</v>
      </c>
    </row>
    <row r="22" spans="2:5">
      <c r="B22" s="735"/>
    </row>
    <row r="23" spans="2:5">
      <c r="B23" s="735"/>
      <c r="D23" s="736" t="s">
        <v>315</v>
      </c>
    </row>
    <row r="24" spans="2:5">
      <c r="B24" s="735"/>
      <c r="D24" s="737"/>
    </row>
    <row r="25" spans="2:5">
      <c r="B25" s="735"/>
      <c r="D25" s="737"/>
    </row>
    <row r="26" spans="2:5">
      <c r="B26" s="735"/>
      <c r="D26" s="737"/>
    </row>
    <row r="27" spans="2:5">
      <c r="B27" s="735"/>
      <c r="D27" s="737"/>
    </row>
    <row r="28" spans="2:5">
      <c r="B28" s="735"/>
    </row>
    <row r="29" spans="2:5">
      <c r="B29" s="735"/>
      <c r="D29" s="1" t="s">
        <v>145</v>
      </c>
    </row>
    <row r="30" spans="2:5">
      <c r="B30" s="735"/>
      <c r="D30" s="1" t="s">
        <v>145</v>
      </c>
    </row>
    <row r="31" spans="2:5">
      <c r="B31" s="735"/>
    </row>
    <row r="32" spans="2:5">
      <c r="B32" s="735"/>
    </row>
    <row r="33" spans="2:2">
      <c r="B33" s="735"/>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zoomScale="90" zoomScaleNormal="90" zoomScaleSheetLayoutView="100" workbookViewId="0">
      <selection activeCell="AF36" sqref="AF36"/>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56" t="s">
        <v>185</v>
      </c>
      <c r="B1" s="757"/>
      <c r="C1" s="757"/>
      <c r="D1" s="757"/>
      <c r="E1" s="757"/>
      <c r="F1" s="757"/>
      <c r="G1" s="757"/>
      <c r="H1" s="757"/>
      <c r="I1" s="757"/>
      <c r="J1" s="757"/>
      <c r="K1" s="757"/>
      <c r="L1" s="757"/>
      <c r="M1" s="757"/>
      <c r="N1" s="758"/>
      <c r="P1" s="759" t="s">
        <v>3</v>
      </c>
      <c r="Q1" s="760"/>
      <c r="R1" s="760"/>
      <c r="S1" s="760"/>
      <c r="T1" s="760"/>
      <c r="U1" s="760"/>
      <c r="V1" s="760"/>
      <c r="W1" s="760"/>
      <c r="X1" s="760"/>
      <c r="Y1" s="760"/>
      <c r="Z1" s="760"/>
      <c r="AA1" s="760"/>
      <c r="AB1" s="760"/>
      <c r="AC1" s="761"/>
    </row>
    <row r="2" spans="1:29" ht="18" customHeight="1" thickBot="1">
      <c r="A2" s="762" t="s">
        <v>186</v>
      </c>
      <c r="B2" s="763"/>
      <c r="C2" s="763"/>
      <c r="D2" s="763"/>
      <c r="E2" s="763"/>
      <c r="F2" s="763"/>
      <c r="G2" s="763"/>
      <c r="H2" s="763"/>
      <c r="I2" s="763"/>
      <c r="J2" s="763"/>
      <c r="K2" s="763"/>
      <c r="L2" s="763"/>
      <c r="M2" s="763"/>
      <c r="N2" s="764"/>
      <c r="P2" s="765" t="s">
        <v>4</v>
      </c>
      <c r="Q2" s="763"/>
      <c r="R2" s="763"/>
      <c r="S2" s="763"/>
      <c r="T2" s="763"/>
      <c r="U2" s="763"/>
      <c r="V2" s="763"/>
      <c r="W2" s="763"/>
      <c r="X2" s="763"/>
      <c r="Y2" s="763"/>
      <c r="Z2" s="763"/>
      <c r="AA2" s="763"/>
      <c r="AB2" s="763"/>
      <c r="AC2" s="766"/>
    </row>
    <row r="3" spans="1:29" ht="13.8" thickBot="1">
      <c r="A3" s="6" t="s">
        <v>186</v>
      </c>
      <c r="B3" s="133" t="s">
        <v>159</v>
      </c>
      <c r="C3" s="136" t="s">
        <v>5</v>
      </c>
      <c r="D3" s="136" t="s">
        <v>6</v>
      </c>
      <c r="E3" s="136" t="s">
        <v>7</v>
      </c>
      <c r="F3" s="136" t="s">
        <v>8</v>
      </c>
      <c r="G3" s="136" t="s">
        <v>9</v>
      </c>
      <c r="H3" s="136" t="s">
        <v>10</v>
      </c>
      <c r="I3" s="136" t="s">
        <v>11</v>
      </c>
      <c r="J3" s="136" t="s">
        <v>12</v>
      </c>
      <c r="K3" s="136" t="s">
        <v>13</v>
      </c>
      <c r="L3" s="136" t="s">
        <v>14</v>
      </c>
      <c r="M3" s="136" t="s">
        <v>15</v>
      </c>
      <c r="N3" s="7" t="s">
        <v>16</v>
      </c>
      <c r="P3" s="8"/>
      <c r="Q3" s="133" t="s">
        <v>159</v>
      </c>
      <c r="R3" s="136" t="s">
        <v>5</v>
      </c>
      <c r="S3" s="136" t="s">
        <v>6</v>
      </c>
      <c r="T3" s="136" t="s">
        <v>7</v>
      </c>
      <c r="U3" s="136" t="s">
        <v>8</v>
      </c>
      <c r="V3" s="136" t="s">
        <v>9</v>
      </c>
      <c r="W3" s="136" t="s">
        <v>10</v>
      </c>
      <c r="X3" s="136" t="s">
        <v>11</v>
      </c>
      <c r="Y3" s="136" t="s">
        <v>12</v>
      </c>
      <c r="Z3" s="136" t="s">
        <v>13</v>
      </c>
      <c r="AA3" s="136" t="s">
        <v>14</v>
      </c>
      <c r="AB3" s="136" t="s">
        <v>15</v>
      </c>
      <c r="AC3" s="9" t="s">
        <v>17</v>
      </c>
    </row>
    <row r="4" spans="1:29" ht="13.8" thickBot="1">
      <c r="A4" s="318" t="s">
        <v>186</v>
      </c>
      <c r="B4" s="319">
        <f t="shared" ref="B4:M4" si="0">AVERAGE(B8:B19)</f>
        <v>68.083333333333329</v>
      </c>
      <c r="C4" s="319">
        <f t="shared" si="0"/>
        <v>56.083333333333336</v>
      </c>
      <c r="D4" s="319">
        <f t="shared" si="0"/>
        <v>67.333333333333329</v>
      </c>
      <c r="E4" s="319">
        <f t="shared" si="0"/>
        <v>103.25</v>
      </c>
      <c r="F4" s="319">
        <f t="shared" si="0"/>
        <v>188.08333333333334</v>
      </c>
      <c r="G4" s="319">
        <f t="shared" si="0"/>
        <v>415.33333333333331</v>
      </c>
      <c r="H4" s="319">
        <f t="shared" si="0"/>
        <v>607.08333333333337</v>
      </c>
      <c r="I4" s="319">
        <f t="shared" si="0"/>
        <v>866.25</v>
      </c>
      <c r="J4" s="319">
        <f t="shared" si="0"/>
        <v>555.5</v>
      </c>
      <c r="K4" s="319">
        <f t="shared" ref="K4" si="1">AVERAGE(K8:K19)</f>
        <v>365.91666666666669</v>
      </c>
      <c r="L4" s="319">
        <f t="shared" si="0"/>
        <v>224.41666666666666</v>
      </c>
      <c r="M4" s="319">
        <f t="shared" si="0"/>
        <v>136.41666666666666</v>
      </c>
      <c r="N4" s="319">
        <f>AVERAGE(N8:N19)</f>
        <v>3653.75</v>
      </c>
      <c r="O4" s="10"/>
      <c r="P4" s="320" t="str">
        <f>+A4</f>
        <v xml:space="preserve"> </v>
      </c>
      <c r="Q4" s="319">
        <f t="shared" ref="Q4:AC4" si="2">AVERAGE(Q8:Q19)</f>
        <v>8.1666666666666661</v>
      </c>
      <c r="R4" s="319">
        <f t="shared" si="2"/>
        <v>8.75</v>
      </c>
      <c r="S4" s="319">
        <f t="shared" si="2"/>
        <v>13.25</v>
      </c>
      <c r="T4" s="319">
        <f t="shared" si="2"/>
        <v>6.5</v>
      </c>
      <c r="U4" s="319">
        <f t="shared" si="2"/>
        <v>9.1666666666666661</v>
      </c>
      <c r="V4" s="319">
        <f t="shared" si="2"/>
        <v>8.9166666666666661</v>
      </c>
      <c r="W4" s="319">
        <f t="shared" si="2"/>
        <v>8.0833333333333339</v>
      </c>
      <c r="X4" s="319">
        <f t="shared" si="2"/>
        <v>10.833333333333334</v>
      </c>
      <c r="Y4" s="319">
        <f t="shared" ref="Y4" si="3">AVERAGE(Y8:Y19)</f>
        <v>9.1666666666666661</v>
      </c>
      <c r="Z4" s="319">
        <f t="shared" ref="Z4" si="4">AVERAGE(Z8:Z19)</f>
        <v>18.75</v>
      </c>
      <c r="AA4" s="319">
        <f t="shared" si="2"/>
        <v>11.25</v>
      </c>
      <c r="AB4" s="319">
        <f t="shared" si="2"/>
        <v>11.583333333333334</v>
      </c>
      <c r="AC4" s="319">
        <f t="shared" si="2"/>
        <v>124.41666666666667</v>
      </c>
    </row>
    <row r="5" spans="1:29" ht="19.8" customHeight="1" thickBot="1">
      <c r="A5" s="245" t="s">
        <v>186</v>
      </c>
      <c r="B5" s="309" t="s">
        <v>210</v>
      </c>
      <c r="C5" s="245"/>
      <c r="D5" s="245"/>
      <c r="E5" s="245"/>
      <c r="F5" s="245"/>
      <c r="G5" s="245"/>
      <c r="H5" s="245"/>
      <c r="I5" s="245"/>
      <c r="J5" s="245"/>
      <c r="K5" s="245"/>
      <c r="L5" s="245"/>
      <c r="M5" s="245"/>
      <c r="N5" s="212"/>
      <c r="O5" s="103"/>
      <c r="P5" s="134"/>
      <c r="Q5" s="309" t="s">
        <v>210</v>
      </c>
      <c r="R5" s="134"/>
      <c r="S5" s="245"/>
      <c r="T5" s="245"/>
      <c r="U5" s="245"/>
      <c r="V5" s="245"/>
      <c r="W5" s="245"/>
      <c r="X5" s="245"/>
      <c r="Y5" s="245"/>
      <c r="Z5" s="245"/>
      <c r="AA5" s="245"/>
      <c r="AB5" s="245"/>
      <c r="AC5" s="212"/>
    </row>
    <row r="6" spans="1:29" ht="19.8" customHeight="1" thickBot="1">
      <c r="A6" s="245" t="s">
        <v>186</v>
      </c>
      <c r="B6" s="309">
        <v>32</v>
      </c>
      <c r="C6" s="245"/>
      <c r="D6" s="245"/>
      <c r="E6" s="245"/>
      <c r="F6" s="245"/>
      <c r="G6" s="245"/>
      <c r="H6" s="245"/>
      <c r="I6" s="245"/>
      <c r="J6" s="245"/>
      <c r="K6" s="245"/>
      <c r="L6" s="245"/>
      <c r="M6" s="245"/>
      <c r="N6" s="304"/>
      <c r="O6" s="103"/>
      <c r="P6" s="472"/>
      <c r="Q6" s="309">
        <v>0</v>
      </c>
      <c r="R6" s="134"/>
      <c r="S6" s="245"/>
      <c r="T6" s="245"/>
      <c r="U6" s="245"/>
      <c r="V6" s="245"/>
      <c r="W6" s="245"/>
      <c r="X6" s="245"/>
      <c r="Y6" s="245"/>
      <c r="Z6" s="245"/>
      <c r="AA6" s="245"/>
      <c r="AB6" s="245"/>
      <c r="AC6" s="304"/>
    </row>
    <row r="7" spans="1:29" ht="19.8" customHeight="1" thickBot="1">
      <c r="A7" s="471" t="s">
        <v>209</v>
      </c>
      <c r="B7" s="479">
        <v>59</v>
      </c>
      <c r="C7" s="475"/>
      <c r="D7" s="475"/>
      <c r="E7" s="475"/>
      <c r="F7" s="475"/>
      <c r="G7" s="475"/>
      <c r="H7" s="475"/>
      <c r="I7" s="475"/>
      <c r="J7" s="475"/>
      <c r="K7" s="475"/>
      <c r="L7" s="475"/>
      <c r="M7" s="470"/>
      <c r="N7" s="476"/>
      <c r="O7" s="103"/>
      <c r="P7" s="474" t="s">
        <v>209</v>
      </c>
      <c r="Q7" s="480">
        <v>2</v>
      </c>
      <c r="R7" s="134"/>
      <c r="S7" s="245"/>
      <c r="T7" s="245"/>
      <c r="U7" s="245"/>
      <c r="V7" s="245"/>
      <c r="W7" s="245"/>
      <c r="X7" s="245"/>
      <c r="Y7" s="245"/>
      <c r="Z7" s="245"/>
      <c r="AA7" s="245"/>
      <c r="AB7" s="245"/>
      <c r="AC7" s="476"/>
    </row>
    <row r="8" spans="1:29" ht="18" customHeight="1" thickBot="1">
      <c r="A8" s="308" t="s">
        <v>163</v>
      </c>
      <c r="B8" s="316">
        <v>82</v>
      </c>
      <c r="C8" s="314">
        <v>62</v>
      </c>
      <c r="D8" s="358">
        <v>99</v>
      </c>
      <c r="E8" s="314">
        <v>112</v>
      </c>
      <c r="F8" s="477">
        <v>224</v>
      </c>
      <c r="G8" s="477">
        <v>526</v>
      </c>
      <c r="H8" s="477">
        <v>521</v>
      </c>
      <c r="I8" s="314">
        <v>768</v>
      </c>
      <c r="J8" s="314">
        <v>454</v>
      </c>
      <c r="K8" s="314">
        <v>390</v>
      </c>
      <c r="L8" s="314">
        <v>416</v>
      </c>
      <c r="M8" s="431">
        <v>154</v>
      </c>
      <c r="N8" s="478">
        <f>SUM(B8:M8)</f>
        <v>3808</v>
      </c>
      <c r="O8" s="10"/>
      <c r="P8" s="473" t="s">
        <v>163</v>
      </c>
      <c r="Q8" s="381">
        <v>1</v>
      </c>
      <c r="R8" s="382">
        <v>1</v>
      </c>
      <c r="S8" s="382">
        <v>4</v>
      </c>
      <c r="T8" s="382">
        <v>2</v>
      </c>
      <c r="U8" s="382">
        <v>2</v>
      </c>
      <c r="V8" s="314">
        <v>7</v>
      </c>
      <c r="W8" s="314">
        <v>7</v>
      </c>
      <c r="X8" s="314">
        <v>3</v>
      </c>
      <c r="Y8" s="314">
        <v>1</v>
      </c>
      <c r="Z8" s="314">
        <v>7</v>
      </c>
      <c r="AA8" s="314">
        <v>7</v>
      </c>
      <c r="AB8" s="317">
        <v>5</v>
      </c>
      <c r="AC8" s="315">
        <f>SUM(Q8:AB8)</f>
        <v>47</v>
      </c>
    </row>
    <row r="9" spans="1:29" ht="18" customHeight="1" thickBot="1">
      <c r="A9" s="305" t="s">
        <v>158</v>
      </c>
      <c r="B9" s="310">
        <v>81</v>
      </c>
      <c r="C9" s="311">
        <v>39</v>
      </c>
      <c r="D9" s="311">
        <v>72</v>
      </c>
      <c r="E9" s="312">
        <v>89</v>
      </c>
      <c r="F9" s="312">
        <v>258</v>
      </c>
      <c r="G9" s="312">
        <v>416</v>
      </c>
      <c r="H9" s="312">
        <v>554</v>
      </c>
      <c r="I9" s="312">
        <v>568</v>
      </c>
      <c r="J9" s="312">
        <v>578</v>
      </c>
      <c r="K9" s="312">
        <v>337</v>
      </c>
      <c r="L9" s="312">
        <v>169</v>
      </c>
      <c r="M9" s="312">
        <v>168</v>
      </c>
      <c r="N9" s="313">
        <f t="shared" ref="N9:N20" si="5">SUM(B9:M9)</f>
        <v>3329</v>
      </c>
      <c r="O9" s="108" t="s">
        <v>19</v>
      </c>
      <c r="P9" s="379" t="s">
        <v>158</v>
      </c>
      <c r="Q9" s="401">
        <v>0</v>
      </c>
      <c r="R9" s="402">
        <v>5</v>
      </c>
      <c r="S9" s="402">
        <v>4</v>
      </c>
      <c r="T9" s="402">
        <v>1</v>
      </c>
      <c r="U9" s="402">
        <v>1</v>
      </c>
      <c r="V9" s="402">
        <v>1</v>
      </c>
      <c r="W9" s="402">
        <v>1</v>
      </c>
      <c r="X9" s="402">
        <v>1</v>
      </c>
      <c r="Y9" s="401">
        <v>0</v>
      </c>
      <c r="Z9" s="401">
        <v>0</v>
      </c>
      <c r="AA9" s="401">
        <v>0</v>
      </c>
      <c r="AB9" s="401">
        <v>2</v>
      </c>
      <c r="AC9" s="380">
        <f t="shared" ref="AC9:AC20" si="6">SUM(Q9:AB9)</f>
        <v>16</v>
      </c>
    </row>
    <row r="10" spans="1:29" ht="18" customHeight="1" thickBot="1">
      <c r="A10" s="305" t="s">
        <v>144</v>
      </c>
      <c r="B10" s="264">
        <v>81</v>
      </c>
      <c r="C10" s="264">
        <v>48</v>
      </c>
      <c r="D10" s="265">
        <v>71</v>
      </c>
      <c r="E10" s="264">
        <v>128</v>
      </c>
      <c r="F10" s="264">
        <v>171</v>
      </c>
      <c r="G10" s="264">
        <v>350</v>
      </c>
      <c r="H10" s="264">
        <v>569</v>
      </c>
      <c r="I10" s="264">
        <v>553</v>
      </c>
      <c r="J10" s="264">
        <v>458</v>
      </c>
      <c r="K10" s="264">
        <v>306</v>
      </c>
      <c r="L10" s="264">
        <v>220</v>
      </c>
      <c r="M10" s="265">
        <v>229</v>
      </c>
      <c r="N10" s="296">
        <f t="shared" si="5"/>
        <v>3184</v>
      </c>
      <c r="O10" s="244"/>
      <c r="P10" s="379" t="s">
        <v>144</v>
      </c>
      <c r="Q10" s="399">
        <v>1</v>
      </c>
      <c r="R10" s="399">
        <v>2</v>
      </c>
      <c r="S10" s="399">
        <v>1</v>
      </c>
      <c r="T10" s="399">
        <v>0</v>
      </c>
      <c r="U10" s="399">
        <v>0</v>
      </c>
      <c r="V10" s="399">
        <v>0</v>
      </c>
      <c r="W10" s="399">
        <v>1</v>
      </c>
      <c r="X10" s="399">
        <v>1</v>
      </c>
      <c r="Y10" s="399">
        <v>0</v>
      </c>
      <c r="Z10" s="399">
        <v>1</v>
      </c>
      <c r="AA10" s="399">
        <v>0</v>
      </c>
      <c r="AB10" s="399">
        <v>0</v>
      </c>
      <c r="AC10" s="400">
        <f t="shared" si="6"/>
        <v>7</v>
      </c>
    </row>
    <row r="11" spans="1:29" ht="18" customHeight="1" thickBot="1">
      <c r="A11" s="246" t="s">
        <v>126</v>
      </c>
      <c r="B11" s="162">
        <v>112</v>
      </c>
      <c r="C11" s="162">
        <v>85</v>
      </c>
      <c r="D11" s="162">
        <v>60</v>
      </c>
      <c r="E11" s="162">
        <v>97</v>
      </c>
      <c r="F11" s="162">
        <v>95</v>
      </c>
      <c r="G11" s="162">
        <v>305</v>
      </c>
      <c r="H11" s="162">
        <v>544</v>
      </c>
      <c r="I11" s="162">
        <v>449</v>
      </c>
      <c r="J11" s="162">
        <v>475</v>
      </c>
      <c r="K11" s="162">
        <v>505</v>
      </c>
      <c r="L11" s="162">
        <v>219</v>
      </c>
      <c r="M11" s="163">
        <v>98</v>
      </c>
      <c r="N11" s="259">
        <f t="shared" si="5"/>
        <v>3044</v>
      </c>
      <c r="O11" s="108"/>
      <c r="P11" s="305" t="s">
        <v>126</v>
      </c>
      <c r="Q11" s="211">
        <v>16</v>
      </c>
      <c r="R11" s="211">
        <v>1</v>
      </c>
      <c r="S11" s="211">
        <v>19</v>
      </c>
      <c r="T11" s="211">
        <v>3</v>
      </c>
      <c r="U11" s="211">
        <v>13</v>
      </c>
      <c r="V11" s="211">
        <v>1</v>
      </c>
      <c r="W11" s="211">
        <v>2</v>
      </c>
      <c r="X11" s="211">
        <v>2</v>
      </c>
      <c r="Y11" s="211">
        <v>0</v>
      </c>
      <c r="Z11" s="211">
        <v>24</v>
      </c>
      <c r="AA11" s="211">
        <v>4</v>
      </c>
      <c r="AB11" s="211">
        <v>2</v>
      </c>
      <c r="AC11" s="258">
        <f t="shared" si="6"/>
        <v>87</v>
      </c>
    </row>
    <row r="12" spans="1:29" ht="18" customHeight="1" thickBot="1">
      <c r="A12" s="247" t="s">
        <v>27</v>
      </c>
      <c r="B12" s="213">
        <v>84</v>
      </c>
      <c r="C12" s="213">
        <v>100</v>
      </c>
      <c r="D12" s="214">
        <v>77</v>
      </c>
      <c r="E12" s="214">
        <v>80</v>
      </c>
      <c r="F12" s="123">
        <v>236</v>
      </c>
      <c r="G12" s="123">
        <v>438</v>
      </c>
      <c r="H12" s="124">
        <v>631</v>
      </c>
      <c r="I12" s="123">
        <v>752</v>
      </c>
      <c r="J12" s="122">
        <v>523</v>
      </c>
      <c r="K12" s="123">
        <v>427</v>
      </c>
      <c r="L12" s="122">
        <v>253</v>
      </c>
      <c r="M12" s="215">
        <v>136</v>
      </c>
      <c r="N12" s="249">
        <f t="shared" si="5"/>
        <v>3737</v>
      </c>
      <c r="O12" s="108"/>
      <c r="P12" s="306" t="s">
        <v>20</v>
      </c>
      <c r="Q12" s="216">
        <v>7</v>
      </c>
      <c r="R12" s="216">
        <v>7</v>
      </c>
      <c r="S12" s="217">
        <v>13</v>
      </c>
      <c r="T12" s="217">
        <v>3</v>
      </c>
      <c r="U12" s="217">
        <v>8</v>
      </c>
      <c r="V12" s="217">
        <v>11</v>
      </c>
      <c r="W12" s="216">
        <v>5</v>
      </c>
      <c r="X12" s="217">
        <v>11</v>
      </c>
      <c r="Y12" s="217">
        <v>9</v>
      </c>
      <c r="Z12" s="217">
        <v>9</v>
      </c>
      <c r="AA12" s="218">
        <v>20</v>
      </c>
      <c r="AB12" s="218">
        <v>37</v>
      </c>
      <c r="AC12" s="256">
        <f t="shared" si="6"/>
        <v>140</v>
      </c>
    </row>
    <row r="13" spans="1:29" ht="18" customHeight="1" thickBot="1">
      <c r="A13" s="247" t="s">
        <v>28</v>
      </c>
      <c r="B13" s="217">
        <v>41</v>
      </c>
      <c r="C13" s="217">
        <v>44</v>
      </c>
      <c r="D13" s="217">
        <v>67</v>
      </c>
      <c r="E13" s="217">
        <v>103</v>
      </c>
      <c r="F13" s="219">
        <v>311</v>
      </c>
      <c r="G13" s="217">
        <v>415</v>
      </c>
      <c r="H13" s="217">
        <v>539</v>
      </c>
      <c r="I13" s="219">
        <v>1165</v>
      </c>
      <c r="J13" s="217">
        <v>534</v>
      </c>
      <c r="K13" s="217">
        <v>297</v>
      </c>
      <c r="L13" s="216">
        <v>205</v>
      </c>
      <c r="M13" s="220">
        <v>92</v>
      </c>
      <c r="N13" s="250">
        <f t="shared" si="5"/>
        <v>3813</v>
      </c>
      <c r="O13" s="108"/>
      <c r="P13" s="307" t="s">
        <v>28</v>
      </c>
      <c r="Q13" s="217">
        <v>9</v>
      </c>
      <c r="R13" s="217">
        <v>22</v>
      </c>
      <c r="S13" s="216">
        <v>18</v>
      </c>
      <c r="T13" s="217">
        <v>9</v>
      </c>
      <c r="U13" s="221">
        <v>21</v>
      </c>
      <c r="V13" s="217">
        <v>14</v>
      </c>
      <c r="W13" s="217">
        <v>6</v>
      </c>
      <c r="X13" s="217">
        <v>13</v>
      </c>
      <c r="Y13" s="217">
        <v>7</v>
      </c>
      <c r="Z13" s="222">
        <v>81</v>
      </c>
      <c r="AA13" s="221">
        <v>31</v>
      </c>
      <c r="AB13" s="222">
        <v>37</v>
      </c>
      <c r="AC13" s="257">
        <f t="shared" si="6"/>
        <v>268</v>
      </c>
    </row>
    <row r="14" spans="1:29" ht="18" customHeight="1" thickBot="1">
      <c r="A14" s="247" t="s">
        <v>29</v>
      </c>
      <c r="B14" s="217">
        <v>57</v>
      </c>
      <c r="C14" s="216">
        <v>35</v>
      </c>
      <c r="D14" s="217">
        <v>95</v>
      </c>
      <c r="E14" s="216">
        <v>112</v>
      </c>
      <c r="F14" s="217">
        <v>131</v>
      </c>
      <c r="G14" s="13">
        <v>340</v>
      </c>
      <c r="H14" s="13">
        <v>483</v>
      </c>
      <c r="I14" s="14">
        <v>1339</v>
      </c>
      <c r="J14" s="13">
        <v>614</v>
      </c>
      <c r="K14" s="13">
        <v>349</v>
      </c>
      <c r="L14" s="13">
        <v>236</v>
      </c>
      <c r="M14" s="223">
        <v>68</v>
      </c>
      <c r="N14" s="249">
        <f t="shared" si="5"/>
        <v>3859</v>
      </c>
      <c r="O14" s="108"/>
      <c r="P14" s="307" t="s">
        <v>29</v>
      </c>
      <c r="Q14" s="217">
        <v>19</v>
      </c>
      <c r="R14" s="217">
        <v>12</v>
      </c>
      <c r="S14" s="217">
        <v>8</v>
      </c>
      <c r="T14" s="216">
        <v>12</v>
      </c>
      <c r="U14" s="217">
        <v>7</v>
      </c>
      <c r="V14" s="217">
        <v>15</v>
      </c>
      <c r="W14" s="13">
        <v>16</v>
      </c>
      <c r="X14" s="223">
        <v>12</v>
      </c>
      <c r="Y14" s="216">
        <v>16</v>
      </c>
      <c r="Z14" s="217">
        <v>6</v>
      </c>
      <c r="AA14" s="216">
        <v>12</v>
      </c>
      <c r="AB14" s="216">
        <v>6</v>
      </c>
      <c r="AC14" s="256">
        <f t="shared" si="6"/>
        <v>141</v>
      </c>
    </row>
    <row r="15" spans="1:29" ht="18" hidden="1" customHeight="1" thickBot="1">
      <c r="A15" s="247" t="s">
        <v>30</v>
      </c>
      <c r="B15" s="224">
        <v>68</v>
      </c>
      <c r="C15" s="217">
        <v>42</v>
      </c>
      <c r="D15" s="217">
        <v>44</v>
      </c>
      <c r="E15" s="216">
        <v>75</v>
      </c>
      <c r="F15" s="216">
        <v>135</v>
      </c>
      <c r="G15" s="216">
        <v>448</v>
      </c>
      <c r="H15" s="217">
        <v>507</v>
      </c>
      <c r="I15" s="217">
        <v>808</v>
      </c>
      <c r="J15" s="221">
        <v>795</v>
      </c>
      <c r="K15" s="216">
        <v>313</v>
      </c>
      <c r="L15" s="216">
        <v>246</v>
      </c>
      <c r="M15" s="216">
        <v>143</v>
      </c>
      <c r="N15" s="249">
        <f t="shared" si="5"/>
        <v>3624</v>
      </c>
      <c r="O15" s="108"/>
      <c r="P15" s="307" t="s">
        <v>30</v>
      </c>
      <c r="Q15" s="226">
        <v>9</v>
      </c>
      <c r="R15" s="217">
        <v>16</v>
      </c>
      <c r="S15" s="217">
        <v>12</v>
      </c>
      <c r="T15" s="216">
        <v>6</v>
      </c>
      <c r="U15" s="227">
        <v>7</v>
      </c>
      <c r="V15" s="227">
        <v>14</v>
      </c>
      <c r="W15" s="217">
        <v>9</v>
      </c>
      <c r="X15" s="217">
        <v>14</v>
      </c>
      <c r="Y15" s="217">
        <v>9</v>
      </c>
      <c r="Z15" s="217">
        <v>9</v>
      </c>
      <c r="AA15" s="227">
        <v>8</v>
      </c>
      <c r="AB15" s="227">
        <v>7</v>
      </c>
      <c r="AC15" s="256">
        <f t="shared" si="6"/>
        <v>120</v>
      </c>
    </row>
    <row r="16" spans="1:29" ht="18" hidden="1" customHeight="1" thickBot="1">
      <c r="A16" s="12" t="s">
        <v>31</v>
      </c>
      <c r="B16" s="228">
        <v>71</v>
      </c>
      <c r="C16" s="228">
        <v>97</v>
      </c>
      <c r="D16" s="228">
        <v>61</v>
      </c>
      <c r="E16" s="229">
        <v>105</v>
      </c>
      <c r="F16" s="229">
        <v>198</v>
      </c>
      <c r="G16" s="229">
        <v>442</v>
      </c>
      <c r="H16" s="230">
        <v>790</v>
      </c>
      <c r="I16" s="15">
        <v>674</v>
      </c>
      <c r="J16" s="15">
        <v>594</v>
      </c>
      <c r="K16" s="229">
        <v>275</v>
      </c>
      <c r="L16" s="229">
        <v>133</v>
      </c>
      <c r="M16" s="229">
        <v>108</v>
      </c>
      <c r="N16" s="249">
        <f t="shared" si="5"/>
        <v>3548</v>
      </c>
      <c r="O16" s="10"/>
      <c r="P16" s="248" t="s">
        <v>31</v>
      </c>
      <c r="Q16" s="228">
        <v>7</v>
      </c>
      <c r="R16" s="228">
        <v>13</v>
      </c>
      <c r="S16" s="228">
        <v>12</v>
      </c>
      <c r="T16" s="229">
        <v>11</v>
      </c>
      <c r="U16" s="229">
        <v>12</v>
      </c>
      <c r="V16" s="229">
        <v>15</v>
      </c>
      <c r="W16" s="229">
        <v>20</v>
      </c>
      <c r="X16" s="229">
        <v>15</v>
      </c>
      <c r="Y16" s="229">
        <v>15</v>
      </c>
      <c r="Z16" s="229">
        <v>20</v>
      </c>
      <c r="AA16" s="229">
        <v>9</v>
      </c>
      <c r="AB16" s="229">
        <v>7</v>
      </c>
      <c r="AC16" s="255">
        <f t="shared" si="6"/>
        <v>156</v>
      </c>
    </row>
    <row r="17" spans="1:31" ht="13.8" hidden="1" thickBot="1">
      <c r="A17" s="17" t="s">
        <v>32</v>
      </c>
      <c r="B17" s="226">
        <v>38</v>
      </c>
      <c r="C17" s="229">
        <v>19</v>
      </c>
      <c r="D17" s="229">
        <v>38</v>
      </c>
      <c r="E17" s="229">
        <v>203</v>
      </c>
      <c r="F17" s="229">
        <v>146</v>
      </c>
      <c r="G17" s="229">
        <v>439</v>
      </c>
      <c r="H17" s="230">
        <v>964</v>
      </c>
      <c r="I17" s="230">
        <v>1154</v>
      </c>
      <c r="J17" s="229">
        <v>423</v>
      </c>
      <c r="K17" s="229">
        <v>388</v>
      </c>
      <c r="L17" s="229">
        <v>176</v>
      </c>
      <c r="M17" s="229">
        <v>143</v>
      </c>
      <c r="N17" s="231">
        <f t="shared" si="5"/>
        <v>4131</v>
      </c>
      <c r="O17" s="10"/>
      <c r="P17" s="16" t="s">
        <v>32</v>
      </c>
      <c r="Q17" s="229">
        <v>7</v>
      </c>
      <c r="R17" s="229">
        <v>7</v>
      </c>
      <c r="S17" s="229">
        <v>8</v>
      </c>
      <c r="T17" s="229">
        <v>12</v>
      </c>
      <c r="U17" s="229">
        <v>9</v>
      </c>
      <c r="V17" s="229">
        <v>6</v>
      </c>
      <c r="W17" s="229">
        <v>11</v>
      </c>
      <c r="X17" s="229">
        <v>8</v>
      </c>
      <c r="Y17" s="229">
        <v>16</v>
      </c>
      <c r="Z17" s="229">
        <v>40</v>
      </c>
      <c r="AA17" s="229">
        <v>17</v>
      </c>
      <c r="AB17" s="229">
        <v>16</v>
      </c>
      <c r="AC17" s="229">
        <f t="shared" si="6"/>
        <v>157</v>
      </c>
    </row>
    <row r="18" spans="1:31" ht="13.8" hidden="1" thickBot="1">
      <c r="A18" s="232" t="s">
        <v>33</v>
      </c>
      <c r="B18" s="15">
        <v>49</v>
      </c>
      <c r="C18" s="15">
        <v>63</v>
      </c>
      <c r="D18" s="15">
        <v>50</v>
      </c>
      <c r="E18" s="15">
        <v>71</v>
      </c>
      <c r="F18" s="15">
        <v>144</v>
      </c>
      <c r="G18" s="15">
        <v>374</v>
      </c>
      <c r="H18" s="105">
        <v>729</v>
      </c>
      <c r="I18" s="105">
        <v>1097</v>
      </c>
      <c r="J18" s="105">
        <v>650</v>
      </c>
      <c r="K18" s="15">
        <v>397</v>
      </c>
      <c r="L18" s="15">
        <v>192</v>
      </c>
      <c r="M18" s="15">
        <v>217</v>
      </c>
      <c r="N18" s="231">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9">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25">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33">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34">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33">
        <f t="shared" si="6"/>
        <v>296</v>
      </c>
    </row>
    <row r="21" spans="1:31">
      <c r="A21" s="20"/>
      <c r="B21" s="235"/>
      <c r="C21" s="235"/>
      <c r="D21" s="235"/>
      <c r="E21" s="235"/>
      <c r="F21" s="235"/>
      <c r="G21" s="235"/>
      <c r="H21" s="235"/>
      <c r="I21" s="235"/>
      <c r="J21" s="235"/>
      <c r="K21" s="235"/>
      <c r="L21" s="235"/>
      <c r="M21" s="235"/>
      <c r="N21" s="21"/>
      <c r="O21" s="10"/>
      <c r="P21" s="22"/>
      <c r="Q21" s="236"/>
      <c r="R21" s="236"/>
      <c r="S21" s="236"/>
      <c r="T21" s="236"/>
      <c r="U21" s="236"/>
      <c r="V21" s="236"/>
      <c r="W21" s="236"/>
      <c r="X21" s="236"/>
      <c r="Y21" s="236"/>
      <c r="Z21" s="236"/>
      <c r="AA21" s="236"/>
      <c r="AB21" s="236"/>
      <c r="AC21" s="235"/>
    </row>
    <row r="22" spans="1:31" ht="13.5" customHeight="1">
      <c r="A22" s="767" t="s">
        <v>304</v>
      </c>
      <c r="B22" s="768"/>
      <c r="C22" s="768"/>
      <c r="D22" s="768"/>
      <c r="E22" s="768"/>
      <c r="F22" s="768"/>
      <c r="G22" s="768"/>
      <c r="H22" s="768"/>
      <c r="I22" s="768"/>
      <c r="J22" s="768"/>
      <c r="K22" s="768"/>
      <c r="L22" s="768"/>
      <c r="M22" s="768"/>
      <c r="N22" s="769"/>
      <c r="O22" s="10"/>
      <c r="P22" s="767" t="str">
        <f>+A22</f>
        <v>※2024年 第3週（1/15～1/21） 現在</v>
      </c>
      <c r="Q22" s="768"/>
      <c r="R22" s="768"/>
      <c r="S22" s="768"/>
      <c r="T22" s="768"/>
      <c r="U22" s="768"/>
      <c r="V22" s="768"/>
      <c r="W22" s="768"/>
      <c r="X22" s="768"/>
      <c r="Y22" s="768"/>
      <c r="Z22" s="768"/>
      <c r="AA22" s="768"/>
      <c r="AB22" s="768"/>
      <c r="AC22" s="769"/>
    </row>
    <row r="23" spans="1:31" ht="13.8" thickBot="1">
      <c r="A23" s="293" t="s">
        <v>145</v>
      </c>
      <c r="B23" s="10"/>
      <c r="C23" s="10"/>
      <c r="D23" s="10"/>
      <c r="E23" s="10"/>
      <c r="F23" s="10"/>
      <c r="G23" s="10" t="s">
        <v>19</v>
      </c>
      <c r="H23" s="10"/>
      <c r="I23" s="10"/>
      <c r="J23" s="10"/>
      <c r="K23" s="10"/>
      <c r="L23" s="10"/>
      <c r="M23" s="10"/>
      <c r="N23" s="24"/>
      <c r="O23" s="10"/>
      <c r="P23" s="294"/>
      <c r="Q23" s="10"/>
      <c r="R23" s="10"/>
      <c r="S23" s="10"/>
      <c r="T23" s="10"/>
      <c r="U23" s="10"/>
      <c r="V23" s="10"/>
      <c r="W23" s="10"/>
      <c r="X23" s="10"/>
      <c r="Y23" s="10"/>
      <c r="Z23" s="10"/>
      <c r="AA23" s="10"/>
      <c r="AB23" s="10"/>
      <c r="AC23" s="26"/>
    </row>
    <row r="24" spans="1:31" ht="33" customHeight="1" thickBot="1">
      <c r="A24" s="23"/>
      <c r="B24" s="237" t="s">
        <v>152</v>
      </c>
      <c r="C24" s="10"/>
      <c r="D24" s="770" t="s">
        <v>211</v>
      </c>
      <c r="E24" s="771"/>
      <c r="F24" s="10"/>
      <c r="G24" s="10" t="s">
        <v>19</v>
      </c>
      <c r="H24" s="10"/>
      <c r="I24" s="10"/>
      <c r="J24" s="10"/>
      <c r="K24" s="10"/>
      <c r="L24" s="10"/>
      <c r="M24" s="10"/>
      <c r="N24" s="24"/>
      <c r="O24" s="108" t="s">
        <v>19</v>
      </c>
      <c r="P24" s="146"/>
      <c r="Q24" s="364" t="s">
        <v>153</v>
      </c>
      <c r="R24" s="753" t="s">
        <v>181</v>
      </c>
      <c r="S24" s="754"/>
      <c r="T24" s="755"/>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45"/>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145</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64"/>
    </row>
    <row r="30" spans="1:31">
      <c r="A30" s="23"/>
      <c r="B30" s="10"/>
      <c r="C30" s="10"/>
      <c r="D30" s="10"/>
      <c r="E30" s="10"/>
      <c r="F30" s="10"/>
      <c r="G30" s="10"/>
      <c r="H30" s="10"/>
      <c r="I30" s="10"/>
      <c r="J30" s="10"/>
      <c r="K30" s="10"/>
      <c r="L30" s="10"/>
      <c r="M30" s="10"/>
      <c r="N30" s="24"/>
      <c r="O30" s="10"/>
      <c r="P30" s="11"/>
      <c r="AC30" s="27"/>
    </row>
    <row r="31" spans="1:31" ht="21.6">
      <c r="A31" s="325" t="s">
        <v>169</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8"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154</v>
      </c>
      <c r="R39" s="118"/>
      <c r="S39" s="118"/>
      <c r="T39" s="118"/>
      <c r="U39" s="118"/>
      <c r="V39" s="118"/>
      <c r="W39" s="118"/>
      <c r="X39" s="118"/>
    </row>
    <row r="40" spans="1:29">
      <c r="Q40" s="118" t="s">
        <v>155</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　ノロウイルス関連情報 </vt:lpstr>
      <vt:lpstr>Sheet1</vt:lpstr>
      <vt:lpstr>3  衛生訓話</vt:lpstr>
      <vt:lpstr>3　食中毒記事等 </vt:lpstr>
      <vt:lpstr>3　海外情報</vt:lpstr>
      <vt:lpstr>2　感染症情報</vt:lpstr>
      <vt:lpstr>3　感染症統計</vt:lpstr>
      <vt:lpstr>3食品回収</vt:lpstr>
      <vt:lpstr>3　食品表示</vt:lpstr>
      <vt:lpstr>3　残留農薬　等 </vt:lpstr>
      <vt:lpstr>'2　感染症情報'!Print_Area</vt:lpstr>
      <vt:lpstr>'3  衛生訓話'!Print_Area</vt:lpstr>
      <vt:lpstr>'3　ノロウイルス関連情報 '!Print_Area</vt:lpstr>
      <vt:lpstr>'3　海外情報'!Print_Area</vt:lpstr>
      <vt:lpstr>'3　感染症統計'!Print_Area</vt:lpstr>
      <vt:lpstr>'3　残留農薬　等 '!Print_Area</vt:lpstr>
      <vt:lpstr>'3　食中毒記事等 '!Print_Area</vt:lpstr>
      <vt:lpstr>'3　食品表示'!Print_Area</vt:lpstr>
      <vt:lpstr>'3食品回収'!Print_Area</vt:lpstr>
      <vt:lpstr>スポンサー公告!Print_Area</vt:lpstr>
      <vt:lpstr>'3　残留農薬　等 '!Print_Titles</vt:lpstr>
      <vt:lpstr>'3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2024-01-28T04:35:46Z</dcterms:modified>
</cp:coreProperties>
</file>