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hidePivotFieldList="1"/>
  <xr:revisionPtr revIDLastSave="0" documentId="14_{480A7C5D-3DBD-4410-AE19-F36D81892B06}" xr6:coauthVersionLast="47" xr6:coauthVersionMax="47" xr10:uidLastSave="{00000000-0000-0000-0000-000000000000}"/>
  <bookViews>
    <workbookView minimized="1" xWindow="5760" yWindow="1740" windowWidth="17280" windowHeight="8880" activeTab="4" xr2:uid="{00000000-000D-0000-FFFF-FFFF00000000}"/>
  </bookViews>
  <sheets>
    <sheet name="ヘッドライン" sheetId="78" r:id="rId1"/>
    <sheet name="スポンサー公告" sheetId="127" r:id="rId2"/>
    <sheet name="2　ノロウイルス関連情報 " sheetId="101" r:id="rId3"/>
    <sheet name="Sheet1" sheetId="160" state="hidden" r:id="rId4"/>
    <sheet name="2　衛生訓話" sheetId="163" r:id="rId5"/>
    <sheet name="2　食中毒記事等 " sheetId="29" r:id="rId6"/>
    <sheet name="2海外情報" sheetId="123" r:id="rId7"/>
    <sheet name="1　感染症情報" sheetId="124" r:id="rId8"/>
    <sheet name="2　感染症統計" sheetId="125" r:id="rId9"/>
    <sheet name="2食品回収" sheetId="60" r:id="rId10"/>
    <sheet name="2　食品表示" sheetId="34" r:id="rId11"/>
    <sheet name="2　残留農薬　等 " sheetId="156" r:id="rId12"/>
  </sheets>
  <externalReferences>
    <externalReference r:id="rId13"/>
  </externalReferences>
  <definedNames>
    <definedName name="_xlnm._FilterDatabase" localSheetId="2" hidden="1">'2　ノロウイルス関連情報 '!$A$22:$G$75</definedName>
    <definedName name="_xlnm._FilterDatabase" localSheetId="11" hidden="1">'2　残留農薬　等 '!$A$1:$C$1</definedName>
    <definedName name="_xlnm._FilterDatabase" localSheetId="5" hidden="1">'2　食中毒記事等 '!$A$1:$D$1</definedName>
    <definedName name="_xlnm.Print_Area" localSheetId="7">'1　感染症情報'!$A$1:$D$33</definedName>
    <definedName name="_xlnm.Print_Area" localSheetId="2">'2　ノロウイルス関連情報 '!$A$1:$N$84</definedName>
    <definedName name="_xlnm.Print_Area" localSheetId="4">'2　衛生訓話'!$A$1:$K$12</definedName>
    <definedName name="_xlnm.Print_Area" localSheetId="8">'2　感染症統計'!$A$1:$AC$38</definedName>
    <definedName name="_xlnm.Print_Area" localSheetId="11">'2　残留農薬　等 '!$A$1:$C$23</definedName>
    <definedName name="_xlnm.Print_Area" localSheetId="5">'2　食中毒記事等 '!$A$1:$D$29</definedName>
    <definedName name="_xlnm.Print_Area" localSheetId="10">'2　食品表示'!$A$1:$N$15</definedName>
    <definedName name="_xlnm.Print_Area" localSheetId="6">'2海外情報'!$A$1:$C$32</definedName>
    <definedName name="_xlnm.Print_Area" localSheetId="9">'2食品回収'!$A$1:$E$29</definedName>
    <definedName name="_xlnm.Print_Area" localSheetId="1">スポンサー公告!$B$1:$AI$49</definedName>
    <definedName name="_xlnm.Print_Titles" localSheetId="11">'2　残留農薬　等 '!$1:$1</definedName>
    <definedName name="_xlnm.Print_Titles" localSheetId="5">'2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60" l="1"/>
  <c r="D22" i="160"/>
  <c r="E22" i="160"/>
  <c r="F22" i="160"/>
  <c r="G22" i="160"/>
  <c r="B22" i="160"/>
  <c r="G73" i="101"/>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18" i="78"/>
  <c r="B15" i="78"/>
  <c r="B14" i="78"/>
  <c r="Q4" i="125" l="1"/>
  <c r="B4" i="125"/>
  <c r="B17" i="78"/>
  <c r="N8" i="125" l="1"/>
  <c r="AC8" i="125"/>
  <c r="B11" i="78" l="1"/>
  <c r="B12" i="78" l="1"/>
  <c r="G23" i="101" l="1"/>
  <c r="G24" i="101"/>
  <c r="N9" i="125" l="1"/>
  <c r="N10" i="125"/>
  <c r="Y4" i="125" l="1"/>
  <c r="Z4" i="125"/>
  <c r="K4" i="125"/>
  <c r="B10" i="78" l="1"/>
  <c r="B13" i="78" l="1"/>
  <c r="G11" i="78" l="1"/>
  <c r="F4" i="125" l="1"/>
  <c r="E4" i="125"/>
  <c r="D4" i="125"/>
  <c r="N71" i="101" l="1"/>
  <c r="M71" i="101"/>
  <c r="G74" i="101" l="1"/>
  <c r="B24" i="101" l="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<sst xmlns="http://schemas.openxmlformats.org/spreadsheetml/2006/main" count="620" uniqueCount="441">
  <si>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</si>
  <si>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</si>
  <si>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</si>
  <si>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</si>
  <si>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</si>
  <si>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</si>
  <si>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</si>
  <si>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</si>
  <si>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</si>
  <si>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</si>
  <si>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</si>
  <si>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</si>
  <si>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</si>
  <si>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</si>
  <si>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</si>
  <si>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</si>
  <si>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</si>
  <si>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</si>
  <si>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</si>
  <si>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</si>
  <si>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</si>
  <si>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</si>
  <si>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</si>
  <si>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</si>
  <si>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</si>
  <si>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</si>
  <si>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</si>
  <si>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</si>
  <si>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</si>
  <si>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</si>
  <si>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</si>
  <si>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</si>
  <si>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</si>
  <si>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</si>
  <si>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</si>
  <si>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</si>
  <si>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</si>
  <si>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</si>
  <si>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</si>
  <si>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</si>
  <si>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</si>
  <si>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</si>
  <si>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</si>
  <si>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</si>
  <si>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</si>
  <si>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</si>
  <si>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</si>
  <si>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</si>
  <si>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</si>
  <si>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</si>
  <si>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</si>
  <si>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</si>
  <si>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</si>
  <si>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</si>
  <si>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</si>
  <si>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</si>
  <si>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</si>
  <si>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</si>
  <si>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</si>
  <si>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</si>
  <si>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</si>
  <si>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</si>
  <si>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</si>
  <si>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</si>
  <si>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</si>
  <si>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</si>
  <si>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</si>
  <si>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</si>
  <si>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</si>
  <si>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</si>
  <si>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</si>
  <si>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</si>
  <si>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</si>
  <si>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</si>
  <si>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</si>
  <si>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</si>
  <si>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</si>
  <si>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</si>
  <si>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</si>
  <si>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</si>
  <si>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</si>
  <si>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</si>
  <si>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</si>
  <si>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</si>
  <si>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</si>
  <si>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</si>
  <si>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</si>
  <si>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</si>
  <si>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</si>
  <si>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</si>
  <si>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</si>
  <si>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</si>
  <si>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</si>
  <si>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</si>
  <si>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</si>
  <si>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</si>
  <si>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</si>
  <si>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</si>
  <si>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</si>
  <si>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</si>
  <si>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</si>
  <si>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</si>
  <si>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</si>
  <si>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</si>
  <si>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</si>
  <si>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</si>
  <si>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</si>
  <si>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</si>
  <si>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</si>
  <si>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</si>
  <si>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</si>
  <si>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</si>
  <si>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</si>
  <si>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</si>
  <si>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</si>
  <si>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</si>
  <si>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</si>
  <si>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</si>
  <si>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</si>
  <si>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</si>
  <si>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</si>
  <si>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</si>
  <si>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</si>
  <si>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</si>
  <si>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</si>
  <si>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</si>
  <si>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</si>
  <si>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</si>
  <si>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</si>
  <si>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</si>
  <si>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</si>
  <si>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</si>
  <si>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</si>
  <si>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</si>
  <si>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</si>
  <si>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</si>
  <si>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</si>
  <si>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</si>
  <si>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</si>
  <si>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</si>
  <si>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</si>
  <si>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</si>
  <si>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</si>
  <si>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</si>
  <si>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</si>
  <si>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</si>
  <si>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</si>
  <si>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</si>
  <si>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</si>
  <si>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</si>
  <si>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</si>
  <si>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</si>
  <si>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</si>
  <si>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</si>
  <si>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</si>
  <si>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</si>
  <si>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</si>
  <si>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</si>
  <si>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</si>
  <si>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</si>
  <si>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</si>
  <si>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</si>
  <si>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</si>
  <si>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</si>
  <si>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</si>
  <si>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</si>
  <si>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</si>
  <si>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</si>
  <si>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</si>
  <si>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</si>
  <si>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</si>
  <si>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</si>
  <si>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</si>
  <si>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</si>
  <si>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</si>
  <si>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</si>
  <si>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</si>
  <si>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</si>
  <si>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</si>
  <si>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</si>
  <si>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</si>
  <si>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</si>
  <si>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</si>
  <si>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</si>
  <si>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</si>
  <si>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</si>
  <si>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</si>
  <si>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</si>
  <si>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</si>
  <si>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</si>
  <si>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</si>
  <si>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管理レベル「3」　</t>
    <phoneticPr fontId="5"/>
  </si>
  <si>
    <t>細菌性赤痢1例 菌種：S. sonnei（D群）＿感染地域：ミャンマー</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</si>
  <si>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</si>
  <si>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</si>
  <si>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</si>
  <si>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</si>
  <si>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</si>
  <si>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</si>
  <si>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</si>
  <si>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</si>
  <si>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</si>
  <si>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</si>
  <si>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</si>
  <si>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</si>
  <si>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</si>
  <si>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</si>
  <si>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毎週　　ひとつ　　覚えていきましょう</t>
    <phoneticPr fontId="5"/>
  </si>
  <si>
    <t>皆様  週刊情報2023-51を配信いたします</t>
    <phoneticPr fontId="5"/>
  </si>
  <si>
    <t>山陰放送</t>
    <rPh sb="0" eb="4">
      <t>サンインホウソウ</t>
    </rPh>
    <phoneticPr fontId="86"/>
  </si>
  <si>
    <t>　和歌山県によりますと、太地町にある特別養護老人ホームで今年1月3日から11日にかけて入所者と職員ら計22人が嘔吐と下痢の症状を訴え、検査の結果ノロウイルスによる集団感染と判明したということです。　症状が出た入居者は全員８０代以上で、いずれも症状は軽いということです。</t>
    <phoneticPr fontId="86"/>
  </si>
  <si>
    <t>読売新聞</t>
    <rPh sb="0" eb="4">
      <t>ヨミウリシンブン</t>
    </rPh>
    <phoneticPr fontId="86"/>
  </si>
  <si>
    <t>昨年末、名古屋市中川区にある飲食店が製造したテイクアウト弁当を食べた16人が、下痢や腹痛などを訴える食中毒が発生し、市は当面、この店を営業禁止処分としました。名古屋市によりますと、12月28日、中川区にある「ステーキハウスメガインディアンズ中川店」が製造したテイクアウトの弁当を食べた23人のうち、7歳から73歳までの男女16人が下痢や腹痛などの症状を訴えました。</t>
    <phoneticPr fontId="86"/>
  </si>
  <si>
    <t>CBCテレビ</t>
    <phoneticPr fontId="86"/>
  </si>
  <si>
    <t>宇都宮市にあるホテル東日本宇都宮で、去年（2023年）12月28日に宴会料理を食べた22歳から65歳までの男女32人が下痢やおう吐などの体調不良を訴え、宇都宮市保健所は11日、ノロウイルスによる食中毒と断定したと発表しました。</t>
    <phoneticPr fontId="86"/>
  </si>
  <si>
    <t>とちテレ</t>
    <phoneticPr fontId="86"/>
  </si>
  <si>
    <t>ノロウイルスによる感染性胃腸炎の集団発生が確認されたのは、幡多福祉保健所管内の高齢者施設です。12月21日、下痢や発熱を訴える人が複数いると保健所に連絡がありました。入所者39人のうち15人に嘔吐や下痢の症状があり、このうち13人がノロウイルスによる感染性胃腸炎と診断されました。入院した人や重症者はおらず、当該施設での感染はすでに終息しているということです。</t>
    <phoneticPr fontId="86"/>
  </si>
  <si>
    <t>高知さんさんテレビ</t>
    <rPh sb="0" eb="2">
      <t>コウチ</t>
    </rPh>
    <phoneticPr fontId="86"/>
  </si>
  <si>
    <t>1月10日、岐阜県は1月2日に岐阜市の焼肉店で食事をした男女95人が下痢や嘔吐などの食中毒症状を訴え、当該店舗を営業停止処分とした件について、新たに24人の食中毒が確認されたことを発表しました。当該店舗ではカルビやロースなどの焼肉、ビビンバ、サラダが提供されていたとのことです。2日に食中毒と確認された人と合わせると、計119人になっています。</t>
    <phoneticPr fontId="86"/>
  </si>
  <si>
    <t>食品環境研究所</t>
    <rPh sb="0" eb="2">
      <t>ショクヒン</t>
    </rPh>
    <rPh sb="2" eb="4">
      <t>カンキョウ</t>
    </rPh>
    <rPh sb="4" eb="7">
      <t>ケンキュウジョ</t>
    </rPh>
    <phoneticPr fontId="86"/>
  </si>
  <si>
    <t>青森テレビ</t>
    <rPh sb="0" eb="2">
      <t>アオモリ</t>
    </rPh>
    <phoneticPr fontId="86"/>
  </si>
  <si>
    <t xml:space="preserve">最大震度7を観測した能登半島地震で、厚生労働省は10日、石川県内の避難所などで9日に新型コロナウイルスや季節性インフルエンザなど呼吸器感染症の患者約70人、ノロウイルスなど消化器感染症の患者約40人の報告があったと発表した。
</t>
    <phoneticPr fontId="86"/>
  </si>
  <si>
    <t>朝日新聞</t>
    <rPh sb="0" eb="4">
      <t>アサヒシンブン</t>
    </rPh>
    <phoneticPr fontId="86"/>
  </si>
  <si>
    <t>長崎県生活衛生課は６日、諫早市高来町の宿泊施設「いこいの村長崎」で、１２月３１日〜１月１日に刺し身などを食べた男女１７人（１２〜７４歳）が下痢や嘔吐（おうと）、発熱の症状を訴え、うち２人と調理従事者３人の便からノロウイルスが検出されたと発表した。</t>
    <phoneticPr fontId="86"/>
  </si>
  <si>
    <t>2024年</t>
    <rPh sb="4" eb="5">
      <t>ネン</t>
    </rPh>
    <phoneticPr fontId="86"/>
  </si>
  <si>
    <t>今週</t>
    <rPh sb="0" eb="2">
      <t>コンシュウ</t>
    </rPh>
    <phoneticPr fontId="86"/>
  </si>
  <si>
    <t>少ない</t>
    <rPh sb="0" eb="1">
      <t>スク</t>
    </rPh>
    <phoneticPr fontId="86"/>
  </si>
  <si>
    <t>Food・Saqfety業務案内</t>
    <rPh sb="12" eb="16">
      <t>ギョウムアンナイ</t>
    </rPh>
    <phoneticPr fontId="33"/>
  </si>
  <si>
    <t>今週のニュース（Noroｖｉｒｕｓ） (1/15-1/21)</t>
    <rPh sb="0" eb="2">
      <t>コンシュウ</t>
    </rPh>
    <phoneticPr fontId="5"/>
  </si>
  <si>
    <t>食中毒情報 (1/15-1/21)</t>
    <rPh sb="0" eb="3">
      <t>ショクチュウドク</t>
    </rPh>
    <rPh sb="3" eb="5">
      <t>ジョウホウ</t>
    </rPh>
    <phoneticPr fontId="5"/>
  </si>
  <si>
    <t>海外情報 (1/15-1/21)</t>
    <rPh sb="0" eb="4">
      <t>カイガイジョウホウ</t>
    </rPh>
    <phoneticPr fontId="5"/>
  </si>
  <si>
    <t>食品表示
 (1/15-1/21)</t>
    <rPh sb="0" eb="2">
      <t>ショクヒン</t>
    </rPh>
    <rPh sb="2" eb="4">
      <t>ヒョウジ</t>
    </rPh>
    <phoneticPr fontId="5"/>
  </si>
  <si>
    <t>食品表示 (1/15-1/21)</t>
    <rPh sb="0" eb="2">
      <t>ショクヒン</t>
    </rPh>
    <rPh sb="2" eb="4">
      <t>ヒョウジ</t>
    </rPh>
    <phoneticPr fontId="5"/>
  </si>
  <si>
    <t>残留農薬 (1/15-1/21)</t>
    <phoneticPr fontId="5"/>
  </si>
  <si>
    <t>岩手県の宮古保健所管内にある教育・保育施設でノロウイルスによる感染性胃腸炎が発生し、園児と職員あわせて11人が嘔吐や下痢の症状を訴えました。今年度岩手県内で発生した感染性胃腸炎の集団発生は32件（去年同時期43件）です。</t>
    <phoneticPr fontId="86"/>
  </si>
  <si>
    <t>岩手放送</t>
    <rPh sb="0" eb="4">
      <t>イワテホウソウ</t>
    </rPh>
    <phoneticPr fontId="86"/>
  </si>
  <si>
    <t>横浜市の介護施設で入居者が嘔吐の症状を訴え、一部の入所者の便から「ノロウイルス」が検出されました。横浜市保健所によりますと、横浜市南区の介護施設で今月10日から18日にかけ、70代から90代の入居者あわせて11人が嘔吐を訴え、そのうち5人の便から「ノロウイルス」が検出されたということです。症状を訴えた入居者は全員軽症で、入院した人はいないということです。</t>
    <phoneticPr fontId="86"/>
  </si>
  <si>
    <t>LIVEDOOR</t>
    <phoneticPr fontId="86"/>
  </si>
  <si>
    <t>フェスは「地雷」なのか…。東京都は1月16日、上野公園で1月6日から8日に開かれた「牡蠣フェス」で飲食した男女35人（16～67歳）が下痢や嘔吐、発熱を訴え、集団食中毒になったと発表した。複数の発症者からノロウイルスが検出されたが、全員軽症だという。軽症といってもノロウイルス感染は、自分がマーライオンになったと錯覚するような激しい嘔吐と、水のような便が半日から2日間も続く。感染から発症までの潜伏期間は12</t>
    <phoneticPr fontId="86"/>
  </si>
  <si>
    <t>鳥取県境港市内の小学校で、35人の児童におう吐の症状が発生し、一学年が学年閉鎖となっています。米子保健所は、感染性胃腸炎の集団発生の疑いがあるとみています。米子保健所は、17日、境港市の小学校で児童35人…</t>
    <phoneticPr fontId="86"/>
  </si>
  <si>
    <t>北海道・千歳保健所は18日、北広島市の飲食店でノロウイルスによる食中毒が発生したと発表しました。千歳保健所によりますと11日、北広島市の「良寿し」で購入した弁当を食べた複数人に胃腸炎の症状があったと連絡がありました。</t>
    <phoneticPr fontId="86"/>
  </si>
  <si>
    <t>STV</t>
    <phoneticPr fontId="86"/>
  </si>
  <si>
    <t>米子保健所は１７日、境港市立中浜小学校（境港市麦垣町）の１年生１人からノロウイルスが検出されたと発表した。ほかに１年生１９人が嘔吐（おうと）の症状を訴えており、同校は１８、１９の両日を学年閉鎖する。　同保健所によると、同校では他学年を含め計３５人の児童が嘔吐の症状を訴えているという。重症者はいない。原因は調査中。</t>
    <phoneticPr fontId="86"/>
  </si>
  <si>
    <t>香川県宇多津町のホテルで食中毒が発生したとして、香川県の中讃保健所は、食事を提供した施設を1月15日から3日間、営業停止としました。営業停止となったのは「ホテルアネシス瀬戸大橋　別館2階」です。香川県によると、1月6日夜にこのホテルで会食をした28人のうち、20代から50代の13人が、発熱・下痢・嘔吐などの症状を訴えたということです。このうち6人が医療機関を受診しましたが、入院した人はおらず、全員快方に向かっているということです。</t>
    <phoneticPr fontId="86"/>
  </si>
  <si>
    <t>KBS</t>
    <phoneticPr fontId="86"/>
  </si>
  <si>
    <t>　兵庫県の尼崎市保健所は１７日、同市塚口町１の居酒屋「魚心　菜ごころ　花山葵（はなわさび）」で５日に食事した同市や西宮市、大阪府豊中市などの２９～３８歳の男女６人が下痢や嘔吐（おうと）などを訴え、この６人と同店の調理従事者の男性１人からノロウイルスを検出したと発表した。パン食べて32人食中毒、14人からノロウイルス　明石のダンマルシェ工場製造</t>
    <phoneticPr fontId="86"/>
  </si>
  <si>
    <t>神戸新聞</t>
    <rPh sb="0" eb="4">
      <t>コウベシンブン</t>
    </rPh>
    <phoneticPr fontId="86"/>
  </si>
  <si>
    <t>新潟県三条市の飲食店で食事をした30人が発熱や嘔吐などの症状を訴え、新潟県は、ノロウイルスによる集団食中毒と断定しました。
県によりますと、発熱やおう吐などの症状を訴えたのは三条市の飲食店「炭乃家 喜助」で食事をした10歳未満から60代までの男女30人です。</t>
    <phoneticPr fontId="86"/>
  </si>
  <si>
    <t>新潟放送</t>
    <rPh sb="0" eb="4">
      <t>ニイガタホウソウ</t>
    </rPh>
    <phoneticPr fontId="86"/>
  </si>
  <si>
    <t>岡山市の特別支援学校で、ノロウイルスが集団感染が発生したとみられ、学校が臨時休校しました。岡山市によると、岡山県立岡山南支援学校（岡山市南区）では、1月12日に在校生250人のうち84人が嘔吐や下痢の症状を訴えました。一部の児童・生徒からはノロウイルスが検出されましたが、原因はわかっていません。</t>
    <phoneticPr fontId="86"/>
  </si>
  <si>
    <t>瀬戸内海放送</t>
    <rPh sb="0" eb="6">
      <t>セトナイカイホウソウ</t>
    </rPh>
    <phoneticPr fontId="86"/>
  </si>
  <si>
    <t>福井県は1月15日、鯖江市の飲食店の弁当を9日に食べた20～60代の男女17人が嘔吐、腹痛、下痢などの症状を訴え、食中毒と断定したと発表した。弁当を食べた人のうち少なくとも14人と調理従事者のうち3人の便から、ノロウイルスが検出された。　県は食品衛生法に基づき、15～17日の3日間、この店の飲食店営業と魚介類販売を停止処分とした。入院者はおらず、全員快方に向かっている。</t>
    <phoneticPr fontId="86"/>
  </si>
  <si>
    <t>福井新聞</t>
    <rPh sb="0" eb="4">
      <t>フクイシンブン</t>
    </rPh>
    <phoneticPr fontId="86"/>
  </si>
  <si>
    <t>2024/1週</t>
    <phoneticPr fontId="86"/>
  </si>
  <si>
    <t>2024/2週</t>
  </si>
  <si>
    <t xml:space="preserve"> GⅡ　1週13例</t>
    <rPh sb="5" eb="6">
      <t>シュウ</t>
    </rPh>
    <phoneticPr fontId="5"/>
  </si>
  <si>
    <t xml:space="preserve"> GⅡ　2週　15例</t>
    <rPh sb="9" eb="10">
      <t>レイ</t>
    </rPh>
    <phoneticPr fontId="5"/>
  </si>
  <si>
    <t>令和6年1月18日（木曜日）、朝霞市民から「令和6年1月14日（日曜日）に朝霞市内の飲食店を利用した1グループ14名中9名が嘔吐、下痢、発熱の症状を呈している」旨の通報があり、朝霞保健所が調査を開始した。</t>
    <phoneticPr fontId="86"/>
  </si>
  <si>
    <t>埼玉県公表</t>
    <rPh sb="0" eb="3">
      <t>サイタマケン</t>
    </rPh>
    <rPh sb="3" eb="5">
      <t>コウヒョウ</t>
    </rPh>
    <phoneticPr fontId="86"/>
  </si>
  <si>
    <t>県病院局は19日に開かれた県議会常任委員会で、県立中央病院で感染性胃腸炎が発生したことを陳謝しました。県立中央病院では、2023年12月31日～2024年1月8日までに20歳未満～90代の入院患者男女75人が下痢や嘔吐などを訴えていて、調査の結果、感染性胃腸炎が集団発生して複数の患者の便からノロウイルスが検出されました。</t>
    <phoneticPr fontId="86"/>
  </si>
  <si>
    <t>弁当を食べた102人のうち19人食中毒、下痢・腹痛などの症状…飲食店を3日間の営業停止処分</t>
    <phoneticPr fontId="16"/>
  </si>
  <si>
    <t>兵庫県豊岡健康福祉事務所は16日、豊岡市日高町祢布の飲食店「石立屋」が提供した弁当を食べた市内の35～79歳の男女19人が、下痢や腹痛などの症状を訴えたと発表した。重症者はなく、全員快方に向かっているという。　発表では、弁当を食べたのは14日に市内で開かれた地区の集会出席者ら4グループの計102人。うち3グループの19人が発症した。原因は調査中だが、他に共通の食事がないことから、同事務所は弁当が原因と断定。同店を16日から3日間の営業停止処分とした。</t>
    <phoneticPr fontId="16"/>
  </si>
  <si>
    <t>https://news.yahoo.co.jp/articles/73363b276a69f03d862f9a44866f2b8652ea3bd6</t>
    <phoneticPr fontId="16"/>
  </si>
  <si>
    <t>読売新聞</t>
    <rPh sb="0" eb="4">
      <t>ヨミウリシンブン</t>
    </rPh>
    <phoneticPr fontId="16"/>
  </si>
  <si>
    <t>兵庫県</t>
    <rPh sb="0" eb="3">
      <t>ヒョウゴケン</t>
    </rPh>
    <phoneticPr fontId="16"/>
  </si>
  <si>
    <t>能登半島地震で長引く避難　低体温症、エコノミークラス症候群、ノロウイルス感染…健康を守るには</t>
    <phoneticPr fontId="16"/>
  </si>
  <si>
    <t>石川県</t>
    <rPh sb="0" eb="3">
      <t>イシカワケン</t>
    </rPh>
    <phoneticPr fontId="16"/>
  </si>
  <si>
    <t>能登半島地震が起きたけど、避難生活では健康の上で何に気をつけたらいいの？
ヨミドック 　寒い中での避難は本当に大変です。体の内部の体温が下がる「低体温症」に注意しましょう。床の冷たさは体温を奪うので、床面に直接寝ないように段ボールを敷くなどの工夫をします。同じ姿勢を長く続けると、脚の静脈でできた血の塊が肺の血管に詰まる「エコノミークラス症候群」になる危険性が高まります。足首を含め、脚をこまめに動かすことが予防になります。
　 Ｑ 　持病で薬が必要な人もいるよね。
　 ヨ 　薬を飲み続けることが持病の悪化を防ぎます。薬がなくなる前に、避難所にいる保健師や看護師に相談しましょう。生活の変化で体調が悪くなりそうなら、早めに伝えます。水分を控えるのは体によくないので、しっかり水分補給してください。
　 Ｑ 　感染症も心配だね。
　 ヨ 　新型コロナやインフルエンザなど呼吸器に関わる感染症のほか、この時期はノロウイルス感染をはじめ、感染性胃腸炎も心配です。予防には、マスク、手指消毒剤の使用のほか、トイレで履物を替えること、寝る空間に土足で入らないことも大切。周りで同じ症状の人が増えたら、医師などに相談してください。
　 Ｑ 　避難生活が長引く時に注意することは？
　 ヨ 　生活の中で動く機会が減ると、特に高齢の人は、全身の機能が低下する「生活不活発病」になってしまいます。飲み込む力が弱まると、食べものや唾液が気管に入って「誤嚥ごえん性肺炎」を起こしやすくなります。体を動かすために、避難所で何らかの役割を引き受けるのもいいですね。
　 Ｑ 　片付けをする時は？
　 ヨ 　家や土砂が崩れ、海や川の水、下水が街に流入しました。普段は土の中に潜む破傷風菌は、傷口から感染し、神経に作用します。定期予防接種が始まった１９６８年より前に生まれた人は、特に注意が必要です。レジオネラ菌は粉じんに混じることがあり、重症肺炎を起こします。
　 Ｑ 　予防の方法は？
　 ヨ 　作業時は傷を作らないように長袖・長ズボン、底の厚い靴や手袋を着用します。粉じんを吸い込まないようマスクもして。体調変化があればすぐに医師に相談し、作業したことも伝えましょう。</t>
    <phoneticPr fontId="16"/>
  </si>
  <si>
    <t>読売ドクター</t>
    <rPh sb="0" eb="2">
      <t>ヨミウリ</t>
    </rPh>
    <phoneticPr fontId="16"/>
  </si>
  <si>
    <t>https://yomidr.yomiuri.co.jp/article/20240115-OYTET50019/</t>
    <phoneticPr fontId="16"/>
  </si>
  <si>
    <t xml:space="preserve"> 食中毒（疑い）が発生しました(アニサキス)</t>
    <phoneticPr fontId="16"/>
  </si>
  <si>
    <r>
      <t>　令和６年１月16日（火）、大野城市の医療機関から、食中毒様症状を呈した患者を診察し、胃アニサキス症と診断した旨、筑紫保健福祉環境事務所に届出があった。同事務所が調査したところ、患者は１月15日（月）に大野城市内の販売店で購入した刺身等を同日20時頃喫食したところ、16日２時頃から腹痛、嘔気を呈していることが判明した。現在、同事務所において、食中毒疑いとして調査を進めている。　判明分：令和６年１月16日（火）２時頃４　摂食者数　調査中　　判明分：１名</t>
    </r>
    <r>
      <rPr>
        <b/>
        <sz val="14"/>
        <rFont val="ＭＳ 明朝"/>
        <family val="1"/>
        <charset val="128"/>
      </rPr>
      <t xml:space="preserve">​
</t>
    </r>
    <r>
      <rPr>
        <b/>
        <sz val="14"/>
        <rFont val="游ゴシック"/>
        <family val="3"/>
        <charset val="128"/>
      </rPr>
      <t>症状</t>
    </r>
    <r>
      <rPr>
        <b/>
        <sz val="14"/>
        <rFont val="ＭＳ 明朝"/>
        <family val="1"/>
        <charset val="128"/>
      </rPr>
      <t>​</t>
    </r>
    <r>
      <rPr>
        <b/>
        <sz val="14"/>
        <rFont val="游ゴシック"/>
        <family val="3"/>
        <charset val="128"/>
      </rPr>
      <t>　判明分：腹痛、嘔気　有症者数　 調査中　　判明分：１名（50代女性）　　　16日に医療機関を受診し、入院はしていない。
重篤な症状は呈しておらず、回復している。　　　原因施設、原因食品、原因物質　  原因物質：アニサキス</t>
    </r>
    <phoneticPr fontId="16"/>
  </si>
  <si>
    <t>https://www.pref.fukuoka.lg.jp/press-release/syokuchudoku20240117-2.html</t>
    <phoneticPr fontId="16"/>
  </si>
  <si>
    <t>福岡県</t>
    <rPh sb="0" eb="3">
      <t>フクオカケン</t>
    </rPh>
    <phoneticPr fontId="16"/>
  </si>
  <si>
    <t>福岡県公表</t>
    <rPh sb="0" eb="5">
      <t>フクオカケンコウヒョウ</t>
    </rPh>
    <phoneticPr fontId="16"/>
  </si>
  <si>
    <t>上野公園の牡蠣フェスで食中毒、３５人が下痢や嘔吐…バターしょうゆ焼きなど食べた後に : 読売新聞</t>
    <phoneticPr fontId="16"/>
  </si>
  <si>
    <t>　東京都は１６日、上野公園（台東区）で今月６～８日に行われたイベント「 牡蠣かき フェス」で飲食した男女３５人（１６～６７歳）が、食中毒になったと発表した。いずれも軽症で回復に向かっているという。発表によると、３５人はイベントでカキのバターしょうゆ焼きや蒸しガキなどを食べた後、下痢や 嘔吐おうと 、発熱などを訴えた。うち複数人からノロウイルスが検出された。
　イベントで提供されたカキ料理の加熱が不十分だったとみられる。台東区は１６日、広島市のイベント主催者を厳重注意した。
　主催者によると、イベントは２０２２年から毎年１月に開かれ、今年は１４種類のカキ料理を提供。３日間で計約１１万人が来場した。主催者は「楽しい思い出を作っていただこうと活動してきたが、このような事態になり申し訳ない」とコメントした。</t>
    <phoneticPr fontId="16"/>
  </si>
  <si>
    <t>https://www.yomiuri.co.jp/national/20240116-OYT1T50213/</t>
    <phoneticPr fontId="16"/>
  </si>
  <si>
    <t>東京都</t>
    <rPh sb="0" eb="3">
      <t>トウキョウト</t>
    </rPh>
    <phoneticPr fontId="16"/>
  </si>
  <si>
    <t>結婚披露宴の出席者に発熱や下痢　挙式場、食中毒で2日間営業停止　沖縄</t>
    <phoneticPr fontId="16"/>
  </si>
  <si>
    <t>沖縄県</t>
    <rPh sb="0" eb="3">
      <t>オキナワケン</t>
    </rPh>
    <phoneticPr fontId="16"/>
  </si>
  <si>
    <t>沖縄県は12日、宜野座村の挙式場で食中毒があったとして、12〜13日を営業停止処分にしたと発表した。
県によると、昨年12月23日に同施設であった結婚披露宴の出席者に発熱や下痢などの症状があり、有症状者の便からカンピロバクター属菌が検出されたという。</t>
    <phoneticPr fontId="16"/>
  </si>
  <si>
    <t>琉球新報</t>
    <rPh sb="0" eb="4">
      <t>リュウキュウシンポウ</t>
    </rPh>
    <phoneticPr fontId="16"/>
  </si>
  <si>
    <t>https://news.goo.ne.jp/article/ryukyu/region/ryukyu-20240113125637.html</t>
    <phoneticPr fontId="16"/>
  </si>
  <si>
    <t>食中毒の発生について - 神奈川県ホームページ (ノロウイルス)</t>
    <phoneticPr fontId="16"/>
  </si>
  <si>
    <t>（県政・厚木・秦野記者クラブ同時発表）
1月17日(水曜日)、伊勢原市内の飲食店を利用した人から「1月8日(月曜日)に飲食店で食事をしたところ、複数名が嘔吐、下痢、発熱等の症状を呈している。」旨の連絡が平塚保健福祉事務所秦野センターにありました。
当センターで調査を行ったところ、食中毒様症状を呈している人の共通の食事がこの飲食店が提供した食事だけであること、症状が共通していること、患者を診察した医師から食中毒の届出があったことから、本日、この飲食店が提供した食事を原因とする食中毒と決定しました。　主な症状  嘔吐、下痢、発熱等
原因施設　びび　はなれ    1月8日(月曜日)に提供された主なメニュー    生牡蠣ポン酢、だし巻き玉子、サーモンとクリームチーズのクラッカー、かつおのタタキ等
病因物質   ノロウイルス</t>
    <phoneticPr fontId="16"/>
  </si>
  <si>
    <t>https://www.pref.kanagawa.jp/docs/e8z/prs/r5045891.html</t>
    <phoneticPr fontId="16"/>
  </si>
  <si>
    <t xml:space="preserve">食中毒を発生させた施設の行政処分を行いました - </t>
    <phoneticPr fontId="16"/>
  </si>
  <si>
    <t xml:space="preserve">埼玉県 </t>
    <phoneticPr fontId="16"/>
  </si>
  <si>
    <t>神奈川県</t>
    <rPh sb="0" eb="4">
      <t>カナガワケン</t>
    </rPh>
    <phoneticPr fontId="16"/>
  </si>
  <si>
    <t>神奈川県公表</t>
    <rPh sb="0" eb="4">
      <t>カナガワケン</t>
    </rPh>
    <rPh sb="4" eb="6">
      <t>コウヒョウ</t>
    </rPh>
    <phoneticPr fontId="16"/>
  </si>
  <si>
    <t>朝霞保健所は営業者に対して、食中毒の再発防止を目的に、営業停止期間中、施設の消毒を指導するとともに調理従事者への衛生教育等を行う。令和6年1月18日（木曜日）、朝霞市民から「令和6年1月14日（日曜日）に朝霞市内の飲食店を利用した1グループ14名中9名が嘔吐、下痢、発熱の症状を呈している」旨の通報があり、朝霞保健所が調査を開始した。
検査結果　患者5名及び従事者3名の便からノロウイルスが検出された
喫食メニュー　　バターチキンカレー、キーマカレー、ナン、ハニーチーズナン、ガーリックチーズナン、サラダ等
上記飲食店を食中毒の原因施設と断定した理由
(ア)    　患者5名及び従事者3名の便からノロウイルスが検出されたこと。
(イ)    　患者の主症状及び潜伏期間が、ノロウイルスによるものと一致したこと。
(ウ)    　患者の共通食が、原因施設で提供された食事に限定されること。</t>
    <phoneticPr fontId="16"/>
  </si>
  <si>
    <t>https://www.pref.saitama.lg.jp/a0708/news/page/news2024011901.html</t>
    <phoneticPr fontId="16"/>
  </si>
  <si>
    <t>埼玉県公表</t>
    <rPh sb="0" eb="3">
      <t>サイタマケン</t>
    </rPh>
    <rPh sb="3" eb="5">
      <t>コウヒョウ</t>
    </rPh>
    <phoneticPr fontId="16"/>
  </si>
  <si>
    <t>福岡・糸島の居酒屋で12人食中毒症状　9人からノロ検出、2日間営業停止に</t>
    <phoneticPr fontId="16"/>
  </si>
  <si>
    <r>
      <t>令和６年１月11日（木）に糸島市の住民から、同市内の飲食店を利用したところ、食中毒様症状を呈した旨、糸島保健福祉事務所に連絡があった。要　糸島保健福祉事務所は、疫学調査及び有症者便等の検査の結果から、本件を食中毒と断定した。
発生日時　令和６年１月９日（火）午前３時頃（初発）摂食者数　１４名　症状</t>
    </r>
    <r>
      <rPr>
        <b/>
        <sz val="14"/>
        <rFont val="ＭＳ 明朝"/>
        <family val="1"/>
        <charset val="128"/>
      </rPr>
      <t>​</t>
    </r>
    <r>
      <rPr>
        <b/>
        <sz val="14"/>
        <rFont val="游ゴシック"/>
        <family val="3"/>
        <charset val="128"/>
      </rPr>
      <t>　発熱、下痢、嘔気等
　１２名
　このうち９名が医療機関を受診した。　重篤な症状を呈した者はおらず、快方に向かっている。
　 屋   号：居いざけ屋やＢａｍＢｏｏばんぶー　　　　検査　</t>
    </r>
    <r>
      <rPr>
        <b/>
        <sz val="14"/>
        <rFont val="ＭＳ 明朝"/>
        <family val="1"/>
        <charset val="128"/>
      </rPr>
      <t>​</t>
    </r>
    <r>
      <rPr>
        <b/>
        <sz val="14"/>
        <rFont val="游ゴシック"/>
        <family val="3"/>
        <charset val="128"/>
      </rPr>
      <t>　有症者便及び従事者便からノロウイルスを検出した。</t>
    </r>
    <r>
      <rPr>
        <b/>
        <sz val="14"/>
        <rFont val="ＭＳ 明朝"/>
        <family val="1"/>
        <charset val="128"/>
      </rPr>
      <t>​</t>
    </r>
    <phoneticPr fontId="16"/>
  </si>
  <si>
    <t>https://www.pref.fukuoka.lg.jp/press-release/syokuchudoku20240117-1.html</t>
    <phoneticPr fontId="16"/>
  </si>
  <si>
    <t>福岡県公表</t>
    <rPh sb="0" eb="3">
      <t>フクオカケン</t>
    </rPh>
    <rPh sb="3" eb="5">
      <t>コウヒョウ</t>
    </rPh>
    <phoneticPr fontId="16"/>
  </si>
  <si>
    <t>尼崎の居酒屋で6人が食中毒 ノロウイルス検出、営業停止1日</t>
    <phoneticPr fontId="16"/>
  </si>
  <si>
    <t>神戸新聞</t>
    <rPh sb="0" eb="4">
      <t>コウベシンブン</t>
    </rPh>
    <phoneticPr fontId="16"/>
  </si>
  <si>
    <t>兵庫県の尼崎市保健所は１７日、同市塚口町１の居酒屋「魚心　菜ごころ　花山葵（はなわさび）」で５日に食事した同市や西宮市、大阪府豊中市などの２９～３８歳の男女６人が下痢や嘔吐（おうと）などを訴え、この６人と同店の調理従事者の男性１人からノロウイルスを検出したと発表した。９日午前にこのうち豊中市の女性から尼崎市保健所に通報があり、調査の結果、５日に食事した２グループ７人のうち６人が発症していたことが判明した。同市保健所は店での食事が原因の食中毒と断定。同店に１日間（１７日）の営業停止を命じた。店は７日以降、営業を自粛。全員軽症で快方に向かっているという。</t>
    <phoneticPr fontId="16"/>
  </si>
  <si>
    <t>https://www.msn.com/ja-jp/health/other/%E5%B0%BC%E5%B4%8E%E3%81%AE%E5%B1%85%E9%85%92%E5%B1%8B%E3%81%A76%E4%BA%BA%E3%81%8C%E9%A3%9F%E4%B8%AD%E6%AF%92-%E3%83%8E%E3%83%AD%E3%82%A6%E3%82%A4%E3%83%AB%E3%82%B9%E6%A4%9C%E5%87%BA-%E5%96%B6%E6%A5%AD%E5%81%9C%E6%AD%A21%E6%97%A5/ar-AA1n7wqE</t>
    <phoneticPr fontId="16"/>
  </si>
  <si>
    <t>宇多津町のホテルで13人食中毒　ノロウイルス検出　3日間の営業停止処分に　香川</t>
    <phoneticPr fontId="16"/>
  </si>
  <si>
    <t>香川県</t>
    <rPh sb="0" eb="3">
      <t>カガワケン</t>
    </rPh>
    <phoneticPr fontId="16"/>
  </si>
  <si>
    <t>KBS</t>
    <phoneticPr fontId="16"/>
  </si>
  <si>
    <t>香川県宇多津町のホテルで食中毒が発生したとして、香川県の中讃保健所は、食事を提供した施設を1月15日から3日間、営業停止としました。営業停止となったのは「ホテルアネシス瀬戸大橋　別館2階」です。香川県によると、1月6日夜にこのホテルで会食をした28人のうち、20代から50代の13人が、発熱・下痢・嘔吐などの症状を訴えたということです。このうち6人が医療機関を受診しましたが、入院した人はおらず、全員快方に向かっているということです。
　中讃保健所は原因となった食品は「調査中」としてますが、患者の便からはノロウイルスが検出されたということです。
　ノロウイルスは感染力が強くアルコール消毒は期待できません。香川県は、調理器具の洗浄・消毒の徹底や食品を十分に加熱するなどして食中毒を予防するようを呼び掛けています。</t>
    <phoneticPr fontId="16"/>
  </si>
  <si>
    <t>https://news.ksb.co.jp/article/15112560</t>
    <phoneticPr fontId="16"/>
  </si>
  <si>
    <t>特別支援学校でノロウイルス集団感染か　92人に症状で臨時休校　岡山市</t>
    <phoneticPr fontId="16"/>
  </si>
  <si>
    <t>岡山県</t>
    <rPh sb="0" eb="3">
      <t>オカヤマケン</t>
    </rPh>
    <phoneticPr fontId="16"/>
  </si>
  <si>
    <t>　岡山市の特別支援学校で、ノロウイルスが集団感染が発生したとみられ、学校が臨時休校しました。
　岡山市によると、岡山県立岡山南支援学校（岡山市南区）では、1月12日に在校生250人のうち84人が嘔吐や下痢の症状を訴えました。一部の児童・生徒からはノロウイルスが検出されましたが、原因はわかっていません。
　また15日までに、さらに8人が症状を訴え、患者は合わせて92人となりました。全員症状は軽いということです。
　これを受けて、学校は15日と16日を臨時休校としました。</t>
    <phoneticPr fontId="16"/>
  </si>
  <si>
    <t>https://news.ksb.co.jp/article/15112253</t>
    <phoneticPr fontId="16"/>
  </si>
  <si>
    <t>ノロウィルスで集団食中毒　鯖江市の飲食店　男女17人に嘔吐や下痢【福井】</t>
    <phoneticPr fontId="16"/>
  </si>
  <si>
    <t>福井県</t>
    <rPh sb="0" eb="3">
      <t>フクイケン</t>
    </rPh>
    <phoneticPr fontId="16"/>
  </si>
  <si>
    <t>鯖江市の飲食店で、ノロウイルスが原因とみられる集団食中毒が発生しました。食中毒が発生したのは、鯖江市の飲食店「乃坂屋」です。県によりますと、1月11日、店の利用者から、「店の弁当を食べたあと体調不良者が複数名出ている」と丹南健康福祉センターに連絡がありました。15日までに、20代から60代の男女17人に嘔吐や下痢などの症状が出て、便からノロウイルスが検出されたということです。県は食中毒と断定しこの店を、15日から3日間営業停止処分としました。</t>
    <phoneticPr fontId="16"/>
  </si>
  <si>
    <t>福井テレビ</t>
    <rPh sb="0" eb="2">
      <t>フクイ</t>
    </rPh>
    <phoneticPr fontId="16"/>
  </si>
  <si>
    <t>https://www.fnn.jp/articles/-/642761</t>
    <phoneticPr fontId="16"/>
  </si>
  <si>
    <t>回収＆返金</t>
  </si>
  <si>
    <t>大阪中河内農業協...</t>
  </si>
  <si>
    <t>回収＆交換</t>
  </si>
  <si>
    <t>いつでもスイーツ...</t>
  </si>
  <si>
    <t>回収</t>
  </si>
  <si>
    <t>イシザキフーズ</t>
  </si>
  <si>
    <t>イオン九州</t>
  </si>
  <si>
    <t>ウェルカム</t>
  </si>
  <si>
    <t>回収＆返金/交換</t>
  </si>
  <si>
    <t>とりせん</t>
  </si>
  <si>
    <t>西脇技研工業</t>
  </si>
  <si>
    <t>燻製生ジャーキー モモ他5品目 一部食品表示に不備</t>
  </si>
  <si>
    <t>亀屋万年堂</t>
  </si>
  <si>
    <t>栗乃 一部シール不良でカビ発生の恐れコメントあり</t>
  </si>
  <si>
    <t>クリーミーコロッケ（カニ入り）（俵メンチカツの表示貼付）</t>
  </si>
  <si>
    <t>一般社団法人東通...</t>
  </si>
  <si>
    <t>ビフテキジャーキー 一部賞味期限誤表記</t>
  </si>
  <si>
    <t>米子青果</t>
  </si>
  <si>
    <t>とっとりおかやま館 干し芋 一部真空漏れで腐敗の恐れ</t>
  </si>
  <si>
    <t>エヌエス・インタ...</t>
  </si>
  <si>
    <t>ストロベリーツイストマシュマロ 一部未表示の食品添加物検出</t>
  </si>
  <si>
    <t>浅野屋</t>
  </si>
  <si>
    <t>フィナンシェ紅茶 一部消費期限誤表示</t>
  </si>
  <si>
    <t>阪急デリカアイ</t>
  </si>
  <si>
    <t>8品目の具沢山豚汁 一部アレルゲン(乳成分)表示欠落</t>
  </si>
  <si>
    <t>本鮪入りまぐろたたき中巻 一部特定原材料表示欠落</t>
  </si>
  <si>
    <t>丸広百貨店</t>
  </si>
  <si>
    <t>おいもチーズケーキミックスカップ 一部ラベル誤貼付</t>
  </si>
  <si>
    <t>日本オリーブ</t>
  </si>
  <si>
    <t>有機栽培エキストラバージンオリーブオイル 一部賞味期限誤印字</t>
  </si>
  <si>
    <t>あまたにチーズ工...</t>
  </si>
  <si>
    <t>那須本店 フレッシュモッツァレラ 一部賞味期限誤表示</t>
  </si>
  <si>
    <t>いなげや</t>
  </si>
  <si>
    <t>海老と季節の天ぷら盛合せ 一部特定原材料(かに)表示欠落</t>
  </si>
  <si>
    <t>ハートフレンド</t>
  </si>
  <si>
    <t>あんぱん他29品目 一部消費期限誤印字</t>
  </si>
  <si>
    <t>白木</t>
  </si>
  <si>
    <t>名古屋店 お福分け 一部賞味期限表示欠落</t>
  </si>
  <si>
    <t>さつまいも 一部残留農薬基準値超過</t>
  </si>
  <si>
    <t>おむすびケーキ、太っちょマカロンいちごミルク味 一部賞味期限表記欠落</t>
  </si>
  <si>
    <t>手づくりシフォンケーキ 一部カビ発生の恐れ</t>
  </si>
  <si>
    <t>クリームコロッケ(かに入) 一部ラベル誤貼付でアレルギー表示欠落</t>
  </si>
  <si>
    <t>Bronte Pistachio Panettone 一部カビ発生の恐れ</t>
  </si>
  <si>
    <t>牛肉入りコロッケ 一部ラベル誤貼付で特定原材料表示欠落</t>
  </si>
  <si>
    <t>ささみフライ 一部ラベル誤貼付でアレルゲン表示欠落</t>
  </si>
  <si>
    <t xml:space="preserve"> </t>
    <phoneticPr fontId="30"/>
  </si>
  <si>
    <t>※2024年 第2週（1/8～1/14） 現在</t>
    <phoneticPr fontId="5"/>
  </si>
  <si>
    <t>2024年 第1週（1月1日〜 1月7日)</t>
    <phoneticPr fontId="86"/>
  </si>
  <si>
    <t>結核例　78例</t>
    <rPh sb="6" eb="7">
      <t>レイ</t>
    </rPh>
    <phoneticPr fontId="5"/>
  </si>
  <si>
    <t xml:space="preserve">年齢群：5歳（1例）、10代（3例）、20代（4例）、40代（1例）
</t>
    <phoneticPr fontId="86"/>
  </si>
  <si>
    <t>血清群・毒素型：‌O157 VT1・VT2（3例）、O103 VT1（1例）、O111 VT1（1例）、O111 VT1・VT2（1例）、その他・不明（3例）
累積報告数：9例（有症者6例、うちHUS なし．死亡なし）</t>
    <phoneticPr fontId="86"/>
  </si>
  <si>
    <t xml:space="preserve">腸管出血性大腸菌感染症9例（有症者6例、うちHUS なし）
感染地域：国内9例
国内の感染地域：千葉県3例、東京都2例、群馬県1例、三重県1例、滋賀県1例、国内（都道府県不明）1例
</t>
    <phoneticPr fontId="86"/>
  </si>
  <si>
    <t>E型肝炎6例 感染地域（感染源）：‌宮城県1例（不明）、千葉県1例（不明）、            東京都1例（不明）、神奈川県1例（不明）、広島県1例（豚肉）、
国内・国外不明1例（不明）</t>
    <phoneticPr fontId="86"/>
  </si>
  <si>
    <t>レジオネラ症28例（肺炎型24例、ポンティアック熱型3例、無症状病原体保有者1例）
感染地域：‌神奈川県3例、群馬県2例、千葉県2例、東京都2例、新潟県2例、三重県2例、徳島県2例、福島県1例、茨城県1例、富山県1例、長野県1例、愛知県1例、大阪府1例、兵庫県1例、島根県1例、福岡県1例、国内（都道府県不明）2例、
国内・国外不明2例
年齢群：‌40代（1例）、50代（3例）、60代（3例）、70代（6例）、80代（11例）、90代以上（4例）
累積報告数：28例</t>
    <phoneticPr fontId="86"/>
  </si>
  <si>
    <t>アメーバ赤痢2例（腸管アメーバ症2例）
感染地域：神奈川県1例、国内・国外不明1例
感染経路：性的接触1例（同性間）、経口感染1例</t>
    <phoneticPr fontId="86"/>
  </si>
  <si>
    <t>2023年第52週</t>
    <phoneticPr fontId="86"/>
  </si>
  <si>
    <t>2024年第1週</t>
    <phoneticPr fontId="86"/>
  </si>
  <si>
    <t>S</t>
    <phoneticPr fontId="86"/>
  </si>
  <si>
    <r>
      <t xml:space="preserve">対前週
</t>
    </r>
    <r>
      <rPr>
        <b/>
        <sz val="14"/>
        <color rgb="FF0070C0"/>
        <rFont val="ＭＳ Ｐゴシック"/>
        <family val="3"/>
        <charset val="128"/>
      </rPr>
      <t>インフルエンザ 　   　 30.8%   減少</t>
    </r>
    <r>
      <rPr>
        <b/>
        <sz val="11"/>
        <rFont val="ＭＳ Ｐゴシック"/>
        <family val="3"/>
        <charset val="128"/>
      </rPr>
      <t xml:space="preserve">
</t>
    </r>
    <r>
      <rPr>
        <b/>
        <sz val="14"/>
        <color rgb="FFFF0000"/>
        <rFont val="ＭＳ Ｐゴシック"/>
        <family val="3"/>
        <charset val="128"/>
      </rPr>
      <t>新型コロナウイルス  121.6%　増加</t>
    </r>
    <rPh sb="0" eb="3">
      <t>タイゼンシュウゾウカ</t>
    </rPh>
    <rPh sb="26" eb="28">
      <t>ゲンショウ</t>
    </rPh>
    <phoneticPr fontId="86"/>
  </si>
  <si>
    <t>千葉県は１９日、佐倉市内の障害者施設でノロウイルスによる感染性胃腸炎の集団発生があったと発表した。同日までに入所の２０代～７０代の男女４８人、３０代～６０代の職員男女１２人の計６０人の発症が確認された。重症者はなく、全員快方に向かっている。　県疾病対策課によると、８日以降、複数の入所者らに下痢や嘔吐（おうと）などの症状が出た。１０日、同施設が印旛保健所に連絡。計６人の便からノロウイルスが検出された。感染経路は不明。保健所は同施設に手洗いの徹底や消毒を指導した。</t>
    <phoneticPr fontId="86"/>
  </si>
  <si>
    <t>千葉日報</t>
    <rPh sb="0" eb="4">
      <t>チバニッポウ</t>
    </rPh>
    <phoneticPr fontId="86"/>
  </si>
  <si>
    <t xml:space="preserve">	【返金】さつまいも 一部残留農薬基準値超過(ID:48453) </t>
    <phoneticPr fontId="86"/>
  </si>
  <si>
    <t>2023年11月21日～2024年12月30日に直売所畑のつづき龍華店で販売した「さつまいも」において、農薬成分フェノブカルブ(農薬名:バッサ)が残留基準0.01PPmに対し0.04ppm検出し、基準値オーバーが判明したため、回収・返金する。これまで健康被害の報告はない。(リコールプラス編集部)
大阪中河内農業協同組合  連絡先 事業者サイト 事業者情報一覧
製品：	さつまいも
販売期間：	2023/11/21 ～ 2023/12/30</t>
    <phoneticPr fontId="86"/>
  </si>
  <si>
    <t>https://www.recall-plus.jp/info/48453</t>
    <phoneticPr fontId="86"/>
  </si>
  <si>
    <t>ファミマ　プラ製スプーン、フォークなど本格的有料へ　大手コンビニで初　１本４円から６円　年間約４トンのプラ削減に</t>
    <phoneticPr fontId="16"/>
  </si>
  <si>
    <t>ファミリーマートが、プラスチック製スプーンやフォークなどを有料にする取り組みを始める。本格的な有料化は、大手コンビニで初めて。対象となるのは、プラスチック製のスプーンやフォーク、ストローの6種類で、価格は1本あたり4円から6円にする。1月29日から、首都圏を中心とした直営のおよそ100店舗で先行して始め、利用客の反応などを確認しながら全国に順次拡大する方針。100店舗での先行実施により、年間およそ4トンのプラスチック使用量を削減できるとしている。本格的な有料化に取り組むのは大手コンビニとして初めてで、同じような動きが広がる可能性がある。</t>
    <phoneticPr fontId="16"/>
  </si>
  <si>
    <t>モントロー洋菓子店　他社ゼリーに自社シール　県「お菓子職人」に是正指示　食品表示法　／山口</t>
    <phoneticPr fontId="16"/>
  </si>
  <si>
    <t xml:space="preserve">読売新聞オンライン </t>
    <phoneticPr fontId="16"/>
  </si>
  <si>
    <t xml:space="preserve">弁当食べた５６人食中毒、下痢・腹痛の症状…複数の患者から「ウエルシュ菌」検出 </t>
    <phoneticPr fontId="16"/>
  </si>
  <si>
    <t>大阪府吹田市は１９日、同市江坂町の弁当店「楽楽弁当　できた亭」で１２日に購入した弁当を食べた男女計５６人が下痢や腹痛の症状を訴え、複数の患者から「ウエルシュ菌」を検出したと発表した。全員軽症で快方に向かっているという。
　市によると、店が「客から体調不良になったとの連絡があった」などと市保健所に報告。市保健所は、この弁当が原因の食中毒と断定した。市保健所は、店を１９、２０日の２日間、営業停止処分とした。</t>
    <phoneticPr fontId="16"/>
  </si>
  <si>
    <t>大阪府</t>
    <rPh sb="0" eb="3">
      <t>オオサカフ</t>
    </rPh>
    <phoneticPr fontId="16"/>
  </si>
  <si>
    <t>https://www.yomiuri.co.jp/local/kansai/news/20240120-OYO1T50005/</t>
    <phoneticPr fontId="16"/>
  </si>
  <si>
    <t>福岡市内の中高一貫校で、同じ弁当を食べた生徒や教職員など１０３人が食中毒になっていたことが分かり、この弁当を製造した店が２日間の営業停止処分を受けました。市の中央保健所によりますと、１１日に弁当を食べた市内の中高一貫校の高校３年生や学校教職員などあわせて２０４人のうち１０３人が、下痢や嘔吐などの体調不良を訴え、このうち１７人の検査結果などからノロウイルスが原因の食中毒と断定しました。</t>
    <phoneticPr fontId="86"/>
  </si>
  <si>
    <t>テレビ西日本</t>
    <rPh sb="3" eb="6">
      <t>ニシニホン</t>
    </rPh>
    <phoneticPr fontId="86"/>
  </si>
  <si>
    <t>https://www.nikkei.com/article/DGXZQOUC02CKQ0S3A101C2000000/</t>
    <phoneticPr fontId="86"/>
  </si>
  <si>
    <r>
      <t xml:space="preserve">明治は病院向け栄養食品「メイバランス」の台湾での販売を拡大する。たんぱく質や脂質、ミネラルなどがバランスよく取れる流動食で、日本では多くの医療機関が採用している。台湾市場に合わせて開発した新フレーバーの「穀香原味」は台湾当局の「特殊栄養食品」の認可を取得した。
台湾の「特殊栄養食品」は、日本では経口補水液など「特別用途食品」にあたる。乳児や妊産婦、病気のある人らに配慮した食品を認可する制度だ。認…
</t>
    </r>
    <r>
      <rPr>
        <b/>
        <sz val="13"/>
        <color rgb="FFFF0000"/>
        <rFont val="游ゴシック"/>
        <family val="3"/>
        <charset val="128"/>
      </rPr>
      <t>以下有料記事</t>
    </r>
    <rPh sb="201" eb="207">
      <t>イカユウリョウキジ</t>
    </rPh>
    <phoneticPr fontId="86"/>
  </si>
  <si>
    <t>https://www.tokyo-np.co.jp/article/302861</t>
    <phoneticPr fontId="86"/>
  </si>
  <si>
    <t>【サンパウロ共同】ホタテなど日本産水産物の販路拡大を狙い、農林水産省は１４日、南米ブラジルの最大都市サンパウロでＰＲイベントを開いた。現地の輸入業者ら約１００人が北海道産ホタテや愛媛県産ブリを使った料理を試食した。
　東京電力福島第１原発処理水の海洋放出を受けて中国が日本産水産物の輸入停止を続ける中、水産業者への支援の一環として日系人が多く和食が定着しているブラジルで今回初めて開催した。　会場のホテルではホタテを使ったラーメンやブリを使ったすしなどが提供された。
　農水省はブラジル、インド、メキシコなど新興・途上国への水産物の販路拡大を促進する方針。</t>
    <phoneticPr fontId="86"/>
  </si>
  <si>
    <t>https://www.jetro.go.jp/biznews/2024/01/dcb497087a2e7c96.html</t>
    <phoneticPr fontId="86"/>
  </si>
  <si>
    <t>米国カリフォルニア州では、日本の食品メーカーやそれらの商品を扱う在米ディストリビューター、日系・アジア系食品小売店からジェトロに対し、州法である「プロポジション65」違反により訴訟を開始する旨の「60日前通知」の文書が送られてくるという連絡や相談が多く寄せられている。プロポジション65（1986年安全飲料水および有害物質施行法、以下Prop65）は、発がん性物質や生殖障害を引き起こし得る化学物質が製品に含まれていることを州民に警告する義務（警告文の表示義務）などを定めている州法だ。
023年1月にジェトロが開催した「最新プロポジション65解説セミナー（注）」で講師を務めたSGR法律事務所の小島清顕弁護士によると、「適用の幅が広く、対応について悩ましい側面があり、厳格な法令順守も難しいため、多くの訴訟のきっかけとなる法律だ。2023年だけで4,000以上の訴えがあり、言葉を選ばずに言えば、企業が『堂々と示談金巻き上げのターゲットにされる』可能性のある法律」とのこと。今回、あらためて小島弁護士および同事務所の岡本駿之弁護士に、日本の食品メーカーがこの法律にどう対応すべきかをたずねた。概要は次のとおり。
（問）日本の食品メーカーは、この法律にはどう対応したらよいか。
（答）この法律に関しては、発がん性物質や生殖障害を引き起こし得るとしてProp65に指定されている化学物質が製品に含まれていることを警告すればよいので、まずは必要に応じて警告表示をすることが求められる。その際、パッケージに英語以外で消費者向けの情報がある場合には、英語に加えてその記載のある全ての言語で警告することが必要。その上で、まずは自社の納品先との契約内容を把握し、Prop65の責任に関する合意があるのか確認をしておくことが必要。基本契約の締結がない場合には、日々やりとりをする見積書、発注書（注文書、Purchase Order）、注文請書、請求書なども契約書の1つであるので、Prop65に係る責任、商品の販売時の警告義務が当事者間では誰にあるのかを確認する。ない場合には、取引先と話し合う必要がある。
（問）栄養成分表示などは全て英語だが、商品名やパッケージの一部に日本語表記が入っている。それでも日本語での警告が必要か。
（答）商品名にしか日本語がない場合は可能性が低いと思われるが、全くないとは言えない。パッケージに日本語表記がある場合には、日本語での警告表示を貼った方が訴えられる可能性は下がる。
（問）Prop65に関する通知（60日前通知など）を受け取った場合、どう対応すればいいのか。
（答）通知内容を確認し、取引先などを含めた関係者を整理した上で、会社としてどう反論するかを考えておく必要がある。直ちに自社の法務部門、会社顧問弁護士に相談する必要がある。もちろん、納品先やその先などとの協議を行うことも必要だ。それぞれ代理人を立てて話し合うケースもあり得る。米国に拠点のない日本企業が、米国の原告から訴訟の通知を受ける場合には、外国送達となるので、訴訟開始までの時間がかかる。正式に訴訟になる場合には、米国に拠点のない日本企業であれば、60日後とはならず、少なくとも数カ月程度の時間的猶予はあるだろう。
（問）中小企業であることや売り上げ規模が少ないという理由から訴訟および損害賠償が免除されるというケースはないのか。
（答）企業規模や売り上げにより直ちに損害賠償が免除されることにはならない。
（注）セミナー動画はこちらからオンデマンド配信中。また、セミナー資料PDFファイル(2.2MB)およびFAQPDFファイル(562KB)もそれぞれアップロードしている。</t>
    <phoneticPr fontId="86"/>
  </si>
  <si>
    <t>https://www.nna.jp/news/2613828</t>
    <phoneticPr fontId="86"/>
  </si>
  <si>
    <t>https://foodmicrob.com/campylobacter-foing-raw-oysters-usa/</t>
    <phoneticPr fontId="86"/>
  </si>
  <si>
    <t xml:space="preserve">昨年、日本で流しそうめんによるカンピロバクター食中毒事件が発生し、その意外性が注目を集めました。同様に、米国でも昨年暮に、カンピロバクター食中毒の意外な原因食品としてカナダ・ブリティッシュコロンビア産の特定の生ガキによるカンピロバクター食中毒が報告されました。これらのケースは、一見カンピロバクター食中毒の原因と無関係と思える食品からの食中毒リスクを浮き彫りにしています。実は、生ガキによるカンピロバクター食中毒は、新たなケースではなく、2021年にも米国ロードアイランド州で食中毒事件が起こっています。本記事では、これらの生ガキに起因するカンピロバクター食中毒の事例を詳しく探り、その背景と予防策について解説します。まずは、昨年の暮れに米国で発生したカンピロバクター食中毒について紹介します。2023年12月22日の米国FDAの発表によると、ユタ州(1名）とウィスコンシン州（１名）でカンピロバクター食中毒が発生しました。これらの患者の聞き取り調査から、共通してカナダのブリティッシュコロンビア州（米国に隣接するカナダの太平洋側の大きな州です）で生産された生ガキを食べていたことが判明しました。
　FDAは、現在、 カナダ食品検査庁（CFIA）にこの疾病を通知し、CFIAが調査中です。 FDAは、カナダブリティッシュコロンビア州から輸入された特定のガキのロットについてリコールを実施し、販売と消費を控えるよう警告しています。
2021年には米国ロードアイランド産のカキで発生したカンピロバクター食中毒
　さて、生ガキによるカンピロバクター食中毒は、実は2年前に米国でも発生しています。これはカナダから輸入されたカキではなく、米国自身で生産されたカキです。その場所はロードアイランド州で、ロードアイランド州はニューヨーク州よりも北東部の太平洋側にある小さな州です。このロードアイランド州で2021年にカンピロバクターの患者が発生しました。以下にロードアイランド州保健局のカロン博士らが出版した報告論文の概要を示します。
</t>
    <phoneticPr fontId="86"/>
  </si>
  <si>
    <t>https://www.elle.com/jp/decor/decor-architecture/g46271510/best-ski-resorts-240115-hns/</t>
    <phoneticPr fontId="86"/>
  </si>
  <si>
    <t>https://news.yahoo.co.jp/articles/25fd225b1abe1943d9f9fd3ba5b82318a4d7ec99</t>
    <phoneticPr fontId="86"/>
  </si>
  <si>
    <t>韓国でノロウイルス患者が急増している。疾病管理庁によると、昨年12月24～30日（52週）に腸管感染症の監視事業に参加している206の大規模医療機関から通報があったノロウイルス患者数は268人で、前年同期（178人）の1.5倍に上った。ノロウイルスの拡散は本格的な冬季に入って始まった。11月26日～12月2日（48週）の患者は91人だったが、1カ月足らずで約3倍の268人に急増した。腸管感染症の中ではノロウイルスが占める割合が圧倒的。52週の腸管感染症患者327人のうちノロウイルスが82％の268人を占めた。疾病庁の関係者は「例年に比べて患者数が急速に増えている。ノロウイルスは普通12月から急騰し、1月初めにピークに達するが、増加のスピードがとても速い」と話した。</t>
    <phoneticPr fontId="86"/>
  </si>
  <si>
    <t>https://news.yahoo.co.jp/articles/c1ba02a8384d1e92b76ff7ff18122504d1660a13</t>
    <phoneticPr fontId="86"/>
  </si>
  <si>
    <t>韓国の代表的な外食メニューの一つであるキムチチゲ定食の価格が、ソウルで初めて8000ウォン（約883円）台に値上がりしたことが、12日分かった。ソウルのチャジャン麺（韓国式ジャージャー麺）1杯の価格は、昨年10月に初めて7000ウォンを上回った。韓国消費者院の価格情報総合ポータルサイトによると、代表的な外食メニュー八つのうち昨年1年間の値上げ率が最も大きかったメニューはチャジャン麺で、値上げ額が最も大きかったメニューは参鶏湯（サムゲタン、鶏肉入りスープ料理）だった。
　昨年12月には、ソウルの外食メニュー八つのうちキムチチゲ定食、サムギョプサル、キンパ（韓国のり巻き）の3品目の価格が前月比で上昇。キムチチゲ定食は昨年11月の7923ウォンから77ウォン値上がりし、8000ウォンになった。サムギョプサル1人前（200グラム）の価格は前月比176ウォン上昇した1万9429ウォン、キンパは31ウォン上昇した3323ウォンだった。八つの外食メニューの昨年12月の価格と2022年12月の価格を比較すると、チャジャン麺は6569ウォンから7069ウォンに500ウォン上昇し、値上げ率は7．6％で最も大きかった。値上げ額は、参鶏湯が923ウォンで最も大きかった。
　このほか、昨年12月の理髪店の費用は前月比154ウォン上昇した1万2154ウォン、銭湯の入浴料は同77ウォン上昇した1万77ウォンで、前年同月比ではそれぞれ4．6％、14．9％値上がりした。</t>
    <phoneticPr fontId="86"/>
  </si>
  <si>
    <t>https://news.yahoo.co.jp/articles/b54ba03bdd044ece1b1df8f259e61c09f411b71e</t>
    <phoneticPr fontId="86"/>
  </si>
  <si>
    <t xml:space="preserve"> くら寿司の米国法人、くら寿司ＵＳＡが株式市場とソーシャルメディアでセンセーションを巻き起こしている。株価が急上昇し、時価総額は一時10億ドル（約1450億円）を突破。日本でおなじみの回転ずしだが、工夫を凝らし熱狂的なフォロワーを生み出ている。タッチパネルを使った注文受け付けや自動化テクノロジーを駆使し、くら寿司は低価格のメニューを米国でも実現。2019年に新規株式公開（ＩＰＯ）を実施したくら寿司ＵＳＡの株価は以来、６倍を超える水準に上昇。11日の終値は88.78ドルとなった。ＩＰＯ価格は14ドルだった。昨年７月には株価が108.92ドルに達し、上場来高値を更新。時価総額が一時10億ドルを超えた。現在は株価収益率（ＰＥＲ）が680倍と、ラッセル2000指数構成銘柄中11番目の高水準で、同指数のＰＥＲ平均29.6倍を大きく上回っている。
ただ、くら寿司ＵＳＡは過去18四半期中12四半期で赤字を計上しており、投資家は忍耐力が試されている。同社は新型コロナウイルスのパンデミック（世界的大流行）期には従業員と顧客がなるべく接触しないよう取り組んだほか、競合のレストランが苦しむ中で店舗物件の長期リースを安く契約する好機を捉えた。
くら寿司ＵＳＡの最高経営責任者（ＣＥＯ）、「ジミー」こと姥一氏は東京でインタビューに答え、不確かな時期での出店が親会社で疑問視され、高コストと大きな損失について弁明しなけれならなかったが、「チャンス」だと思ったこの機会を逃したくなかったと打ち明けた。
くら寿司ＵＳＡは店舗数を20年の早い時期に比べ倍以上に増やし、高級ハンバーガーのシェイクシャックやアメリカンチャイニーズのパンダエクスプレスに並ぶような急成長を遂げた。カリフォルニア州アーバインに本社を置くくら寿司ＵＳＡが米国１号店をオープンさせたのは09年。今は16州と首都ワシントンに店舗を構えるが、姥氏は少なくとも30州でチェーン展開したいと話す。</t>
    <phoneticPr fontId="86"/>
  </si>
  <si>
    <t>https://news.yahoo.co.jp/articles/f1c839341276bf186827d45a208441919f40d230</t>
    <phoneticPr fontId="86"/>
  </si>
  <si>
    <t>韓国特許庁はこのほど、健康食品分野全般に対する知的財産権の虚偽表示集中取り締まりを実施した結果、503件を摘発したと発表した。今回の取り締まりでは主要オープンマーケットで販売される健康機能食品だけでなく、健康補助食品と一般食品に分類されるその他の加工品まで健康食品分野全般に調査対象を拡大した。点検の結果、22の製品から503件の知的財産権の虚偽表示が摘発された。
摘発された虚偽表示の類型を見ると、▽権利消滅後も有効な権利として表示した事例430件▽特許番号単純誤記載32件▽登録拒絶された権利を表示した事例19件▽出願中の特許権などを登録と表示した事例7件▽その他15件（知的財産権名称誤りなど）――などだ。消滅した権利を販売者が引き続き表示する方法で知的財産権を虚偽表示する場合が最も多いことが確認された。摘発された製品の種類は▽紅参製品115件▽乳酸菌関連製品74件▽韓方の一つである白首烏製品57件▽レシチン製品53件▽ベータグルカン製品46件▽その他（鹿の角、ジュースなど）158件だった。
特許庁は摘発された件についてオープンマーケット事業者と協力して販売者に知財権虚偽表示に該当する製品を告知し、正しい表示方法を案内して修正・削除などの是正措置を完了した。</t>
    <phoneticPr fontId="86"/>
  </si>
  <si>
    <t xml:space="preserve">「信じられない健康食品」…韓国特許庁、知的財産権の虚偽表示503件摘発（KOREA WAVE） - </t>
  </si>
  <si>
    <t xml:space="preserve">くら寿司ＵＳＡ、ニッチ市場とらえ米国人を魅了－株価６倍は実力か（Bloomberg） </t>
  </si>
  <si>
    <t xml:space="preserve">値上がり激しいソウルの外食価格 ジャージャー麺は昨年7．6％上昇 - Yahoo!ニュース </t>
  </si>
  <si>
    <t xml:space="preserve">「下痢して吐いて死ぬかと」…韓国でノロウイルス患者の1カ月間で3倍↑（KOREA WAVE） </t>
  </si>
  <si>
    <t xml:space="preserve">いつか訪れてみたい！世界最高峰のスキーリゾート＆ホテルBEST14 - ELLE </t>
  </si>
  <si>
    <t>米国における生ガキによるカンピロバクター食中毒：水産物の知られざる危険</t>
  </si>
  <si>
    <t xml:space="preserve">外食ジョリビー、外資系カフェを開業 - NNA ASIA・フィリピン・サービス </t>
  </si>
  <si>
    <t>カリフォルニア州・プロポジション65に係る訴訟通知事例が発生(米国) ｜ ビジネス短信  - ジェトロ</t>
  </si>
  <si>
    <t>ブラジルで日本水産物ＰＲ　農水省、販路拡大狙い：東京新聞 TOKYO Web</t>
  </si>
  <si>
    <t>明治の病院向け流動食、台湾市場開拓へ新風味を投入 - 日本経済新聞</t>
  </si>
  <si>
    <t>韓国</t>
    <rPh sb="0" eb="2">
      <t>カンコク</t>
    </rPh>
    <phoneticPr fontId="86"/>
  </si>
  <si>
    <t>米国</t>
    <rPh sb="0" eb="2">
      <t>ベイコク</t>
    </rPh>
    <phoneticPr fontId="86"/>
  </si>
  <si>
    <t>スキー旅行の計画を立てるのは、単にホテルを選ぶだけでは終わらない。さまざまな要因が絡んで、毎年何が起こるかわからないからだ。曇った日にアスペン行きのフライトに乗るなら、車での迂回ルートに注意したり、パウダースノーが少ない年には、人工降雪機で固めたつるつるの斜面に気を付けなければならない。ウィンタースポーツ愛好家にとって、計画が崩れるほどつらいことはない。ユタ州のディアバレーで衝突事故にあったグウィネス・パルトロウが、裁判で「私は半日分のスキーを失いました」と陪審員に語ったように、不測の事態はいつ訪れるかわからない。ただ、どんなトラブルに見舞われても、最高のスキーリゾートと、ラグジュアリーなホテルに滞在さえすれば、すべて解決。
リゾートに求められる条件とは？
「スキー旅行に最適なホテルは、なんといってもロケーションが大切です」と話すのは、世界中にラグジュアリー・トラベルのネットワークを持つ旅行サイト「Virtuoso」の役員、ミスティ・ベルズさん。「また、スキーイン＆スキーアウト（スキー場に直結したホテル）、宿泊客専用リフト、高速リフトやゴンドラへの好アクセスなども、常に求められている条件です」アメリカやヨーロッパの人気リゾートだけでなく、アジアや南米のまだ知られていないエリアにも、このような条件に期待が寄せられている。「チリや日本などにも関心が高まっています。主な理由のひとつは、ヨーロッパの伝統的な人気リゾートで雪が減っているからです」と、ベルズさん。ホテルを賢く選ぶには、まずスキーリゾートにおいてどんな要素が重要なのかを理解することが大切。「最も重要なのは、雪質です」と話すのは、エクストリーム・スキーヤーで、大人気YouTuberでもあるルーカス・カタニアさん。ピスト・パトワ（スキーやスノーボードコミュニティ特有の言葉）を駆使し、降ったばかりのパウダースノーを求めてアメリカ西部の最も危険な斜面で滑走を続けるカタニアさんによると、「世界で最も素晴らしいといわれる地形でも、雪質がそれに見合うものでなければ、ベストな雪山体験とならない場合もあります」もちろん、地形が重要ではないということではない。スキー板の上に立っているのがやっとの初心者でも、標高の変化や障害物がなければ、すぐに飽きてしまうだろう。「シュート、クリフ、スティープのような、技術が必要な上級の急斜面も欲しいですよね。良い雪質と地形が組み合わさると、一気に人気エリアとなります」と、カタニアさんは続ける。</t>
    <phoneticPr fontId="86"/>
  </si>
  <si>
    <t>スキーリゾート</t>
    <phoneticPr fontId="86"/>
  </si>
  <si>
    <t>ブラジル</t>
    <phoneticPr fontId="86"/>
  </si>
  <si>
    <t>台湾</t>
    <rPh sb="0" eb="2">
      <t>タイワン</t>
    </rPh>
    <phoneticPr fontId="86"/>
  </si>
  <si>
    <t>農薬から「永遠の化学物質」　食品への残留懸念　米国で問題に</t>
    <phoneticPr fontId="86"/>
  </si>
  <si>
    <t>発がん性が強く疑われている化学物質「有機フッ素化合物（PFAS）」の水道水への混入が日本各地で問題となっているが、米国では飲み水への混入に加えて新たに農薬の原料として使われている可能性があることが相次いで報道され、環境や人への影響を心配する声が一段と高まっている。連邦政府や州政府は規制強化に乗り出した。
幅広い用途
PFASは水や油をはじく特長を備えていることから、フライパンなどの調理器具や食品の保存容器、衣類、化粧品など様々な日用品に使用されている。また、半導体や、飛行場で使用される泡消火剤の製造にも使われるなど、非常に幅広い用途がある。だが、何らかの経路で人の体内に入ると長期間、体内にとどまり、がんや免疫機能の低下、脂質異常、胎児の発育不全など人の健康に様々な影響をもたらす恐れがあることが多くの研究者によって指摘されている。また、その極めて分解しにくい性質のため、工場などから排出されると、地下水や河川、土壌に何十年単位で滞留することが確認されている。こうした特徴から「永遠の化学物質」とも呼ばれている。
「人に対して発がん性がある」
PFASは5千種類とも1万種類とも言われているが、世界保健機関（WHO）の専門機関である国際がん研究機関（IARC）は、特に毒性の強いPFOAとPFOSについて発がんの危険性（ハザード）を評価し、昨年12月1日に結果を発表した。会議は11月7~14日、フランスのリヨンで開かれ、世界11カ国から30人の専門家が集まり議論した。その結果、PFOAは最も危険性が高い「グループ1」（人に対して発がん性がある）に分類、PFOSは3番目に危険性が高い「グループ2B」（人に対して発がん性がある可能性がある）に分類された。PFOAについては動物実験に基づいた十分な証拠に加え、人が曝露した場合に遺伝子の発現が影響を受けたり免疫力が低下したりする発がんのメカニズムが確認できたと説明。さらに、腎細胞がんや精巣がんとの直接的な関連を示す証拠もあったと述べている。PFOSに関しては、発がんのメカニズムは明確に確認できたものの、動物実験に基づく証拠は必ずしも十分ではなく、がんとの直接的な関連を示す証拠は不十分だったと説明した。</t>
    <phoneticPr fontId="86"/>
  </si>
  <si>
    <t>https://news.yahoo.co.jp/expert/articles/6cf93f6ad923900925719bc7997230ee05f6ea07</t>
    <phoneticPr fontId="86"/>
  </si>
  <si>
    <t>周南市の菓子製造会社が、他社から仕入れたゼリーに自社のシールをつけて販売していたとして、県は、食品表示法に基づき、この会社に是正の指示を行いました。
是正の指示を受けたのは、県内各地で「モントロー洋菓子店」を運営する周南市の「有限会社お菓子職人」です。
県によりますと、この会社では、去年（令和５年）５月から７月にかけて、他社から仕入れた生菓子のゼリー、合わせて４２８０個に、自社のシールをつけて下松市の店舗などで販売していたということです。このため、県は、食品表示法に基づき、販売している食品の表示を点検し、適正な表示にすることや、不適正な表示を行った原因の究明、再発防止策などを指示しました。会社によりますと、もともと自社でゼリーを製造していたものの、人手不足で他社から仕入れるようになり、仕入れたゼリーに製造者の表示がなかったため、自社のシールを貼って販売していたということです。有限会社お菓子職人は、「大変申し訳ありません。これからは適正な表示をするとともに、皆さまの信頼に応えられるお店になれるよう努めてまいります」と話しています。</t>
    <phoneticPr fontId="16"/>
  </si>
  <si>
    <t>「災害時/非常時の食事・食品表示の見方」セミナーを開催！</t>
    <phoneticPr fontId="16"/>
  </si>
  <si>
    <t>大和学園地域健康栄養支援センター「食の未来セミナー2024」
大和学園地域健康栄養支援センターが毎年開催している食の未来セミナーのお知らせです。今回は「食品表示の見方」と「災害時・非常時の食事」がテーマとなります。
京都栄養医療専門学校副校長で上級食品表示診断士の水野裕士と、当センターの主任で管理栄養士および衛生検査技師の石伏穣が講演を行います。
セミナーは、会場参加だけでなく、オンラインでも参加可能なハイブリッド形式で行われます。ぜひご参加ください！
[画像: https://prtimes.jp/i/71969/540/resize/d71969-540-953a5ddf6ba0fc239984-2.jpg ]</t>
    <phoneticPr fontId="16"/>
  </si>
  <si>
    <t>消費者庁、届出済の機能性表示食品の見直し求める 健康食品産業協議会の賀詞交歓会で発言</t>
    <phoneticPr fontId="16"/>
  </si>
  <si>
    <t>消費者庁の依田學審議官は1月12日、（一社）健康食品産業協議会の賀詞交歓会で、届け出済みの機能性表示食品について、「PRISMA声明2020」に準拠する形で再検証を行うよう、参集した健康食品関連団体やメーカーに訴えた。消費者庁では2023年9月、「機能性表示食品の届け出等に関するガイドライン」を改定。2025年4月以降、SR（システマチックレビュー）で届け出を行う機能性表示食品については、「PRISMA声明2020」に準拠すべき旨の規定を盛り込んだ。しかし「PRISMA声明2020」では、これまでガイドラインに規定されていた「PRISMA声明2009」よりも、より厳格な基準で、SRの研究の手法や、結果の書き方を規定している。</t>
    <phoneticPr fontId="16"/>
  </si>
  <si>
    <t>アサリ産地偽装、罰金50万円　卸売店経営者に略式命令　三重・松阪簡裁</t>
    <phoneticPr fontId="16"/>
  </si>
  <si>
    <t>アサリの産地を偽って販売したとして書類送検されていた三重県松阪市平尾町、水産物卸売店経営の男(56)について、松阪区検は17日、食品表示法違反の罪で略式起訴したと発表した。先月28日付。松阪簡裁は今月10日、罰金50万円の略式命令を出した。
　起訴状などによると、男は令和3年8月―10月ごろ、経営する水産物卸売店で、韓国産のアサリ約4トンを熊本県産などと偽り、伊勢市の会社に計約201万円で販売したとされる。
　また松阪区検は先月28日、同法違反の疑いで書類送検されていた伊勢市の水産物卸売会社とその経営者の男性(77)を嫌疑不十分で不起訴処分とした。不起訴理由について「犯罪の成立を認定すべき証拠が不十分であった」としている。　また松阪区検は先月28日、同法違反の疑いで書類送検されていた伊勢市の水産物卸売会社とその経営者の男性(77)を嫌疑不十分で不起訴処分とした。不起訴理由について「犯罪の成立を認定すべき証拠が不十分であった」としている。　また松阪区検は先月28日、同法違反の疑いで書類送検されていた伊勢市の水産物卸売会社とその経営者の男性(77)を嫌疑不十分で不起訴処分とした。不起訴理由について「犯罪の成立を認定すべき証拠が不十分であった」としている。</t>
    <phoneticPr fontId="16"/>
  </si>
  <si>
    <t>　　　 どうして　創業時やお店をオープンした時の清潔感や清々しさは失われるのか</t>
    <rPh sb="9" eb="12">
      <t>ソウギョウジ</t>
    </rPh>
    <rPh sb="11" eb="12">
      <t>ジ</t>
    </rPh>
    <rPh sb="14" eb="15">
      <t>ミセ</t>
    </rPh>
    <rPh sb="22" eb="23">
      <t>ジ</t>
    </rPh>
    <rPh sb="24" eb="27">
      <t>セイケツカン</t>
    </rPh>
    <rPh sb="28" eb="30">
      <t>スガスガ</t>
    </rPh>
    <rPh sb="33" eb="34">
      <t>ウシナ</t>
    </rPh>
    <phoneticPr fontId="5"/>
  </si>
  <si>
    <t>↓　職場の講師、先輩は以下のことを理解して　わかり易く　指導しましょう　↓</t>
    <phoneticPr fontId="5"/>
  </si>
  <si>
    <t>日常の光景に  いつも不自然さを感じましょう</t>
    <rPh sb="0" eb="2">
      <t>ニチジョウ</t>
    </rPh>
    <rPh sb="3" eb="5">
      <t>コウケイ</t>
    </rPh>
    <rPh sb="11" eb="14">
      <t>フシゼン</t>
    </rPh>
    <rPh sb="16" eb="17">
      <t>カン</t>
    </rPh>
    <phoneticPr fontId="5"/>
  </si>
  <si>
    <t>今週のお題(朝礼・ミーティングで使ってください)</t>
    <rPh sb="6" eb="8">
      <t>チョウレイ</t>
    </rPh>
    <rPh sb="16" eb="17">
      <t>ツカ</t>
    </rPh>
    <phoneticPr fontId="5"/>
  </si>
  <si>
    <r>
      <t>これは大変危険なことだと思いませんか？　だから、もう一度初心に戻り再点検が大切なのです。
順調な時こそ、忙しい時こそ見直しましょう。
まず物を置かない。いつか使うものは、今使わないのですぐ捨てる。使ったものは今決まった場所に物を戻す。
職場が狭いと感じるあなたに、</t>
    </r>
    <r>
      <rPr>
        <b/>
        <u/>
        <sz val="12"/>
        <color indexed="9"/>
        <rFont val="ＭＳ Ｐゴシック"/>
        <family val="3"/>
        <charset val="128"/>
      </rPr>
      <t>それは1/3の不要なものが使われずに目の前にあるためです。</t>
    </r>
    <rPh sb="45" eb="47">
      <t>ジュンチョウ</t>
    </rPh>
    <rPh sb="48" eb="49">
      <t>トキ</t>
    </rPh>
    <rPh sb="52" eb="53">
      <t>イソガ</t>
    </rPh>
    <rPh sb="55" eb="56">
      <t>トキ</t>
    </rPh>
    <rPh sb="58" eb="60">
      <t>ミナオ</t>
    </rPh>
    <rPh sb="69" eb="70">
      <t>モノ</t>
    </rPh>
    <rPh sb="71" eb="72">
      <t>オ</t>
    </rPh>
    <rPh sb="79" eb="80">
      <t>ツカ</t>
    </rPh>
    <rPh sb="85" eb="86">
      <t>イマ</t>
    </rPh>
    <rPh sb="86" eb="87">
      <t>ツカ</t>
    </rPh>
    <rPh sb="94" eb="95">
      <t>ス</t>
    </rPh>
    <rPh sb="98" eb="99">
      <t>ツカ</t>
    </rPh>
    <rPh sb="104" eb="105">
      <t>イマ</t>
    </rPh>
    <rPh sb="105" eb="106">
      <t>キ</t>
    </rPh>
    <rPh sb="109" eb="111">
      <t>バショ</t>
    </rPh>
    <rPh sb="112" eb="113">
      <t>モノ</t>
    </rPh>
    <rPh sb="114" eb="115">
      <t>モド</t>
    </rPh>
    <rPh sb="118" eb="120">
      <t>ショクバ</t>
    </rPh>
    <rPh sb="121" eb="122">
      <t>セマ</t>
    </rPh>
    <rPh sb="124" eb="125">
      <t>カン</t>
    </rPh>
    <rPh sb="139" eb="141">
      <t>フヨウ</t>
    </rPh>
    <rPh sb="145" eb="146">
      <t>ツカ</t>
    </rPh>
    <rPh sb="150" eb="151">
      <t>メ</t>
    </rPh>
    <rPh sb="152" eb="153">
      <t>マエ</t>
    </rPh>
    <phoneticPr fontId="5"/>
  </si>
  <si>
    <r>
      <rPr>
        <b/>
        <u/>
        <sz val="13"/>
        <color indexed="13"/>
        <rFont val="ＭＳ Ｐゴシック"/>
        <family val="3"/>
        <charset val="128"/>
      </rPr>
      <t>営利企業の営業許可の実態は、許可後3年にして、
施設に何らかの不備が生じている割合が、なんと60%もあるという報告</t>
    </r>
    <r>
      <rPr>
        <b/>
        <u/>
        <sz val="13"/>
        <color indexed="9"/>
        <rFont val="ＭＳ Ｐゴシック"/>
        <family val="3"/>
        <charset val="128"/>
      </rPr>
      <t>　</t>
    </r>
    <r>
      <rPr>
        <b/>
        <sz val="11"/>
        <color indexed="30"/>
        <rFont val="ＭＳ Ｐゴシック"/>
        <family val="3"/>
        <charset val="128"/>
      </rPr>
      <t xml:space="preserve">
</t>
    </r>
    <r>
      <rPr>
        <b/>
        <sz val="12"/>
        <color indexed="9"/>
        <rFont val="ＭＳ Ｐゴシック"/>
        <family val="3"/>
        <charset val="128"/>
      </rPr>
      <t xml:space="preserve">
その不備の内容</t>
    </r>
    <r>
      <rPr>
        <b/>
        <sz val="11"/>
        <color indexed="9"/>
        <rFont val="ＭＳ Ｐゴシック"/>
        <family val="3"/>
        <charset val="128"/>
      </rPr>
      <t xml:space="preserve">
</t>
    </r>
    <r>
      <rPr>
        <b/>
        <u/>
        <sz val="14"/>
        <color indexed="9"/>
        <rFont val="ＭＳ Ｐゴシック"/>
        <family val="3"/>
        <charset val="128"/>
      </rPr>
      <t>①調理場内の手洗い設備の不備
②食器器具戸棚の不備
③調理場の区画(衛生区域、不衛生区域の混在)
④防虫設備の不備</t>
    </r>
    <rPh sb="0" eb="2">
      <t>エイリ</t>
    </rPh>
    <rPh sb="2" eb="4">
      <t>キギョウ</t>
    </rPh>
    <rPh sb="5" eb="7">
      <t>エイギョウ</t>
    </rPh>
    <rPh sb="7" eb="9">
      <t>キョカ</t>
    </rPh>
    <rPh sb="10" eb="12">
      <t>ジッタイ</t>
    </rPh>
    <rPh sb="14" eb="16">
      <t>キョカ</t>
    </rPh>
    <rPh sb="16" eb="17">
      <t>ゴ</t>
    </rPh>
    <rPh sb="18" eb="19">
      <t>ネン</t>
    </rPh>
    <rPh sb="24" eb="26">
      <t>シセツ</t>
    </rPh>
    <rPh sb="27" eb="28">
      <t>ナン</t>
    </rPh>
    <rPh sb="31" eb="33">
      <t>フビ</t>
    </rPh>
    <rPh sb="34" eb="35">
      <t>ショウ</t>
    </rPh>
    <rPh sb="39" eb="41">
      <t>ワリアイ</t>
    </rPh>
    <rPh sb="55" eb="57">
      <t>ホウコク</t>
    </rPh>
    <rPh sb="63" eb="65">
      <t>フビ</t>
    </rPh>
    <rPh sb="66" eb="68">
      <t>ナイヨウ</t>
    </rPh>
    <rPh sb="70" eb="72">
      <t>チョウリ</t>
    </rPh>
    <rPh sb="72" eb="73">
      <t>バ</t>
    </rPh>
    <rPh sb="73" eb="74">
      <t>ナイ</t>
    </rPh>
    <rPh sb="75" eb="77">
      <t>テアラ</t>
    </rPh>
    <rPh sb="78" eb="80">
      <t>セツビ</t>
    </rPh>
    <rPh sb="81" eb="83">
      <t>フビ</t>
    </rPh>
    <rPh sb="85" eb="87">
      <t>ショッキ</t>
    </rPh>
    <rPh sb="87" eb="89">
      <t>キグ</t>
    </rPh>
    <rPh sb="89" eb="91">
      <t>トダナ</t>
    </rPh>
    <rPh sb="92" eb="94">
      <t>フビ</t>
    </rPh>
    <rPh sb="96" eb="98">
      <t>チョウリ</t>
    </rPh>
    <rPh sb="98" eb="99">
      <t>バ</t>
    </rPh>
    <rPh sb="100" eb="102">
      <t>クカク</t>
    </rPh>
    <rPh sb="103" eb="105">
      <t>エイセイ</t>
    </rPh>
    <rPh sb="105" eb="107">
      <t>クイキ</t>
    </rPh>
    <rPh sb="108" eb="111">
      <t>フエイセイ</t>
    </rPh>
    <rPh sb="111" eb="113">
      <t>クイキ</t>
    </rPh>
    <rPh sb="114" eb="116">
      <t>コンザイ</t>
    </rPh>
    <rPh sb="119" eb="121">
      <t>ボウチュウ</t>
    </rPh>
    <rPh sb="121" eb="123">
      <t>セツビ</t>
    </rPh>
    <rPh sb="124" eb="126">
      <t>フビ</t>
    </rPh>
    <phoneticPr fontId="5"/>
  </si>
  <si>
    <r>
      <rPr>
        <b/>
        <sz val="11"/>
        <color indexed="13"/>
        <rFont val="ＭＳ Ｐゴシック"/>
        <family val="3"/>
        <charset val="128"/>
      </rPr>
      <t>上記不備を招く原因について</t>
    </r>
    <r>
      <rPr>
        <sz val="11"/>
        <color indexed="30"/>
        <rFont val="ＭＳ Ｐゴシック"/>
        <family val="3"/>
        <charset val="128"/>
      </rPr>
      <t xml:space="preserve">
</t>
    </r>
    <r>
      <rPr>
        <b/>
        <sz val="11"/>
        <color rgb="FF00B0F0"/>
        <rFont val="ＭＳ Ｐゴシック"/>
        <family val="3"/>
        <charset val="128"/>
      </rPr>
      <t>①調理場が狭くなり、仕事上邪魔になるので取り外したり、板を上に置いて作業している。</t>
    </r>
    <r>
      <rPr>
        <sz val="11"/>
        <color indexed="9"/>
        <rFont val="ＭＳ Ｐゴシック"/>
        <family val="3"/>
        <charset val="128"/>
      </rPr>
      <t xml:space="preserve">物置にして手洗いは調理用シンクで間に合わせている。
</t>
    </r>
    <r>
      <rPr>
        <b/>
        <sz val="11"/>
        <color rgb="FF6EF729"/>
        <rFont val="ＭＳ Ｐゴシック"/>
        <family val="3"/>
        <charset val="128"/>
      </rPr>
      <t>②従業員の衛生意識欠如により戸を外してある。</t>
    </r>
    <r>
      <rPr>
        <sz val="11"/>
        <color indexed="9"/>
        <rFont val="ＭＳ Ｐゴシック"/>
        <family val="3"/>
        <charset val="128"/>
      </rPr>
      <t>奥行が狭いため食器がはみ出して閉まらない、私物置き場になっている。(客からは見えない)
③調理場が狭い、あえて別のところで検収や下洗いするのは面倒くさい</t>
    </r>
    <r>
      <rPr>
        <b/>
        <sz val="11"/>
        <color rgb="FFFFFF00"/>
        <rFont val="ＭＳ Ｐゴシック"/>
        <family val="3"/>
        <charset val="128"/>
      </rPr>
      <t>。(着替え履き替えなど無駄・・だから休憩中もさっさと作業着で外に出る始末)</t>
    </r>
    <r>
      <rPr>
        <sz val="11"/>
        <color indexed="9"/>
        <rFont val="ＭＳ Ｐゴシック"/>
        <family val="3"/>
        <charset val="128"/>
      </rPr>
      <t xml:space="preserve">
④網戸や戸口の修繕は都度やっていられない。</t>
    </r>
    <r>
      <rPr>
        <b/>
        <sz val="11"/>
        <color rgb="FFFF99FF"/>
        <rFont val="ＭＳ Ｐゴシック"/>
        <family val="3"/>
        <charset val="128"/>
      </rPr>
      <t>滅多に仕事に虫などは見かけない。忙しいからそんなに細かいことを気にしていらけれない。</t>
    </r>
    <rPh sb="0" eb="1">
      <t>ジョウ</t>
    </rPh>
    <rPh sb="1" eb="2">
      <t>キ</t>
    </rPh>
    <rPh sb="2" eb="4">
      <t>フビ</t>
    </rPh>
    <rPh sb="5" eb="6">
      <t>マネ</t>
    </rPh>
    <rPh sb="7" eb="9">
      <t>ゲンイン</t>
    </rPh>
    <rPh sb="15" eb="17">
      <t>チョウリ</t>
    </rPh>
    <rPh sb="17" eb="18">
      <t>バ</t>
    </rPh>
    <rPh sb="19" eb="20">
      <t>セマ</t>
    </rPh>
    <rPh sb="24" eb="27">
      <t>シゴトジョウ</t>
    </rPh>
    <rPh sb="27" eb="29">
      <t>ジャマ</t>
    </rPh>
    <rPh sb="34" eb="35">
      <t>ト</t>
    </rPh>
    <rPh sb="36" eb="37">
      <t>ハズ</t>
    </rPh>
    <rPh sb="41" eb="42">
      <t>イタ</t>
    </rPh>
    <rPh sb="43" eb="44">
      <t>ウエ</t>
    </rPh>
    <rPh sb="45" eb="46">
      <t>オ</t>
    </rPh>
    <rPh sb="48" eb="50">
      <t>サギョウ</t>
    </rPh>
    <rPh sb="55" eb="57">
      <t>モノオキ</t>
    </rPh>
    <rPh sb="60" eb="62">
      <t>テアラ</t>
    </rPh>
    <rPh sb="64" eb="67">
      <t>チョウリヨウ</t>
    </rPh>
    <rPh sb="71" eb="72">
      <t>マ</t>
    </rPh>
    <rPh sb="73" eb="74">
      <t>ア</t>
    </rPh>
    <rPh sb="82" eb="85">
      <t>ジュウギョウイン</t>
    </rPh>
    <rPh sb="86" eb="88">
      <t>エイセイ</t>
    </rPh>
    <rPh sb="88" eb="90">
      <t>イシキ</t>
    </rPh>
    <rPh sb="90" eb="92">
      <t>ケツジョ</t>
    </rPh>
    <rPh sb="95" eb="96">
      <t>ト</t>
    </rPh>
    <rPh sb="97" eb="98">
      <t>ハズ</t>
    </rPh>
    <rPh sb="103" eb="105">
      <t>オクユキ</t>
    </rPh>
    <rPh sb="106" eb="107">
      <t>セマ</t>
    </rPh>
    <rPh sb="110" eb="112">
      <t>ショッキ</t>
    </rPh>
    <rPh sb="115" eb="116">
      <t>ダ</t>
    </rPh>
    <rPh sb="118" eb="119">
      <t>シ</t>
    </rPh>
    <rPh sb="124" eb="126">
      <t>シブツ</t>
    </rPh>
    <rPh sb="126" eb="127">
      <t>オ</t>
    </rPh>
    <rPh sb="128" eb="129">
      <t>バ</t>
    </rPh>
    <rPh sb="137" eb="138">
      <t>キャク</t>
    </rPh>
    <rPh sb="141" eb="142">
      <t>ミ</t>
    </rPh>
    <rPh sb="148" eb="150">
      <t>チョウリ</t>
    </rPh>
    <rPh sb="150" eb="151">
      <t>バ</t>
    </rPh>
    <rPh sb="152" eb="153">
      <t>セマ</t>
    </rPh>
    <rPh sb="158" eb="159">
      <t>ベツ</t>
    </rPh>
    <rPh sb="164" eb="166">
      <t>ケンシュウ</t>
    </rPh>
    <rPh sb="167" eb="169">
      <t>シタアラ</t>
    </rPh>
    <rPh sb="174" eb="176">
      <t>メンドウ</t>
    </rPh>
    <rPh sb="181" eb="183">
      <t>キガ</t>
    </rPh>
    <rPh sb="184" eb="185">
      <t>ハ</t>
    </rPh>
    <rPh sb="186" eb="187">
      <t>カ</t>
    </rPh>
    <rPh sb="190" eb="192">
      <t>ムダ</t>
    </rPh>
    <rPh sb="197" eb="200">
      <t>キュウケイチュウ</t>
    </rPh>
    <rPh sb="205" eb="208">
      <t>サギョウギ</t>
    </rPh>
    <rPh sb="209" eb="210">
      <t>ソト</t>
    </rPh>
    <rPh sb="211" eb="212">
      <t>デ</t>
    </rPh>
    <rPh sb="213" eb="215">
      <t>シマツ</t>
    </rPh>
    <rPh sb="218" eb="220">
      <t>アミド</t>
    </rPh>
    <rPh sb="221" eb="223">
      <t>トグチ</t>
    </rPh>
    <rPh sb="224" eb="226">
      <t>シュウゼン</t>
    </rPh>
    <rPh sb="227" eb="229">
      <t>ツド</t>
    </rPh>
    <rPh sb="238" eb="240">
      <t>メッタ</t>
    </rPh>
    <rPh sb="244" eb="245">
      <t>ムシ</t>
    </rPh>
    <rPh sb="254" eb="255">
      <t>イソガ</t>
    </rPh>
    <rPh sb="263" eb="264">
      <t>コマ</t>
    </rPh>
    <rPh sb="269" eb="270">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</si>
</sst>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b/>
      <sz val="14"/>
      <color rgb="FF0070C0"/>
      <name val="ＭＳ Ｐゴシック"/>
      <family val="3"/>
      <charset val="128"/>
    </font>
    <font>
      <sz val="20"/>
      <color indexed="9"/>
      <name val="ＭＳ Ｐゴシック"/>
      <family val="3"/>
      <charset val="128"/>
    </font>
    <font>
      <b/>
      <sz val="14"/>
      <name val="ＭＳ 明朝"/>
      <family val="1"/>
      <charset val="128"/>
    </font>
    <font>
      <b/>
      <sz val="13"/>
      <color rgb="FFFF0000"/>
      <name val="游ゴシック"/>
      <family val="3"/>
      <charset val="128"/>
    </font>
    <font>
      <b/>
      <u/>
      <sz val="12"/>
      <color indexed="9"/>
      <name val="ＭＳ Ｐゴシック"/>
      <family val="3"/>
      <charset val="128"/>
    </font>
    <font>
      <sz val="11"/>
      <color indexed="30"/>
      <name val="ＭＳ Ｐゴシック"/>
      <family val="3"/>
      <charset val="128"/>
    </font>
    <font>
      <b/>
      <sz val="11"/>
      <color indexed="13"/>
      <name val="ＭＳ Ｐゴシック"/>
      <family val="3"/>
      <charset val="128"/>
    </font>
    <font>
      <b/>
      <sz val="11"/>
      <color indexed="30"/>
      <name val="ＭＳ Ｐゴシック"/>
      <family val="3"/>
      <charset val="128"/>
    </font>
    <font>
      <b/>
      <u/>
      <sz val="13"/>
      <color indexed="13"/>
      <name val="ＭＳ Ｐゴシック"/>
      <family val="3"/>
      <charset val="128"/>
    </font>
    <font>
      <b/>
      <u/>
      <sz val="13"/>
      <color indexed="9"/>
      <name val="ＭＳ Ｐゴシック"/>
      <family val="3"/>
      <charset val="128"/>
    </font>
    <font>
      <b/>
      <sz val="11"/>
      <color indexed="9"/>
      <name val="ＭＳ Ｐゴシック"/>
      <family val="3"/>
      <charset val="128"/>
    </font>
    <font>
      <b/>
      <u/>
      <sz val="14"/>
      <color indexed="9"/>
      <name val="ＭＳ Ｐゴシック"/>
      <family val="3"/>
      <charset val="128"/>
    </font>
    <font>
      <b/>
      <sz val="14"/>
      <color indexed="53"/>
      <name val="ＭＳ Ｐゴシック"/>
      <family val="3"/>
      <charset val="128"/>
    </font>
    <font>
      <b/>
      <sz val="11"/>
      <color rgb="FF00B0F0"/>
      <name val="ＭＳ Ｐゴシック"/>
      <family val="3"/>
      <charset val="128"/>
    </font>
    <font>
      <b/>
      <sz val="11"/>
      <color rgb="FF6EF729"/>
      <name val="ＭＳ Ｐゴシック"/>
      <family val="3"/>
      <charset val="128"/>
    </font>
    <font>
      <b/>
      <sz val="11"/>
      <color rgb="FFFFFF00"/>
      <name val="ＭＳ Ｐゴシック"/>
      <family val="3"/>
      <charset val="128"/>
    </font>
    <font>
      <b/>
      <sz val="11"/>
      <color rgb="FFFF99FF"/>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rgb="FFDFEAFF"/>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3" tint="-0.499984740745262"/>
        <bgColor indexed="64"/>
      </patternFill>
    </fill>
    <fill>
      <patternFill patternType="solid">
        <fgColor indexed="52"/>
        <bgColor indexed="64"/>
      </patternFill>
    </fill>
    <fill>
      <patternFill patternType="solid">
        <fgColor theme="6" tint="-0.499984740745262"/>
        <bgColor indexed="64"/>
      </patternFill>
    </fill>
  </fills>
  <borders count="265">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medium">
        <color indexed="23"/>
      </left>
      <right style="medium">
        <color theme="0" tint="-0.24994659260841701"/>
      </right>
      <top style="medium">
        <color indexed="55"/>
      </top>
      <bottom/>
      <diagonal/>
    </border>
    <border>
      <left style="medium">
        <color indexed="23"/>
      </left>
      <right/>
      <top/>
      <bottom style="medium">
        <color indexed="23"/>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bottom style="thin">
        <color theme="3"/>
      </bottom>
      <diagonal/>
    </border>
    <border>
      <left/>
      <right style="thin">
        <color indexed="60"/>
      </right>
      <top/>
      <bottom/>
      <diagonal/>
    </border>
    <border>
      <left style="thin">
        <color indexed="60"/>
      </left>
      <right/>
      <top/>
      <bottom/>
      <diagonal/>
    </border>
    <border>
      <left/>
      <right style="thin">
        <color indexed="60"/>
      </right>
      <top style="thin">
        <color indexed="60"/>
      </top>
      <bottom/>
      <diagonal/>
    </border>
    <border>
      <left/>
      <right/>
      <top style="thin">
        <color indexed="60"/>
      </top>
      <bottom/>
      <diagonal/>
    </border>
    <border>
      <left style="thin">
        <color indexed="60"/>
      </left>
      <right/>
      <top style="thin">
        <color indexed="60"/>
      </top>
      <bottom/>
      <diagonal/>
    </border>
    <border>
      <left/>
      <right/>
      <top/>
      <bottom style="thin">
        <color indexed="6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6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4" xfId="2" applyFont="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4" xfId="2" applyFont="1" applyBorder="1" applyAlignment="1">
      <alignment horizontal="center" vertical="center"/>
    </xf>
    <xf numFmtId="0" fontId="13" fillId="5" borderId="164" xfId="2" applyFont="1" applyFill="1" applyBorder="1" applyAlignment="1">
      <alignment horizontal="center" vertical="center" wrapText="1"/>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7" xfId="2" applyFont="1" applyFill="1" applyBorder="1" applyAlignment="1">
      <alignment horizontal="center" vertical="center" wrapText="1"/>
    </xf>
    <xf numFmtId="0" fontId="99" fillId="26" borderId="168" xfId="2" applyFont="1" applyFill="1" applyBorder="1" applyAlignment="1">
      <alignment horizontal="center" vertical="center" wrapText="1"/>
    </xf>
    <xf numFmtId="0" fontId="97" fillId="26" borderId="168" xfId="2" applyFont="1" applyFill="1" applyBorder="1" applyAlignment="1">
      <alignment horizontal="center" vertical="center"/>
    </xf>
    <xf numFmtId="0" fontId="97" fillId="26" borderId="16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5" xfId="1" applyBorder="1" applyAlignment="1" applyProtection="1">
      <alignment vertical="center" wrapText="1"/>
    </xf>
    <xf numFmtId="0" fontId="8" fillId="0" borderId="170" xfId="1" applyFill="1" applyBorder="1" applyAlignment="1" applyProtection="1">
      <alignment vertical="center" wrapText="1"/>
    </xf>
    <xf numFmtId="180" fontId="50" fillId="11" borderId="17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7" xfId="2" applyNumberFormat="1" applyFont="1" applyFill="1" applyBorder="1" applyAlignment="1">
      <alignment horizontal="center" vertical="center" shrinkToFit="1"/>
    </xf>
    <xf numFmtId="14" fontId="87" fillId="21" borderId="179" xfId="1" applyNumberFormat="1" applyFont="1" applyFill="1" applyBorder="1" applyAlignment="1" applyProtection="1">
      <alignment vertical="center" wrapText="1"/>
    </xf>
    <xf numFmtId="14" fontId="87" fillId="21" borderId="180" xfId="1" applyNumberFormat="1" applyFont="1" applyFill="1" applyBorder="1" applyAlignment="1" applyProtection="1">
      <alignment vertical="center" wrapText="1"/>
    </xf>
    <xf numFmtId="56" fontId="87" fillId="21" borderId="178"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0" xfId="17" applyFont="1" applyFill="1" applyBorder="1" applyAlignment="1">
      <alignment horizontal="center" vertical="center" wrapText="1"/>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3"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5" xfId="2" applyFont="1" applyFill="1" applyBorder="1" applyAlignment="1">
      <alignment horizontal="center" vertical="center"/>
    </xf>
    <xf numFmtId="177" fontId="130" fillId="19" borderId="185" xfId="2" applyNumberFormat="1" applyFont="1" applyFill="1" applyBorder="1" applyAlignment="1">
      <alignment horizontal="center" vertical="center" shrinkToFit="1"/>
    </xf>
    <xf numFmtId="0" fontId="131" fillId="0" borderId="185" xfId="0" applyFont="1" applyBorder="1" applyAlignment="1">
      <alignment horizontal="center" vertical="center" wrapText="1"/>
    </xf>
    <xf numFmtId="177" fontId="13" fillId="19" borderId="185" xfId="2" applyNumberFormat="1" applyFont="1" applyFill="1" applyBorder="1" applyAlignment="1">
      <alignment horizontal="center" vertical="center" wrapText="1"/>
    </xf>
    <xf numFmtId="177" fontId="23" fillId="19" borderId="184" xfId="2" applyNumberFormat="1" applyFont="1" applyFill="1" applyBorder="1" applyAlignment="1">
      <alignment horizontal="center" vertical="center" shrinkToFit="1"/>
    </xf>
    <xf numFmtId="177" fontId="1" fillId="19" borderId="184" xfId="2" applyNumberFormat="1" applyFont="1" applyFill="1" applyBorder="1" applyAlignment="1">
      <alignment horizontal="center" vertical="center" wrapText="1"/>
    </xf>
    <xf numFmtId="0" fontId="23" fillId="19" borderId="184" xfId="2" applyFont="1" applyFill="1" applyBorder="1" applyAlignment="1">
      <alignment horizontal="center" vertical="center" wrapText="1"/>
    </xf>
    <xf numFmtId="0" fontId="6" fillId="0" borderId="184"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8" xfId="2" applyFont="1" applyFill="1" applyBorder="1" applyAlignment="1">
      <alignment horizontal="left" vertical="center" shrinkToFit="1"/>
    </xf>
    <xf numFmtId="0" fontId="132" fillId="0" borderId="181" xfId="1" applyFont="1" applyFill="1" applyBorder="1" applyAlignment="1" applyProtection="1">
      <alignment vertical="top" wrapText="1"/>
    </xf>
    <xf numFmtId="0" fontId="85" fillId="0" borderId="118" xfId="0" applyFont="1" applyBorder="1" applyAlignment="1">
      <alignment horizontal="center" vertical="center" wrapText="1"/>
    </xf>
    <xf numFmtId="0" fontId="135" fillId="0" borderId="0" xfId="0" applyFont="1">
      <alignment vertical="center"/>
    </xf>
    <xf numFmtId="0" fontId="8" fillId="0" borderId="188"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0"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4" xfId="2" applyNumberFormat="1" applyFont="1" applyFill="1" applyBorder="1" applyAlignment="1">
      <alignment horizontal="center" vertical="center" shrinkToFit="1"/>
    </xf>
    <xf numFmtId="0" fontId="94" fillId="19" borderId="0" xfId="0" applyFont="1" applyFill="1" applyAlignment="1">
      <alignment horizontal="center" vertical="center"/>
    </xf>
    <xf numFmtId="0" fontId="25" fillId="19" borderId="0" xfId="2" applyFont="1" applyFill="1">
      <alignment vertical="center"/>
    </xf>
    <xf numFmtId="0" fontId="143" fillId="0" borderId="0" xfId="0" applyFont="1" applyAlignment="1">
      <alignment vertical="top" wrapText="1"/>
    </xf>
    <xf numFmtId="0" fontId="132" fillId="0" borderId="189"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1" xfId="2" applyFont="1" applyFill="1" applyBorder="1" applyAlignment="1">
      <alignment horizontal="left" vertical="center"/>
    </xf>
    <xf numFmtId="183" fontId="105" fillId="5" borderId="0" xfId="0" applyNumberFormat="1" applyFont="1" applyFill="1" applyAlignment="1">
      <alignment horizontal="left" vertical="center"/>
    </xf>
    <xf numFmtId="14" fontId="121" fillId="19" borderId="131" xfId="0" applyNumberFormat="1" applyFont="1" applyFill="1" applyBorder="1" applyAlignment="1">
      <alignment horizontal="center" vertical="center"/>
    </xf>
    <xf numFmtId="0" fontId="132"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5" xfId="2" applyNumberFormat="1" applyFont="1" applyFill="1" applyBorder="1" applyAlignment="1">
      <alignment horizontal="center" vertical="center"/>
    </xf>
    <xf numFmtId="14" fontId="91" fillId="21" borderId="196" xfId="2" applyNumberFormat="1" applyFont="1" applyFill="1" applyBorder="1" applyAlignment="1">
      <alignment horizontal="center" vertical="center"/>
    </xf>
    <xf numFmtId="14" fontId="91" fillId="21" borderId="197" xfId="2" applyNumberFormat="1" applyFont="1" applyFill="1" applyBorder="1" applyAlignment="1">
      <alignment horizontal="center" vertical="center"/>
    </xf>
    <xf numFmtId="0" fontId="8" fillId="0" borderId="198" xfId="1" applyFill="1" applyBorder="1" applyAlignment="1" applyProtection="1">
      <alignment vertical="center" wrapText="1"/>
    </xf>
    <xf numFmtId="0" fontId="8" fillId="0" borderId="200" xfId="1" applyBorder="1" applyAlignment="1" applyProtection="1">
      <alignment vertical="top" wrapText="1"/>
    </xf>
    <xf numFmtId="0" fontId="32" fillId="23" borderId="199"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1" xfId="0" applyFont="1" applyFill="1" applyBorder="1" applyAlignment="1">
      <alignment horizontal="left" vertical="center"/>
    </xf>
    <xf numFmtId="0" fontId="114" fillId="19" borderId="202" xfId="0" applyFont="1" applyFill="1" applyBorder="1" applyAlignment="1">
      <alignment horizontal="left" vertical="center"/>
    </xf>
    <xf numFmtId="14" fontId="114" fillId="19" borderId="202" xfId="0" applyNumberFormat="1" applyFont="1" applyFill="1" applyBorder="1" applyAlignment="1">
      <alignment horizontal="center" vertical="center"/>
    </xf>
    <xf numFmtId="14" fontId="114" fillId="19" borderId="203"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4" xfId="2" applyFont="1" applyFill="1" applyBorder="1" applyAlignment="1">
      <alignment horizontal="center" vertical="center" wrapText="1"/>
    </xf>
    <xf numFmtId="177" fontId="23" fillId="34" borderId="184" xfId="2" applyNumberFormat="1" applyFont="1" applyFill="1" applyBorder="1" applyAlignment="1">
      <alignment horizontal="center" vertical="center" shrinkToFit="1"/>
    </xf>
    <xf numFmtId="0" fontId="132" fillId="0" borderId="174" xfId="2" applyFont="1" applyBorder="1" applyAlignment="1">
      <alignment horizontal="left" vertical="top" wrapText="1"/>
    </xf>
    <xf numFmtId="0" fontId="147"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1" fillId="21" borderId="144" xfId="1" applyFont="1" applyFill="1" applyBorder="1" applyAlignment="1" applyProtection="1">
      <alignment horizontal="center" vertical="center" wrapText="1"/>
    </xf>
    <xf numFmtId="0" fontId="0" fillId="37" borderId="0" xfId="0" applyFill="1">
      <alignment vertical="center"/>
    </xf>
    <xf numFmtId="0" fontId="138" fillId="37" borderId="0" xfId="0" applyFont="1" applyFill="1">
      <alignment vertical="center"/>
    </xf>
    <xf numFmtId="0" fontId="136" fillId="37" borderId="0" xfId="0" applyFont="1" applyFill="1">
      <alignment vertical="center"/>
    </xf>
    <xf numFmtId="0" fontId="128" fillId="37" borderId="0" xfId="0" applyFont="1" applyFill="1" applyAlignment="1">
      <alignment vertical="center" wrapText="1"/>
    </xf>
    <xf numFmtId="0" fontId="139" fillId="37" borderId="0" xfId="0" applyFont="1" applyFill="1">
      <alignment vertical="center"/>
    </xf>
    <xf numFmtId="0" fontId="114" fillId="19" borderId="206" xfId="0" applyFont="1" applyFill="1" applyBorder="1" applyAlignment="1">
      <alignment horizontal="left" vertical="center"/>
    </xf>
    <xf numFmtId="0" fontId="114" fillId="19" borderId="207" xfId="0" applyFont="1" applyFill="1" applyBorder="1" applyAlignment="1">
      <alignment horizontal="left" vertical="center"/>
    </xf>
    <xf numFmtId="14" fontId="114" fillId="19" borderId="207" xfId="0" applyNumberFormat="1" applyFont="1" applyFill="1" applyBorder="1" applyAlignment="1">
      <alignment horizontal="center" vertical="center"/>
    </xf>
    <xf numFmtId="14" fontId="114" fillId="19" borderId="208" xfId="0" applyNumberFormat="1" applyFont="1" applyFill="1" applyBorder="1" applyAlignment="1">
      <alignment horizontal="center" vertical="center"/>
    </xf>
    <xf numFmtId="0" fontId="148" fillId="0" borderId="209" xfId="2" applyFont="1" applyBorder="1" applyAlignment="1">
      <alignment horizontal="left" vertical="top" wrapText="1"/>
    </xf>
    <xf numFmtId="180" fontId="50" fillId="11" borderId="210" xfId="17" applyNumberFormat="1" applyFont="1" applyFill="1" applyBorder="1" applyAlignment="1">
      <alignment horizontal="center" vertical="center"/>
    </xf>
    <xf numFmtId="0" fontId="13" fillId="0" borderId="212"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49"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87" fillId="21" borderId="1" xfId="1" applyNumberFormat="1" applyFont="1" applyFill="1" applyBorder="1" applyAlignment="1" applyProtection="1">
      <alignment horizontal="center" vertical="center" shrinkToFit="1"/>
    </xf>
    <xf numFmtId="0" fontId="114" fillId="19" borderId="215" xfId="0" applyFont="1" applyFill="1" applyBorder="1" applyAlignment="1">
      <alignment horizontal="left" vertical="center"/>
    </xf>
    <xf numFmtId="0" fontId="114" fillId="19" borderId="216" xfId="0" applyFont="1" applyFill="1" applyBorder="1" applyAlignment="1">
      <alignment horizontal="left" vertical="center"/>
    </xf>
    <xf numFmtId="14" fontId="114" fillId="19" borderId="216" xfId="0" applyNumberFormat="1" applyFont="1" applyFill="1" applyBorder="1" applyAlignment="1">
      <alignment horizontal="center" vertical="center"/>
    </xf>
    <xf numFmtId="14" fontId="114" fillId="19" borderId="217" xfId="0" applyNumberFormat="1" applyFont="1" applyFill="1" applyBorder="1" applyAlignment="1">
      <alignment horizontal="center" vertical="center"/>
    </xf>
    <xf numFmtId="0" fontId="148" fillId="0" borderId="218" xfId="1" applyFont="1" applyFill="1" applyBorder="1" applyAlignment="1" applyProtection="1">
      <alignment vertical="top" wrapText="1"/>
    </xf>
    <xf numFmtId="0" fontId="151" fillId="21" borderId="149" xfId="2"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3" xfId="0" applyFont="1" applyBorder="1" applyAlignment="1">
      <alignment horizontal="center"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0" xfId="1" applyBorder="1" applyAlignment="1" applyProtection="1">
      <alignment vertical="center" wrapText="1"/>
    </xf>
    <xf numFmtId="0" fontId="0" fillId="21" borderId="13" xfId="0" applyFill="1" applyBorder="1" applyAlignment="1">
      <alignment vertical="top" wrapText="1"/>
    </xf>
    <xf numFmtId="0" fontId="115" fillId="21" borderId="196" xfId="2" applyFont="1" applyFill="1" applyBorder="1" applyAlignment="1">
      <alignment horizontal="center" vertical="center" wrapText="1"/>
    </xf>
    <xf numFmtId="0" fontId="115" fillId="21" borderId="196" xfId="2" applyFont="1" applyFill="1" applyBorder="1" applyAlignment="1">
      <alignment horizontal="center" vertical="center"/>
    </xf>
    <xf numFmtId="0" fontId="115" fillId="21" borderId="195" xfId="2" applyFont="1" applyFill="1" applyBorder="1" applyAlignment="1">
      <alignment horizontal="center" vertical="center"/>
    </xf>
    <xf numFmtId="0" fontId="91" fillId="21" borderId="197" xfId="2" applyFont="1" applyFill="1" applyBorder="1" applyAlignment="1">
      <alignment horizontal="center" vertical="center"/>
    </xf>
    <xf numFmtId="0" fontId="146" fillId="0" borderId="0" xfId="2" applyFont="1">
      <alignment vertical="center"/>
    </xf>
    <xf numFmtId="0" fontId="133" fillId="0" borderId="220" xfId="1" applyFont="1" applyFill="1" applyBorder="1" applyAlignment="1" applyProtection="1">
      <alignment horizontal="left" vertical="top" wrapText="1"/>
    </xf>
    <xf numFmtId="0" fontId="8" fillId="0" borderId="221" xfId="1" applyFill="1" applyBorder="1" applyAlignment="1" applyProtection="1">
      <alignment horizontal="left" vertical="center" wrapText="1"/>
    </xf>
    <xf numFmtId="0" fontId="6" fillId="0" borderId="0" xfId="2" applyAlignment="1">
      <alignment horizontal="center" vertical="top"/>
    </xf>
    <xf numFmtId="0" fontId="132" fillId="0" borderId="223" xfId="1" applyFont="1" applyBorder="1" applyAlignment="1" applyProtection="1">
      <alignment horizontal="left" vertical="top" wrapText="1"/>
    </xf>
    <xf numFmtId="0" fontId="8" fillId="0" borderId="224" xfId="1" applyFill="1" applyBorder="1" applyAlignment="1" applyProtection="1">
      <alignment vertical="center" wrapText="1"/>
    </xf>
    <xf numFmtId="0" fontId="134" fillId="0" borderId="224" xfId="1" applyFont="1" applyFill="1" applyBorder="1" applyAlignment="1" applyProtection="1">
      <alignment horizontal="left" vertical="top" wrapText="1"/>
    </xf>
    <xf numFmtId="0" fontId="32" fillId="31" borderId="225" xfId="1" applyFont="1" applyFill="1" applyBorder="1" applyAlignment="1" applyProtection="1">
      <alignment horizontal="center" vertical="center" wrapText="1" shrinkToFit="1"/>
    </xf>
    <xf numFmtId="0" fontId="88" fillId="0" borderId="226" xfId="2" applyFont="1" applyBorder="1" applyAlignment="1">
      <alignment vertical="center" shrinkToFit="1"/>
    </xf>
    <xf numFmtId="0" fontId="32" fillId="31" borderId="227" xfId="1" applyFont="1" applyFill="1" applyBorder="1" applyAlignment="1" applyProtection="1">
      <alignment horizontal="center" vertical="center" wrapText="1" shrinkToFit="1"/>
    </xf>
    <xf numFmtId="0" fontId="88" fillId="0" borderId="219" xfId="2" applyFont="1" applyBorder="1" applyAlignment="1">
      <alignment vertical="center" shrinkToFit="1"/>
    </xf>
    <xf numFmtId="0" fontId="23" fillId="0" borderId="184" xfId="2" applyFont="1" applyBorder="1" applyAlignment="1">
      <alignment horizontal="center" vertical="center"/>
    </xf>
    <xf numFmtId="0" fontId="0" fillId="38" borderId="0" xfId="0" applyFill="1">
      <alignment vertical="center"/>
    </xf>
    <xf numFmtId="0" fontId="138" fillId="38" borderId="0" xfId="0" applyFont="1" applyFill="1">
      <alignment vertical="center"/>
    </xf>
    <xf numFmtId="0" fontId="137" fillId="38" borderId="0" xfId="0" applyFont="1" applyFill="1">
      <alignment vertical="center"/>
    </xf>
    <xf numFmtId="0" fontId="152" fillId="38" borderId="0" xfId="0" applyFont="1" applyFill="1">
      <alignment vertical="center"/>
    </xf>
    <xf numFmtId="0" fontId="140" fillId="38" borderId="0" xfId="0" applyFont="1" applyFill="1">
      <alignment vertical="center"/>
    </xf>
    <xf numFmtId="0" fontId="128" fillId="38" borderId="0" xfId="0" applyFont="1" applyFill="1" applyAlignment="1">
      <alignment vertical="center" wrapText="1"/>
    </xf>
    <xf numFmtId="0" fontId="139" fillId="38" borderId="0" xfId="0" applyFont="1" applyFill="1">
      <alignment vertical="center"/>
    </xf>
    <xf numFmtId="0" fontId="0" fillId="38" borderId="0" xfId="0" applyFill="1" applyAlignment="1">
      <alignment horizontal="center" vertical="center"/>
    </xf>
    <xf numFmtId="14" fontId="87" fillId="21" borderId="179" xfId="1" applyNumberFormat="1" applyFont="1" applyFill="1" applyBorder="1" applyAlignment="1" applyProtection="1">
      <alignment horizontal="center" vertical="center" wrapText="1"/>
    </xf>
    <xf numFmtId="0" fontId="32" fillId="21" borderId="153" xfId="1" applyFont="1" applyFill="1" applyBorder="1" applyAlignment="1" applyProtection="1">
      <alignment horizontal="center" vertical="center" wrapText="1"/>
    </xf>
    <xf numFmtId="0" fontId="21" fillId="0" borderId="219" xfId="1" applyFont="1" applyFill="1" applyBorder="1" applyAlignment="1" applyProtection="1">
      <alignment vertical="top" wrapText="1"/>
    </xf>
    <xf numFmtId="0" fontId="18" fillId="35" borderId="190" xfId="1" applyFont="1" applyFill="1" applyBorder="1" applyAlignment="1" applyProtection="1">
      <alignment horizontal="center" vertical="center" wrapText="1"/>
    </xf>
    <xf numFmtId="0" fontId="142" fillId="35" borderId="0" xfId="0" applyFont="1" applyFill="1" applyAlignment="1">
      <alignment horizontal="center" vertical="center" wrapText="1"/>
    </xf>
    <xf numFmtId="14" fontId="93" fillId="19" borderId="131" xfId="17" applyNumberFormat="1" applyFont="1" applyFill="1" applyBorder="1" applyAlignment="1">
      <alignment horizontal="center" vertical="center" wrapText="1"/>
    </xf>
    <xf numFmtId="0" fontId="0" fillId="39" borderId="227" xfId="0" applyFill="1" applyBorder="1">
      <alignment vertical="center"/>
    </xf>
    <xf numFmtId="0" fontId="0" fillId="39" borderId="232" xfId="0" applyFill="1" applyBorder="1">
      <alignment vertical="center"/>
    </xf>
    <xf numFmtId="0" fontId="6" fillId="19" borderId="235" xfId="2" applyFill="1" applyBorder="1" applyAlignment="1">
      <alignment horizontal="center" vertical="center" wrapText="1"/>
    </xf>
    <xf numFmtId="0" fontId="6" fillId="19" borderId="236" xfId="2" applyFill="1" applyBorder="1" applyAlignment="1">
      <alignment horizontal="center"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6" fillId="19" borderId="238" xfId="2" applyFill="1" applyBorder="1" applyAlignment="1">
      <alignment horizontal="center" vertical="center" wrapText="1"/>
    </xf>
    <xf numFmtId="0" fontId="6" fillId="19" borderId="239" xfId="2" applyFill="1" applyBorder="1" applyAlignment="1">
      <alignment horizontal="center"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0" fillId="23" borderId="244" xfId="0" applyFill="1" applyBorder="1" applyAlignment="1">
      <alignment horizontal="left" vertical="center"/>
    </xf>
    <xf numFmtId="0" fontId="0" fillId="23" borderId="245" xfId="0" applyFill="1" applyBorder="1" applyAlignment="1">
      <alignment horizontal="left" vertical="center"/>
    </xf>
    <xf numFmtId="0" fontId="71" fillId="29" borderId="245" xfId="0" applyFont="1" applyFill="1" applyBorder="1" applyAlignment="1">
      <alignment horizontal="left" vertical="center"/>
    </xf>
    <xf numFmtId="0" fontId="71" fillId="29" borderId="246" xfId="0" applyFont="1" applyFill="1" applyBorder="1" applyAlignment="1">
      <alignment horizontal="center" vertical="center"/>
    </xf>
    <xf numFmtId="0" fontId="6" fillId="19" borderId="247" xfId="2" applyFill="1" applyBorder="1" applyAlignment="1">
      <alignment horizontal="center" vertical="center" wrapText="1"/>
    </xf>
    <xf numFmtId="0" fontId="6" fillId="19" borderId="248" xfId="2" applyFill="1" applyBorder="1" applyAlignment="1">
      <alignment horizontal="center"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91" fillId="21" borderId="39" xfId="2" applyFont="1" applyFill="1" applyBorder="1" applyAlignment="1">
      <alignment horizontal="center" vertical="center"/>
    </xf>
    <xf numFmtId="0" fontId="85" fillId="42" borderId="118" xfId="0" applyFont="1" applyFill="1" applyBorder="1" applyAlignment="1">
      <alignment horizontal="center" vertical="center" wrapText="1"/>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14" fontId="13" fillId="21" borderId="131" xfId="17" applyNumberFormat="1" applyFont="1" applyFill="1" applyBorder="1" applyAlignment="1">
      <alignment horizontal="center" vertical="center"/>
    </xf>
    <xf numFmtId="0" fontId="13" fillId="0" borderId="251" xfId="2" applyFont="1" applyBorder="1" applyAlignment="1">
      <alignment horizontal="center" vertical="center" wrapText="1"/>
    </xf>
    <xf numFmtId="14" fontId="23" fillId="21" borderId="131" xfId="17" applyNumberFormat="1" applyFont="1" applyFill="1" applyBorder="1" applyAlignment="1">
      <alignment horizontal="center" vertical="center"/>
    </xf>
    <xf numFmtId="0" fontId="32" fillId="21" borderId="222" xfId="2" applyFont="1" applyFill="1" applyBorder="1" applyAlignment="1">
      <alignment horizontal="center" vertical="center" wrapText="1"/>
    </xf>
    <xf numFmtId="0" fontId="37" fillId="21" borderId="130" xfId="17" applyFont="1" applyFill="1" applyBorder="1" applyAlignment="1">
      <alignment horizontal="center" vertical="center" wrapText="1"/>
    </xf>
    <xf numFmtId="14" fontId="37" fillId="21" borderId="131" xfId="17" applyNumberFormat="1" applyFont="1" applyFill="1" applyBorder="1" applyAlignment="1">
      <alignment horizontal="center" vertical="center"/>
    </xf>
    <xf numFmtId="0" fontId="24" fillId="19" borderId="0" xfId="2" applyFont="1" applyFill="1" applyAlignment="1">
      <alignment horizontal="center" vertical="top" wrapText="1"/>
    </xf>
    <xf numFmtId="0" fontId="23" fillId="19" borderId="37" xfId="2" applyFont="1" applyFill="1" applyBorder="1" applyAlignment="1">
      <alignment horizontal="center" vertical="center" wrapText="1"/>
    </xf>
    <xf numFmtId="0" fontId="24" fillId="19" borderId="52" xfId="2" applyFont="1" applyFill="1" applyBorder="1" applyAlignment="1">
      <alignment horizontal="center" vertical="center" wrapText="1"/>
    </xf>
    <xf numFmtId="0" fontId="23" fillId="19" borderId="252" xfId="2" applyFont="1" applyFill="1" applyBorder="1" applyAlignment="1">
      <alignment horizontal="left" vertical="center"/>
    </xf>
    <xf numFmtId="0" fontId="23" fillId="19" borderId="8" xfId="2" applyFont="1" applyFill="1" applyBorder="1" applyAlignment="1">
      <alignment horizontal="center" vertical="center" wrapText="1"/>
    </xf>
    <xf numFmtId="0" fontId="24" fillId="19" borderId="183"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5" fillId="0" borderId="184" xfId="0" applyFont="1" applyBorder="1" applyAlignment="1">
      <alignment horizontal="center" vertical="center" wrapText="1"/>
    </xf>
    <xf numFmtId="177" fontId="37" fillId="19" borderId="184" xfId="2" applyNumberFormat="1" applyFont="1" applyFill="1" applyBorder="1" applyAlignment="1">
      <alignment horizontal="center" vertical="center" wrapText="1"/>
    </xf>
    <xf numFmtId="0" fontId="23" fillId="19" borderId="183" xfId="2" applyFont="1" applyFill="1" applyBorder="1" applyAlignment="1">
      <alignment horizontal="center" vertical="center" wrapText="1"/>
    </xf>
    <xf numFmtId="177" fontId="23" fillId="19" borderId="52" xfId="2" applyNumberFormat="1" applyFont="1" applyFill="1" applyBorder="1" applyAlignment="1">
      <alignment horizontal="center" vertical="center" shrinkToFit="1"/>
    </xf>
    <xf numFmtId="14" fontId="37" fillId="19" borderId="131" xfId="17" applyNumberFormat="1" applyFont="1" applyFill="1" applyBorder="1" applyAlignment="1">
      <alignment horizontal="center" vertical="center"/>
    </xf>
    <xf numFmtId="0" fontId="89" fillId="0" borderId="0" xfId="2" applyFont="1" applyAlignment="1">
      <alignment vertical="top" wrapText="1"/>
    </xf>
    <xf numFmtId="0" fontId="101" fillId="21" borderId="130" xfId="17" applyFont="1" applyFill="1" applyBorder="1" applyAlignment="1">
      <alignment horizontal="center" vertical="center" wrapText="1"/>
    </xf>
    <xf numFmtId="14" fontId="101" fillId="21" borderId="131" xfId="17" applyNumberFormat="1" applyFont="1" applyFill="1" applyBorder="1" applyAlignment="1">
      <alignment horizontal="center" vertical="center" wrapText="1"/>
    </xf>
    <xf numFmtId="0" fontId="8" fillId="0" borderId="254" xfId="1" applyBorder="1" applyAlignment="1" applyProtection="1">
      <alignment vertical="center" wrapText="1"/>
    </xf>
    <xf numFmtId="0" fontId="114" fillId="19" borderId="255" xfId="0" applyFont="1" applyFill="1" applyBorder="1" applyAlignment="1">
      <alignment horizontal="left" vertical="center"/>
    </xf>
    <xf numFmtId="0" fontId="114" fillId="19" borderId="256" xfId="0" applyFont="1" applyFill="1" applyBorder="1" applyAlignment="1">
      <alignment horizontal="left" vertical="center"/>
    </xf>
    <xf numFmtId="14" fontId="114" fillId="19" borderId="256" xfId="0" applyNumberFormat="1" applyFont="1" applyFill="1" applyBorder="1" applyAlignment="1">
      <alignment horizontal="center" vertical="center"/>
    </xf>
    <xf numFmtId="14" fontId="114" fillId="19" borderId="257" xfId="0" applyNumberFormat="1" applyFont="1" applyFill="1" applyBorder="1" applyAlignment="1">
      <alignment horizontal="center" vertical="center"/>
    </xf>
    <xf numFmtId="0" fontId="114" fillId="21" borderId="216" xfId="0" applyFont="1" applyFill="1" applyBorder="1" applyAlignment="1">
      <alignment horizontal="left" vertical="center"/>
    </xf>
    <xf numFmtId="0" fontId="114" fillId="21" borderId="202" xfId="0" applyFont="1" applyFill="1" applyBorder="1" applyAlignment="1">
      <alignment horizontal="left" vertical="center"/>
    </xf>
    <xf numFmtId="0" fontId="114" fillId="21" borderId="207" xfId="0" applyFont="1" applyFill="1" applyBorder="1" applyAlignment="1">
      <alignment horizontal="left" vertical="center"/>
    </xf>
    <xf numFmtId="0" fontId="114" fillId="29" borderId="256" xfId="0" applyFont="1" applyFill="1" applyBorder="1" applyAlignment="1">
      <alignment horizontal="left" vertical="center"/>
    </xf>
    <xf numFmtId="0" fontId="114" fillId="29" borderId="202" xfId="0" applyFont="1" applyFill="1" applyBorder="1" applyAlignment="1">
      <alignment horizontal="left" vertical="center"/>
    </xf>
    <xf numFmtId="0" fontId="114" fillId="29" borderId="207" xfId="0" applyFont="1" applyFill="1" applyBorder="1" applyAlignment="1">
      <alignment horizontal="left" vertical="center"/>
    </xf>
    <xf numFmtId="0" fontId="114" fillId="29" borderId="216" xfId="0" applyFont="1" applyFill="1" applyBorder="1" applyAlignment="1">
      <alignment horizontal="left" vertical="center"/>
    </xf>
    <xf numFmtId="0" fontId="114" fillId="43" borderId="202" xfId="0" applyFont="1" applyFill="1" applyBorder="1" applyAlignment="1">
      <alignment horizontal="left" vertical="center"/>
    </xf>
    <xf numFmtId="0" fontId="114" fillId="44" borderId="202" xfId="0" applyFont="1" applyFill="1" applyBorder="1" applyAlignment="1">
      <alignment horizontal="left" vertical="center"/>
    </xf>
    <xf numFmtId="0" fontId="114" fillId="28" borderId="216" xfId="0" applyFont="1" applyFill="1" applyBorder="1" applyAlignment="1">
      <alignment horizontal="left" vertical="center"/>
    </xf>
    <xf numFmtId="0" fontId="114" fillId="28" borderId="256" xfId="0" applyFont="1" applyFill="1" applyBorder="1" applyAlignment="1">
      <alignment horizontal="left" vertical="center"/>
    </xf>
    <xf numFmtId="0" fontId="114" fillId="28" borderId="202" xfId="0" applyFont="1" applyFill="1" applyBorder="1" applyAlignment="1">
      <alignment horizontal="left" vertical="center"/>
    </xf>
    <xf numFmtId="0" fontId="114" fillId="45" borderId="216" xfId="0" applyFont="1" applyFill="1" applyBorder="1" applyAlignment="1">
      <alignment horizontal="left" vertical="center"/>
    </xf>
    <xf numFmtId="0" fontId="114" fillId="45" borderId="202" xfId="0" applyFont="1" applyFill="1" applyBorder="1" applyAlignment="1">
      <alignment horizontal="left" vertical="center"/>
    </xf>
    <xf numFmtId="0" fontId="114" fillId="45" borderId="207" xfId="0" applyFont="1" applyFill="1" applyBorder="1" applyAlignment="1">
      <alignment horizontal="left" vertical="center"/>
    </xf>
    <xf numFmtId="0" fontId="114" fillId="46" borderId="256" xfId="0" applyFont="1" applyFill="1" applyBorder="1" applyAlignment="1">
      <alignment horizontal="left" vertical="center"/>
    </xf>
    <xf numFmtId="0" fontId="114" fillId="46" borderId="202" xfId="0" applyFont="1" applyFill="1" applyBorder="1" applyAlignment="1">
      <alignment horizontal="left" vertical="center"/>
    </xf>
    <xf numFmtId="0" fontId="114" fillId="46" borderId="207" xfId="0" applyFont="1" applyFill="1" applyBorder="1" applyAlignment="1">
      <alignment horizontal="left" vertical="center"/>
    </xf>
    <xf numFmtId="0" fontId="114" fillId="46" borderId="216" xfId="0" applyFont="1" applyFill="1" applyBorder="1" applyAlignment="1">
      <alignment horizontal="left" vertical="center"/>
    </xf>
    <xf numFmtId="184" fontId="0" fillId="40" borderId="250" xfId="0" applyNumberFormat="1" applyFill="1" applyBorder="1" applyAlignment="1">
      <alignment horizontal="center" vertical="center"/>
    </xf>
    <xf numFmtId="0" fontId="0" fillId="0" borderId="241" xfId="0" applyBorder="1" applyAlignment="1">
      <alignment horizontal="center" vertical="center"/>
    </xf>
    <xf numFmtId="0" fontId="0" fillId="0" borderId="242" xfId="0" applyBorder="1" applyAlignment="1">
      <alignment horizontal="center" vertical="center"/>
    </xf>
    <xf numFmtId="0" fontId="0" fillId="0" borderId="243" xfId="0" applyBorder="1" applyAlignment="1">
      <alignment horizontal="center" vertical="center"/>
    </xf>
    <xf numFmtId="0" fontId="100" fillId="21" borderId="0" xfId="0" applyFont="1" applyFill="1" applyAlignment="1">
      <alignment horizontal="center" vertical="center" wrapText="1"/>
    </xf>
    <xf numFmtId="14" fontId="13" fillId="21" borderId="131" xfId="17" applyNumberFormat="1" applyFont="1" applyFill="1" applyBorder="1" applyAlignment="1">
      <alignment horizontal="center" vertical="center" wrapText="1"/>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99" fillId="38" borderId="0" xfId="1" applyFont="1" applyFill="1" applyAlignment="1" applyProtection="1">
      <alignment horizontal="center" vertical="center"/>
    </xf>
    <xf numFmtId="0" fontId="43" fillId="19" borderId="0" xfId="17" applyFont="1" applyFill="1" applyAlignment="1">
      <alignment horizontal="left" vertical="center"/>
    </xf>
    <xf numFmtId="0" fontId="10" fillId="6" borderId="213" xfId="17" applyFont="1" applyFill="1" applyBorder="1" applyAlignment="1">
      <alignment horizontal="center" vertical="center" wrapText="1"/>
    </xf>
    <xf numFmtId="0" fontId="10" fillId="6" borderId="211" xfId="17" applyFont="1" applyFill="1" applyBorder="1" applyAlignment="1">
      <alignment horizontal="center" vertical="center" wrapText="1"/>
    </xf>
    <xf numFmtId="0" fontId="10" fillId="6" borderId="214" xfId="17" applyFont="1" applyFill="1" applyBorder="1" applyAlignment="1">
      <alignment horizontal="center" vertical="center"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96" fillId="19" borderId="158" xfId="2" applyFont="1" applyFill="1" applyBorder="1" applyAlignment="1">
      <alignment horizontal="left" vertical="top" wrapText="1"/>
    </xf>
    <xf numFmtId="0" fontId="96" fillId="19" borderId="159" xfId="2" applyFont="1" applyFill="1" applyBorder="1" applyAlignment="1">
      <alignment horizontal="left" vertical="top" wrapText="1"/>
    </xf>
    <xf numFmtId="0" fontId="96" fillId="19" borderId="160" xfId="2" applyFont="1" applyFill="1" applyBorder="1" applyAlignment="1">
      <alignment horizontal="left" vertical="top" wrapText="1"/>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7"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13" fillId="21" borderId="158" xfId="2" applyFont="1" applyFill="1" applyBorder="1" applyAlignment="1">
      <alignment horizontal="left" vertical="top" wrapText="1"/>
    </xf>
    <xf numFmtId="0" fontId="13" fillId="21" borderId="159" xfId="2" applyFont="1" applyFill="1" applyBorder="1" applyAlignment="1">
      <alignment horizontal="left" vertical="top" wrapText="1"/>
    </xf>
    <xf numFmtId="0" fontId="13" fillId="21" borderId="160" xfId="2" applyFont="1" applyFill="1" applyBorder="1" applyAlignment="1">
      <alignment horizontal="left" vertical="top" wrapText="1"/>
    </xf>
    <xf numFmtId="0" fontId="93" fillId="19" borderId="158" xfId="17" applyFont="1" applyFill="1" applyBorder="1" applyAlignment="1">
      <alignment horizontal="left" vertical="top" wrapText="1"/>
    </xf>
    <xf numFmtId="0" fontId="93" fillId="19" borderId="159" xfId="17" applyFont="1" applyFill="1" applyBorder="1" applyAlignment="1">
      <alignment horizontal="left" vertical="top" wrapText="1"/>
    </xf>
    <xf numFmtId="0" fontId="93" fillId="19" borderId="160" xfId="17" applyFont="1" applyFill="1" applyBorder="1" applyAlignment="1">
      <alignment horizontal="left" vertical="top" wrapText="1"/>
    </xf>
    <xf numFmtId="0" fontId="13" fillId="21" borderId="158" xfId="17" applyFont="1" applyFill="1" applyBorder="1" applyAlignment="1">
      <alignment horizontal="left" vertical="top" wrapText="1"/>
    </xf>
    <xf numFmtId="0" fontId="13" fillId="21" borderId="159" xfId="17" applyFont="1" applyFill="1" applyBorder="1" applyAlignment="1">
      <alignment horizontal="left" vertical="top" wrapText="1"/>
    </xf>
    <xf numFmtId="0" fontId="13" fillId="21" borderId="160" xfId="17" applyFont="1" applyFill="1" applyBorder="1" applyAlignment="1">
      <alignment horizontal="left" vertical="top" wrapText="1"/>
    </xf>
    <xf numFmtId="0" fontId="37" fillId="19" borderId="186" xfId="17" applyFont="1" applyFill="1" applyBorder="1" applyAlignment="1">
      <alignment horizontal="left" vertical="top" wrapText="1"/>
    </xf>
    <xf numFmtId="0" fontId="37" fillId="19" borderId="130" xfId="17" applyFont="1" applyFill="1" applyBorder="1" applyAlignment="1">
      <alignment horizontal="left" vertical="top" wrapText="1"/>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21" borderId="231" xfId="17" applyFont="1" applyFill="1" applyBorder="1" applyAlignment="1">
      <alignment horizontal="left" vertical="top" wrapText="1"/>
    </xf>
    <xf numFmtId="0" fontId="37" fillId="21" borderId="229" xfId="17" applyFont="1" applyFill="1" applyBorder="1" applyAlignment="1">
      <alignment horizontal="left" vertical="top" wrapText="1"/>
    </xf>
    <xf numFmtId="0" fontId="37" fillId="21" borderId="230" xfId="17" applyFont="1" applyFill="1" applyBorder="1" applyAlignment="1">
      <alignment horizontal="left" vertical="top" wrapText="1"/>
    </xf>
    <xf numFmtId="0" fontId="110" fillId="21" borderId="228" xfId="17" applyFont="1" applyFill="1" applyBorder="1" applyAlignment="1">
      <alignment horizontal="left" vertical="top" wrapText="1"/>
    </xf>
    <xf numFmtId="0" fontId="110" fillId="21" borderId="229" xfId="17" applyFont="1" applyFill="1" applyBorder="1" applyAlignment="1">
      <alignment horizontal="left" vertical="top" wrapText="1"/>
    </xf>
    <xf numFmtId="0" fontId="110" fillId="21" borderId="230" xfId="17" applyFont="1" applyFill="1" applyBorder="1" applyAlignment="1">
      <alignment horizontal="left" vertical="top" wrapText="1"/>
    </xf>
    <xf numFmtId="0" fontId="0" fillId="23" borderId="233"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34" xfId="0" applyFont="1" applyFill="1" applyBorder="1" applyAlignment="1">
      <alignment horizontal="center" vertical="center"/>
    </xf>
    <xf numFmtId="0" fontId="154" fillId="41" borderId="0" xfId="2" applyFont="1" applyFill="1" applyAlignment="1">
      <alignment horizontal="center" vertical="center"/>
    </xf>
    <xf numFmtId="0" fontId="6" fillId="0" borderId="0" xfId="2">
      <alignment vertical="center"/>
    </xf>
    <xf numFmtId="14" fontId="87" fillId="21" borderId="173" xfId="1" applyNumberFormat="1" applyFont="1" applyFill="1" applyBorder="1" applyAlignment="1" applyProtection="1">
      <alignment horizontal="center" vertical="center" wrapTex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71" xfId="1" applyNumberFormat="1" applyFont="1" applyFill="1" applyBorder="1" applyAlignment="1" applyProtection="1">
      <alignment horizontal="center" vertical="center" wrapText="1"/>
    </xf>
    <xf numFmtId="14" fontId="87" fillId="21" borderId="172" xfId="1" applyNumberFormat="1" applyFont="1" applyFill="1" applyBorder="1" applyAlignment="1" applyProtection="1">
      <alignment horizontal="center" vertical="center" wrapText="1"/>
    </xf>
    <xf numFmtId="14" fontId="35" fillId="21" borderId="177"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14" fontId="87" fillId="21" borderId="177" xfId="2" applyNumberFormat="1" applyFont="1" applyFill="1" applyBorder="1" applyAlignment="1">
      <alignment horizontal="center" vertical="center" shrinkToFit="1"/>
    </xf>
    <xf numFmtId="56" fontId="87" fillId="21" borderId="39" xfId="2" applyNumberFormat="1" applyFont="1" applyFill="1" applyBorder="1" applyAlignment="1">
      <alignment horizontal="center" vertical="center" wrapText="1"/>
    </xf>
    <xf numFmtId="14" fontId="87" fillId="21" borderId="150" xfId="1" applyNumberFormat="1" applyFont="1" applyFill="1" applyBorder="1" applyAlignment="1" applyProtection="1">
      <alignment horizontal="center" vertical="center" wrapText="1"/>
    </xf>
    <xf numFmtId="14" fontId="87" fillId="21" borderId="1" xfId="2" applyNumberFormat="1" applyFont="1" applyFill="1" applyBorder="1" applyAlignment="1">
      <alignment horizontal="center" vertical="center" wrapText="1" shrinkToFit="1"/>
    </xf>
    <xf numFmtId="0" fontId="132" fillId="0" borderId="253" xfId="1" applyFont="1" applyFill="1" applyBorder="1" applyAlignment="1" applyProtection="1">
      <alignment horizontal="left" vertical="top" wrapText="1"/>
    </xf>
    <xf numFmtId="0" fontId="132" fillId="0" borderId="100" xfId="1" applyFont="1" applyFill="1" applyBorder="1" applyAlignment="1" applyProtection="1">
      <alignment horizontal="left" vertical="top" wrapText="1"/>
    </xf>
    <xf numFmtId="14" fontId="87" fillId="21" borderId="137" xfId="2" applyNumberFormat="1" applyFont="1" applyFill="1" applyBorder="1" applyAlignment="1">
      <alignment horizontal="center" vertical="center" wrapText="1" shrinkToFi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2" xfId="2" applyFont="1" applyFill="1" applyBorder="1" applyAlignment="1">
      <alignment horizontal="center" vertical="center" wrapText="1"/>
    </xf>
    <xf numFmtId="0" fontId="14" fillId="5" borderId="193" xfId="2" applyFont="1" applyFill="1" applyBorder="1" applyAlignment="1">
      <alignment horizontal="center" vertical="center" wrapText="1"/>
    </xf>
    <xf numFmtId="0" fontId="14" fillId="5" borderId="194"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50" fillId="29" borderId="54" xfId="2" applyFont="1" applyFill="1" applyBorder="1" applyAlignment="1">
      <alignment horizontal="left" vertical="top" wrapText="1" shrinkToFit="1"/>
    </xf>
    <xf numFmtId="0" fontId="150" fillId="29" borderId="55" xfId="2" applyFont="1" applyFill="1" applyBorder="1" applyAlignment="1">
      <alignment horizontal="left" vertical="top" wrapText="1" shrinkToFit="1"/>
    </xf>
    <xf numFmtId="0" fontId="150"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5"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04" xfId="1" applyFont="1" applyFill="1" applyBorder="1" applyAlignment="1" applyProtection="1">
      <alignment horizontal="left" vertical="top" wrapText="1"/>
    </xf>
    <xf numFmtId="0" fontId="134" fillId="29" borderId="104" xfId="1" applyFont="1" applyFill="1" applyBorder="1" applyAlignment="1" applyProtection="1">
      <alignment horizontal="left" vertical="top" wrapText="1"/>
    </xf>
    <xf numFmtId="0" fontId="134" fillId="29" borderId="205"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56" fontId="93" fillId="21" borderId="130" xfId="17" applyNumberFormat="1" applyFont="1" applyFill="1" applyBorder="1" applyAlignment="1">
      <alignment horizontal="center" vertical="center" wrapText="1"/>
    </xf>
    <xf numFmtId="0" fontId="148" fillId="0" borderId="209" xfId="2" applyFont="1" applyBorder="1" applyAlignment="1">
      <alignment horizontal="left" vertical="top" wrapText="1"/>
    </xf>
    <xf numFmtId="0" fontId="148" fillId="0" borderId="258" xfId="2" applyFont="1" applyBorder="1" applyAlignment="1">
      <alignment horizontal="left" vertical="top" wrapText="1"/>
    </xf>
    <xf numFmtId="0" fontId="115" fillId="21" borderId="196" xfId="2" applyFont="1" applyFill="1" applyBorder="1" applyAlignment="1">
      <alignment horizontal="center" vertical="center"/>
    </xf>
    <xf numFmtId="0" fontId="115" fillId="21" borderId="197" xfId="2" applyFont="1" applyFill="1" applyBorder="1" applyAlignment="1">
      <alignment horizontal="center" vertical="center"/>
    </xf>
    <xf numFmtId="14" fontId="91" fillId="21" borderId="196" xfId="2" applyNumberFormat="1" applyFont="1" applyFill="1" applyBorder="1" applyAlignment="1">
      <alignment horizontal="center" vertical="center"/>
    </xf>
    <xf numFmtId="0" fontId="51" fillId="47" borderId="0" xfId="2" applyFont="1" applyFill="1" applyAlignment="1">
      <alignment horizontal="left" vertical="center" wrapText="1" indent="2"/>
    </xf>
    <xf numFmtId="0" fontId="35" fillId="48" borderId="261" xfId="2" applyFont="1" applyFill="1" applyBorder="1">
      <alignment vertical="center"/>
    </xf>
    <xf numFmtId="0" fontId="35" fillId="48" borderId="262" xfId="2" applyFont="1" applyFill="1" applyBorder="1">
      <alignment vertical="center"/>
    </xf>
    <xf numFmtId="0" fontId="35" fillId="48" borderId="263" xfId="2" applyFont="1" applyFill="1" applyBorder="1">
      <alignment vertical="center"/>
    </xf>
    <xf numFmtId="0" fontId="165" fillId="19" borderId="264" xfId="2" applyFont="1" applyFill="1" applyBorder="1" applyAlignment="1">
      <alignment horizontal="center" vertical="center"/>
    </xf>
    <xf numFmtId="0" fontId="21" fillId="19" borderId="0" xfId="2" applyFont="1" applyFill="1" applyAlignment="1">
      <alignment horizontal="center" vertical="center"/>
    </xf>
    <xf numFmtId="0" fontId="87" fillId="19" borderId="0" xfId="2" applyFont="1" applyFill="1" applyAlignment="1">
      <alignment horizontal="center" vertical="center"/>
    </xf>
    <xf numFmtId="0" fontId="160" fillId="49" borderId="260" xfId="2" applyFont="1" applyFill="1" applyBorder="1" applyAlignment="1">
      <alignment horizontal="left" vertical="top" wrapText="1" indent="1"/>
    </xf>
    <xf numFmtId="0" fontId="23" fillId="49" borderId="0" xfId="2" applyFont="1" applyFill="1" applyAlignment="1">
      <alignment horizontal="left" vertical="top" indent="1"/>
    </xf>
    <xf numFmtId="0" fontId="23" fillId="49" borderId="259" xfId="2" applyFont="1" applyFill="1" applyBorder="1" applyAlignment="1">
      <alignment horizontal="left" vertical="top" indent="1"/>
    </xf>
    <xf numFmtId="0" fontId="158" fillId="49" borderId="260" xfId="2" applyFont="1" applyFill="1" applyBorder="1" applyAlignment="1">
      <alignment horizontal="left" vertical="top" wrapText="1" indent="1"/>
    </xf>
    <xf numFmtId="0" fontId="6" fillId="49" borderId="0" xfId="2" applyFill="1" applyAlignment="1">
      <alignment horizontal="left" vertical="top" indent="1"/>
    </xf>
    <xf numFmtId="0" fontId="6" fillId="49" borderId="259" xfId="2" applyFill="1" applyBorder="1" applyAlignment="1">
      <alignment horizontal="left" vertical="top"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6EF729"/>
      <color rgb="FF6DDDF7"/>
      <color rgb="FF00CC00"/>
      <color rgb="FF3399FF"/>
      <color rgb="FFD4FDC3"/>
      <color rgb="FFFAFEC2"/>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9"/>
          <c:order val="0"/>
          <c:tx>
            <c:v>2024年</c:v>
          </c:tx>
          <c:spPr>
            <a:ln w="28575" cap="rnd">
              <a:solidFill>
                <a:srgbClr val="FF0000"/>
              </a:solidFill>
              <a:round/>
            </a:ln>
            <a:effectLst/>
          </c:spPr>
          <c:marker>
            <c:symbol val="circle"/>
            <c:size val="5"/>
            <c:spPr>
              <a:solidFill>
                <a:schemeClr val="accent4">
                  <a:lumMod val="60000"/>
                </a:schemeClr>
              </a:solidFill>
              <a:ln w="9525">
                <a:solidFill>
                  <a:srgbClr val="FF0000"/>
                </a:solidFill>
              </a:ln>
              <a:effectLst/>
            </c:spPr>
          </c:marker>
          <c:cat>
            <c:numRef>
              <c:f>'2　感染症統計'!$B$7:$M$7</c:f>
              <c:numCache>
                <c:formatCode>General</c:formatCode>
                <c:ptCount val="12"/>
                <c:pt idx="0">
                  <c:v>27</c:v>
                </c:pt>
              </c:numCache>
            </c:numRef>
          </c:cat>
          <c:val>
            <c:numLit>
              <c:formatCode>General</c:formatCode>
              <c:ptCount val="1"/>
              <c:pt idx="0">
                <c:v>1</c:v>
              </c:pt>
            </c:numLit>
          </c:val>
          <c:smooth val="0"/>
          <c:extLst>
            <c:ext xmlns:c16="http://schemas.microsoft.com/office/drawing/2014/chart" uri="{C3380CC4-5D6E-409C-BE32-E72D297353CC}">
              <c16:uniqueId val="{00000008-9549-4A62-BF04-398DC0EE804A}"/>
            </c:ext>
          </c:extLst>
        </c:ser>
        <c:ser>
          <c:idx val="6"/>
          <c:order val="1"/>
          <c:tx>
            <c:strRef>
              <c:f>'2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'2　感染症統計'!$B$7:$M$7</c:f>
              <c:numCache>
                <c:formatCode>General</c:formatCode>
                <c:ptCount val="12"/>
                <c:pt idx="0">
                  <c:v>27</c:v>
                </c:pt>
              </c:numCache>
            </c:numRef>
          </c:cat>
          <c:val>
            <c:numRef>
              <c:f>'2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'2　感染症統計'!$A$9</c:f>
              <c:strCache>
                <c:ptCount val="1"/>
                <c:pt idx="0">
                  <c:v>2022年</c:v>
                </c:pt>
              </c:strCache>
            </c:strRef>
          </c:tx>
          <c:spPr>
            <a:ln w="28575" cap="rnd">
              <a:solidFill>
                <a:schemeClr val="accent1"/>
              </a:solidFill>
              <a:round/>
            </a:ln>
            <a:effectLst/>
          </c:spPr>
          <c:marker>
            <c:symbol val="none"/>
          </c:marker>
          <c:cat>
            <c:numRef>
              <c:f>'2　感染症統計'!$B$7:$M$7</c:f>
              <c:numCache>
                <c:formatCode>General</c:formatCode>
                <c:ptCount val="12"/>
                <c:pt idx="0">
                  <c:v>27</c:v>
                </c:pt>
              </c:numCache>
            </c:numRef>
          </c:cat>
          <c:val>
            <c:numRef>
              <c:f>'2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'2　感染症統計'!$A$10</c:f>
              <c:strCache>
                <c:ptCount val="1"/>
                <c:pt idx="0">
                  <c:v>2021年</c:v>
                </c:pt>
              </c:strCache>
            </c:strRef>
          </c:tx>
          <c:spPr>
            <a:ln w="28575" cap="rnd">
              <a:solidFill>
                <a:schemeClr val="accent2"/>
              </a:solidFill>
              <a:round/>
            </a:ln>
            <a:effectLst/>
          </c:spPr>
          <c:marker>
            <c:symbol val="none"/>
          </c:marker>
          <c:cat>
            <c:numRef>
              <c:f>'2　感染症統計'!$B$7:$M$7</c:f>
              <c:numCache>
                <c:formatCode>General</c:formatCode>
                <c:ptCount val="12"/>
                <c:pt idx="0">
                  <c:v>27</c:v>
                </c:pt>
              </c:numCache>
            </c:numRef>
          </c:cat>
          <c:val>
            <c:numRef>
              <c:f>'2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'2　感染症統計'!$A$11</c:f>
              <c:strCache>
                <c:ptCount val="1"/>
                <c:pt idx="0">
                  <c:v>2020年</c:v>
                </c:pt>
              </c:strCache>
            </c:strRef>
          </c:tx>
          <c:spPr>
            <a:ln w="28575" cap="rnd">
              <a:solidFill>
                <a:schemeClr val="accent3"/>
              </a:solidFill>
              <a:round/>
            </a:ln>
            <a:effectLst/>
          </c:spPr>
          <c:marker>
            <c:symbol val="none"/>
          </c:marker>
          <c:cat>
            <c:numRef>
              <c:f>'2　感染症統計'!$B$7:$M$7</c:f>
              <c:numCache>
                <c:formatCode>General</c:formatCode>
                <c:ptCount val="12"/>
                <c:pt idx="0">
                  <c:v>27</c:v>
                </c:pt>
              </c:numCache>
            </c:numRef>
          </c:cat>
          <c:val>
            <c:numRef>
              <c:f>'2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'2　感染症統計'!$A$12</c:f>
              <c:strCache>
                <c:ptCount val="1"/>
                <c:pt idx="0">
                  <c:v>2019年</c:v>
                </c:pt>
              </c:strCache>
            </c:strRef>
          </c:tx>
          <c:spPr>
            <a:ln w="28575" cap="rnd">
              <a:solidFill>
                <a:schemeClr val="accent4"/>
              </a:solidFill>
              <a:round/>
            </a:ln>
            <a:effectLst/>
          </c:spPr>
          <c:marker>
            <c:symbol val="none"/>
          </c:marker>
          <c:cat>
            <c:numRef>
              <c:f>'2　感染症統計'!$B$7:$M$7</c:f>
              <c:numCache>
                <c:formatCode>General</c:formatCode>
                <c:ptCount val="12"/>
                <c:pt idx="0">
                  <c:v>27</c:v>
                </c:pt>
              </c:numCache>
            </c:numRef>
          </c:cat>
          <c:val>
            <c:numRef>
              <c:f>'2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'2　感染症統計'!$A$13</c:f>
              <c:strCache>
                <c:ptCount val="1"/>
                <c:pt idx="0">
                  <c:v>2018年</c:v>
                </c:pt>
              </c:strCache>
            </c:strRef>
          </c:tx>
          <c:spPr>
            <a:ln w="28575" cap="rnd">
              <a:solidFill>
                <a:schemeClr val="accent5"/>
              </a:solidFill>
              <a:round/>
            </a:ln>
            <a:effectLst/>
          </c:spPr>
          <c:marker>
            <c:symbol val="none"/>
          </c:marker>
          <c:cat>
            <c:numRef>
              <c:f>'2　感染症統計'!$B$7:$M$7</c:f>
              <c:numCache>
                <c:formatCode>General</c:formatCode>
                <c:ptCount val="12"/>
                <c:pt idx="0">
                  <c:v>27</c:v>
                </c:pt>
              </c:numCache>
            </c:numRef>
          </c:cat>
          <c:val>
            <c:numRef>
              <c:f>'2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ser>
          <c:idx val="5"/>
          <c:order val="7"/>
          <c:tx>
            <c:strRef>
              <c:f>'2　感染症統計'!$A$14</c:f>
              <c:strCache>
                <c:ptCount val="1"/>
                <c:pt idx="0">
                  <c:v>2017年</c:v>
                </c:pt>
              </c:strCache>
            </c:strRef>
          </c:tx>
          <c:spPr>
            <a:ln w="28575" cap="rnd">
              <a:solidFill>
                <a:schemeClr val="accent6"/>
              </a:solidFill>
              <a:round/>
            </a:ln>
            <a:effectLst/>
          </c:spPr>
          <c:marker>
            <c:symbol val="none"/>
          </c:marker>
          <c:cat>
            <c:numRef>
              <c:f>'2　感染症統計'!$B$7:$M$7</c:f>
              <c:numCache>
                <c:formatCode>General</c:formatCode>
                <c:ptCount val="12"/>
                <c:pt idx="0">
                  <c:v>27</c:v>
                </c:pt>
              </c:numCache>
            </c:numRef>
          </c:cat>
          <c:val>
            <c:numRef>
              <c:f>'2　感染症統計'!$B$14:$M$14</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9549-4A62-BF04-398DC0EE804A}"/>
            </c:ext>
          </c:extLst>
        </c:ser>
        <c:ser>
          <c:idx val="7"/>
          <c:order val="8"/>
          <c:tx>
            <c:strRef>
              <c:f>'2　感染症統計'!$A$15</c:f>
              <c:strCache>
                <c:ptCount val="1"/>
                <c:pt idx="0">
                  <c:v>2016年</c:v>
                </c:pt>
              </c:strCache>
            </c:strRef>
          </c:tx>
          <c:spPr>
            <a:ln w="28575" cap="rnd">
              <a:solidFill>
                <a:schemeClr val="accent2">
                  <a:lumMod val="60000"/>
                </a:schemeClr>
              </a:solidFill>
              <a:round/>
            </a:ln>
            <a:effectLst/>
          </c:spPr>
          <c:marker>
            <c:symbol val="none"/>
          </c:marker>
          <c:cat>
            <c:numRef>
              <c:f>'2　感染症統計'!$B$7:$M$7</c:f>
              <c:numCache>
                <c:formatCode>General</c:formatCode>
                <c:ptCount val="12"/>
                <c:pt idx="0">
                  <c:v>27</c:v>
                </c:pt>
              </c:numCache>
            </c:numRef>
          </c:cat>
          <c:val>
            <c:numRef>
              <c:f>'2　感染症統計'!$B$15:$M$15</c:f>
            </c:numRef>
          </c:val>
          <c:smooth val="0"/>
          <c:extLst>
            <c:ext xmlns:c16="http://schemas.microsoft.com/office/drawing/2014/chart" uri="{C3380CC4-5D6E-409C-BE32-E72D297353CC}">
              <c16:uniqueId val="{00000006-9549-4A62-BF04-398DC0EE804A}"/>
            </c:ext>
          </c:extLst>
        </c:ser>
        <c:ser>
          <c:idx val="8"/>
          <c:order val="9"/>
          <c:tx>
            <c:strRef>
              <c:f>'2　感染症統計'!$A$16</c:f>
              <c:strCache>
                <c:ptCount val="1"/>
                <c:pt idx="0">
                  <c:v>2015年</c:v>
                </c:pt>
              </c:strCache>
            </c:strRef>
          </c:tx>
          <c:spPr>
            <a:ln w="28575" cap="rnd">
              <a:solidFill>
                <a:schemeClr val="accent3">
                  <a:lumMod val="60000"/>
                </a:schemeClr>
              </a:solidFill>
              <a:round/>
            </a:ln>
            <a:effectLst/>
          </c:spPr>
          <c:marker>
            <c:symbol val="none"/>
          </c:marker>
          <c:cat>
            <c:numRef>
              <c:f>'2　感染症統計'!$B$7:$M$7</c:f>
              <c:numCache>
                <c:formatCode>General</c:formatCode>
                <c:ptCount val="12"/>
                <c:pt idx="0">
                  <c:v>27</c:v>
                </c:pt>
              </c:numCache>
            </c:numRef>
          </c:cat>
          <c:val>
            <c:numRef>
              <c:f>'2　感染症統計'!$B$16:$M$16</c:f>
            </c:numRef>
          </c:val>
          <c:smooth val="0"/>
          <c:extLst>
            <c:ext xmlns:c16="http://schemas.microsoft.com/office/drawing/2014/chart" uri="{C3380CC4-5D6E-409C-BE32-E72D297353CC}">
              <c16:uniqueId val="{00000007-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'2　感染症統計'!$P$7</c:f>
              <c:strCache>
                <c:ptCount val="1"/>
                <c:pt idx="0">
                  <c:v>2024年</c:v>
                </c:pt>
              </c:strCache>
            </c:strRef>
          </c:tx>
          <c:spPr>
            <a:ln w="63500" cap="rnd">
              <a:solidFill>
                <a:srgbClr val="FF0000"/>
              </a:solidFill>
              <a:round/>
            </a:ln>
            <a:effectLst/>
          </c:spPr>
          <c:marker>
            <c:symbol val="none"/>
          </c:marker>
          <c:val>
            <c:numRef>
              <c:f>'2　感染症統計'!$Q$7:$AB$7</c:f>
              <c:numCache>
                <c:formatCode>General</c:formatCode>
                <c:ptCount val="12"/>
                <c:pt idx="0" formatCode="#,##0_ ">
                  <c:v>2</c:v>
                </c:pt>
              </c:numCache>
            </c:numRef>
          </c:val>
          <c:smooth val="0"/>
          <c:extLst>
            <c:ext xmlns:c16="http://schemas.microsoft.com/office/drawing/2014/chart" uri="{C3380CC4-5D6E-409C-BE32-E72D297353CC}">
              <c16:uniqueId val="{00000000-691A-4A61-BF12-3A5977548A2F}"/>
            </c:ext>
          </c:extLst>
        </c:ser>
        <c:ser>
          <c:idx val="0"/>
          <c:order val="1"/>
          <c:tx>
            <c:strRef>
              <c:f>'2　感染症統計'!$P$8</c:f>
              <c:strCache>
                <c:ptCount val="1"/>
                <c:pt idx="0">
                  <c:v>2023年</c:v>
                </c:pt>
              </c:strCache>
            </c:strRef>
          </c:tx>
          <c:spPr>
            <a:ln w="28575" cap="rnd">
              <a:solidFill>
                <a:schemeClr val="accent1"/>
              </a:solidFill>
              <a:round/>
            </a:ln>
            <a:effectLst/>
          </c:spPr>
          <c:marker>
            <c:symbol val="none"/>
          </c:marker>
          <c:val>
            <c:numRef>
              <c:f>'2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'2　感染症統計'!$P$9</c:f>
              <c:strCache>
                <c:ptCount val="1"/>
                <c:pt idx="0">
                  <c:v>2022年</c:v>
                </c:pt>
              </c:strCache>
            </c:strRef>
          </c:tx>
          <c:spPr>
            <a:ln w="28575" cap="rnd">
              <a:solidFill>
                <a:schemeClr val="accent2"/>
              </a:solidFill>
              <a:round/>
            </a:ln>
            <a:effectLst/>
          </c:spPr>
          <c:marker>
            <c:symbol val="none"/>
          </c:marker>
          <c:val>
            <c:numRef>
              <c:f>'2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'2　感染症統計'!$P$10</c:f>
              <c:strCache>
                <c:ptCount val="1"/>
                <c:pt idx="0">
                  <c:v>2021年</c:v>
                </c:pt>
              </c:strCache>
            </c:strRef>
          </c:tx>
          <c:spPr>
            <a:ln w="28575" cap="rnd">
              <a:solidFill>
                <a:schemeClr val="accent3"/>
              </a:solidFill>
              <a:round/>
            </a:ln>
            <a:effectLst/>
          </c:spPr>
          <c:marker>
            <c:symbol val="none"/>
          </c:marker>
          <c:val>
            <c:numRef>
              <c:f>'2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'2　感染症統計'!$P$11</c:f>
              <c:strCache>
                <c:ptCount val="1"/>
                <c:pt idx="0">
                  <c:v>2020年</c:v>
                </c:pt>
              </c:strCache>
            </c:strRef>
          </c:tx>
          <c:spPr>
            <a:ln w="28575" cap="rnd">
              <a:solidFill>
                <a:schemeClr val="accent4"/>
              </a:solidFill>
              <a:round/>
            </a:ln>
            <a:effectLst/>
          </c:spPr>
          <c:marker>
            <c:symbol val="none"/>
          </c:marker>
          <c:val>
            <c:numRef>
              <c:f>'2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'2　感染症統計'!$P$12</c:f>
              <c:strCache>
                <c:ptCount val="1"/>
                <c:pt idx="0">
                  <c:v>2019年</c:v>
                </c:pt>
              </c:strCache>
            </c:strRef>
          </c:tx>
          <c:spPr>
            <a:ln w="28575" cap="rnd">
              <a:solidFill>
                <a:schemeClr val="accent5"/>
              </a:solidFill>
              <a:round/>
            </a:ln>
            <a:effectLst/>
          </c:spPr>
          <c:marker>
            <c:symbol val="none"/>
          </c:marker>
          <c:val>
            <c:numRef>
              <c:f>'2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'2　感染症統計'!$P$13</c:f>
              <c:strCache>
                <c:ptCount val="1"/>
                <c:pt idx="0">
                  <c:v>2018年</c:v>
                </c:pt>
              </c:strCache>
            </c:strRef>
          </c:tx>
          <c:spPr>
            <a:ln w="28575" cap="rnd">
              <a:solidFill>
                <a:schemeClr val="accent6"/>
              </a:solidFill>
              <a:round/>
            </a:ln>
            <a:effectLst/>
          </c:spPr>
          <c:marker>
            <c:symbol val="none"/>
          </c:marker>
          <c:val>
            <c:numRef>
              <c:f>'2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ser>
          <c:idx val="7"/>
          <c:order val="7"/>
          <c:tx>
            <c:strRef>
              <c:f>'2　感染症統計'!$P$14</c:f>
              <c:strCache>
                <c:ptCount val="1"/>
                <c:pt idx="0">
                  <c:v>2017年</c:v>
                </c:pt>
              </c:strCache>
            </c:strRef>
          </c:tx>
          <c:spPr>
            <a:ln w="28575" cap="rnd">
              <a:solidFill>
                <a:schemeClr val="accent2">
                  <a:lumMod val="60000"/>
                </a:schemeClr>
              </a:solidFill>
              <a:round/>
            </a:ln>
            <a:effectLst/>
          </c:spPr>
          <c:marker>
            <c:symbol val="none"/>
          </c:marker>
          <c:val>
            <c:numRef>
              <c:f>'2　感染症統計'!$Q$14:$AB$14</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7-0D40-4B2F-8512-1EC6AC1905A3}"/>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15550</xdr:colOff>
      <xdr:row>0</xdr:row>
      <xdr:rowOff>15549</xdr:rowOff>
    </xdr:from>
    <xdr:to>
      <xdr:col>39</xdr:col>
      <xdr:colOff>404327</xdr:colOff>
      <xdr:row>49</xdr:row>
      <xdr:rowOff>46652</xdr:rowOff>
    </xdr:to>
    <xdr:pic>
      <xdr:nvPicPr>
        <xdr:cNvPr id="14" name="図 13">
          <a:extLst>
            <a:ext uri="{FF2B5EF4-FFF2-40B4-BE49-F238E27FC236}">
              <a16:creationId xmlns:a16="http://schemas.microsoft.com/office/drawing/2014/main" id="{E43940E6-CE12-08D0-0023-A7E85D4CE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50" y="15549"/>
          <a:ext cx="21755879" cy="9392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3</xdr:row>
      <xdr:rowOff>182880</xdr:rowOff>
    </xdr:from>
    <xdr:to>
      <xdr:col>13</xdr:col>
      <xdr:colOff>160020</xdr:colOff>
      <xdr:row>18</xdr:row>
      <xdr:rowOff>7620</xdr:rowOff>
    </xdr:to>
    <xdr:pic>
      <xdr:nvPicPr>
        <xdr:cNvPr id="28" name="図 27" descr="感染性胃腸炎患者報告数　直近5シーズン">
          <a:extLst>
            <a:ext uri="{FF2B5EF4-FFF2-40B4-BE49-F238E27FC236}">
              <a16:creationId xmlns:a16="http://schemas.microsoft.com/office/drawing/2014/main" id="{9151B70F-4460-DB86-2A02-F50804048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52500"/>
          <a:ext cx="734568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5.35</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20511"/>
          <a:ext cx="2594989" cy="594172"/>
        </a:xfrm>
        <a:prstGeom prst="borderCallout2">
          <a:avLst>
            <a:gd name="adj1" fmla="val 101279"/>
            <a:gd name="adj2" fmla="val 51060"/>
            <a:gd name="adj3" fmla="val 210486"/>
            <a:gd name="adj4" fmla="val 51057"/>
            <a:gd name="adj5" fmla="val 266001"/>
            <a:gd name="adj6" fmla="val -8735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160744</xdr:colOff>
      <xdr:row>12</xdr:row>
      <xdr:rowOff>144780</xdr:rowOff>
    </xdr:from>
    <xdr:to>
      <xdr:col>9</xdr:col>
      <xdr:colOff>483562</xdr:colOff>
      <xdr:row>14</xdr:row>
      <xdr:rowOff>114300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414984" y="252984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213360</xdr:colOff>
      <xdr:row>15</xdr:row>
      <xdr:rowOff>163512</xdr:rowOff>
    </xdr:to>
    <xdr:pic>
      <xdr:nvPicPr>
        <xdr:cNvPr id="29" name="図 28">
          <a:extLst>
            <a:ext uri="{FF2B5EF4-FFF2-40B4-BE49-F238E27FC236}">
              <a16:creationId xmlns:a16="http://schemas.microsoft.com/office/drawing/2014/main" id="{9B3ADC5A-8497-10E0-6240-93B56A70F3FC}"/>
            </a:ext>
          </a:extLst>
        </xdr:cNvPr>
        <xdr:cNvPicPr>
          <a:picLocks noChangeAspect="1"/>
        </xdr:cNvPicPr>
      </xdr:nvPicPr>
      <xdr:blipFill>
        <a:blip xmlns:r="http://schemas.openxmlformats.org/officeDocument/2006/relationships" r:embed="rId3"/>
        <a:stretch>
          <a:fillRect/>
        </a:stretch>
      </xdr:blipFill>
      <xdr:spPr>
        <a:xfrm>
          <a:off x="0" y="548640"/>
          <a:ext cx="1699260" cy="2502852"/>
        </a:xfrm>
        <a:prstGeom prst="rect">
          <a:avLst/>
        </a:prstGeom>
      </xdr:spPr>
    </xdr:pic>
    <xdr:clientData/>
  </xdr:twoCellAnchor>
  <xdr:twoCellAnchor editAs="oneCell">
    <xdr:from>
      <xdr:col>4</xdr:col>
      <xdr:colOff>822960</xdr:colOff>
      <xdr:row>2</xdr:row>
      <xdr:rowOff>0</xdr:rowOff>
    </xdr:from>
    <xdr:to>
      <xdr:col>7</xdr:col>
      <xdr:colOff>7620</xdr:colOff>
      <xdr:row>16</xdr:row>
      <xdr:rowOff>10048</xdr:rowOff>
    </xdr:to>
    <xdr:pic>
      <xdr:nvPicPr>
        <xdr:cNvPr id="32" name="図 31">
          <a:extLst>
            <a:ext uri="{FF2B5EF4-FFF2-40B4-BE49-F238E27FC236}">
              <a16:creationId xmlns:a16="http://schemas.microsoft.com/office/drawing/2014/main" id="{270E2224-EED7-2F1D-F4D1-F57DB2DA7999}"/>
            </a:ext>
          </a:extLst>
        </xdr:cNvPr>
        <xdr:cNvPicPr>
          <a:picLocks noChangeAspect="1"/>
        </xdr:cNvPicPr>
      </xdr:nvPicPr>
      <xdr:blipFill>
        <a:blip xmlns:r="http://schemas.openxmlformats.org/officeDocument/2006/relationships" r:embed="rId4"/>
        <a:stretch>
          <a:fillRect/>
        </a:stretch>
      </xdr:blipFill>
      <xdr:spPr>
        <a:xfrm>
          <a:off x="2781300" y="548640"/>
          <a:ext cx="1760220" cy="25170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1904</xdr:colOff>
      <xdr:row>5</xdr:row>
      <xdr:rowOff>530014</xdr:rowOff>
    </xdr:from>
    <xdr:ext cx="1979457" cy="1626446"/>
    <xdr:pic>
      <xdr:nvPicPr>
        <xdr:cNvPr id="2" name="図 1">
          <a:extLst>
            <a:ext uri="{FF2B5EF4-FFF2-40B4-BE49-F238E27FC236}">
              <a16:creationId xmlns:a16="http://schemas.microsoft.com/office/drawing/2014/main" id="{EE9C653E-11D5-432E-9F2B-0F1EF09E3444}"/>
            </a:ext>
          </a:extLst>
        </xdr:cNvPr>
        <xdr:cNvPicPr>
          <a:picLocks noChangeAspect="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rightnessContrast bright="3000" contrast="36000"/>
                  </a14:imgEffect>
                </a14:imgLayer>
              </a14:imgProps>
            </a:ext>
            <a:ext uri="{28A0092B-C50C-407E-A947-70E740481C1C}">
              <a14:useLocalDpi xmlns:a14="http://schemas.microsoft.com/office/drawing/2010/main"/>
            </a:ext>
          </a:extLst>
        </a:blip>
        <a:stretch>
          <a:fillRect/>
        </a:stretch>
      </xdr:blipFill>
      <xdr:spPr>
        <a:xfrm>
          <a:off x="4322444" y="1878754"/>
          <a:ext cx="1979457" cy="1626446"/>
        </a:xfrm>
        <a:prstGeom prst="rect">
          <a:avLst/>
        </a:prstGeom>
      </xdr:spPr>
    </xdr:pic>
    <xdr:clientData/>
  </xdr:oneCellAnchor>
  <xdr:twoCellAnchor>
    <xdr:from>
      <xdr:col>10</xdr:col>
      <xdr:colOff>459105</xdr:colOff>
      <xdr:row>5</xdr:row>
      <xdr:rowOff>1282065</xdr:rowOff>
    </xdr:from>
    <xdr:to>
      <xdr:col>10</xdr:col>
      <xdr:colOff>1360170</xdr:colOff>
      <xdr:row>6</xdr:row>
      <xdr:rowOff>53340</xdr:rowOff>
    </xdr:to>
    <xdr:grpSp>
      <xdr:nvGrpSpPr>
        <xdr:cNvPr id="3" name="グループ化 2">
          <a:extLst>
            <a:ext uri="{FF2B5EF4-FFF2-40B4-BE49-F238E27FC236}">
              <a16:creationId xmlns:a16="http://schemas.microsoft.com/office/drawing/2014/main" id="{0E2778FE-7E2D-413B-AF26-E85117766B8E}"/>
            </a:ext>
          </a:extLst>
        </xdr:cNvPr>
        <xdr:cNvGrpSpPr/>
      </xdr:nvGrpSpPr>
      <xdr:grpSpPr>
        <a:xfrm>
          <a:off x="6631305" y="2630805"/>
          <a:ext cx="901065" cy="882015"/>
          <a:chOff x="5082540" y="1680210"/>
          <a:chExt cx="855345" cy="882015"/>
        </a:xfrm>
      </xdr:grpSpPr>
      <xdr:cxnSp macro="">
        <xdr:nvCxnSpPr>
          <xdr:cNvPr id="4" name="直線コネクタ 3">
            <a:extLst>
              <a:ext uri="{FF2B5EF4-FFF2-40B4-BE49-F238E27FC236}">
                <a16:creationId xmlns:a16="http://schemas.microsoft.com/office/drawing/2014/main" id="{B84E9A1F-68A8-66D4-90AF-5AE7E3D67295}"/>
              </a:ext>
            </a:extLst>
          </xdr:cNvPr>
          <xdr:cNvCxnSpPr>
            <a:cxnSpLocks noChangeShapeType="1"/>
          </xdr:cNvCxnSpPr>
        </xdr:nvCxnSpPr>
        <xdr:spPr bwMode="auto">
          <a:xfrm>
            <a:off x="5082540" y="1689735"/>
            <a:ext cx="836295" cy="872490"/>
          </a:xfrm>
          <a:prstGeom prst="line">
            <a:avLst/>
          </a:prstGeom>
          <a:noFill/>
          <a:ln w="50800" algn="ctr">
            <a:solidFill>
              <a:srgbClr val="FF0000"/>
            </a:solidFill>
            <a:round/>
            <a:headEnd/>
            <a:tailEnd/>
          </a:ln>
          <a:effectLst>
            <a:outerShdw dist="23000" dir="5400000" rotWithShape="0">
              <a:srgbClr val="000000">
                <a:alpha val="34999"/>
              </a:srgbClr>
            </a:outerShdw>
          </a:effectLst>
        </xdr:spPr>
      </xdr:cxnSp>
      <xdr:cxnSp macro="">
        <xdr:nvCxnSpPr>
          <xdr:cNvPr id="5" name="直線コネクタ 4">
            <a:extLst>
              <a:ext uri="{FF2B5EF4-FFF2-40B4-BE49-F238E27FC236}">
                <a16:creationId xmlns:a16="http://schemas.microsoft.com/office/drawing/2014/main" id="{D139BEF3-4F4A-6576-C34F-9B7BCB8F4BB6}"/>
              </a:ext>
            </a:extLst>
          </xdr:cNvPr>
          <xdr:cNvCxnSpPr>
            <a:cxnSpLocks noChangeShapeType="1"/>
          </xdr:cNvCxnSpPr>
        </xdr:nvCxnSpPr>
        <xdr:spPr bwMode="auto">
          <a:xfrm flipV="1">
            <a:off x="5168265" y="1680210"/>
            <a:ext cx="769620" cy="872490"/>
          </a:xfrm>
          <a:prstGeom prst="line">
            <a:avLst/>
          </a:prstGeom>
          <a:noFill/>
          <a:ln w="50800" algn="ctr">
            <a:solidFill>
              <a:srgbClr val="FF0000"/>
            </a:solidFill>
            <a:round/>
            <a:headEnd/>
            <a:tailEnd/>
          </a:ln>
          <a:effectLst>
            <a:outerShdw dist="23000" dir="5400000" rotWithShape="0">
              <a:srgbClr val="000000">
                <a:alpha val="34999"/>
              </a:srgbClr>
            </a:outerShdw>
          </a:effectLst>
        </xdr:spPr>
      </xdr:cxnSp>
    </xdr:grpSp>
    <xdr:clientData/>
  </xdr:twoCellAnchor>
  <xdr:twoCellAnchor>
    <xdr:from>
      <xdr:col>10</xdr:col>
      <xdr:colOff>594360</xdr:colOff>
      <xdr:row>5</xdr:row>
      <xdr:rowOff>236220</xdr:rowOff>
    </xdr:from>
    <xdr:to>
      <xdr:col>10</xdr:col>
      <xdr:colOff>2689860</xdr:colOff>
      <xdr:row>5</xdr:row>
      <xdr:rowOff>2049780</xdr:rowOff>
    </xdr:to>
    <xdr:sp macro="" textlink="">
      <xdr:nvSpPr>
        <xdr:cNvPr id="6" name="思考の吹き出し: 雲形 5">
          <a:extLst>
            <a:ext uri="{FF2B5EF4-FFF2-40B4-BE49-F238E27FC236}">
              <a16:creationId xmlns:a16="http://schemas.microsoft.com/office/drawing/2014/main" id="{1E19BBC4-65AE-4130-A045-2CD3DBA85368}"/>
            </a:ext>
          </a:extLst>
        </xdr:cNvPr>
        <xdr:cNvSpPr/>
      </xdr:nvSpPr>
      <xdr:spPr>
        <a:xfrm>
          <a:off x="6766560" y="1005840"/>
          <a:ext cx="22860" cy="0"/>
        </a:xfrm>
        <a:prstGeom prst="cloudCallout">
          <a:avLst>
            <a:gd name="adj1" fmla="val -52833"/>
            <a:gd name="adj2" fmla="val 47794"/>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開業から</a:t>
          </a:r>
          <a:r>
            <a:rPr kumimoji="1" lang="en-US" altLang="ja-JP" sz="1100">
              <a:solidFill>
                <a:schemeClr val="bg1"/>
              </a:solidFill>
            </a:rPr>
            <a:t>3</a:t>
          </a:r>
          <a:r>
            <a:rPr kumimoji="1" lang="ja-JP" altLang="en-US" sz="1100">
              <a:solidFill>
                <a:schemeClr val="bg1"/>
              </a:solidFill>
            </a:rPr>
            <a:t>年も経つと営業も軌道に乗り、開業当時の清潔さや客の視線をあまり感じなくなっている。　　　　　　　　　　　　　　　　　　　　　　　　　　　　　　　　　　後ろめたさは無い。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144780</xdr:colOff>
      <xdr:row>15</xdr:row>
      <xdr:rowOff>27140</xdr:rowOff>
    </xdr:from>
    <xdr:to>
      <xdr:col>2</xdr:col>
      <xdr:colOff>4397174</xdr:colOff>
      <xdr:row>32</xdr:row>
      <xdr:rowOff>38400</xdr:rowOff>
    </xdr:to>
    <xdr:pic>
      <xdr:nvPicPr>
        <xdr:cNvPr id="3" name="図 2">
          <a:extLst>
            <a:ext uri="{FF2B5EF4-FFF2-40B4-BE49-F238E27FC236}">
              <a16:creationId xmlns:a16="http://schemas.microsoft.com/office/drawing/2014/main" id="{8F4216AC-8E01-ED2B-93FE-F0F776DB506C}"/>
            </a:ext>
          </a:extLst>
        </xdr:cNvPr>
        <xdr:cNvPicPr>
          <a:picLocks noChangeAspect="1"/>
        </xdr:cNvPicPr>
      </xdr:nvPicPr>
      <xdr:blipFill>
        <a:blip xmlns:r="http://schemas.openxmlformats.org/officeDocument/2006/relationships" r:embed="rId2"/>
        <a:stretch>
          <a:fillRect/>
        </a:stretch>
      </xdr:blipFill>
      <xdr:spPr>
        <a:xfrm>
          <a:off x="2255520" y="5947880"/>
          <a:ext cx="4252394" cy="2944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65542" y="2693458"/>
          <a:ext cx="349313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4020" y="3042074"/>
          <a:ext cx="2387388" cy="8060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411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584199</xdr:colOff>
      <xdr:row>29</xdr:row>
      <xdr:rowOff>121920</xdr:rowOff>
    </xdr:from>
    <xdr:to>
      <xdr:col>28</xdr:col>
      <xdr:colOff>41485</xdr:colOff>
      <xdr:row>57</xdr:row>
      <xdr:rowOff>21167</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47</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15</xdr:col>
      <xdr:colOff>558800</xdr:colOff>
      <xdr:row>24</xdr:row>
      <xdr:rowOff>24319</xdr:rowOff>
    </xdr:from>
    <xdr:to>
      <xdr:col>18</xdr:col>
      <xdr:colOff>18887</xdr:colOff>
      <xdr:row>46</xdr:row>
      <xdr:rowOff>135467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738533" y="4105252"/>
          <a:ext cx="967154" cy="39211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364067</xdr:colOff>
      <xdr:row>24</xdr:row>
      <xdr:rowOff>54133</xdr:rowOff>
    </xdr:from>
    <xdr:to>
      <xdr:col>4</xdr:col>
      <xdr:colOff>6079</xdr:colOff>
      <xdr:row>46</xdr:row>
      <xdr:rowOff>84667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939800" y="4135066"/>
          <a:ext cx="1039012" cy="384053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128693</xdr:colOff>
      <xdr:row>24</xdr:row>
      <xdr:rowOff>61806</xdr:rowOff>
    </xdr:from>
    <xdr:to>
      <xdr:col>16</xdr:col>
      <xdr:colOff>110066</xdr:colOff>
      <xdr:row>28</xdr:row>
      <xdr:rowOff>160865</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95426" y="4142739"/>
          <a:ext cx="2970107" cy="750993"/>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372534</xdr:colOff>
      <xdr:row>54</xdr:row>
      <xdr:rowOff>93135</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48267" y="9338735"/>
          <a:ext cx="5009237" cy="287866"/>
        </a:xfrm>
        <a:prstGeom prst="rect">
          <a:avLst/>
        </a:prstGeom>
      </xdr:spPr>
    </xdr:pic>
    <xdr:clientData/>
  </xdr:oneCellAnchor>
  <xdr:twoCellAnchor>
    <xdr:from>
      <xdr:col>15</xdr:col>
      <xdr:colOff>541867</xdr:colOff>
      <xdr:row>46</xdr:row>
      <xdr:rowOff>127000</xdr:rowOff>
    </xdr:from>
    <xdr:to>
      <xdr:col>16</xdr:col>
      <xdr:colOff>42333</xdr:colOff>
      <xdr:row>47</xdr:row>
      <xdr:rowOff>33866</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721600" y="8017933"/>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0.10406</cdr:x>
      <cdr:y>0.75215</cdr:y>
    </cdr:from>
    <cdr:to>
      <cdr:x>0.11562</cdr:x>
      <cdr:y>0.76827</cdr:y>
    </cdr:to>
    <cdr:sp macro="" textlink="">
      <cdr:nvSpPr>
        <cdr:cNvPr id="2" name="楕円 1">
          <a:extLst xmlns:a="http://schemas.openxmlformats.org/drawingml/2006/main">
            <a:ext uri="{FF2B5EF4-FFF2-40B4-BE49-F238E27FC236}">
              <a16:creationId xmlns:a16="http://schemas.microsoft.com/office/drawing/2014/main" id="{CAD276A2-6D04-DAC2-1098-3334C1EA72D5}"/>
            </a:ext>
          </a:extLst>
        </cdr:cNvPr>
        <cdr:cNvSpPr/>
      </cdr:nvSpPr>
      <cdr:spPr>
        <a:xfrm xmlns:a="http://schemas.openxmlformats.org/drawingml/2006/main">
          <a:off x="685800" y="3556000"/>
          <a:ext cx="76200" cy="76200"/>
        </a:xfrm>
        <a:prstGeom xmlns:a="http://schemas.openxmlformats.org/drawingml/2006/main" prst="ellipse">
          <a:avLst/>
        </a:prstGeom>
        <a:solidFill xmlns:a="http://schemas.openxmlformats.org/drawingml/2006/main">
          <a:srgbClr val="FF0000"/>
        </a:solidFill>
        <a:ln xmlns:a="http://schemas.openxmlformats.org/drawingml/2006/main">
          <a:solidFill>
            <a:srgbClr val="C0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endParaRPr kumimoji="1" lang="ja-JP" altLang="en-US"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33c118d2e82096/&#12487;&#12473;&#12463;&#12488;&#12483;&#12503;/&#21407;&#31295;&#12539;HACCP&#12394;&#12403;/&#26412;/2020-&#35347;&#35441;&#38598;101.xlsx" TargetMode="External"/><Relationship Id="rId1" Type="http://schemas.openxmlformats.org/officeDocument/2006/relationships/externalLinkPath" Target="/a033c118d2e82096/&#12487;&#12473;&#12463;&#12488;&#12483;&#12503;/&#21407;&#31295;&#12539;HACCP&#12394;&#12403;/&#26412;/2020-&#35347;&#35441;&#38598;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1　衛生訓話"/>
      <sheetName val="1_1 衛生訓話 "/>
      <sheetName val="2  衛生訓話"/>
      <sheetName val="3  衛生訓話"/>
      <sheetName val="4　衛生訓話"/>
      <sheetName val="５  衛生訓話"/>
      <sheetName val="6  衛生訓話"/>
      <sheetName val="7 衛生訓話"/>
      <sheetName val="8 衛生訓話"/>
      <sheetName val="9　衛生訓話"/>
      <sheetName val="10  衛生訓話"/>
      <sheetName val="51　感染症情報"/>
    </sheetNames>
    <sheetDataSet>
      <sheetData sheetId="0" refreshError="1"/>
      <sheetData sheetId="1" refreshError="1"/>
      <sheetData sheetId="2">
        <row r="2">
          <cell r="A2" t="str">
            <v>今週のお題(論理的に食品安全の仕組みを整えましょう)</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news.yahoo.co.jp/expert/articles/6cf93f6ad923900925719bc7997230ee05f6ea07" TargetMode="External"/><Relationship Id="rId1" Type="http://schemas.openxmlformats.org/officeDocument/2006/relationships/hyperlink" Target="https://www.recall-plus.jp/info/484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ksb.co.jp/article/15112560" TargetMode="External"/><Relationship Id="rId13" Type="http://schemas.openxmlformats.org/officeDocument/2006/relationships/printerSettings" Target="../printerSettings/printerSettings5.bin"/><Relationship Id="rId3" Type="http://schemas.openxmlformats.org/officeDocument/2006/relationships/hyperlink" Target="https://www.yomiuri.co.jp/national/20240116-OYT1T50213/" TargetMode="External"/><Relationship Id="rId7" Type="http://schemas.openxmlformats.org/officeDocument/2006/relationships/hyperlink" Target="https://www.pref.fukuoka.lg.jp/press-release/syokuchudoku20240117-1.html" TargetMode="External"/><Relationship Id="rId12" Type="http://schemas.openxmlformats.org/officeDocument/2006/relationships/hyperlink" Target="https://www.yomiuri.co.jp/local/kansai/news/20240120-OYO1T50005/" TargetMode="External"/><Relationship Id="rId2" Type="http://schemas.openxmlformats.org/officeDocument/2006/relationships/hyperlink" Target="https://www.pref.fukuoka.lg.jp/press-release/syokuchudoku20240117-2.html" TargetMode="External"/><Relationship Id="rId1" Type="http://schemas.openxmlformats.org/officeDocument/2006/relationships/hyperlink" Target="https://yomidr.yomiuri.co.jp/article/20240115-OYTET50019/" TargetMode="External"/><Relationship Id="rId6" Type="http://schemas.openxmlformats.org/officeDocument/2006/relationships/hyperlink" Target="https://www.pref.saitama.lg.jp/a0708/news/page/news2024011901.html" TargetMode="External"/><Relationship Id="rId11" Type="http://schemas.openxmlformats.org/officeDocument/2006/relationships/hyperlink" Target="https://news.yahoo.co.jp/articles/73363b276a69f03d862f9a44866f2b8652ea3bd6" TargetMode="External"/><Relationship Id="rId5" Type="http://schemas.openxmlformats.org/officeDocument/2006/relationships/hyperlink" Target="https://www.pref.kanagawa.jp/docs/e8z/prs/r5045891.html" TargetMode="External"/><Relationship Id="rId10" Type="http://schemas.openxmlformats.org/officeDocument/2006/relationships/hyperlink" Target="https://www.fnn.jp/articles/-/642761" TargetMode="External"/><Relationship Id="rId4" Type="http://schemas.openxmlformats.org/officeDocument/2006/relationships/hyperlink" Target="https://news.goo.ne.jp/article/ryukyu/region/ryukyu-20240113125637.html" TargetMode="External"/><Relationship Id="rId9" Type="http://schemas.openxmlformats.org/officeDocument/2006/relationships/hyperlink" Target="https://news.ksb.co.jp/article/1511225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c1ba02a8384d1e92b76ff7ff18122504d1660a13" TargetMode="External"/><Relationship Id="rId3" Type="http://schemas.openxmlformats.org/officeDocument/2006/relationships/hyperlink" Target="https://www.jetro.go.jp/biznews/2024/01/dcb497087a2e7c96.html" TargetMode="External"/><Relationship Id="rId7" Type="http://schemas.openxmlformats.org/officeDocument/2006/relationships/hyperlink" Target="https://news.yahoo.co.jp/articles/25fd225b1abe1943d9f9fd3ba5b82318a4d7ec99" TargetMode="External"/><Relationship Id="rId2" Type="http://schemas.openxmlformats.org/officeDocument/2006/relationships/hyperlink" Target="https://www.tokyo-np.co.jp/article/302861" TargetMode="External"/><Relationship Id="rId1" Type="http://schemas.openxmlformats.org/officeDocument/2006/relationships/hyperlink" Target="https://www.nikkei.com/article/DGXZQOUC02CKQ0S3A101C2000000/" TargetMode="External"/><Relationship Id="rId6" Type="http://schemas.openxmlformats.org/officeDocument/2006/relationships/hyperlink" Target="https://www.elle.com/jp/decor/decor-architecture/g46271510/best-ski-resorts-240115-hns/" TargetMode="External"/><Relationship Id="rId11" Type="http://schemas.openxmlformats.org/officeDocument/2006/relationships/printerSettings" Target="../printerSettings/printerSettings6.bin"/><Relationship Id="rId5" Type="http://schemas.openxmlformats.org/officeDocument/2006/relationships/hyperlink" Target="https://foodmicrob.com/campylobacter-foing-raw-oysters-usa/" TargetMode="External"/><Relationship Id="rId10" Type="http://schemas.openxmlformats.org/officeDocument/2006/relationships/hyperlink" Target="https://news.yahoo.co.jp/articles/f1c839341276bf186827d45a208441919f40d230" TargetMode="External"/><Relationship Id="rId4" Type="http://schemas.openxmlformats.org/officeDocument/2006/relationships/hyperlink" Target="https://www.nna.jp/news/2613828" TargetMode="External"/><Relationship Id="rId9" Type="http://schemas.openxmlformats.org/officeDocument/2006/relationships/hyperlink" Target="https://news.yahoo.co.jp/articles/b54ba03bdd044ece1b1df8f259e61c09f411b71e"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208</v>
      </c>
      <c r="B1" s="138"/>
      <c r="C1" s="138" t="s">
        <v>160</v>
      </c>
      <c r="D1" s="138"/>
      <c r="E1" s="138"/>
      <c r="F1" s="138"/>
      <c r="G1" s="138"/>
      <c r="H1" s="138"/>
      <c r="I1" s="99"/>
    </row>
    <row r="2" spans="1:9">
      <c r="A2" s="139" t="s">
        <v>114</v>
      </c>
      <c r="B2" s="140"/>
      <c r="C2" s="140"/>
      <c r="D2" s="140"/>
      <c r="E2" s="140"/>
      <c r="F2" s="140"/>
      <c r="G2" s="140"/>
      <c r="H2" s="140"/>
      <c r="I2" s="99"/>
    </row>
    <row r="3" spans="1:9" ht="15.75" customHeight="1">
      <c r="A3" s="526" t="s">
        <v>26</v>
      </c>
      <c r="B3" s="527"/>
      <c r="C3" s="527"/>
      <c r="D3" s="527"/>
      <c r="E3" s="527"/>
      <c r="F3" s="527"/>
      <c r="G3" s="527"/>
      <c r="H3" s="528"/>
      <c r="I3" s="99"/>
    </row>
    <row r="4" spans="1:9">
      <c r="A4" s="139" t="s">
        <v>184</v>
      </c>
      <c r="B4" s="140"/>
      <c r="C4" s="140"/>
      <c r="D4" s="140"/>
      <c r="E4" s="140"/>
      <c r="F4" s="140"/>
      <c r="G4" s="140"/>
      <c r="H4" s="140"/>
      <c r="I4" s="99"/>
    </row>
    <row r="5" spans="1:9">
      <c r="A5" s="139" t="s">
        <v>115</v>
      </c>
      <c r="B5" s="140"/>
      <c r="C5" s="140"/>
      <c r="D5" s="140"/>
      <c r="E5" s="140"/>
      <c r="F5" s="140"/>
      <c r="G5" s="140"/>
      <c r="H5" s="140"/>
      <c r="I5" s="99"/>
    </row>
    <row r="6" spans="1:9">
      <c r="A6" s="141" t="s">
        <v>114</v>
      </c>
      <c r="B6" s="142"/>
      <c r="C6" s="142"/>
      <c r="D6" s="142"/>
      <c r="E6" s="142"/>
      <c r="F6" s="142"/>
      <c r="G6" s="142"/>
      <c r="H6" s="142"/>
      <c r="I6" s="99"/>
    </row>
    <row r="7" spans="1:9">
      <c r="A7" s="141"/>
      <c r="B7" s="142"/>
      <c r="C7" s="142"/>
      <c r="D7" s="142"/>
      <c r="E7" s="142"/>
      <c r="F7" s="142"/>
      <c r="G7" s="142"/>
      <c r="H7" s="142"/>
      <c r="I7" s="99"/>
    </row>
    <row r="8" spans="1:9">
      <c r="A8" s="141" t="s">
        <v>116</v>
      </c>
      <c r="B8" s="142"/>
      <c r="C8" s="142"/>
      <c r="D8" s="142"/>
      <c r="E8" s="142"/>
      <c r="F8" s="142"/>
      <c r="G8" s="142"/>
      <c r="H8" s="142"/>
      <c r="I8" s="99"/>
    </row>
    <row r="9" spans="1:9">
      <c r="A9" s="143" t="s">
        <v>117</v>
      </c>
      <c r="B9" s="144"/>
      <c r="C9" s="144"/>
      <c r="D9" s="144"/>
      <c r="E9" s="144"/>
      <c r="F9" s="144"/>
      <c r="G9" s="144"/>
      <c r="H9" s="144"/>
      <c r="I9" s="99"/>
    </row>
    <row r="10" spans="1:9" ht="15" customHeight="1">
      <c r="A10" s="335" t="s">
        <v>170</v>
      </c>
      <c r="B10" s="166" t="str">
        <f>+'2　食中毒記事等 '!A2</f>
        <v xml:space="preserve">弁当食べた５６人食中毒、下痢・腹痛の症状…複数の患者から「ウエルシュ菌」検出 </v>
      </c>
      <c r="C10" s="166"/>
      <c r="D10" s="168"/>
      <c r="E10" s="166"/>
      <c r="F10" s="169"/>
      <c r="G10" s="167"/>
      <c r="H10" s="167"/>
      <c r="I10" s="99"/>
    </row>
    <row r="11" spans="1:9" ht="15" customHeight="1">
      <c r="A11" s="335" t="s">
        <v>171</v>
      </c>
      <c r="B11" s="166" t="str">
        <f>+'2　ノロウイルス関連情報 '!H72</f>
        <v>管理レベル「3」　</v>
      </c>
      <c r="C11" s="166"/>
      <c r="D11" s="166" t="s">
        <v>172</v>
      </c>
      <c r="E11" s="166"/>
      <c r="F11" s="168">
        <f>+'2　ノロウイルス関連情報 '!G73</f>
        <v>5.35</v>
      </c>
      <c r="G11" s="166" t="str">
        <f>+'2　ノロウイルス関連情報 '!H73</f>
        <v>　：先週より</v>
      </c>
      <c r="H11" s="370">
        <f>+'2　ノロウイルス関連情報 '!I73</f>
        <v>2.5199999999999996</v>
      </c>
      <c r="I11" s="99"/>
    </row>
    <row r="12" spans="1:9" s="110" customFormat="1" ht="15" customHeight="1">
      <c r="A12" s="170" t="s">
        <v>118</v>
      </c>
      <c r="B12" s="532" t="str">
        <f>+'2　残留農薬　等 '!A2</f>
        <v xml:space="preserve">	【返金】さつまいも 一部残留農薬基準値超過(ID:48453) </v>
      </c>
      <c r="C12" s="532"/>
      <c r="D12" s="532"/>
      <c r="E12" s="532"/>
      <c r="F12" s="532"/>
      <c r="G12" s="532"/>
      <c r="H12" s="171"/>
      <c r="I12" s="109"/>
    </row>
    <row r="13" spans="1:9" ht="15" customHeight="1">
      <c r="A13" s="165" t="s">
        <v>119</v>
      </c>
      <c r="B13" s="532" t="str">
        <f>+'2　食品表示'!A2</f>
        <v>ファミマ　プラ製スプーン、フォークなど本格的有料へ　大手コンビニで初　１本４円から６円　年間約４トンのプラ削減に</v>
      </c>
      <c r="C13" s="532"/>
      <c r="D13" s="532"/>
      <c r="E13" s="532"/>
      <c r="F13" s="532"/>
      <c r="G13" s="532"/>
      <c r="H13" s="167"/>
      <c r="I13" s="99"/>
    </row>
    <row r="14" spans="1:9" ht="15" customHeight="1">
      <c r="A14" s="165" t="s">
        <v>120</v>
      </c>
      <c r="B14" s="167" t="str">
        <f>+'2海外情報'!A2</f>
        <v xml:space="preserve">「信じられない健康食品」…韓国特許庁、知的財産権の虚偽表示503件摘発（KOREA WAVE） - </v>
      </c>
      <c r="D14" s="167"/>
      <c r="E14" s="167"/>
      <c r="F14" s="167"/>
      <c r="G14" s="167"/>
      <c r="H14" s="167"/>
      <c r="I14" s="99"/>
    </row>
    <row r="15" spans="1:9" ht="15" customHeight="1">
      <c r="A15" s="172" t="s">
        <v>121</v>
      </c>
      <c r="B15" s="173" t="str">
        <f>+'2海外情報'!A5</f>
        <v xml:space="preserve">くら寿司ＵＳＡ、ニッチ市場とらえ米国人を魅了－株価６倍は実力か（Bloomberg） </v>
      </c>
      <c r="C15" s="529" t="s">
        <v>176</v>
      </c>
      <c r="D15" s="529"/>
      <c r="E15" s="529"/>
      <c r="F15" s="529"/>
      <c r="G15" s="529"/>
      <c r="H15" s="530"/>
      <c r="I15" s="99"/>
    </row>
    <row r="16" spans="1:9" ht="15" customHeight="1">
      <c r="A16" s="165" t="s">
        <v>122</v>
      </c>
      <c r="B16" s="166" t="str">
        <f>+'2　感染症統計'!A22</f>
        <v>※2024年 第2週（1/8～1/14） 現在</v>
      </c>
      <c r="C16" s="167"/>
      <c r="D16" s="166" t="s">
        <v>19</v>
      </c>
      <c r="E16" s="167"/>
      <c r="F16" s="167"/>
      <c r="G16" s="167"/>
      <c r="H16" s="167"/>
      <c r="I16" s="99"/>
    </row>
    <row r="17" spans="1:16" ht="15" customHeight="1">
      <c r="A17" s="165" t="s">
        <v>123</v>
      </c>
      <c r="B17" s="531" t="str">
        <f>+'2　感染症統計'!A22</f>
        <v>※2024年 第2週（1/8～1/14） 現在</v>
      </c>
      <c r="C17" s="531"/>
      <c r="D17" s="531"/>
      <c r="E17" s="531"/>
      <c r="F17" s="531"/>
      <c r="G17" s="531"/>
      <c r="H17" s="167"/>
      <c r="I17" s="99"/>
    </row>
    <row r="18" spans="1:16" ht="15" customHeight="1">
      <c r="A18" s="165" t="s">
        <v>157</v>
      </c>
      <c r="B18" s="279" t="str">
        <f>+'[1]1_1 衛生訓話 '!A2</f>
        <v>今週のお題(論理的に食品安全の仕組みを整えましょう)</v>
      </c>
      <c r="C18" s="167"/>
      <c r="D18" s="167"/>
      <c r="E18" s="167"/>
      <c r="F18" s="174"/>
      <c r="G18" s="167"/>
      <c r="H18" s="167"/>
      <c r="I18" s="99"/>
    </row>
    <row r="19" spans="1:16" ht="15" customHeight="1">
      <c r="A19" s="165" t="s">
        <v>179</v>
      </c>
      <c r="B19" s="306" t="s">
        <v>227</v>
      </c>
      <c r="C19" s="167"/>
      <c r="D19" s="167"/>
      <c r="E19" s="167"/>
      <c r="F19" s="167" t="s">
        <v>19</v>
      </c>
      <c r="G19" s="167"/>
      <c r="H19" s="167"/>
      <c r="I19" s="99"/>
      <c r="P19" t="s">
        <v>166</v>
      </c>
    </row>
    <row r="20" spans="1:16" ht="15" customHeight="1">
      <c r="A20" s="165" t="s">
        <v>19</v>
      </c>
      <c r="C20" s="167"/>
      <c r="D20" s="167"/>
      <c r="E20" s="167"/>
      <c r="F20" s="167"/>
      <c r="G20" s="167"/>
      <c r="H20" s="167"/>
      <c r="I20" s="99"/>
      <c r="L20" t="s">
        <v>176</v>
      </c>
    </row>
    <row r="21" spans="1:16">
      <c r="A21" s="143" t="s">
        <v>117</v>
      </c>
      <c r="B21" s="144"/>
      <c r="C21" s="144"/>
      <c r="D21" s="144"/>
      <c r="E21" s="144"/>
      <c r="F21" s="144"/>
      <c r="G21" s="144"/>
      <c r="H21" s="144"/>
      <c r="I21" s="99"/>
    </row>
    <row r="22" spans="1:16">
      <c r="A22" s="141" t="s">
        <v>19</v>
      </c>
      <c r="B22" s="142"/>
      <c r="C22" s="142"/>
      <c r="D22" s="142"/>
      <c r="E22" s="142"/>
      <c r="F22" s="142"/>
      <c r="G22" s="142"/>
      <c r="H22" s="142"/>
      <c r="I22" s="99"/>
    </row>
    <row r="23" spans="1:16">
      <c r="A23" s="100" t="s">
        <v>124</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168</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127</v>
      </c>
    </row>
    <row r="39" spans="1:9" ht="40.5" customHeight="1">
      <c r="A39" s="533" t="s">
        <v>128</v>
      </c>
      <c r="B39" s="533"/>
      <c r="C39" s="533"/>
      <c r="D39" s="533"/>
      <c r="E39" s="533"/>
      <c r="F39" s="533"/>
      <c r="G39" s="533"/>
    </row>
    <row r="40" spans="1:9" ht="30.75" customHeight="1">
      <c r="A40" s="537" t="s">
        <v>129</v>
      </c>
      <c r="B40" s="537"/>
      <c r="C40" s="537"/>
      <c r="D40" s="537"/>
      <c r="E40" s="537"/>
      <c r="F40" s="537"/>
      <c r="G40" s="537"/>
    </row>
    <row r="41" spans="1:9" ht="15">
      <c r="A41" s="115"/>
    </row>
    <row r="42" spans="1:9" ht="69.75" customHeight="1">
      <c r="A42" s="535" t="s">
        <v>137</v>
      </c>
      <c r="B42" s="535"/>
      <c r="C42" s="535"/>
      <c r="D42" s="535"/>
      <c r="E42" s="535"/>
      <c r="F42" s="535"/>
      <c r="G42" s="535"/>
    </row>
    <row r="43" spans="1:9" ht="35.25" customHeight="1">
      <c r="A43" s="537" t="s">
        <v>130</v>
      </c>
      <c r="B43" s="537"/>
      <c r="C43" s="537"/>
      <c r="D43" s="537"/>
      <c r="E43" s="537"/>
      <c r="F43" s="537"/>
      <c r="G43" s="537"/>
    </row>
    <row r="44" spans="1:9" ht="59.25" customHeight="1">
      <c r="A44" s="535" t="s">
        <v>131</v>
      </c>
      <c r="B44" s="535"/>
      <c r="C44" s="535"/>
      <c r="D44" s="535"/>
      <c r="E44" s="535"/>
      <c r="F44" s="535"/>
      <c r="G44" s="535"/>
    </row>
    <row r="45" spans="1:9" ht="15">
      <c r="A45" s="116"/>
    </row>
    <row r="46" spans="1:9" ht="27.75" customHeight="1">
      <c r="A46" s="536" t="s">
        <v>132</v>
      </c>
      <c r="B46" s="536"/>
      <c r="C46" s="536"/>
      <c r="D46" s="536"/>
      <c r="E46" s="536"/>
      <c r="F46" s="536"/>
      <c r="G46" s="536"/>
    </row>
    <row r="47" spans="1:9" ht="53.25" customHeight="1">
      <c r="A47" s="534" t="s">
        <v>138</v>
      </c>
      <c r="B47" s="535"/>
      <c r="C47" s="535"/>
      <c r="D47" s="535"/>
      <c r="E47" s="535"/>
      <c r="F47" s="535"/>
      <c r="G47" s="535"/>
    </row>
    <row r="48" spans="1:9" ht="15">
      <c r="A48" s="116"/>
    </row>
    <row r="49" spans="1:7" ht="32.25" customHeight="1">
      <c r="A49" s="536" t="s">
        <v>133</v>
      </c>
      <c r="B49" s="536"/>
      <c r="C49" s="536"/>
      <c r="D49" s="536"/>
      <c r="E49" s="536"/>
      <c r="F49" s="536"/>
      <c r="G49" s="536"/>
    </row>
    <row r="50" spans="1:7" ht="15">
      <c r="A50" s="115"/>
    </row>
    <row r="51" spans="1:7" ht="87" customHeight="1">
      <c r="A51" s="534" t="s">
        <v>139</v>
      </c>
      <c r="B51" s="535"/>
      <c r="C51" s="535"/>
      <c r="D51" s="535"/>
      <c r="E51" s="535"/>
      <c r="F51" s="535"/>
      <c r="G51" s="535"/>
    </row>
    <row r="52" spans="1:7" ht="15">
      <c r="A52" s="116"/>
    </row>
    <row r="53" spans="1:7" ht="32.25" customHeight="1">
      <c r="A53" s="536" t="s">
        <v>134</v>
      </c>
      <c r="B53" s="536"/>
      <c r="C53" s="536"/>
      <c r="D53" s="536"/>
      <c r="E53" s="536"/>
      <c r="F53" s="536"/>
      <c r="G53" s="536"/>
    </row>
    <row r="54" spans="1:7" ht="29.25" customHeight="1">
      <c r="A54" s="535" t="s">
        <v>135</v>
      </c>
      <c r="B54" s="535"/>
      <c r="C54" s="535"/>
      <c r="D54" s="535"/>
      <c r="E54" s="535"/>
      <c r="F54" s="535"/>
      <c r="G54" s="535"/>
    </row>
    <row r="55" spans="1:7" ht="15">
      <c r="A55" s="116"/>
    </row>
    <row r="56" spans="1:7" s="110" customFormat="1" ht="110.25" customHeight="1">
      <c r="A56" s="538" t="s">
        <v>140</v>
      </c>
      <c r="B56" s="539"/>
      <c r="C56" s="539"/>
      <c r="D56" s="539"/>
      <c r="E56" s="539"/>
      <c r="F56" s="539"/>
      <c r="G56" s="539"/>
    </row>
    <row r="57" spans="1:7" ht="34.5" customHeight="1">
      <c r="A57" s="537" t="s">
        <v>136</v>
      </c>
      <c r="B57" s="537"/>
      <c r="C57" s="537"/>
      <c r="D57" s="537"/>
      <c r="E57" s="537"/>
      <c r="F57" s="537"/>
      <c r="G57" s="537"/>
    </row>
    <row r="58" spans="1:7" ht="114" customHeight="1">
      <c r="A58" s="534" t="s">
        <v>141</v>
      </c>
      <c r="B58" s="535"/>
      <c r="C58" s="535"/>
      <c r="D58" s="535"/>
      <c r="E58" s="535"/>
      <c r="F58" s="535"/>
      <c r="G58" s="535"/>
    </row>
    <row r="59" spans="1:7" ht="109.5" customHeight="1">
      <c r="A59" s="535"/>
      <c r="B59" s="535"/>
      <c r="C59" s="535"/>
      <c r="D59" s="535"/>
      <c r="E59" s="535"/>
      <c r="F59" s="535"/>
      <c r="G59" s="535"/>
    </row>
    <row r="60" spans="1:7" ht="15">
      <c r="A60" s="116"/>
    </row>
    <row r="61" spans="1:7" s="113" customFormat="1" ht="57.75" customHeight="1">
      <c r="A61" s="535"/>
      <c r="B61" s="535"/>
      <c r="C61" s="535"/>
      <c r="D61" s="535"/>
      <c r="E61" s="535"/>
      <c r="F61" s="535"/>
      <c r="G61" s="535"/>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29"/>
  <sheetViews>
    <sheetView view="pageBreakPreview" zoomScale="115" zoomScaleNormal="100" zoomScaleSheetLayoutView="115" workbookViewId="0">
      <selection activeCell="B17" sqref="B17"/>
    </sheetView>
  </sheetViews>
  <sheetFormatPr defaultColWidth="9" defaultRowHeight="13.2"/>
  <cols>
    <col min="1" max="1" width="21.33203125" style="40" customWidth="1"/>
    <col min="2" max="2" width="19.77734375" style="40" customWidth="1"/>
    <col min="3" max="3" width="80.21875" style="25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7" t="s">
        <v>231</v>
      </c>
      <c r="B1" s="268" t="s">
        <v>151</v>
      </c>
      <c r="C1" s="326" t="s">
        <v>165</v>
      </c>
      <c r="D1" s="269" t="s">
        <v>23</v>
      </c>
      <c r="E1" s="270" t="s">
        <v>24</v>
      </c>
    </row>
    <row r="2" spans="1:5" s="103" customFormat="1" ht="24" customHeight="1">
      <c r="A2" s="381" t="s">
        <v>316</v>
      </c>
      <c r="B2" s="382" t="s">
        <v>317</v>
      </c>
      <c r="C2" s="508" t="s">
        <v>354</v>
      </c>
      <c r="D2" s="383">
        <v>45309</v>
      </c>
      <c r="E2" s="384">
        <v>45310</v>
      </c>
    </row>
    <row r="3" spans="1:5" s="103" customFormat="1" ht="24" customHeight="1">
      <c r="A3" s="410" t="s">
        <v>318</v>
      </c>
      <c r="B3" s="411" t="s">
        <v>319</v>
      </c>
      <c r="C3" s="501" t="s">
        <v>355</v>
      </c>
      <c r="D3" s="412">
        <v>45306</v>
      </c>
      <c r="E3" s="413">
        <v>45310</v>
      </c>
    </row>
    <row r="4" spans="1:5" s="103" customFormat="1" ht="24" customHeight="1">
      <c r="A4" s="410" t="s">
        <v>320</v>
      </c>
      <c r="B4" s="411" t="s">
        <v>321</v>
      </c>
      <c r="C4" s="510" t="s">
        <v>356</v>
      </c>
      <c r="D4" s="412">
        <v>45307</v>
      </c>
      <c r="E4" s="413">
        <v>45310</v>
      </c>
    </row>
    <row r="5" spans="1:5" s="103" customFormat="1" ht="24" customHeight="1">
      <c r="A5" s="497" t="s">
        <v>316</v>
      </c>
      <c r="B5" s="516" t="s">
        <v>322</v>
      </c>
      <c r="C5" s="504" t="s">
        <v>357</v>
      </c>
      <c r="D5" s="499">
        <v>45309</v>
      </c>
      <c r="E5" s="500">
        <v>45309</v>
      </c>
    </row>
    <row r="6" spans="1:5" s="103" customFormat="1" ht="24" customHeight="1">
      <c r="A6" s="497" t="s">
        <v>316</v>
      </c>
      <c r="B6" s="498" t="s">
        <v>323</v>
      </c>
      <c r="C6" s="511" t="s">
        <v>358</v>
      </c>
      <c r="D6" s="499">
        <v>45308</v>
      </c>
      <c r="E6" s="500">
        <v>45309</v>
      </c>
    </row>
    <row r="7" spans="1:5" s="103" customFormat="1" ht="24" customHeight="1">
      <c r="A7" s="497" t="s">
        <v>324</v>
      </c>
      <c r="B7" s="498" t="s">
        <v>325</v>
      </c>
      <c r="C7" s="504" t="s">
        <v>359</v>
      </c>
      <c r="D7" s="499">
        <v>45308</v>
      </c>
      <c r="E7" s="500">
        <v>45309</v>
      </c>
    </row>
    <row r="8" spans="1:5" s="103" customFormat="1" ht="24" customHeight="1">
      <c r="A8" s="497" t="s">
        <v>316</v>
      </c>
      <c r="B8" s="516" t="s">
        <v>322</v>
      </c>
      <c r="C8" s="504" t="s">
        <v>360</v>
      </c>
      <c r="D8" s="499">
        <v>45308</v>
      </c>
      <c r="E8" s="500">
        <v>45309</v>
      </c>
    </row>
    <row r="9" spans="1:5" s="103" customFormat="1" ht="24" customHeight="1">
      <c r="A9" s="410" t="s">
        <v>316</v>
      </c>
      <c r="B9" s="411" t="s">
        <v>326</v>
      </c>
      <c r="C9" s="513" t="s">
        <v>327</v>
      </c>
      <c r="D9" s="412">
        <v>45307</v>
      </c>
      <c r="E9" s="413">
        <v>45308</v>
      </c>
    </row>
    <row r="10" spans="1:5" s="103" customFormat="1" ht="24" customHeight="1">
      <c r="A10" s="381" t="s">
        <v>320</v>
      </c>
      <c r="B10" s="382" t="s">
        <v>328</v>
      </c>
      <c r="C10" s="512" t="s">
        <v>329</v>
      </c>
      <c r="D10" s="383">
        <v>45307</v>
      </c>
      <c r="E10" s="384">
        <v>45307</v>
      </c>
    </row>
    <row r="11" spans="1:5" s="103" customFormat="1" ht="24" customHeight="1">
      <c r="A11" s="381" t="s">
        <v>316</v>
      </c>
      <c r="B11" s="517" t="s">
        <v>322</v>
      </c>
      <c r="C11" s="514" t="s">
        <v>330</v>
      </c>
      <c r="D11" s="383">
        <v>45307</v>
      </c>
      <c r="E11" s="384">
        <v>45307</v>
      </c>
    </row>
    <row r="12" spans="1:5" ht="24" customHeight="1">
      <c r="A12" s="381" t="s">
        <v>324</v>
      </c>
      <c r="B12" s="382" t="s">
        <v>331</v>
      </c>
      <c r="C12" s="502" t="s">
        <v>332</v>
      </c>
      <c r="D12" s="383">
        <v>45307</v>
      </c>
      <c r="E12" s="384">
        <v>45307</v>
      </c>
    </row>
    <row r="13" spans="1:5" s="103" customFormat="1" ht="22.95" customHeight="1">
      <c r="A13" s="381" t="s">
        <v>316</v>
      </c>
      <c r="B13" s="382" t="s">
        <v>333</v>
      </c>
      <c r="C13" s="509" t="s">
        <v>334</v>
      </c>
      <c r="D13" s="383">
        <v>45307</v>
      </c>
      <c r="E13" s="384">
        <v>45307</v>
      </c>
    </row>
    <row r="14" spans="1:5" s="103" customFormat="1" ht="22.95" customHeight="1">
      <c r="A14" s="381" t="s">
        <v>318</v>
      </c>
      <c r="B14" s="382" t="s">
        <v>335</v>
      </c>
      <c r="C14" s="508" t="s">
        <v>336</v>
      </c>
      <c r="D14" s="383">
        <v>45306</v>
      </c>
      <c r="E14" s="384">
        <v>45307</v>
      </c>
    </row>
    <row r="15" spans="1:5" s="103" customFormat="1" ht="22.95" customHeight="1">
      <c r="A15" s="103" t="s">
        <v>324</v>
      </c>
      <c r="B15" s="382" t="s">
        <v>337</v>
      </c>
      <c r="C15" s="502" t="s">
        <v>338</v>
      </c>
      <c r="D15" s="383">
        <v>45306</v>
      </c>
      <c r="E15" s="384">
        <v>45306</v>
      </c>
    </row>
    <row r="16" spans="1:5" s="103" customFormat="1" ht="22.95" customHeight="1">
      <c r="A16" s="381" t="s">
        <v>316</v>
      </c>
      <c r="B16" s="382" t="s">
        <v>339</v>
      </c>
      <c r="C16" s="505" t="s">
        <v>340</v>
      </c>
      <c r="D16" s="383">
        <v>45303</v>
      </c>
      <c r="E16" s="384">
        <v>45306</v>
      </c>
    </row>
    <row r="17" spans="1:11" s="103" customFormat="1" ht="22.95" customHeight="1">
      <c r="A17" s="398" t="s">
        <v>316</v>
      </c>
      <c r="B17" s="518" t="s">
        <v>361</v>
      </c>
      <c r="C17" s="506" t="s">
        <v>341</v>
      </c>
      <c r="D17" s="400">
        <v>45303</v>
      </c>
      <c r="E17" s="401">
        <v>45306</v>
      </c>
    </row>
    <row r="18" spans="1:11" s="103" customFormat="1" ht="22.95" customHeight="1">
      <c r="A18" s="398" t="s">
        <v>316</v>
      </c>
      <c r="B18" s="518" t="s">
        <v>342</v>
      </c>
      <c r="C18" s="515" t="s">
        <v>343</v>
      </c>
      <c r="D18" s="400">
        <v>45303</v>
      </c>
      <c r="E18" s="401">
        <v>45306</v>
      </c>
    </row>
    <row r="19" spans="1:11" s="103" customFormat="1" ht="22.95" customHeight="1">
      <c r="A19" s="398" t="s">
        <v>324</v>
      </c>
      <c r="B19" s="399" t="s">
        <v>344</v>
      </c>
      <c r="C19" s="503" t="s">
        <v>345</v>
      </c>
      <c r="D19" s="400">
        <v>45303</v>
      </c>
      <c r="E19" s="401">
        <v>45306</v>
      </c>
    </row>
    <row r="20" spans="1:11" s="103" customFormat="1" ht="22.95" customHeight="1">
      <c r="A20" s="398" t="s">
        <v>318</v>
      </c>
      <c r="B20" s="399" t="s">
        <v>346</v>
      </c>
      <c r="C20" s="503" t="s">
        <v>347</v>
      </c>
      <c r="D20" s="400">
        <v>45303</v>
      </c>
      <c r="E20" s="401">
        <v>45306</v>
      </c>
    </row>
    <row r="21" spans="1:11" s="103" customFormat="1" ht="22.95" customHeight="1">
      <c r="A21" s="410" t="s">
        <v>316</v>
      </c>
      <c r="B21" s="519" t="s">
        <v>348</v>
      </c>
      <c r="C21" s="507" t="s">
        <v>349</v>
      </c>
      <c r="D21" s="412">
        <v>45303</v>
      </c>
      <c r="E21" s="413">
        <v>45306</v>
      </c>
    </row>
    <row r="22" spans="1:11" s="103" customFormat="1" ht="22.95" customHeight="1">
      <c r="A22" s="410" t="s">
        <v>316</v>
      </c>
      <c r="B22" s="411" t="s">
        <v>350</v>
      </c>
      <c r="C22" s="501" t="s">
        <v>351</v>
      </c>
      <c r="D22" s="412">
        <v>45303</v>
      </c>
      <c r="E22" s="413">
        <v>45306</v>
      </c>
    </row>
    <row r="23" spans="1:11" s="103" customFormat="1" ht="22.95" customHeight="1">
      <c r="A23" s="410" t="s">
        <v>318</v>
      </c>
      <c r="B23" s="411" t="s">
        <v>352</v>
      </c>
      <c r="C23" s="501" t="s">
        <v>353</v>
      </c>
      <c r="D23" s="412">
        <v>45303</v>
      </c>
      <c r="E23" s="413">
        <v>45306</v>
      </c>
    </row>
    <row r="24" spans="1:11" s="103" customFormat="1" ht="22.95" customHeight="1">
      <c r="A24" s="410"/>
      <c r="B24" s="411"/>
      <c r="C24" s="411"/>
      <c r="D24" s="412"/>
      <c r="E24" s="413"/>
    </row>
    <row r="25" spans="1:11" ht="20.25" customHeight="1">
      <c r="A25" s="298"/>
      <c r="B25" s="299"/>
      <c r="C25" s="251"/>
      <c r="D25" s="300"/>
      <c r="E25" s="300"/>
      <c r="J25" s="120"/>
      <c r="K25" s="120"/>
    </row>
    <row r="26" spans="1:11" ht="20.25" customHeight="1">
      <c r="A26" s="37"/>
      <c r="B26" s="38"/>
      <c r="C26" s="251" t="s">
        <v>161</v>
      </c>
      <c r="D26" s="39"/>
      <c r="E26" s="39"/>
      <c r="J26" s="120"/>
      <c r="K26" s="120"/>
    </row>
    <row r="27" spans="1:11" ht="20.25" customHeight="1">
      <c r="A27" s="298"/>
      <c r="B27" s="299"/>
      <c r="C27" s="251"/>
      <c r="D27" s="300"/>
      <c r="E27" s="300"/>
      <c r="J27" s="120"/>
      <c r="K27" s="120"/>
    </row>
    <row r="28" spans="1:11">
      <c r="A28" s="252" t="s">
        <v>142</v>
      </c>
      <c r="B28" s="252"/>
      <c r="C28" s="252"/>
      <c r="D28" s="301"/>
      <c r="E28" s="301"/>
    </row>
    <row r="29" spans="1:11">
      <c r="A29" s="699" t="s">
        <v>25</v>
      </c>
      <c r="B29" s="699"/>
      <c r="C29" s="699"/>
      <c r="D29" s="302"/>
      <c r="E29" s="302"/>
    </row>
  </sheetData>
  <mergeCells count="1">
    <mergeCell ref="A29:C29"/>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5" zoomScaleNormal="95" zoomScaleSheetLayoutView="100" workbookViewId="0">
      <selection activeCell="A5" sqref="A5:N5"/>
    </sheetView>
  </sheetViews>
  <sheetFormatPr defaultColWidth="9" defaultRowHeight="36" customHeight="1"/>
  <cols>
    <col min="1" max="13" width="9" style="1"/>
    <col min="14" max="14" width="96.88671875" style="1" customWidth="1"/>
    <col min="15" max="15" width="26.88671875" style="10" customWidth="1"/>
    <col min="16" max="16384" width="9" style="1"/>
  </cols>
  <sheetData>
    <row r="1" spans="1:16" ht="46.2" customHeight="1" thickBot="1">
      <c r="A1" s="727" t="s">
        <v>232</v>
      </c>
      <c r="B1" s="728"/>
      <c r="C1" s="728"/>
      <c r="D1" s="728"/>
      <c r="E1" s="728"/>
      <c r="F1" s="728"/>
      <c r="G1" s="728"/>
      <c r="H1" s="728"/>
      <c r="I1" s="728"/>
      <c r="J1" s="728"/>
      <c r="K1" s="728"/>
      <c r="L1" s="728"/>
      <c r="M1" s="728"/>
      <c r="N1" s="729"/>
    </row>
    <row r="2" spans="1:16" ht="42.6" customHeight="1">
      <c r="A2" s="730" t="s">
        <v>380</v>
      </c>
      <c r="B2" s="731"/>
      <c r="C2" s="731"/>
      <c r="D2" s="731"/>
      <c r="E2" s="731"/>
      <c r="F2" s="731"/>
      <c r="G2" s="731"/>
      <c r="H2" s="731"/>
      <c r="I2" s="731"/>
      <c r="J2" s="731"/>
      <c r="K2" s="731"/>
      <c r="L2" s="731"/>
      <c r="M2" s="731"/>
      <c r="N2" s="732"/>
    </row>
    <row r="3" spans="1:16" ht="97.8" customHeight="1" thickBot="1">
      <c r="A3" s="733" t="s">
        <v>381</v>
      </c>
      <c r="B3" s="734"/>
      <c r="C3" s="734"/>
      <c r="D3" s="734"/>
      <c r="E3" s="734"/>
      <c r="F3" s="734"/>
      <c r="G3" s="734"/>
      <c r="H3" s="734"/>
      <c r="I3" s="734"/>
      <c r="J3" s="734"/>
      <c r="K3" s="734"/>
      <c r="L3" s="734"/>
      <c r="M3" s="734"/>
      <c r="N3" s="735"/>
      <c r="P3" s="291"/>
    </row>
    <row r="4" spans="1:16" ht="47.4" customHeight="1">
      <c r="A4" s="736" t="s">
        <v>382</v>
      </c>
      <c r="B4" s="737"/>
      <c r="C4" s="737"/>
      <c r="D4" s="737"/>
      <c r="E4" s="737"/>
      <c r="F4" s="737"/>
      <c r="G4" s="737"/>
      <c r="H4" s="737"/>
      <c r="I4" s="737"/>
      <c r="J4" s="737"/>
      <c r="K4" s="737"/>
      <c r="L4" s="737"/>
      <c r="M4" s="737"/>
      <c r="N4" s="738"/>
    </row>
    <row r="5" spans="1:16" ht="165.6" customHeight="1" thickBot="1">
      <c r="A5" s="739" t="s">
        <v>427</v>
      </c>
      <c r="B5" s="740"/>
      <c r="C5" s="740"/>
      <c r="D5" s="740"/>
      <c r="E5" s="740"/>
      <c r="F5" s="740"/>
      <c r="G5" s="740"/>
      <c r="H5" s="740"/>
      <c r="I5" s="740"/>
      <c r="J5" s="740"/>
      <c r="K5" s="740"/>
      <c r="L5" s="740"/>
      <c r="M5" s="740"/>
      <c r="N5" s="741"/>
    </row>
    <row r="6" spans="1:16" ht="49.2" customHeight="1" thickBot="1">
      <c r="A6" s="700" t="s">
        <v>428</v>
      </c>
      <c r="B6" s="701"/>
      <c r="C6" s="701"/>
      <c r="D6" s="701"/>
      <c r="E6" s="701"/>
      <c r="F6" s="701"/>
      <c r="G6" s="701"/>
      <c r="H6" s="701"/>
      <c r="I6" s="701"/>
      <c r="J6" s="701"/>
      <c r="K6" s="701"/>
      <c r="L6" s="701"/>
      <c r="M6" s="701"/>
      <c r="N6" s="702"/>
    </row>
    <row r="7" spans="1:16" ht="143.4" customHeight="1" thickBot="1">
      <c r="A7" s="703" t="s">
        <v>429</v>
      </c>
      <c r="B7" s="704"/>
      <c r="C7" s="704"/>
      <c r="D7" s="704"/>
      <c r="E7" s="704"/>
      <c r="F7" s="704"/>
      <c r="G7" s="704"/>
      <c r="H7" s="704"/>
      <c r="I7" s="704"/>
      <c r="J7" s="704"/>
      <c r="K7" s="704"/>
      <c r="L7" s="704"/>
      <c r="M7" s="704"/>
      <c r="N7" s="705"/>
      <c r="O7" s="42" t="s">
        <v>173</v>
      </c>
    </row>
    <row r="8" spans="1:16" ht="49.2" customHeight="1" thickBot="1">
      <c r="A8" s="709" t="s">
        <v>430</v>
      </c>
      <c r="B8" s="710"/>
      <c r="C8" s="710"/>
      <c r="D8" s="710"/>
      <c r="E8" s="710"/>
      <c r="F8" s="710"/>
      <c r="G8" s="710"/>
      <c r="H8" s="710"/>
      <c r="I8" s="710"/>
      <c r="J8" s="710"/>
      <c r="K8" s="710"/>
      <c r="L8" s="710"/>
      <c r="M8" s="710"/>
      <c r="N8" s="711"/>
      <c r="O8" s="45"/>
    </row>
    <row r="9" spans="1:16" ht="96.6" customHeight="1" thickBot="1">
      <c r="A9" s="712" t="s">
        <v>431</v>
      </c>
      <c r="B9" s="713"/>
      <c r="C9" s="713"/>
      <c r="D9" s="713"/>
      <c r="E9" s="713"/>
      <c r="F9" s="713"/>
      <c r="G9" s="713"/>
      <c r="H9" s="713"/>
      <c r="I9" s="713"/>
      <c r="J9" s="713"/>
      <c r="K9" s="713"/>
      <c r="L9" s="713"/>
      <c r="M9" s="713"/>
      <c r="N9" s="714"/>
      <c r="O9" s="45"/>
    </row>
    <row r="10" spans="1:16" s="103" customFormat="1" ht="49.2" customHeight="1">
      <c r="A10" s="715" t="s">
        <v>432</v>
      </c>
      <c r="B10" s="716"/>
      <c r="C10" s="716"/>
      <c r="D10" s="716"/>
      <c r="E10" s="716"/>
      <c r="F10" s="716"/>
      <c r="G10" s="716"/>
      <c r="H10" s="716"/>
      <c r="I10" s="716"/>
      <c r="J10" s="716"/>
      <c r="K10" s="716"/>
      <c r="L10" s="716"/>
      <c r="M10" s="716"/>
      <c r="N10" s="717"/>
      <c r="O10" s="273"/>
    </row>
    <row r="11" spans="1:16" s="103" customFormat="1" ht="160.80000000000001" customHeight="1" thickBot="1">
      <c r="A11" s="718" t="s">
        <v>433</v>
      </c>
      <c r="B11" s="719"/>
      <c r="C11" s="719"/>
      <c r="D11" s="719"/>
      <c r="E11" s="719"/>
      <c r="F11" s="719"/>
      <c r="G11" s="719"/>
      <c r="H11" s="719"/>
      <c r="I11" s="719"/>
      <c r="J11" s="719"/>
      <c r="K11" s="719"/>
      <c r="L11" s="719"/>
      <c r="M11" s="719"/>
      <c r="N11" s="720"/>
      <c r="O11" s="273"/>
    </row>
    <row r="12" spans="1:16" ht="43.8" hidden="1" customHeight="1">
      <c r="A12" s="721"/>
      <c r="B12" s="722"/>
      <c r="C12" s="722"/>
      <c r="D12" s="722"/>
      <c r="E12" s="722"/>
      <c r="F12" s="722"/>
      <c r="G12" s="722"/>
      <c r="H12" s="722"/>
      <c r="I12" s="722"/>
      <c r="J12" s="722"/>
      <c r="K12" s="722"/>
      <c r="L12" s="722"/>
      <c r="M12" s="722"/>
      <c r="N12" s="723"/>
    </row>
    <row r="13" spans="1:16" ht="212.4" hidden="1" customHeight="1" thickBot="1">
      <c r="A13" s="724"/>
      <c r="B13" s="725"/>
      <c r="C13" s="725"/>
      <c r="D13" s="725"/>
      <c r="E13" s="725"/>
      <c r="F13" s="725"/>
      <c r="G13" s="725"/>
      <c r="H13" s="725"/>
      <c r="I13" s="725"/>
      <c r="J13" s="725"/>
      <c r="K13" s="725"/>
      <c r="L13" s="725"/>
      <c r="M13" s="725"/>
      <c r="N13" s="726"/>
    </row>
    <row r="14" spans="1:16" ht="38.4" customHeight="1">
      <c r="A14" s="708" t="s">
        <v>26</v>
      </c>
      <c r="B14" s="708"/>
      <c r="C14" s="708"/>
      <c r="D14" s="708"/>
      <c r="E14" s="708"/>
      <c r="F14" s="708"/>
      <c r="G14" s="708"/>
      <c r="H14" s="708"/>
      <c r="I14" s="708"/>
      <c r="J14" s="708"/>
      <c r="K14" s="708"/>
      <c r="L14" s="708"/>
      <c r="M14" s="708"/>
      <c r="N14" s="708"/>
    </row>
    <row r="15" spans="1:16" ht="42" customHeight="1">
      <c r="A15" s="706" t="s">
        <v>25</v>
      </c>
      <c r="B15" s="707"/>
      <c r="C15" s="707"/>
      <c r="D15" s="707"/>
      <c r="E15" s="707"/>
      <c r="F15" s="707"/>
      <c r="G15" s="707"/>
      <c r="H15" s="707"/>
      <c r="I15" s="707"/>
      <c r="J15" s="707"/>
      <c r="K15" s="707"/>
      <c r="L15" s="707"/>
      <c r="M15" s="707"/>
      <c r="N15" s="707"/>
    </row>
    <row r="16" spans="1:16" ht="45.6"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4"/>
  <sheetViews>
    <sheetView view="pageBreakPreview" zoomScale="86" zoomScaleNormal="75" zoomScaleSheetLayoutView="86" workbookViewId="0">
      <selection activeCell="A7" sqref="A7"/>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0" customFormat="1" ht="46.2" customHeight="1" thickBot="1">
      <c r="A1" s="125" t="s">
        <v>233</v>
      </c>
      <c r="B1" s="43" t="s">
        <v>0</v>
      </c>
      <c r="C1" s="44" t="s">
        <v>2</v>
      </c>
    </row>
    <row r="2" spans="1:3" ht="46.8" customHeight="1">
      <c r="A2" s="296" t="s">
        <v>377</v>
      </c>
      <c r="B2" s="2"/>
      <c r="C2" s="742"/>
    </row>
    <row r="3" spans="1:3" ht="117.6" customHeight="1">
      <c r="A3" s="431" t="s">
        <v>378</v>
      </c>
      <c r="B3" s="46"/>
      <c r="C3" s="743"/>
    </row>
    <row r="4" spans="1:3" ht="34.799999999999997" customHeight="1" thickBot="1">
      <c r="A4" s="432" t="s">
        <v>379</v>
      </c>
      <c r="B4" s="1"/>
      <c r="C4" s="1"/>
    </row>
    <row r="5" spans="1:3" ht="41.4" customHeight="1">
      <c r="A5" s="390" t="s">
        <v>424</v>
      </c>
      <c r="B5" s="2"/>
      <c r="C5" s="742"/>
    </row>
    <row r="6" spans="1:3" ht="320.39999999999998" customHeight="1">
      <c r="A6" s="365" t="s">
        <v>425</v>
      </c>
      <c r="B6" s="46"/>
      <c r="C6" s="743"/>
    </row>
    <row r="7" spans="1:3" ht="38.4" customHeight="1">
      <c r="A7" s="291" t="s">
        <v>426</v>
      </c>
      <c r="B7" s="1"/>
      <c r="C7" s="1"/>
    </row>
    <row r="8" spans="1:3" ht="43.2" hidden="1" customHeight="1">
      <c r="A8" s="451"/>
      <c r="B8" s="152"/>
      <c r="C8" s="742"/>
    </row>
    <row r="9" spans="1:3" ht="98.4" hidden="1" customHeight="1" thickBot="1">
      <c r="A9" s="433"/>
      <c r="B9" s="153"/>
      <c r="C9" s="743"/>
    </row>
    <row r="10" spans="1:3" ht="36" hidden="1" customHeight="1">
      <c r="A10" s="330"/>
      <c r="B10" s="1"/>
      <c r="C10" s="1"/>
    </row>
    <row r="11" spans="1:3" s="331" customFormat="1" ht="42.6" hidden="1" customHeight="1">
      <c r="A11" s="434"/>
      <c r="B11" s="435"/>
      <c r="C11" s="435"/>
    </row>
    <row r="12" spans="1:3" ht="105.6" hidden="1" customHeight="1" thickBot="1">
      <c r="A12" s="366"/>
      <c r="B12" s="332"/>
      <c r="C12" s="332"/>
    </row>
    <row r="13" spans="1:3" s="334" customFormat="1" ht="34.200000000000003" hidden="1" customHeight="1">
      <c r="A13" s="333"/>
    </row>
    <row r="14" spans="1:3" s="331" customFormat="1" ht="42.6" hidden="1" customHeight="1">
      <c r="A14" s="436"/>
      <c r="B14" s="437"/>
      <c r="C14" s="437"/>
    </row>
    <row r="15" spans="1:3" ht="205.8" hidden="1" customHeight="1" thickBot="1">
      <c r="A15" s="366"/>
      <c r="B15" s="332"/>
      <c r="C15" s="332"/>
    </row>
    <row r="16" spans="1:3" s="334" customFormat="1" ht="46.8" hidden="1" customHeight="1">
      <c r="A16" s="450"/>
    </row>
    <row r="17" spans="1:3" ht="90.6" hidden="1" customHeight="1">
      <c r="A17" s="449"/>
      <c r="B17" s="1"/>
      <c r="C17" s="1"/>
    </row>
    <row r="18" spans="1:3" ht="29.4" hidden="1" customHeight="1">
      <c r="A18" s="367"/>
      <c r="B18" s="1"/>
      <c r="C18" s="1"/>
    </row>
    <row r="19" spans="1:3" s="334" customFormat="1" ht="46.8" hidden="1" customHeight="1">
      <c r="A19" s="450"/>
    </row>
    <row r="20" spans="1:3" ht="58.8" hidden="1" customHeight="1">
      <c r="A20" s="449"/>
      <c r="B20" s="1"/>
      <c r="C20" s="1"/>
    </row>
    <row r="21" spans="1:3" ht="38.4" customHeight="1">
      <c r="A21" s="367"/>
      <c r="B21" s="1"/>
      <c r="C21" s="1"/>
    </row>
    <row r="22" spans="1:3" ht="39" customHeight="1">
      <c r="A22" s="1" t="s">
        <v>187</v>
      </c>
      <c r="B22" s="1"/>
      <c r="C22" s="1"/>
    </row>
    <row r="23" spans="1:3" ht="32.25" customHeight="1">
      <c r="A23" s="1" t="s">
        <v>188</v>
      </c>
      <c r="B23" s="1"/>
      <c r="C23" s="1"/>
    </row>
    <row r="24" spans="1:3" ht="36.75" customHeight="1"/>
    <row r="25" spans="1:3" ht="33" customHeight="1"/>
    <row r="26" spans="1:3" ht="36.75" customHeight="1"/>
    <row r="27" spans="1:3" ht="36.75" customHeight="1"/>
    <row r="28" spans="1:3" ht="25.5" customHeight="1"/>
    <row r="29" spans="1:3" ht="32.25" customHeight="1"/>
    <row r="30" spans="1:3" ht="30.75" customHeight="1"/>
    <row r="31" spans="1:3" ht="42.75" customHeight="1">
      <c r="A31" s="493"/>
    </row>
    <row r="32" spans="1:3" ht="43.5" customHeight="1"/>
    <row r="33" ht="27.75" customHeight="1"/>
    <row r="34" ht="30.75" customHeight="1"/>
    <row r="35" ht="29.25" customHeight="1"/>
    <row r="36" ht="27" customHeight="1"/>
    <row r="37" ht="27" customHeight="1"/>
    <row r="38" ht="27" customHeight="1"/>
    <row r="39" ht="27" customHeight="1"/>
    <row r="40" ht="27" customHeight="1"/>
    <row r="41" ht="27" customHeight="1"/>
    <row r="42" ht="27" customHeight="1"/>
    <row r="43" ht="27" customHeight="1"/>
    <row r="44" ht="27" customHeight="1"/>
  </sheetData>
  <mergeCells count="3">
    <mergeCell ref="C2:C3"/>
    <mergeCell ref="C5:C6"/>
    <mergeCell ref="C8:C9"/>
  </mergeCells>
  <phoneticPr fontId="86"/>
  <hyperlinks>
    <hyperlink ref="A4" r:id="rId1" xr:uid="{46EC47EB-3382-447B-A7E7-710B5D055200}"/>
    <hyperlink ref="A7" r:id="rId2" xr:uid="{1384F035-292D-43E7-B124-9F969CE5A21D}"/>
  </hyperlinks>
  <pageMargins left="0" right="0" top="0.19685039370078741" bottom="0.39370078740157483" header="0" footer="0.19685039370078741"/>
  <pageSetup paperSize="9" scale="6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I49"/>
  <sheetViews>
    <sheetView view="pageBreakPreview" topLeftCell="B1" zoomScale="69" zoomScaleNormal="100" zoomScaleSheetLayoutView="69" workbookViewId="0">
      <selection activeCell="AQ21" sqref="AQ21"/>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5">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row>
    <row r="2" spans="1:35" ht="55.2" customHeight="1">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row>
    <row r="3" spans="1:35">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row>
    <row r="4" spans="1:35">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row>
    <row r="5" spans="1:35">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row>
    <row r="6" spans="1:35" ht="24.6" customHeight="1">
      <c r="A6" s="394"/>
      <c r="B6" s="439"/>
      <c r="C6" s="439"/>
      <c r="D6" s="440"/>
      <c r="E6" s="440"/>
      <c r="F6" s="440"/>
      <c r="G6" s="441"/>
      <c r="H6" s="439"/>
      <c r="I6" s="439"/>
      <c r="J6" s="439"/>
      <c r="K6" s="439"/>
      <c r="L6" s="442"/>
      <c r="M6" s="442"/>
      <c r="N6" s="442"/>
      <c r="O6" s="442"/>
      <c r="P6" s="442"/>
      <c r="Q6" s="442"/>
      <c r="R6" s="442"/>
      <c r="S6" s="439"/>
      <c r="T6" s="439"/>
      <c r="U6" s="439"/>
      <c r="V6" s="439"/>
      <c r="W6" s="439"/>
      <c r="X6" s="439"/>
      <c r="Y6" s="439"/>
      <c r="Z6" s="439"/>
      <c r="AA6" s="439"/>
      <c r="AB6" s="439"/>
      <c r="AC6" s="439"/>
      <c r="AD6" s="439"/>
      <c r="AE6" s="439"/>
      <c r="AF6" s="439"/>
      <c r="AG6" s="439"/>
      <c r="AH6" s="439"/>
      <c r="AI6" s="439"/>
    </row>
    <row r="7" spans="1:35" ht="24.6" customHeight="1">
      <c r="A7" s="395"/>
      <c r="B7" s="439"/>
      <c r="C7" s="439"/>
      <c r="D7" s="443"/>
      <c r="E7" s="443"/>
      <c r="F7" s="443"/>
      <c r="G7" s="443"/>
      <c r="H7" s="439"/>
      <c r="I7" s="439"/>
      <c r="J7" s="439"/>
      <c r="K7" s="439"/>
      <c r="L7" s="442"/>
      <c r="M7" s="442"/>
      <c r="N7" s="442"/>
      <c r="O7" s="442"/>
      <c r="P7" s="442"/>
      <c r="Q7" s="442"/>
      <c r="R7" s="442"/>
      <c r="S7" s="439"/>
      <c r="T7" s="439"/>
      <c r="U7" s="439"/>
      <c r="V7" s="439"/>
      <c r="W7" s="439"/>
      <c r="X7" s="439"/>
      <c r="Y7" s="439"/>
      <c r="Z7" s="439"/>
      <c r="AA7" s="439"/>
      <c r="AB7" s="439"/>
      <c r="AC7" s="439"/>
      <c r="AD7" s="439"/>
      <c r="AE7" s="439"/>
      <c r="AF7" s="439"/>
      <c r="AG7" s="439"/>
      <c r="AH7" s="439"/>
      <c r="AI7" s="439"/>
    </row>
    <row r="8" spans="1:35" ht="7.2" customHeight="1">
      <c r="A8" s="396"/>
      <c r="B8" s="439"/>
      <c r="C8" s="439"/>
      <c r="D8" s="444"/>
      <c r="E8" s="444"/>
      <c r="F8" s="444"/>
      <c r="G8" s="444"/>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row>
    <row r="9" spans="1:35" ht="24.6" customHeight="1">
      <c r="A9" s="397"/>
      <c r="B9" s="439"/>
      <c r="C9" s="439"/>
      <c r="D9" s="445"/>
      <c r="E9" s="445"/>
      <c r="F9" s="445"/>
      <c r="G9" s="445"/>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row>
    <row r="10" spans="1:35" ht="13.2" customHeight="1">
      <c r="A10" s="396"/>
      <c r="B10" s="439"/>
      <c r="C10" s="439"/>
      <c r="D10" s="444"/>
      <c r="E10" s="444"/>
      <c r="F10" s="444"/>
      <c r="G10" s="444"/>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row>
    <row r="11" spans="1:35" ht="13.2" customHeight="1">
      <c r="A11" s="396"/>
      <c r="B11" s="439"/>
      <c r="C11" s="439"/>
      <c r="D11" s="444"/>
      <c r="E11" s="444"/>
      <c r="F11" s="444"/>
      <c r="G11" s="444"/>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row>
    <row r="12" spans="1:35" ht="13.2" customHeight="1">
      <c r="A12" s="396"/>
      <c r="B12" s="439"/>
      <c r="C12" s="439"/>
      <c r="D12" s="444"/>
      <c r="E12" s="444"/>
      <c r="F12" s="444"/>
      <c r="G12" s="444"/>
      <c r="H12" s="444"/>
      <c r="I12" s="444"/>
      <c r="J12" s="444"/>
      <c r="K12" s="444"/>
      <c r="L12" s="444"/>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row>
    <row r="13" spans="1:35" ht="13.2" customHeight="1">
      <c r="A13" s="396"/>
      <c r="B13" s="439"/>
      <c r="C13" s="439"/>
      <c r="D13" s="444"/>
      <c r="E13" s="444"/>
      <c r="F13" s="444"/>
      <c r="G13" s="444"/>
      <c r="H13" s="444"/>
      <c r="I13" s="444"/>
      <c r="J13" s="444"/>
      <c r="K13" s="444"/>
      <c r="L13" s="444"/>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row>
    <row r="14" spans="1:35">
      <c r="A14" s="393"/>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row>
    <row r="15" spans="1:35" ht="21" customHeight="1">
      <c r="A15" s="393"/>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row>
    <row r="16" spans="1:35" ht="13.2" customHeight="1">
      <c r="A16" s="393"/>
      <c r="B16" s="439"/>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row>
    <row r="17" spans="1:35" ht="13.2" customHeight="1">
      <c r="A17" s="393"/>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row>
    <row r="18" spans="1:35">
      <c r="A18" s="393"/>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row>
    <row r="19" spans="1:35">
      <c r="A19" s="393"/>
      <c r="B19" s="439"/>
      <c r="C19" s="439"/>
      <c r="D19" s="439"/>
      <c r="E19" s="439"/>
      <c r="F19" s="439"/>
      <c r="G19" s="439"/>
      <c r="H19" s="439"/>
      <c r="I19" s="439"/>
      <c r="J19" s="439"/>
      <c r="K19" s="439"/>
      <c r="L19" s="439"/>
      <c r="M19" s="439"/>
      <c r="N19" s="439"/>
      <c r="O19" s="439"/>
      <c r="P19" s="439"/>
      <c r="Q19" s="439"/>
      <c r="R19" s="439"/>
      <c r="S19" s="439"/>
      <c r="T19" s="439"/>
      <c r="U19" s="439"/>
      <c r="V19" s="439"/>
      <c r="W19" s="446"/>
      <c r="X19" s="439"/>
      <c r="Y19" s="439"/>
      <c r="Z19" s="439"/>
      <c r="AA19" s="439"/>
      <c r="AB19" s="439"/>
      <c r="AC19" s="439"/>
      <c r="AD19" s="439"/>
      <c r="AE19" s="439"/>
      <c r="AF19" s="439"/>
      <c r="AG19" s="439"/>
      <c r="AH19" s="439"/>
      <c r="AI19" s="439"/>
    </row>
    <row r="20" spans="1:35">
      <c r="A20" s="393"/>
      <c r="B20" s="439"/>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row>
    <row r="21" spans="1:35">
      <c r="A21" s="393"/>
      <c r="B21" s="439"/>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row>
    <row r="22" spans="1:35">
      <c r="A22" s="393"/>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row>
    <row r="23" spans="1:35">
      <c r="A23" s="393"/>
      <c r="B23" s="439"/>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row>
    <row r="24" spans="1:35">
      <c r="A24" s="393"/>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row>
    <row r="25" spans="1:35">
      <c r="A25" s="393"/>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row>
    <row r="26" spans="1:35">
      <c r="A26" s="393"/>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row>
    <row r="27" spans="1:35">
      <c r="A27" s="393"/>
      <c r="B27" s="439"/>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row>
    <row r="28" spans="1:35">
      <c r="A28" s="393"/>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row>
    <row r="29" spans="1:35">
      <c r="A29" s="393"/>
      <c r="B29" s="439"/>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row>
    <row r="30" spans="1:35">
      <c r="A30" s="393"/>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row>
    <row r="31" spans="1:35">
      <c r="A31" s="393"/>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row>
    <row r="32" spans="1:35">
      <c r="A32" s="393"/>
      <c r="B32" s="439"/>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row>
    <row r="33" spans="1:35">
      <c r="A33" s="393"/>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row>
    <row r="34" spans="1:35">
      <c r="A34" s="393"/>
      <c r="B34" s="439"/>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row>
    <row r="35" spans="1:35">
      <c r="A35" s="393"/>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row>
    <row r="36" spans="1:35">
      <c r="A36" s="393"/>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row>
    <row r="37" spans="1:35">
      <c r="A37" s="393"/>
      <c r="B37" s="439"/>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row>
    <row r="38" spans="1:35">
      <c r="A38" s="393"/>
      <c r="B38" s="439"/>
      <c r="C38" s="439"/>
      <c r="D38" s="439"/>
      <c r="E38" s="439"/>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row>
    <row r="39" spans="1:35">
      <c r="A39" s="393"/>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row>
    <row r="40" spans="1:35">
      <c r="A40" s="393"/>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row>
    <row r="41" spans="1:35" ht="14.4">
      <c r="A41" s="393"/>
      <c r="B41" s="439"/>
      <c r="C41" s="439"/>
      <c r="D41" s="439"/>
      <c r="E41" s="540"/>
      <c r="F41" s="540"/>
      <c r="G41" s="540"/>
      <c r="H41" s="540"/>
      <c r="I41" s="540"/>
      <c r="J41" s="540"/>
      <c r="K41" s="540"/>
      <c r="L41" s="439"/>
      <c r="M41" s="439"/>
      <c r="N41" s="439"/>
      <c r="O41" s="439"/>
      <c r="P41" s="439"/>
      <c r="Q41" s="439"/>
      <c r="R41" s="439"/>
      <c r="S41" s="540"/>
      <c r="T41" s="540"/>
      <c r="U41" s="540"/>
      <c r="V41" s="540"/>
      <c r="W41" s="439"/>
      <c r="X41" s="439"/>
      <c r="Y41" s="439"/>
      <c r="Z41" s="439"/>
      <c r="AA41" s="439"/>
      <c r="AB41" s="439"/>
      <c r="AC41" s="439"/>
      <c r="AD41" s="439"/>
      <c r="AE41" s="439"/>
      <c r="AF41" s="439"/>
      <c r="AG41" s="439"/>
      <c r="AH41" s="439"/>
      <c r="AI41" s="439"/>
    </row>
    <row r="42" spans="1:35">
      <c r="A42" s="393"/>
      <c r="B42" s="439"/>
      <c r="C42" s="439"/>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row>
    <row r="43" spans="1:35">
      <c r="A43" s="393"/>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row>
    <row r="44" spans="1:35">
      <c r="A44" s="393"/>
      <c r="B44" s="439"/>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row>
    <row r="45" spans="1:35">
      <c r="A45" s="393"/>
      <c r="B45" s="439"/>
      <c r="C45" s="439"/>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row>
    <row r="46" spans="1:35">
      <c r="A46" s="393"/>
      <c r="B46" s="439"/>
      <c r="C46" s="439"/>
      <c r="D46" s="439"/>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row>
    <row r="47" spans="1:35">
      <c r="A47" s="393"/>
      <c r="B47" s="439"/>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row>
    <row r="48" spans="1:35">
      <c r="A48" s="393"/>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row>
    <row r="49" spans="1:35">
      <c r="A49" s="393"/>
      <c r="B49" s="439"/>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zoomScaleNormal="100" zoomScaleSheetLayoutView="100" workbookViewId="0">
      <selection activeCell="H34" sqref="H34:L34"/>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164</v>
      </c>
      <c r="B1" s="48"/>
      <c r="C1" s="48"/>
      <c r="D1" s="49"/>
      <c r="E1" s="49"/>
      <c r="F1" s="50"/>
      <c r="G1" s="51"/>
      <c r="H1" s="336"/>
      <c r="I1" s="337" t="s">
        <v>35</v>
      </c>
      <c r="J1" s="338"/>
      <c r="K1" s="339"/>
      <c r="L1" s="340"/>
      <c r="M1" s="341"/>
    </row>
    <row r="2" spans="1:16" ht="17.399999999999999">
      <c r="A2" s="54"/>
      <c r="B2" s="178"/>
      <c r="C2" s="178"/>
      <c r="D2" s="178"/>
      <c r="E2" s="178"/>
      <c r="F2" s="178"/>
      <c r="G2" s="55"/>
      <c r="H2" s="342"/>
      <c r="I2" s="541" t="s">
        <v>174</v>
      </c>
      <c r="J2" s="541"/>
      <c r="K2" s="541"/>
      <c r="L2" s="541"/>
      <c r="M2" s="541"/>
      <c r="N2" s="154"/>
      <c r="P2" s="117"/>
    </row>
    <row r="3" spans="1:16" ht="17.399999999999999">
      <c r="A3" s="179" t="s">
        <v>26</v>
      </c>
      <c r="B3" s="180"/>
      <c r="D3" s="181"/>
      <c r="E3" s="181"/>
      <c r="F3" s="181"/>
      <c r="G3" s="56"/>
      <c r="H3" s="104"/>
      <c r="I3" s="345"/>
      <c r="J3" s="346"/>
      <c r="K3" s="347"/>
      <c r="L3" s="339"/>
      <c r="M3" s="348"/>
    </row>
    <row r="4" spans="1:16" ht="17.399999999999999">
      <c r="A4" s="58"/>
      <c r="B4" s="180"/>
      <c r="C4" s="87"/>
      <c r="D4" s="181"/>
      <c r="E4" s="181"/>
      <c r="F4" s="182"/>
      <c r="G4" s="59"/>
      <c r="H4" s="349"/>
      <c r="I4" s="349"/>
      <c r="J4" s="338"/>
      <c r="K4" s="347"/>
      <c r="L4" s="339"/>
      <c r="M4" s="348"/>
      <c r="N4" s="242"/>
    </row>
    <row r="5" spans="1:16">
      <c r="A5" s="183"/>
      <c r="D5" s="181"/>
      <c r="E5" s="60"/>
      <c r="F5" s="184"/>
      <c r="G5" s="61"/>
      <c r="H5"/>
      <c r="I5" s="350"/>
      <c r="J5" s="338"/>
      <c r="K5" s="347"/>
      <c r="L5" s="347"/>
      <c r="M5" s="348"/>
    </row>
    <row r="6" spans="1:16" ht="17.399999999999999">
      <c r="A6" s="183"/>
      <c r="D6" s="181"/>
      <c r="E6" s="184"/>
      <c r="F6" s="184"/>
      <c r="G6" s="61"/>
      <c r="H6" s="342"/>
      <c r="I6" s="351"/>
      <c r="J6" s="338"/>
      <c r="K6" s="347"/>
      <c r="L6" s="347"/>
      <c r="M6" s="348"/>
    </row>
    <row r="7" spans="1:16">
      <c r="A7" s="183"/>
      <c r="D7" s="181"/>
      <c r="E7" s="184"/>
      <c r="F7" s="184"/>
      <c r="G7" s="61"/>
      <c r="H7" s="352"/>
      <c r="I7" s="350"/>
      <c r="J7" s="338"/>
      <c r="K7" s="347"/>
      <c r="L7" s="347"/>
      <c r="M7" s="348"/>
    </row>
    <row r="8" spans="1:16">
      <c r="A8" s="183"/>
      <c r="D8" s="181"/>
      <c r="E8" s="184"/>
      <c r="F8" s="184"/>
      <c r="G8" s="61"/>
      <c r="H8" s="343"/>
      <c r="I8" s="353"/>
      <c r="J8" s="353"/>
      <c r="K8" s="353"/>
      <c r="L8" s="347"/>
      <c r="M8" s="354"/>
    </row>
    <row r="9" spans="1:16">
      <c r="A9" s="183"/>
      <c r="D9" s="181"/>
      <c r="E9" s="184"/>
      <c r="F9" s="184"/>
      <c r="G9" s="61"/>
      <c r="H9" s="353"/>
      <c r="I9" s="353"/>
      <c r="J9" s="353"/>
      <c r="K9" s="353"/>
      <c r="L9" s="347"/>
      <c r="M9" s="354"/>
      <c r="N9" s="63"/>
    </row>
    <row r="10" spans="1:16">
      <c r="A10" s="183"/>
      <c r="D10" s="181"/>
      <c r="E10" s="184"/>
      <c r="F10" s="184"/>
      <c r="G10" s="61"/>
      <c r="H10" s="353"/>
      <c r="I10" s="353"/>
      <c r="J10" s="353"/>
      <c r="K10" s="353"/>
      <c r="L10" s="347"/>
      <c r="M10" s="354"/>
      <c r="N10" s="63" t="s">
        <v>36</v>
      </c>
    </row>
    <row r="11" spans="1:16">
      <c r="A11" s="183"/>
      <c r="D11" s="181"/>
      <c r="E11" s="184"/>
      <c r="F11" s="184"/>
      <c r="G11" s="61"/>
      <c r="H11" s="353"/>
      <c r="I11" s="353"/>
      <c r="J11" s="353"/>
      <c r="K11" s="353"/>
      <c r="L11" s="347"/>
      <c r="M11" s="354"/>
    </row>
    <row r="12" spans="1:16">
      <c r="A12" s="183"/>
      <c r="D12" s="181"/>
      <c r="E12" s="184"/>
      <c r="F12" s="184"/>
      <c r="G12" s="61"/>
      <c r="H12" s="353"/>
      <c r="I12" s="353"/>
      <c r="J12" s="353"/>
      <c r="K12" s="353"/>
      <c r="L12" s="347"/>
      <c r="M12" s="354"/>
      <c r="N12" s="63" t="s">
        <v>37</v>
      </c>
      <c r="O12" s="278"/>
    </row>
    <row r="13" spans="1:16">
      <c r="A13" s="183"/>
      <c r="D13" s="181"/>
      <c r="E13" s="184"/>
      <c r="F13" s="184"/>
      <c r="G13" s="61"/>
      <c r="H13" s="353"/>
      <c r="I13" s="353"/>
      <c r="J13" s="353"/>
      <c r="K13" s="353"/>
      <c r="L13" s="347"/>
      <c r="M13" s="354"/>
    </row>
    <row r="14" spans="1:16">
      <c r="A14" s="183"/>
      <c r="D14" s="181"/>
      <c r="E14" s="184"/>
      <c r="F14" s="184"/>
      <c r="G14" s="61"/>
      <c r="H14" s="353"/>
      <c r="I14" s="353"/>
      <c r="J14" s="353"/>
      <c r="K14" s="353"/>
      <c r="L14" s="347"/>
      <c r="M14" s="354"/>
      <c r="N14" s="307" t="s">
        <v>38</v>
      </c>
    </row>
    <row r="15" spans="1:16">
      <c r="A15" s="183"/>
      <c r="D15" s="181"/>
      <c r="E15" s="181" t="s">
        <v>19</v>
      </c>
      <c r="F15" s="182"/>
      <c r="G15" s="56"/>
      <c r="H15" s="352"/>
      <c r="I15" s="350"/>
      <c r="J15" s="343"/>
      <c r="K15" s="347"/>
      <c r="L15" s="347"/>
      <c r="M15" s="354"/>
    </row>
    <row r="16" spans="1:16">
      <c r="A16" s="183"/>
      <c r="D16" s="181"/>
      <c r="E16" s="181"/>
      <c r="F16" s="182"/>
      <c r="G16" s="56"/>
      <c r="H16" s="338"/>
      <c r="I16" s="350"/>
      <c r="J16" s="338"/>
      <c r="K16" s="347"/>
      <c r="L16" s="347"/>
      <c r="M16" s="354"/>
      <c r="N16" s="243" t="s">
        <v>162</v>
      </c>
    </row>
    <row r="17" spans="1:19" ht="20.25" customHeight="1" thickBot="1">
      <c r="A17" s="607" t="s">
        <v>255</v>
      </c>
      <c r="B17" s="608"/>
      <c r="C17" s="608"/>
      <c r="D17" s="186"/>
      <c r="E17" s="187"/>
      <c r="F17" s="609" t="s">
        <v>256</v>
      </c>
      <c r="G17" s="610"/>
      <c r="H17" s="352"/>
      <c r="I17" s="350"/>
      <c r="J17" s="343"/>
      <c r="K17" s="347"/>
      <c r="L17" s="344"/>
      <c r="M17" s="348"/>
      <c r="N17" s="185" t="s">
        <v>125</v>
      </c>
    </row>
    <row r="18" spans="1:19" ht="39" customHeight="1" thickTop="1">
      <c r="A18" s="611" t="s">
        <v>39</v>
      </c>
      <c r="B18" s="612"/>
      <c r="C18" s="613"/>
      <c r="D18" s="188" t="s">
        <v>40</v>
      </c>
      <c r="E18" s="189"/>
      <c r="F18" s="614" t="s">
        <v>41</v>
      </c>
      <c r="G18" s="615"/>
      <c r="H18" s="338"/>
      <c r="I18" s="350"/>
      <c r="J18" s="338"/>
      <c r="K18" s="347"/>
      <c r="L18" s="347"/>
      <c r="M18" s="348"/>
      <c r="Q18" s="52" t="s">
        <v>26</v>
      </c>
      <c r="S18" s="52" t="s">
        <v>19</v>
      </c>
    </row>
    <row r="19" spans="1:19" ht="30" customHeight="1">
      <c r="A19" s="616" t="s">
        <v>178</v>
      </c>
      <c r="B19" s="616"/>
      <c r="C19" s="616"/>
      <c r="D19" s="616"/>
      <c r="E19" s="616"/>
      <c r="F19" s="616"/>
      <c r="G19" s="616"/>
      <c r="H19" s="355"/>
      <c r="I19" s="356" t="s">
        <v>42</v>
      </c>
      <c r="J19" s="356"/>
      <c r="K19" s="356"/>
      <c r="L19" s="344"/>
      <c r="M19" s="348"/>
    </row>
    <row r="20" spans="1:19" ht="17.399999999999999">
      <c r="E20" s="190" t="s">
        <v>43</v>
      </c>
      <c r="F20" s="191" t="s">
        <v>44</v>
      </c>
      <c r="H20" s="280" t="s">
        <v>145</v>
      </c>
      <c r="I20" s="350"/>
      <c r="J20" s="338" t="s">
        <v>19</v>
      </c>
      <c r="K20" s="357" t="s">
        <v>19</v>
      </c>
      <c r="L20" s="347"/>
      <c r="M20" s="348"/>
    </row>
    <row r="21" spans="1:19" ht="16.8" thickBot="1">
      <c r="A21" s="192"/>
      <c r="B21" s="617">
        <v>45312</v>
      </c>
      <c r="C21" s="618"/>
      <c r="D21" s="193" t="s">
        <v>45</v>
      </c>
      <c r="E21" s="619" t="s">
        <v>46</v>
      </c>
      <c r="F21" s="620"/>
      <c r="G21" s="57" t="s">
        <v>47</v>
      </c>
      <c r="H21" s="621" t="s">
        <v>228</v>
      </c>
      <c r="I21" s="622"/>
      <c r="J21" s="622"/>
      <c r="K21" s="622"/>
      <c r="L21" s="622"/>
      <c r="M21" s="358">
        <v>7</v>
      </c>
      <c r="N21" s="360"/>
    </row>
    <row r="22" spans="1:19" ht="36" customHeight="1" thickTop="1" thickBot="1">
      <c r="A22" s="194" t="s">
        <v>48</v>
      </c>
      <c r="B22" s="623" t="s">
        <v>49</v>
      </c>
      <c r="C22" s="624"/>
      <c r="D22" s="625"/>
      <c r="E22" s="65" t="s">
        <v>253</v>
      </c>
      <c r="F22" s="65" t="s">
        <v>254</v>
      </c>
      <c r="G22" s="195" t="s">
        <v>50</v>
      </c>
      <c r="H22" s="626" t="s">
        <v>175</v>
      </c>
      <c r="I22" s="627"/>
      <c r="J22" s="627"/>
      <c r="K22" s="627"/>
      <c r="L22" s="628"/>
      <c r="M22" s="359" t="s">
        <v>51</v>
      </c>
      <c r="N22" s="361" t="s">
        <v>52</v>
      </c>
      <c r="R22" s="52" t="s">
        <v>26</v>
      </c>
    </row>
    <row r="23" spans="1:19" ht="79.2" customHeight="1" thickBot="1">
      <c r="A23" s="404" t="s">
        <v>53</v>
      </c>
      <c r="B23" s="542" t="str">
        <f>IF(G23&gt;5,"☆☆☆☆",IF(AND(G23&gt;=2.39,G23&lt;5),"☆☆☆",IF(AND(G23&gt;=1.39,G23&lt;2.4),"☆☆",IF(AND(G23&gt;0,G23&lt;1.4),"☆",IF(AND(G23&gt;=-1.39,G23&lt;0),"★",IF(AND(G23&gt;=-2.39,G23&lt;-1.4),"★★",IF(AND(G23&gt;=-3.39,G23&lt;-2.4),"★★★")))))))</f>
        <v>☆</v>
      </c>
      <c r="C23" s="543"/>
      <c r="D23" s="544"/>
      <c r="E23" s="328">
        <v>1.19</v>
      </c>
      <c r="F23" s="328">
        <v>1.75</v>
      </c>
      <c r="G23" s="284">
        <f t="shared" ref="G23:G70" si="0">F23-E23</f>
        <v>0.56000000000000005</v>
      </c>
      <c r="H23" s="629" t="s">
        <v>240</v>
      </c>
      <c r="I23" s="630"/>
      <c r="J23" s="630"/>
      <c r="K23" s="630"/>
      <c r="L23" s="631"/>
      <c r="M23" s="494" t="s">
        <v>241</v>
      </c>
      <c r="N23" s="495">
        <v>45309</v>
      </c>
      <c r="O23" s="254" t="s">
        <v>156</v>
      </c>
    </row>
    <row r="24" spans="1:19" ht="76.2" customHeight="1" thickBot="1">
      <c r="A24" s="196" t="s">
        <v>54</v>
      </c>
      <c r="B24" s="542" t="str">
        <f t="shared" ref="B24" si="1">IF(G24&gt;5,"☆☆☆☆",IF(AND(G24&gt;=2.39,G24&lt;5),"☆☆☆",IF(AND(G24&gt;=1.39,G24&lt;2.4),"☆☆",IF(AND(G24&gt;0,G24&lt;1.4),"☆",IF(AND(G24&gt;=-1.39,G24&lt;0),"★",IF(AND(G24&gt;=-2.39,G24&lt;-1.4),"★★",IF(AND(G24&gt;=-3.39,G24&lt;-2.4),"★★★")))))))</f>
        <v>☆☆☆</v>
      </c>
      <c r="C24" s="543"/>
      <c r="D24" s="544"/>
      <c r="E24" s="328">
        <v>2.57</v>
      </c>
      <c r="F24" s="119">
        <v>5.22</v>
      </c>
      <c r="G24" s="403">
        <f t="shared" si="0"/>
        <v>2.65</v>
      </c>
      <c r="H24" s="632" t="s">
        <v>259</v>
      </c>
      <c r="I24" s="633"/>
      <c r="J24" s="633"/>
      <c r="K24" s="633"/>
      <c r="L24" s="634"/>
      <c r="M24" s="473" t="s">
        <v>220</v>
      </c>
      <c r="N24" s="474">
        <v>45310</v>
      </c>
      <c r="O24" s="254" t="s">
        <v>54</v>
      </c>
      <c r="Q24" s="52" t="s">
        <v>26</v>
      </c>
    </row>
    <row r="25" spans="1:19" ht="81" customHeight="1" thickBot="1">
      <c r="A25" s="260" t="s">
        <v>55</v>
      </c>
      <c r="B25" s="542" t="str">
        <f t="shared" ref="B25:B70" si="2">IF(G25&gt;5,"☆☆☆☆",IF(AND(G25&gt;=2.39,G25&lt;5),"☆☆☆",IF(AND(G25&gt;=1.39,G25&lt;2.4),"☆☆",IF(AND(G25&gt;0,G25&lt;1.4),"☆",IF(AND(G25&gt;=-1.39,G25&lt;0),"★",IF(AND(G25&gt;=-2.39,G25&lt;-1.4),"★★",IF(AND(G25&gt;=-3.39,G25&lt;-2.4),"★★★")))))))</f>
        <v>☆☆☆</v>
      </c>
      <c r="C25" s="543"/>
      <c r="D25" s="544"/>
      <c r="E25" s="328">
        <v>2.08</v>
      </c>
      <c r="F25" s="119">
        <v>5.33</v>
      </c>
      <c r="G25" s="403">
        <f t="shared" si="0"/>
        <v>3.25</v>
      </c>
      <c r="H25" s="554" t="s">
        <v>234</v>
      </c>
      <c r="I25" s="555"/>
      <c r="J25" s="555"/>
      <c r="K25" s="555"/>
      <c r="L25" s="556"/>
      <c r="M25" s="494" t="s">
        <v>235</v>
      </c>
      <c r="N25" s="474">
        <v>45309</v>
      </c>
      <c r="O25" s="254" t="s">
        <v>55</v>
      </c>
    </row>
    <row r="26" spans="1:19" ht="83.25" customHeight="1" thickBot="1">
      <c r="A26" s="260" t="s">
        <v>56</v>
      </c>
      <c r="B26" s="542" t="str">
        <f t="shared" si="2"/>
        <v>☆☆</v>
      </c>
      <c r="C26" s="543"/>
      <c r="D26" s="544"/>
      <c r="E26" s="328">
        <v>2.11</v>
      </c>
      <c r="F26" s="119">
        <v>4.1500000000000004</v>
      </c>
      <c r="G26" s="403">
        <f t="shared" si="0"/>
        <v>2.0400000000000005</v>
      </c>
      <c r="H26" s="545"/>
      <c r="I26" s="546"/>
      <c r="J26" s="546"/>
      <c r="K26" s="546"/>
      <c r="L26" s="547"/>
      <c r="M26" s="147"/>
      <c r="N26" s="148"/>
      <c r="O26" s="254" t="s">
        <v>56</v>
      </c>
    </row>
    <row r="27" spans="1:19" ht="78.599999999999994" customHeight="1" thickBot="1">
      <c r="A27" s="260" t="s">
        <v>57</v>
      </c>
      <c r="B27" s="542" t="str">
        <f t="shared" si="2"/>
        <v>☆</v>
      </c>
      <c r="C27" s="543"/>
      <c r="D27" s="544"/>
      <c r="E27" s="328">
        <v>1.1299999999999999</v>
      </c>
      <c r="F27" s="328">
        <v>1.82</v>
      </c>
      <c r="G27" s="403">
        <f t="shared" si="0"/>
        <v>0.69000000000000017</v>
      </c>
      <c r="H27" s="545"/>
      <c r="I27" s="546"/>
      <c r="J27" s="546"/>
      <c r="K27" s="546"/>
      <c r="L27" s="547"/>
      <c r="M27" s="147"/>
      <c r="N27" s="148"/>
      <c r="O27" s="254" t="s">
        <v>57</v>
      </c>
    </row>
    <row r="28" spans="1:19" ht="87" customHeight="1" thickBot="1">
      <c r="A28" s="260" t="s">
        <v>58</v>
      </c>
      <c r="B28" s="542" t="str">
        <f t="shared" si="2"/>
        <v>☆☆☆</v>
      </c>
      <c r="C28" s="543"/>
      <c r="D28" s="544"/>
      <c r="E28" s="328">
        <v>1.29</v>
      </c>
      <c r="F28" s="119">
        <v>3.93</v>
      </c>
      <c r="G28" s="403">
        <f t="shared" si="0"/>
        <v>2.64</v>
      </c>
      <c r="H28" s="545"/>
      <c r="I28" s="546"/>
      <c r="J28" s="546"/>
      <c r="K28" s="546"/>
      <c r="L28" s="547"/>
      <c r="M28" s="147"/>
      <c r="N28" s="148"/>
      <c r="O28" s="254" t="s">
        <v>58</v>
      </c>
    </row>
    <row r="29" spans="1:19" ht="81" customHeight="1" thickBot="1">
      <c r="A29" s="260" t="s">
        <v>59</v>
      </c>
      <c r="B29" s="542" t="str">
        <f t="shared" si="2"/>
        <v>☆</v>
      </c>
      <c r="C29" s="543"/>
      <c r="D29" s="544"/>
      <c r="E29" s="328">
        <v>1.49</v>
      </c>
      <c r="F29" s="328">
        <v>2.73</v>
      </c>
      <c r="G29" s="403">
        <f t="shared" si="0"/>
        <v>1.24</v>
      </c>
      <c r="H29" s="545"/>
      <c r="I29" s="546"/>
      <c r="J29" s="546"/>
      <c r="K29" s="546"/>
      <c r="L29" s="547"/>
      <c r="M29" s="147"/>
      <c r="N29" s="148"/>
      <c r="O29" s="254" t="s">
        <v>59</v>
      </c>
    </row>
    <row r="30" spans="1:19" ht="73.5" customHeight="1" thickBot="1">
      <c r="A30" s="260" t="s">
        <v>60</v>
      </c>
      <c r="B30" s="542" t="str">
        <f t="shared" si="2"/>
        <v>☆☆</v>
      </c>
      <c r="C30" s="543"/>
      <c r="D30" s="544"/>
      <c r="E30" s="328">
        <v>2.91</v>
      </c>
      <c r="F30" s="119">
        <v>4.7300000000000004</v>
      </c>
      <c r="G30" s="403">
        <f t="shared" si="0"/>
        <v>1.8200000000000003</v>
      </c>
      <c r="H30" s="545"/>
      <c r="I30" s="546"/>
      <c r="J30" s="546"/>
      <c r="K30" s="546"/>
      <c r="L30" s="547"/>
      <c r="M30" s="147"/>
      <c r="N30" s="148"/>
      <c r="O30" s="254" t="s">
        <v>60</v>
      </c>
    </row>
    <row r="31" spans="1:19" ht="75.75" customHeight="1" thickBot="1">
      <c r="A31" s="260" t="s">
        <v>61</v>
      </c>
      <c r="B31" s="542" t="str">
        <f t="shared" si="2"/>
        <v>☆☆</v>
      </c>
      <c r="C31" s="543"/>
      <c r="D31" s="544"/>
      <c r="E31" s="328">
        <v>2.15</v>
      </c>
      <c r="F31" s="119">
        <v>3.73</v>
      </c>
      <c r="G31" s="403">
        <f t="shared" si="0"/>
        <v>1.58</v>
      </c>
      <c r="H31" s="545" t="s">
        <v>214</v>
      </c>
      <c r="I31" s="546"/>
      <c r="J31" s="546"/>
      <c r="K31" s="546"/>
      <c r="L31" s="547"/>
      <c r="M31" s="147" t="s">
        <v>215</v>
      </c>
      <c r="N31" s="148">
        <v>45303</v>
      </c>
      <c r="O31" s="254" t="s">
        <v>61</v>
      </c>
    </row>
    <row r="32" spans="1:19" ht="75" customHeight="1" thickBot="1">
      <c r="A32" s="261" t="s">
        <v>62</v>
      </c>
      <c r="B32" s="542" t="str">
        <f t="shared" si="2"/>
        <v>☆☆☆</v>
      </c>
      <c r="C32" s="543"/>
      <c r="D32" s="544"/>
      <c r="E32" s="328">
        <v>2.25</v>
      </c>
      <c r="F32" s="119">
        <v>4.79</v>
      </c>
      <c r="G32" s="403">
        <f t="shared" si="0"/>
        <v>2.54</v>
      </c>
      <c r="H32" s="545"/>
      <c r="I32" s="546"/>
      <c r="J32" s="546"/>
      <c r="K32" s="546"/>
      <c r="L32" s="547"/>
      <c r="M32" s="147"/>
      <c r="N32" s="452"/>
      <c r="O32" s="254" t="s">
        <v>62</v>
      </c>
    </row>
    <row r="33" spans="1:16" ht="74.400000000000006" customHeight="1" thickBot="1">
      <c r="A33" s="262" t="s">
        <v>63</v>
      </c>
      <c r="B33" s="542" t="str">
        <f t="shared" si="2"/>
        <v>☆☆☆</v>
      </c>
      <c r="C33" s="543"/>
      <c r="D33" s="544"/>
      <c r="E33" s="119">
        <v>3.31</v>
      </c>
      <c r="F33" s="391">
        <v>7.2</v>
      </c>
      <c r="G33" s="403">
        <f t="shared" si="0"/>
        <v>3.89</v>
      </c>
      <c r="H33" s="554" t="s">
        <v>257</v>
      </c>
      <c r="I33" s="555"/>
      <c r="J33" s="555"/>
      <c r="K33" s="555"/>
      <c r="L33" s="556"/>
      <c r="M33" s="473" t="s">
        <v>258</v>
      </c>
      <c r="N33" s="474">
        <v>45310</v>
      </c>
      <c r="O33" s="254" t="s">
        <v>63</v>
      </c>
    </row>
    <row r="34" spans="1:16" ht="93" customHeight="1" thickBot="1">
      <c r="A34" s="196" t="s">
        <v>64</v>
      </c>
      <c r="B34" s="542" t="str">
        <f t="shared" si="2"/>
        <v>☆☆☆</v>
      </c>
      <c r="C34" s="543"/>
      <c r="D34" s="544"/>
      <c r="E34" s="119">
        <v>3.66</v>
      </c>
      <c r="F34" s="391">
        <v>6.87</v>
      </c>
      <c r="G34" s="403">
        <f t="shared" si="0"/>
        <v>3.21</v>
      </c>
      <c r="H34" s="602" t="s">
        <v>375</v>
      </c>
      <c r="I34" s="603"/>
      <c r="J34" s="603"/>
      <c r="K34" s="603"/>
      <c r="L34" s="604"/>
      <c r="M34" s="524" t="s">
        <v>376</v>
      </c>
      <c r="N34" s="525">
        <v>45311</v>
      </c>
      <c r="O34" s="254" t="s">
        <v>64</v>
      </c>
    </row>
    <row r="35" spans="1:16" ht="78.599999999999994" customHeight="1" thickBot="1">
      <c r="A35" s="476" t="s">
        <v>65</v>
      </c>
      <c r="B35" s="542" t="str">
        <f t="shared" si="2"/>
        <v>☆☆☆</v>
      </c>
      <c r="C35" s="543"/>
      <c r="D35" s="544"/>
      <c r="E35" s="119">
        <v>3.59</v>
      </c>
      <c r="F35" s="391">
        <v>7.82</v>
      </c>
      <c r="G35" s="403">
        <f t="shared" si="0"/>
        <v>4.2300000000000004</v>
      </c>
      <c r="H35" s="602" t="s">
        <v>238</v>
      </c>
      <c r="I35" s="603"/>
      <c r="J35" s="603"/>
      <c r="K35" s="603"/>
      <c r="L35" s="604"/>
      <c r="M35" s="479" t="s">
        <v>237</v>
      </c>
      <c r="N35" s="475">
        <v>45299</v>
      </c>
      <c r="O35" s="254" t="s">
        <v>65</v>
      </c>
    </row>
    <row r="36" spans="1:16" ht="92.4" customHeight="1" thickBot="1">
      <c r="A36" s="263" t="s">
        <v>66</v>
      </c>
      <c r="B36" s="542" t="str">
        <f t="shared" si="2"/>
        <v>☆☆☆</v>
      </c>
      <c r="C36" s="543"/>
      <c r="D36" s="544"/>
      <c r="E36" s="119">
        <v>3.16</v>
      </c>
      <c r="F36" s="391">
        <v>6.49</v>
      </c>
      <c r="G36" s="403">
        <f t="shared" si="0"/>
        <v>3.33</v>
      </c>
      <c r="H36" s="554" t="s">
        <v>236</v>
      </c>
      <c r="I36" s="555"/>
      <c r="J36" s="555"/>
      <c r="K36" s="555"/>
      <c r="L36" s="556"/>
      <c r="M36" s="479" t="s">
        <v>237</v>
      </c>
      <c r="N36" s="480">
        <v>45309</v>
      </c>
      <c r="O36" s="254" t="s">
        <v>66</v>
      </c>
    </row>
    <row r="37" spans="1:16" ht="87.75" customHeight="1" thickBot="1">
      <c r="A37" s="260" t="s">
        <v>67</v>
      </c>
      <c r="B37" s="542" t="str">
        <f t="shared" si="2"/>
        <v>☆</v>
      </c>
      <c r="C37" s="543"/>
      <c r="D37" s="544"/>
      <c r="E37" s="328">
        <v>1.24</v>
      </c>
      <c r="F37" s="328">
        <v>2.38</v>
      </c>
      <c r="G37" s="403">
        <f t="shared" si="0"/>
        <v>1.1399999999999999</v>
      </c>
      <c r="H37" s="554" t="s">
        <v>247</v>
      </c>
      <c r="I37" s="555"/>
      <c r="J37" s="555"/>
      <c r="K37" s="555"/>
      <c r="L37" s="556"/>
      <c r="M37" s="473" t="s">
        <v>248</v>
      </c>
      <c r="N37" s="474">
        <v>45307</v>
      </c>
      <c r="O37" s="254" t="s">
        <v>67</v>
      </c>
    </row>
    <row r="38" spans="1:16" ht="75.75" customHeight="1" thickBot="1">
      <c r="A38" s="260" t="s">
        <v>68</v>
      </c>
      <c r="B38" s="542" t="str">
        <f t="shared" si="2"/>
        <v>☆</v>
      </c>
      <c r="C38" s="543"/>
      <c r="D38" s="544"/>
      <c r="E38" s="119">
        <v>3.41</v>
      </c>
      <c r="F38" s="119">
        <v>3.93</v>
      </c>
      <c r="G38" s="403">
        <f t="shared" si="0"/>
        <v>0.52</v>
      </c>
      <c r="H38" s="545"/>
      <c r="I38" s="546"/>
      <c r="J38" s="546"/>
      <c r="K38" s="546"/>
      <c r="L38" s="547"/>
      <c r="M38" s="147"/>
      <c r="N38" s="148"/>
      <c r="O38" s="254" t="s">
        <v>68</v>
      </c>
    </row>
    <row r="39" spans="1:16" ht="70.2" customHeight="1" thickBot="1">
      <c r="A39" s="260" t="s">
        <v>69</v>
      </c>
      <c r="B39" s="542" t="str">
        <f t="shared" si="2"/>
        <v>☆☆☆</v>
      </c>
      <c r="C39" s="543"/>
      <c r="D39" s="544"/>
      <c r="E39" s="119">
        <v>4</v>
      </c>
      <c r="F39" s="391">
        <v>7.56</v>
      </c>
      <c r="G39" s="403">
        <f t="shared" si="0"/>
        <v>3.5599999999999996</v>
      </c>
      <c r="H39" s="545" t="s">
        <v>221</v>
      </c>
      <c r="I39" s="546"/>
      <c r="J39" s="546"/>
      <c r="K39" s="546"/>
      <c r="L39" s="547"/>
      <c r="M39" s="303" t="s">
        <v>222</v>
      </c>
      <c r="N39" s="492">
        <v>45301</v>
      </c>
      <c r="O39" s="254" t="s">
        <v>69</v>
      </c>
    </row>
    <row r="40" spans="1:16" ht="78.75" customHeight="1" thickBot="1">
      <c r="A40" s="260" t="s">
        <v>70</v>
      </c>
      <c r="B40" s="542" t="str">
        <f t="shared" si="2"/>
        <v>☆☆☆</v>
      </c>
      <c r="C40" s="543"/>
      <c r="D40" s="544"/>
      <c r="E40" s="119">
        <v>3.24</v>
      </c>
      <c r="F40" s="119">
        <v>5.8</v>
      </c>
      <c r="G40" s="403">
        <f t="shared" si="0"/>
        <v>2.5599999999999996</v>
      </c>
      <c r="H40" s="554" t="s">
        <v>251</v>
      </c>
      <c r="I40" s="555"/>
      <c r="J40" s="555"/>
      <c r="K40" s="555"/>
      <c r="L40" s="556"/>
      <c r="M40" s="473" t="s">
        <v>252</v>
      </c>
      <c r="N40" s="474">
        <v>45307</v>
      </c>
      <c r="O40" s="254" t="s">
        <v>70</v>
      </c>
    </row>
    <row r="41" spans="1:16" ht="66" customHeight="1" thickBot="1">
      <c r="A41" s="260" t="s">
        <v>71</v>
      </c>
      <c r="B41" s="542" t="str">
        <f t="shared" si="2"/>
        <v>☆</v>
      </c>
      <c r="C41" s="543"/>
      <c r="D41" s="544"/>
      <c r="E41" s="328">
        <v>2.04</v>
      </c>
      <c r="F41" s="119">
        <v>3.33</v>
      </c>
      <c r="G41" s="403">
        <f t="shared" si="0"/>
        <v>1.29</v>
      </c>
      <c r="H41" s="545"/>
      <c r="I41" s="546"/>
      <c r="J41" s="546"/>
      <c r="K41" s="546"/>
      <c r="L41" s="547"/>
      <c r="M41" s="147"/>
      <c r="N41" s="148"/>
      <c r="O41" s="254" t="s">
        <v>71</v>
      </c>
    </row>
    <row r="42" spans="1:16" ht="77.25" customHeight="1" thickBot="1">
      <c r="A42" s="260" t="s">
        <v>72</v>
      </c>
      <c r="B42" s="542" t="str">
        <f t="shared" si="2"/>
        <v>☆☆</v>
      </c>
      <c r="C42" s="543"/>
      <c r="D42" s="544"/>
      <c r="E42" s="328">
        <v>2.04</v>
      </c>
      <c r="F42" s="119">
        <v>4.0199999999999996</v>
      </c>
      <c r="G42" s="403">
        <f t="shared" si="0"/>
        <v>1.9799999999999995</v>
      </c>
      <c r="H42" s="545"/>
      <c r="I42" s="546"/>
      <c r="J42" s="546"/>
      <c r="K42" s="546"/>
      <c r="L42" s="547"/>
      <c r="M42" s="303"/>
      <c r="N42" s="148"/>
      <c r="O42" s="254" t="s">
        <v>72</v>
      </c>
      <c r="P42" s="52" t="s">
        <v>145</v>
      </c>
    </row>
    <row r="43" spans="1:16" ht="77.400000000000006" customHeight="1" thickBot="1">
      <c r="A43" s="260" t="s">
        <v>73</v>
      </c>
      <c r="B43" s="542" t="str">
        <f t="shared" si="2"/>
        <v>☆☆</v>
      </c>
      <c r="C43" s="543"/>
      <c r="D43" s="544"/>
      <c r="E43" s="328">
        <v>1.38</v>
      </c>
      <c r="F43" s="119">
        <v>3.57</v>
      </c>
      <c r="G43" s="403">
        <f t="shared" si="0"/>
        <v>2.19</v>
      </c>
      <c r="H43" s="545" t="s">
        <v>218</v>
      </c>
      <c r="I43" s="546"/>
      <c r="J43" s="546"/>
      <c r="K43" s="546"/>
      <c r="L43" s="547"/>
      <c r="M43" s="147" t="s">
        <v>219</v>
      </c>
      <c r="N43" s="148">
        <v>45301</v>
      </c>
      <c r="O43" s="254" t="s">
        <v>73</v>
      </c>
    </row>
    <row r="44" spans="1:16" ht="77.25" customHeight="1" thickBot="1">
      <c r="A44" s="264" t="s">
        <v>74</v>
      </c>
      <c r="B44" s="542" t="str">
        <f t="shared" si="2"/>
        <v>☆☆</v>
      </c>
      <c r="C44" s="543"/>
      <c r="D44" s="544"/>
      <c r="E44" s="328">
        <v>2.83</v>
      </c>
      <c r="F44" s="119">
        <v>4.4400000000000004</v>
      </c>
      <c r="G44" s="403">
        <f t="shared" si="0"/>
        <v>1.6100000000000003</v>
      </c>
      <c r="H44" s="605"/>
      <c r="I44" s="606"/>
      <c r="J44" s="606"/>
      <c r="K44" s="606"/>
      <c r="L44" s="606"/>
      <c r="M44" s="147"/>
      <c r="N44" s="371"/>
      <c r="O44" s="254" t="s">
        <v>74</v>
      </c>
    </row>
    <row r="45" spans="1:16" ht="81.75" customHeight="1" thickBot="1">
      <c r="A45" s="260" t="s">
        <v>75</v>
      </c>
      <c r="B45" s="542" t="str">
        <f t="shared" si="2"/>
        <v>☆☆</v>
      </c>
      <c r="C45" s="543"/>
      <c r="D45" s="544"/>
      <c r="E45" s="328">
        <v>1.92</v>
      </c>
      <c r="F45" s="119">
        <v>4.05</v>
      </c>
      <c r="G45" s="403">
        <f t="shared" si="0"/>
        <v>2.13</v>
      </c>
      <c r="H45" s="599" t="s">
        <v>212</v>
      </c>
      <c r="I45" s="600"/>
      <c r="J45" s="600"/>
      <c r="K45" s="600"/>
      <c r="L45" s="601"/>
      <c r="M45" s="147" t="s">
        <v>213</v>
      </c>
      <c r="N45" s="452">
        <v>45304</v>
      </c>
      <c r="O45" s="254" t="s">
        <v>75</v>
      </c>
    </row>
    <row r="46" spans="1:16" ht="72.75" customHeight="1" thickBot="1">
      <c r="A46" s="260" t="s">
        <v>76</v>
      </c>
      <c r="B46" s="542" t="str">
        <f t="shared" si="2"/>
        <v>☆☆☆</v>
      </c>
      <c r="C46" s="543"/>
      <c r="D46" s="544"/>
      <c r="E46" s="328">
        <v>2.62</v>
      </c>
      <c r="F46" s="119">
        <v>5.33</v>
      </c>
      <c r="G46" s="403">
        <f t="shared" si="0"/>
        <v>2.71</v>
      </c>
      <c r="H46" s="545"/>
      <c r="I46" s="546"/>
      <c r="J46" s="546"/>
      <c r="K46" s="546"/>
      <c r="L46" s="547"/>
      <c r="M46" s="147"/>
      <c r="N46" s="148"/>
      <c r="O46" s="254" t="s">
        <v>76</v>
      </c>
    </row>
    <row r="47" spans="1:16" ht="91.2" customHeight="1" thickBot="1">
      <c r="A47" s="260" t="s">
        <v>77</v>
      </c>
      <c r="B47" s="542" t="str">
        <f t="shared" si="2"/>
        <v>☆☆☆</v>
      </c>
      <c r="C47" s="543"/>
      <c r="D47" s="544"/>
      <c r="E47" s="328">
        <v>1.61</v>
      </c>
      <c r="F47" s="119">
        <v>4.33</v>
      </c>
      <c r="G47" s="403">
        <f t="shared" si="0"/>
        <v>2.7199999999999998</v>
      </c>
      <c r="H47" s="545"/>
      <c r="I47" s="546"/>
      <c r="J47" s="546"/>
      <c r="K47" s="546"/>
      <c r="L47" s="547"/>
      <c r="M47" s="363"/>
      <c r="N47" s="148"/>
      <c r="O47" s="254" t="s">
        <v>77</v>
      </c>
    </row>
    <row r="48" spans="1:16" ht="78.75" customHeight="1" thickBot="1">
      <c r="A48" s="260" t="s">
        <v>78</v>
      </c>
      <c r="B48" s="542" t="str">
        <f t="shared" si="2"/>
        <v>☆☆</v>
      </c>
      <c r="C48" s="543"/>
      <c r="D48" s="544"/>
      <c r="E48" s="328">
        <v>1.51</v>
      </c>
      <c r="F48" s="119">
        <v>3.17</v>
      </c>
      <c r="G48" s="403">
        <f t="shared" si="0"/>
        <v>1.66</v>
      </c>
      <c r="H48" s="548"/>
      <c r="I48" s="549"/>
      <c r="J48" s="549"/>
      <c r="K48" s="549"/>
      <c r="L48" s="550"/>
      <c r="M48" s="147"/>
      <c r="N48" s="148"/>
      <c r="O48" s="254" t="s">
        <v>78</v>
      </c>
    </row>
    <row r="49" spans="1:15" ht="74.25" customHeight="1" thickBot="1">
      <c r="A49" s="260" t="s">
        <v>79</v>
      </c>
      <c r="B49" s="542" t="str">
        <f t="shared" si="2"/>
        <v>☆☆</v>
      </c>
      <c r="C49" s="543"/>
      <c r="D49" s="544"/>
      <c r="E49" s="328">
        <v>2.48</v>
      </c>
      <c r="F49" s="119">
        <v>4.63</v>
      </c>
      <c r="G49" s="403">
        <f t="shared" si="0"/>
        <v>2.15</v>
      </c>
      <c r="H49" s="545"/>
      <c r="I49" s="546"/>
      <c r="J49" s="546"/>
      <c r="K49" s="546"/>
      <c r="L49" s="547"/>
      <c r="M49" s="147"/>
      <c r="N49" s="148"/>
      <c r="O49" s="254" t="s">
        <v>79</v>
      </c>
    </row>
    <row r="50" spans="1:15" ht="73.2" customHeight="1" thickBot="1">
      <c r="A50" s="260" t="s">
        <v>80</v>
      </c>
      <c r="B50" s="542" t="str">
        <f t="shared" si="2"/>
        <v>☆☆☆</v>
      </c>
      <c r="C50" s="543"/>
      <c r="D50" s="544"/>
      <c r="E50" s="328">
        <v>2.67</v>
      </c>
      <c r="F50" s="119">
        <v>5.69</v>
      </c>
      <c r="G50" s="403">
        <f t="shared" si="0"/>
        <v>3.0200000000000005</v>
      </c>
      <c r="H50" s="596" t="s">
        <v>245</v>
      </c>
      <c r="I50" s="597"/>
      <c r="J50" s="597"/>
      <c r="K50" s="597"/>
      <c r="L50" s="598"/>
      <c r="M50" s="473" t="s">
        <v>246</v>
      </c>
      <c r="N50" s="477">
        <v>45308</v>
      </c>
      <c r="O50" s="254" t="s">
        <v>80</v>
      </c>
    </row>
    <row r="51" spans="1:15" ht="73.5" customHeight="1" thickBot="1">
      <c r="A51" s="260" t="s">
        <v>81</v>
      </c>
      <c r="B51" s="542" t="str">
        <f t="shared" si="2"/>
        <v>☆☆☆</v>
      </c>
      <c r="C51" s="543"/>
      <c r="D51" s="544"/>
      <c r="E51" s="328">
        <v>2.15</v>
      </c>
      <c r="F51" s="119">
        <v>5.56</v>
      </c>
      <c r="G51" s="403">
        <f t="shared" si="0"/>
        <v>3.4099999999999997</v>
      </c>
      <c r="H51" s="545"/>
      <c r="I51" s="546"/>
      <c r="J51" s="546"/>
      <c r="K51" s="546"/>
      <c r="L51" s="547"/>
      <c r="M51" s="304"/>
      <c r="N51" s="305"/>
      <c r="O51" s="254" t="s">
        <v>81</v>
      </c>
    </row>
    <row r="52" spans="1:15" ht="75" customHeight="1" thickBot="1">
      <c r="A52" s="260" t="s">
        <v>82</v>
      </c>
      <c r="B52" s="542" t="str">
        <f t="shared" si="2"/>
        <v>☆☆</v>
      </c>
      <c r="C52" s="543"/>
      <c r="D52" s="544"/>
      <c r="E52" s="328">
        <v>1.93</v>
      </c>
      <c r="F52" s="119">
        <v>3.93</v>
      </c>
      <c r="G52" s="403">
        <f t="shared" si="0"/>
        <v>2</v>
      </c>
      <c r="H52" s="545" t="s">
        <v>210</v>
      </c>
      <c r="I52" s="546"/>
      <c r="J52" s="546"/>
      <c r="K52" s="546"/>
      <c r="L52" s="547"/>
      <c r="M52" s="147" t="s">
        <v>211</v>
      </c>
      <c r="N52" s="148">
        <v>45303</v>
      </c>
      <c r="O52" s="254" t="s">
        <v>82</v>
      </c>
    </row>
    <row r="53" spans="1:15" ht="77.25" customHeight="1" thickBot="1">
      <c r="A53" s="260" t="s">
        <v>83</v>
      </c>
      <c r="B53" s="542" t="str">
        <f t="shared" si="2"/>
        <v>☆☆☆</v>
      </c>
      <c r="C53" s="543"/>
      <c r="D53" s="544"/>
      <c r="E53" s="328">
        <v>1.74</v>
      </c>
      <c r="F53" s="119">
        <v>4.84</v>
      </c>
      <c r="G53" s="403">
        <f t="shared" si="0"/>
        <v>3.0999999999999996</v>
      </c>
      <c r="H53" s="554" t="s">
        <v>239</v>
      </c>
      <c r="I53" s="555"/>
      <c r="J53" s="555"/>
      <c r="K53" s="555"/>
      <c r="L53" s="556"/>
      <c r="M53" s="473" t="s">
        <v>209</v>
      </c>
      <c r="N53" s="474">
        <v>45309</v>
      </c>
      <c r="O53" s="254" t="s">
        <v>83</v>
      </c>
    </row>
    <row r="54" spans="1:15" ht="70.8" customHeight="1" thickBot="1">
      <c r="A54" s="260" t="s">
        <v>84</v>
      </c>
      <c r="B54" s="542" t="str">
        <f t="shared" si="2"/>
        <v>☆☆☆</v>
      </c>
      <c r="C54" s="543"/>
      <c r="D54" s="544"/>
      <c r="E54" s="119">
        <v>3.13</v>
      </c>
      <c r="F54" s="391">
        <v>7.65</v>
      </c>
      <c r="G54" s="403">
        <f t="shared" si="0"/>
        <v>4.5200000000000005</v>
      </c>
      <c r="H54" s="554" t="s">
        <v>242</v>
      </c>
      <c r="I54" s="555"/>
      <c r="J54" s="555"/>
      <c r="K54" s="555"/>
      <c r="L54" s="556"/>
      <c r="M54" s="473" t="s">
        <v>209</v>
      </c>
      <c r="N54" s="474">
        <v>45309</v>
      </c>
      <c r="O54" s="254" t="s">
        <v>84</v>
      </c>
    </row>
    <row r="55" spans="1:15" ht="69" customHeight="1" thickBot="1">
      <c r="A55" s="260" t="s">
        <v>85</v>
      </c>
      <c r="B55" s="542" t="str">
        <f t="shared" si="2"/>
        <v>☆</v>
      </c>
      <c r="C55" s="543"/>
      <c r="D55" s="544"/>
      <c r="E55" s="119">
        <v>3.28</v>
      </c>
      <c r="F55" s="119">
        <v>4.4800000000000004</v>
      </c>
      <c r="G55" s="403">
        <f t="shared" si="0"/>
        <v>1.2000000000000006</v>
      </c>
      <c r="H55" s="554" t="s">
        <v>249</v>
      </c>
      <c r="I55" s="555"/>
      <c r="J55" s="555"/>
      <c r="K55" s="555"/>
      <c r="L55" s="556"/>
      <c r="M55" s="473" t="s">
        <v>250</v>
      </c>
      <c r="N55" s="474">
        <v>45306</v>
      </c>
      <c r="O55" s="254" t="s">
        <v>85</v>
      </c>
    </row>
    <row r="56" spans="1:15" ht="69" customHeight="1" thickBot="1">
      <c r="A56" s="260" t="s">
        <v>86</v>
      </c>
      <c r="B56" s="542" t="str">
        <f t="shared" si="2"/>
        <v>☆☆☆</v>
      </c>
      <c r="C56" s="543"/>
      <c r="D56" s="544"/>
      <c r="E56" s="119">
        <v>3.39</v>
      </c>
      <c r="F56" s="391">
        <v>6.3</v>
      </c>
      <c r="G56" s="403">
        <f t="shared" si="0"/>
        <v>2.9099999999999997</v>
      </c>
      <c r="H56" s="545"/>
      <c r="I56" s="546"/>
      <c r="J56" s="546"/>
      <c r="K56" s="546"/>
      <c r="L56" s="547"/>
      <c r="M56" s="147"/>
      <c r="N56" s="148"/>
      <c r="O56" s="254" t="s">
        <v>86</v>
      </c>
    </row>
    <row r="57" spans="1:15" ht="63.75" customHeight="1" thickBot="1">
      <c r="A57" s="260" t="s">
        <v>87</v>
      </c>
      <c r="B57" s="542" t="str">
        <f t="shared" si="2"/>
        <v>☆☆☆</v>
      </c>
      <c r="C57" s="543"/>
      <c r="D57" s="544"/>
      <c r="E57" s="119">
        <v>3.3</v>
      </c>
      <c r="F57" s="391">
        <v>6.16</v>
      </c>
      <c r="G57" s="403">
        <f t="shared" si="0"/>
        <v>2.8600000000000003</v>
      </c>
      <c r="H57" s="548"/>
      <c r="I57" s="549"/>
      <c r="J57" s="549"/>
      <c r="K57" s="549"/>
      <c r="L57" s="550"/>
      <c r="M57" s="147"/>
      <c r="N57" s="148"/>
      <c r="O57" s="254" t="s">
        <v>87</v>
      </c>
    </row>
    <row r="58" spans="1:15" ht="69.75" customHeight="1" thickBot="1">
      <c r="A58" s="260" t="s">
        <v>88</v>
      </c>
      <c r="B58" s="542" t="str">
        <f t="shared" si="2"/>
        <v>★</v>
      </c>
      <c r="C58" s="543"/>
      <c r="D58" s="544"/>
      <c r="E58" s="119">
        <v>3.74</v>
      </c>
      <c r="F58" s="119">
        <v>3.7</v>
      </c>
      <c r="G58" s="403">
        <f t="shared" si="0"/>
        <v>-4.0000000000000036E-2</v>
      </c>
      <c r="H58" s="545"/>
      <c r="I58" s="546"/>
      <c r="J58" s="546"/>
      <c r="K58" s="546"/>
      <c r="L58" s="547"/>
      <c r="M58" s="147"/>
      <c r="N58" s="148"/>
      <c r="O58" s="254" t="s">
        <v>88</v>
      </c>
    </row>
    <row r="59" spans="1:15" ht="76.2" customHeight="1" thickBot="1">
      <c r="A59" s="260" t="s">
        <v>89</v>
      </c>
      <c r="B59" s="542" t="str">
        <f t="shared" si="2"/>
        <v>☆☆☆</v>
      </c>
      <c r="C59" s="543"/>
      <c r="D59" s="544"/>
      <c r="E59" s="119">
        <v>5.5</v>
      </c>
      <c r="F59" s="391">
        <v>9.82</v>
      </c>
      <c r="G59" s="403">
        <f t="shared" si="0"/>
        <v>4.32</v>
      </c>
      <c r="H59" s="554" t="s">
        <v>243</v>
      </c>
      <c r="I59" s="555"/>
      <c r="J59" s="555"/>
      <c r="K59" s="555"/>
      <c r="L59" s="556"/>
      <c r="M59" s="473" t="s">
        <v>244</v>
      </c>
      <c r="N59" s="474">
        <v>45306</v>
      </c>
      <c r="O59" s="254" t="s">
        <v>89</v>
      </c>
    </row>
    <row r="60" spans="1:15" ht="91.95" customHeight="1" thickBot="1">
      <c r="A60" s="260" t="s">
        <v>90</v>
      </c>
      <c r="B60" s="542" t="str">
        <f t="shared" si="2"/>
        <v>☆☆</v>
      </c>
      <c r="C60" s="543"/>
      <c r="D60" s="544"/>
      <c r="E60" s="119">
        <v>4.9400000000000004</v>
      </c>
      <c r="F60" s="391">
        <v>7.3</v>
      </c>
      <c r="G60" s="403">
        <f t="shared" si="0"/>
        <v>2.3599999999999994</v>
      </c>
      <c r="H60" s="545"/>
      <c r="I60" s="546"/>
      <c r="J60" s="546"/>
      <c r="K60" s="546"/>
      <c r="L60" s="547"/>
      <c r="M60" s="147"/>
      <c r="N60" s="148"/>
      <c r="O60" s="254" t="s">
        <v>90</v>
      </c>
    </row>
    <row r="61" spans="1:15" ht="81" customHeight="1" thickBot="1">
      <c r="A61" s="260" t="s">
        <v>91</v>
      </c>
      <c r="B61" s="542" t="str">
        <f t="shared" si="2"/>
        <v>☆☆</v>
      </c>
      <c r="C61" s="543"/>
      <c r="D61" s="544"/>
      <c r="E61" s="328">
        <v>0.69</v>
      </c>
      <c r="F61" s="328">
        <v>2.96</v>
      </c>
      <c r="G61" s="403">
        <f t="shared" si="0"/>
        <v>2.27</v>
      </c>
      <c r="H61" s="545" t="s">
        <v>216</v>
      </c>
      <c r="I61" s="546"/>
      <c r="J61" s="546"/>
      <c r="K61" s="546"/>
      <c r="L61" s="547"/>
      <c r="M61" s="147" t="s">
        <v>217</v>
      </c>
      <c r="N61" s="148">
        <v>45302</v>
      </c>
      <c r="O61" s="254" t="s">
        <v>91</v>
      </c>
    </row>
    <row r="62" spans="1:15" ht="75.599999999999994" customHeight="1" thickBot="1">
      <c r="A62" s="260" t="s">
        <v>92</v>
      </c>
      <c r="B62" s="542" t="str">
        <f t="shared" si="2"/>
        <v>☆☆</v>
      </c>
      <c r="C62" s="543"/>
      <c r="D62" s="544"/>
      <c r="E62" s="119">
        <v>4.03</v>
      </c>
      <c r="F62" s="119">
        <v>5.63</v>
      </c>
      <c r="G62" s="403">
        <f t="shared" si="0"/>
        <v>1.5999999999999996</v>
      </c>
      <c r="H62" s="554" t="s">
        <v>388</v>
      </c>
      <c r="I62" s="555"/>
      <c r="J62" s="555"/>
      <c r="K62" s="555"/>
      <c r="L62" s="556"/>
      <c r="M62" s="744" t="s">
        <v>389</v>
      </c>
      <c r="N62" s="474">
        <v>45311</v>
      </c>
      <c r="O62" s="254" t="s">
        <v>92</v>
      </c>
    </row>
    <row r="63" spans="1:15" ht="87" customHeight="1" thickBot="1">
      <c r="A63" s="260" t="s">
        <v>93</v>
      </c>
      <c r="B63" s="542" t="str">
        <f t="shared" si="2"/>
        <v>☆</v>
      </c>
      <c r="C63" s="543"/>
      <c r="D63" s="544"/>
      <c r="E63" s="328">
        <v>2.96</v>
      </c>
      <c r="F63" s="119">
        <v>3.87</v>
      </c>
      <c r="G63" s="403">
        <f t="shared" si="0"/>
        <v>0.91000000000000014</v>
      </c>
      <c r="H63" s="545"/>
      <c r="I63" s="546"/>
      <c r="J63" s="546"/>
      <c r="K63" s="546"/>
      <c r="L63" s="547"/>
      <c r="M63" s="417"/>
      <c r="N63" s="148"/>
      <c r="O63" s="254" t="s">
        <v>93</v>
      </c>
    </row>
    <row r="64" spans="1:15" ht="73.2" customHeight="1" thickBot="1">
      <c r="A64" s="260" t="s">
        <v>94</v>
      </c>
      <c r="B64" s="542" t="str">
        <f t="shared" si="2"/>
        <v>☆</v>
      </c>
      <c r="C64" s="543"/>
      <c r="D64" s="544"/>
      <c r="E64" s="328">
        <v>2.84</v>
      </c>
      <c r="F64" s="119">
        <v>3.66</v>
      </c>
      <c r="G64" s="403">
        <f t="shared" si="0"/>
        <v>0.82000000000000028</v>
      </c>
      <c r="H64" s="551" t="s">
        <v>223</v>
      </c>
      <c r="I64" s="552"/>
      <c r="J64" s="552"/>
      <c r="K64" s="552"/>
      <c r="L64" s="553"/>
      <c r="M64" s="147" t="s">
        <v>211</v>
      </c>
      <c r="N64" s="148">
        <v>45298</v>
      </c>
      <c r="O64" s="254" t="s">
        <v>94</v>
      </c>
    </row>
    <row r="65" spans="1:18" ht="80.25" customHeight="1" thickBot="1">
      <c r="A65" s="260" t="s">
        <v>95</v>
      </c>
      <c r="B65" s="542" t="str">
        <f t="shared" si="2"/>
        <v>☆☆☆</v>
      </c>
      <c r="C65" s="543"/>
      <c r="D65" s="544"/>
      <c r="E65" s="119">
        <v>3.94</v>
      </c>
      <c r="F65" s="391">
        <v>7.42</v>
      </c>
      <c r="G65" s="403">
        <f t="shared" si="0"/>
        <v>3.48</v>
      </c>
      <c r="H65" s="548"/>
      <c r="I65" s="549"/>
      <c r="J65" s="549"/>
      <c r="K65" s="549"/>
      <c r="L65" s="550"/>
      <c r="M65" s="368"/>
      <c r="N65" s="148"/>
      <c r="O65" s="254" t="s">
        <v>95</v>
      </c>
    </row>
    <row r="66" spans="1:18" ht="88.5" customHeight="1" thickBot="1">
      <c r="A66" s="260" t="s">
        <v>96</v>
      </c>
      <c r="B66" s="542" t="str">
        <f t="shared" si="2"/>
        <v>☆☆</v>
      </c>
      <c r="C66" s="543"/>
      <c r="D66" s="544"/>
      <c r="E66" s="119">
        <v>5.89</v>
      </c>
      <c r="F66" s="391">
        <v>8.06</v>
      </c>
      <c r="G66" s="403">
        <f t="shared" si="0"/>
        <v>2.1700000000000008</v>
      </c>
      <c r="H66" s="548"/>
      <c r="I66" s="549"/>
      <c r="J66" s="549"/>
      <c r="K66" s="549"/>
      <c r="L66" s="550"/>
      <c r="M66" s="147"/>
      <c r="N66" s="148"/>
      <c r="O66" s="254" t="s">
        <v>96</v>
      </c>
    </row>
    <row r="67" spans="1:18" ht="78.75" customHeight="1" thickBot="1">
      <c r="A67" s="260" t="s">
        <v>97</v>
      </c>
      <c r="B67" s="542" t="str">
        <f t="shared" si="2"/>
        <v>☆☆☆</v>
      </c>
      <c r="C67" s="543"/>
      <c r="D67" s="544"/>
      <c r="E67" s="119">
        <v>5.69</v>
      </c>
      <c r="F67" s="391">
        <v>10.53</v>
      </c>
      <c r="G67" s="403">
        <f t="shared" si="0"/>
        <v>4.839999999999999</v>
      </c>
      <c r="H67" s="545"/>
      <c r="I67" s="546"/>
      <c r="J67" s="546"/>
      <c r="K67" s="546"/>
      <c r="L67" s="547"/>
      <c r="M67" s="147"/>
      <c r="N67" s="148"/>
      <c r="O67" s="254" t="s">
        <v>97</v>
      </c>
    </row>
    <row r="68" spans="1:18" ht="73.8" customHeight="1" thickBot="1">
      <c r="A68" s="263" t="s">
        <v>98</v>
      </c>
      <c r="B68" s="542" t="str">
        <f t="shared" si="2"/>
        <v>☆☆☆</v>
      </c>
      <c r="C68" s="543"/>
      <c r="D68" s="544"/>
      <c r="E68" s="119">
        <v>5</v>
      </c>
      <c r="F68" s="391">
        <v>9.41</v>
      </c>
      <c r="G68" s="403">
        <f t="shared" si="0"/>
        <v>4.41</v>
      </c>
      <c r="H68" s="545"/>
      <c r="I68" s="546"/>
      <c r="J68" s="546"/>
      <c r="K68" s="546"/>
      <c r="L68" s="547"/>
      <c r="M68" s="304"/>
      <c r="N68" s="148"/>
      <c r="O68" s="254" t="s">
        <v>98</v>
      </c>
    </row>
    <row r="69" spans="1:18" ht="72.75" customHeight="1" thickBot="1">
      <c r="A69" s="261" t="s">
        <v>99</v>
      </c>
      <c r="B69" s="542" t="str">
        <f t="shared" si="2"/>
        <v>☆</v>
      </c>
      <c r="C69" s="543"/>
      <c r="D69" s="544"/>
      <c r="E69" s="418">
        <v>2</v>
      </c>
      <c r="F69" s="418">
        <v>2.13</v>
      </c>
      <c r="G69" s="403">
        <f t="shared" si="0"/>
        <v>0.12999999999999989</v>
      </c>
      <c r="H69" s="548"/>
      <c r="I69" s="549"/>
      <c r="J69" s="549"/>
      <c r="K69" s="549"/>
      <c r="L69" s="550"/>
      <c r="M69" s="147"/>
      <c r="N69" s="148"/>
      <c r="O69" s="254" t="s">
        <v>99</v>
      </c>
    </row>
    <row r="70" spans="1:18" ht="58.5" customHeight="1" thickBot="1">
      <c r="A70" s="197" t="s">
        <v>100</v>
      </c>
      <c r="B70" s="542" t="str">
        <f t="shared" si="2"/>
        <v>☆☆☆</v>
      </c>
      <c r="C70" s="543"/>
      <c r="D70" s="544"/>
      <c r="E70" s="472">
        <v>2.83</v>
      </c>
      <c r="F70" s="119">
        <v>5.35</v>
      </c>
      <c r="G70" s="403">
        <f t="shared" si="0"/>
        <v>2.5199999999999996</v>
      </c>
      <c r="H70" s="545"/>
      <c r="I70" s="546"/>
      <c r="J70" s="546"/>
      <c r="K70" s="546"/>
      <c r="L70" s="547"/>
      <c r="M70" s="198"/>
      <c r="N70" s="148"/>
      <c r="O70" s="254"/>
    </row>
    <row r="71" spans="1:18" ht="42.75" customHeight="1" thickBot="1">
      <c r="A71" s="199"/>
      <c r="B71" s="199"/>
      <c r="C71" s="199"/>
      <c r="D71" s="199"/>
      <c r="E71" s="587"/>
      <c r="F71" s="587"/>
      <c r="G71" s="587"/>
      <c r="H71" s="587"/>
      <c r="I71" s="587"/>
      <c r="J71" s="587"/>
      <c r="K71" s="587"/>
      <c r="L71" s="587"/>
      <c r="M71" s="53">
        <f>COUNTIF(E24:E70,"&gt;=10")</f>
        <v>0</v>
      </c>
      <c r="N71" s="53">
        <f>COUNTIF(F24:F70,"&gt;=10")</f>
        <v>1</v>
      </c>
      <c r="O71" s="53" t="s">
        <v>26</v>
      </c>
    </row>
    <row r="72" spans="1:18" ht="36.75" customHeight="1" thickBot="1">
      <c r="A72" s="66" t="s">
        <v>19</v>
      </c>
      <c r="B72" s="67"/>
      <c r="C72" s="112"/>
      <c r="D72" s="112"/>
      <c r="E72" s="588" t="s">
        <v>18</v>
      </c>
      <c r="F72" s="588"/>
      <c r="G72" s="588"/>
      <c r="H72" s="589" t="s">
        <v>191</v>
      </c>
      <c r="I72" s="590"/>
      <c r="J72" s="67"/>
      <c r="K72" s="68"/>
      <c r="L72" s="68"/>
      <c r="M72" s="69"/>
      <c r="N72" s="70"/>
    </row>
    <row r="73" spans="1:18" ht="36.75" customHeight="1" thickBot="1">
      <c r="A73" s="71"/>
      <c r="B73" s="200"/>
      <c r="C73" s="593" t="s">
        <v>167</v>
      </c>
      <c r="D73" s="594"/>
      <c r="E73" s="594"/>
      <c r="F73" s="595"/>
      <c r="G73" s="72">
        <f>+F70</f>
        <v>5.35</v>
      </c>
      <c r="H73" s="73" t="s">
        <v>101</v>
      </c>
      <c r="I73" s="591">
        <f>+G70</f>
        <v>2.5199999999999996</v>
      </c>
      <c r="J73" s="592"/>
      <c r="K73" s="201"/>
      <c r="L73" s="201"/>
      <c r="M73" s="202"/>
      <c r="N73" s="74"/>
    </row>
    <row r="74" spans="1:18" ht="36.75" customHeight="1" thickBot="1">
      <c r="A74" s="71"/>
      <c r="B74" s="200"/>
      <c r="C74" s="557" t="s">
        <v>102</v>
      </c>
      <c r="D74" s="558"/>
      <c r="E74" s="558"/>
      <c r="F74" s="559"/>
      <c r="G74" s="75">
        <f>+F35</f>
        <v>7.82</v>
      </c>
      <c r="H74" s="76" t="s">
        <v>101</v>
      </c>
      <c r="I74" s="560">
        <f>+G35</f>
        <v>4.2300000000000004</v>
      </c>
      <c r="J74" s="561"/>
      <c r="K74" s="201"/>
      <c r="L74" s="201"/>
      <c r="M74" s="202"/>
      <c r="N74" s="74"/>
      <c r="R74" s="239" t="s">
        <v>19</v>
      </c>
    </row>
    <row r="75" spans="1:18" ht="36.75" customHeight="1" thickBot="1">
      <c r="A75" s="71"/>
      <c r="B75" s="200"/>
      <c r="C75" s="562" t="s">
        <v>103</v>
      </c>
      <c r="D75" s="563"/>
      <c r="E75" s="563"/>
      <c r="F75" s="77" t="str">
        <f>VLOOKUP(G75,F:P,10,0)</f>
        <v>宮崎県</v>
      </c>
      <c r="G75" s="78">
        <f>MAX(F23:F70)</f>
        <v>10.53</v>
      </c>
      <c r="H75" s="564" t="s">
        <v>104</v>
      </c>
      <c r="I75" s="565"/>
      <c r="J75" s="565"/>
      <c r="K75" s="79">
        <f>+N71</f>
        <v>1</v>
      </c>
      <c r="L75" s="80" t="s">
        <v>105</v>
      </c>
      <c r="M75" s="81">
        <f>N71-M71</f>
        <v>1</v>
      </c>
      <c r="N75" s="74"/>
      <c r="R75" s="240"/>
    </row>
    <row r="76" spans="1:18" ht="36.75" customHeight="1" thickBot="1">
      <c r="A76" s="82"/>
      <c r="B76" s="83"/>
      <c r="C76" s="83"/>
      <c r="D76" s="83"/>
      <c r="E76" s="83"/>
      <c r="F76" s="83"/>
      <c r="G76" s="83"/>
      <c r="H76" s="83"/>
      <c r="I76" s="83"/>
      <c r="J76" s="83"/>
      <c r="K76" s="84"/>
      <c r="L76" s="84"/>
      <c r="M76" s="85"/>
      <c r="N76" s="86"/>
      <c r="R76" s="240"/>
    </row>
    <row r="77" spans="1:18" ht="30.75" customHeight="1">
      <c r="A77" s="108"/>
      <c r="B77" s="108"/>
      <c r="C77" s="108"/>
      <c r="D77" s="108"/>
      <c r="E77" s="108"/>
      <c r="F77" s="108"/>
      <c r="G77" s="108"/>
      <c r="H77" s="108"/>
      <c r="I77" s="108"/>
      <c r="J77" s="108"/>
      <c r="K77" s="203"/>
      <c r="L77" s="203"/>
      <c r="M77" s="204"/>
      <c r="N77" s="205"/>
      <c r="R77" s="241"/>
    </row>
    <row r="78" spans="1:18" ht="30.75" customHeight="1" thickBot="1">
      <c r="A78" s="206"/>
      <c r="B78" s="206"/>
      <c r="C78" s="206"/>
      <c r="D78" s="206"/>
      <c r="E78" s="206"/>
      <c r="F78" s="206"/>
      <c r="G78" s="206"/>
      <c r="H78" s="206"/>
      <c r="I78" s="206"/>
      <c r="J78" s="206"/>
      <c r="K78" s="207"/>
      <c r="L78" s="207"/>
      <c r="M78" s="208"/>
      <c r="N78" s="206"/>
    </row>
    <row r="79" spans="1:18" ht="24.75" customHeight="1" thickTop="1">
      <c r="A79" s="566">
        <v>3</v>
      </c>
      <c r="B79" s="569" t="s">
        <v>189</v>
      </c>
      <c r="C79" s="570"/>
      <c r="D79" s="570"/>
      <c r="E79" s="570"/>
      <c r="F79" s="571"/>
      <c r="G79" s="578" t="s">
        <v>190</v>
      </c>
      <c r="H79" s="579"/>
      <c r="I79" s="579"/>
      <c r="J79" s="579"/>
      <c r="K79" s="579"/>
      <c r="L79" s="579"/>
      <c r="M79" s="579"/>
      <c r="N79" s="580"/>
    </row>
    <row r="80" spans="1:18" ht="24.75" customHeight="1">
      <c r="A80" s="567"/>
      <c r="B80" s="572"/>
      <c r="C80" s="573"/>
      <c r="D80" s="573"/>
      <c r="E80" s="573"/>
      <c r="F80" s="574"/>
      <c r="G80" s="581"/>
      <c r="H80" s="582"/>
      <c r="I80" s="582"/>
      <c r="J80" s="582"/>
      <c r="K80" s="582"/>
      <c r="L80" s="582"/>
      <c r="M80" s="582"/>
      <c r="N80" s="583"/>
      <c r="O80" s="209" t="s">
        <v>26</v>
      </c>
      <c r="P80" s="209"/>
    </row>
    <row r="81" spans="1:16" ht="24.75" customHeight="1">
      <c r="A81" s="567"/>
      <c r="B81" s="572"/>
      <c r="C81" s="573"/>
      <c r="D81" s="573"/>
      <c r="E81" s="573"/>
      <c r="F81" s="574"/>
      <c r="G81" s="581"/>
      <c r="H81" s="582"/>
      <c r="I81" s="582"/>
      <c r="J81" s="582"/>
      <c r="K81" s="582"/>
      <c r="L81" s="582"/>
      <c r="M81" s="582"/>
      <c r="N81" s="583"/>
      <c r="O81" s="209" t="s">
        <v>19</v>
      </c>
      <c r="P81" s="209" t="s">
        <v>106</v>
      </c>
    </row>
    <row r="82" spans="1:16" ht="24.75" customHeight="1">
      <c r="A82" s="567"/>
      <c r="B82" s="572"/>
      <c r="C82" s="573"/>
      <c r="D82" s="573"/>
      <c r="E82" s="573"/>
      <c r="F82" s="574"/>
      <c r="G82" s="581"/>
      <c r="H82" s="582"/>
      <c r="I82" s="582"/>
      <c r="J82" s="582"/>
      <c r="K82" s="582"/>
      <c r="L82" s="582"/>
      <c r="M82" s="582"/>
      <c r="N82" s="583"/>
      <c r="O82" s="210"/>
      <c r="P82" s="209"/>
    </row>
    <row r="83" spans="1:16" ht="46.2" customHeight="1" thickBot="1">
      <c r="A83" s="568"/>
      <c r="B83" s="575"/>
      <c r="C83" s="576"/>
      <c r="D83" s="576"/>
      <c r="E83" s="576"/>
      <c r="F83" s="577"/>
      <c r="G83" s="584"/>
      <c r="H83" s="585"/>
      <c r="I83" s="585"/>
      <c r="J83" s="585"/>
      <c r="K83" s="585"/>
      <c r="L83" s="585"/>
      <c r="M83" s="585"/>
      <c r="N83" s="58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B44:D44"/>
    <mergeCell ref="H44:L44"/>
    <mergeCell ref="B35:D35"/>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K28"/>
  <sheetViews>
    <sheetView workbookViewId="0">
      <selection activeCell="K21" sqref="K21"/>
    </sheetView>
  </sheetViews>
  <sheetFormatPr defaultRowHeight="13.2"/>
  <cols>
    <col min="2" max="2" width="13.109375" customWidth="1"/>
    <col min="3"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53" t="s">
        <v>371</v>
      </c>
      <c r="C4" s="454"/>
      <c r="D4" s="104"/>
      <c r="E4" s="104"/>
      <c r="F4" s="104"/>
      <c r="G4" s="104"/>
      <c r="H4" s="104"/>
    </row>
    <row r="5" spans="1:10" ht="13.8" thickBot="1">
      <c r="A5" s="104"/>
      <c r="B5" s="635" t="s">
        <v>193</v>
      </c>
      <c r="C5" s="636"/>
      <c r="D5" s="636"/>
      <c r="E5" s="637" t="s">
        <v>194</v>
      </c>
      <c r="F5" s="637"/>
      <c r="G5" s="638"/>
      <c r="H5" s="104"/>
    </row>
    <row r="6" spans="1:10">
      <c r="A6" s="104"/>
      <c r="B6" s="455" t="s">
        <v>195</v>
      </c>
      <c r="C6" s="456" t="s">
        <v>195</v>
      </c>
      <c r="D6" s="456" t="s">
        <v>196</v>
      </c>
      <c r="E6" s="457" t="s">
        <v>195</v>
      </c>
      <c r="F6" s="456" t="s">
        <v>195</v>
      </c>
      <c r="G6" s="458" t="s">
        <v>196</v>
      </c>
      <c r="H6" s="104"/>
    </row>
    <row r="7" spans="1:10">
      <c r="A7" s="104"/>
      <c r="B7" s="459" t="s">
        <v>197</v>
      </c>
      <c r="C7" s="460" t="s">
        <v>198</v>
      </c>
      <c r="D7" s="460" t="s">
        <v>199</v>
      </c>
      <c r="E7" s="461" t="s">
        <v>197</v>
      </c>
      <c r="F7" s="460" t="s">
        <v>198</v>
      </c>
      <c r="G7" s="462" t="s">
        <v>199</v>
      </c>
      <c r="H7" s="104"/>
    </row>
    <row r="8" spans="1:10" ht="13.8" thickBot="1">
      <c r="A8" s="104"/>
      <c r="B8" s="521">
        <v>104612</v>
      </c>
      <c r="C8" s="522">
        <v>53828</v>
      </c>
      <c r="D8" s="522">
        <v>50784</v>
      </c>
      <c r="E8" s="522">
        <v>27987</v>
      </c>
      <c r="F8" s="522">
        <v>13752</v>
      </c>
      <c r="G8" s="523">
        <v>14235</v>
      </c>
      <c r="H8" s="104"/>
    </row>
    <row r="9" spans="1:10">
      <c r="A9" s="104"/>
      <c r="B9" s="104"/>
      <c r="C9" s="104"/>
      <c r="D9" s="104"/>
      <c r="E9" s="104"/>
      <c r="F9" s="104"/>
      <c r="G9" s="104"/>
      <c r="H9" s="104"/>
    </row>
    <row r="10" spans="1:10">
      <c r="A10" s="104"/>
      <c r="B10" s="104"/>
      <c r="C10" s="104"/>
      <c r="D10" s="104"/>
      <c r="E10" s="104"/>
      <c r="F10" s="104"/>
      <c r="G10" s="104"/>
      <c r="H10" s="104"/>
      <c r="J10" t="s">
        <v>145</v>
      </c>
    </row>
    <row r="11" spans="1:10">
      <c r="A11" s="104"/>
      <c r="B11" s="104"/>
      <c r="C11" s="104"/>
      <c r="D11" s="104"/>
      <c r="E11" s="104"/>
      <c r="F11" s="104"/>
      <c r="G11" s="104"/>
      <c r="H11" s="104"/>
    </row>
    <row r="12" spans="1:10">
      <c r="A12" s="104"/>
      <c r="B12" s="453" t="s">
        <v>372</v>
      </c>
      <c r="C12" s="454"/>
      <c r="D12" s="104"/>
      <c r="E12" s="104"/>
      <c r="F12" s="104"/>
      <c r="G12" s="104"/>
      <c r="H12" s="104"/>
    </row>
    <row r="13" spans="1:10" ht="13.8" thickBot="1">
      <c r="A13" s="104"/>
      <c r="B13" s="635" t="s">
        <v>193</v>
      </c>
      <c r="C13" s="636"/>
      <c r="D13" s="636"/>
      <c r="E13" s="637" t="s">
        <v>194</v>
      </c>
      <c r="F13" s="637"/>
      <c r="G13" s="638"/>
      <c r="H13" s="104"/>
    </row>
    <row r="14" spans="1:10">
      <c r="A14" s="104"/>
      <c r="B14" s="455" t="s">
        <v>195</v>
      </c>
      <c r="C14" s="456" t="s">
        <v>195</v>
      </c>
      <c r="D14" s="456" t="s">
        <v>196</v>
      </c>
      <c r="E14" s="457" t="s">
        <v>195</v>
      </c>
      <c r="F14" s="456" t="s">
        <v>195</v>
      </c>
      <c r="G14" s="458" t="s">
        <v>196</v>
      </c>
      <c r="H14" s="104"/>
    </row>
    <row r="15" spans="1:10">
      <c r="A15" s="104"/>
      <c r="B15" s="459" t="s">
        <v>197</v>
      </c>
      <c r="C15" s="460" t="s">
        <v>198</v>
      </c>
      <c r="D15" s="460" t="s">
        <v>199</v>
      </c>
      <c r="E15" s="461" t="s">
        <v>197</v>
      </c>
      <c r="F15" s="460" t="s">
        <v>198</v>
      </c>
      <c r="G15" s="462" t="s">
        <v>199</v>
      </c>
      <c r="H15" s="104"/>
    </row>
    <row r="16" spans="1:10" ht="13.8" thickBot="1">
      <c r="A16" s="104"/>
      <c r="B16" s="521">
        <v>61918</v>
      </c>
      <c r="C16" s="522">
        <v>32099</v>
      </c>
      <c r="D16" s="522">
        <v>29819</v>
      </c>
      <c r="E16" s="522">
        <v>34035</v>
      </c>
      <c r="F16" s="522">
        <v>16741</v>
      </c>
      <c r="G16" s="523">
        <v>17294</v>
      </c>
      <c r="H16" s="104"/>
    </row>
    <row r="17" spans="1:11">
      <c r="A17" s="104"/>
      <c r="B17" s="104"/>
      <c r="C17" s="104"/>
      <c r="D17" s="104"/>
      <c r="E17" s="104"/>
      <c r="F17" s="104"/>
      <c r="G17" s="104"/>
      <c r="H17" s="104"/>
    </row>
    <row r="18" spans="1:11">
      <c r="A18" s="104"/>
      <c r="B18" s="104"/>
      <c r="C18" s="104"/>
      <c r="D18" s="104"/>
      <c r="E18" s="104"/>
      <c r="F18" s="104"/>
      <c r="G18" s="104"/>
      <c r="H18" s="104"/>
    </row>
    <row r="19" spans="1:11">
      <c r="A19" s="104"/>
      <c r="B19" s="104"/>
      <c r="C19" s="104"/>
      <c r="D19" s="104"/>
      <c r="E19" s="104"/>
      <c r="F19" s="104"/>
      <c r="G19" s="104"/>
      <c r="H19" s="104"/>
    </row>
    <row r="20" spans="1:11" ht="18" customHeight="1">
      <c r="A20" s="104"/>
      <c r="B20" s="463" t="s">
        <v>193</v>
      </c>
      <c r="C20" s="464"/>
      <c r="D20" s="464"/>
      <c r="E20" s="465" t="s">
        <v>194</v>
      </c>
      <c r="F20" s="465"/>
      <c r="G20" s="466"/>
      <c r="H20" s="104"/>
    </row>
    <row r="21" spans="1:11" ht="18" customHeight="1">
      <c r="A21" s="104"/>
      <c r="B21" s="467" t="s">
        <v>200</v>
      </c>
      <c r="C21" s="468" t="s">
        <v>201</v>
      </c>
      <c r="D21" s="468" t="s">
        <v>202</v>
      </c>
      <c r="E21" s="469" t="s">
        <v>203</v>
      </c>
      <c r="F21" s="468" t="s">
        <v>204</v>
      </c>
      <c r="G21" s="470" t="s">
        <v>205</v>
      </c>
      <c r="H21" s="104"/>
      <c r="K21" t="s">
        <v>373</v>
      </c>
    </row>
    <row r="22" spans="1:11" ht="18" customHeight="1">
      <c r="A22" s="104"/>
      <c r="B22" s="520">
        <f>+B16/B8</f>
        <v>0.59188238443008445</v>
      </c>
      <c r="C22" s="520">
        <f t="shared" ref="C22:G22" si="0">+C16/C8</f>
        <v>0.59632533254068509</v>
      </c>
      <c r="D22" s="520">
        <f t="shared" si="0"/>
        <v>0.58717312539382482</v>
      </c>
      <c r="E22" s="520">
        <f t="shared" si="0"/>
        <v>1.216100332297138</v>
      </c>
      <c r="F22" s="520">
        <f t="shared" si="0"/>
        <v>1.2173502036067481</v>
      </c>
      <c r="G22" s="520">
        <f t="shared" si="0"/>
        <v>1.2148928696873902</v>
      </c>
      <c r="H22" s="104"/>
    </row>
    <row r="23" spans="1:11">
      <c r="B23" s="104"/>
      <c r="C23" s="104"/>
      <c r="D23" s="104"/>
      <c r="E23" s="104"/>
      <c r="F23" s="104"/>
      <c r="G23" s="104"/>
      <c r="H23" s="104"/>
    </row>
    <row r="24" spans="1:11">
      <c r="B24" s="104"/>
      <c r="C24" s="104"/>
      <c r="D24" s="104"/>
      <c r="E24" s="104"/>
      <c r="F24" s="104"/>
      <c r="G24" s="104"/>
      <c r="H24" s="104"/>
    </row>
    <row r="25" spans="1:11">
      <c r="B25" s="104"/>
      <c r="C25" s="104"/>
      <c r="D25" s="104"/>
      <c r="E25" s="104"/>
      <c r="F25" s="104"/>
      <c r="G25" s="104"/>
      <c r="H25" s="104"/>
    </row>
    <row r="26" spans="1:11">
      <c r="H26" s="104"/>
    </row>
    <row r="28" spans="1:11">
      <c r="H28" t="s">
        <v>206</v>
      </c>
    </row>
  </sheetData>
  <mergeCells count="4">
    <mergeCell ref="B5:D5"/>
    <mergeCell ref="E5:G5"/>
    <mergeCell ref="B13:D13"/>
    <mergeCell ref="E13:G13"/>
  </mergeCells>
  <phoneticPr fontId="8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7D82-3980-4211-BD70-1F8143D9E3D8}">
  <dimension ref="A1:K12"/>
  <sheetViews>
    <sheetView tabSelected="1" view="pageBreakPreview" zoomScaleNormal="100" zoomScaleSheetLayoutView="100" workbookViewId="0">
      <selection activeCell="A3" sqref="A3:K3"/>
    </sheetView>
  </sheetViews>
  <sheetFormatPr defaultColWidth="9" defaultRowHeight="13.2"/>
  <cols>
    <col min="1" max="10" width="9" style="1"/>
    <col min="11" max="11" width="42.44140625" style="1" customWidth="1"/>
    <col min="12" max="16384" width="9" style="1"/>
  </cols>
  <sheetData>
    <row r="1" spans="1:11" ht="23.4">
      <c r="A1" s="639" t="s">
        <v>207</v>
      </c>
      <c r="B1" s="639"/>
      <c r="C1" s="639"/>
      <c r="D1" s="639"/>
      <c r="E1" s="639"/>
      <c r="F1" s="639"/>
      <c r="G1" s="639"/>
      <c r="H1" s="639"/>
      <c r="I1" s="639"/>
      <c r="J1" s="639"/>
      <c r="K1" s="639"/>
    </row>
    <row r="2" spans="1:11" ht="19.2">
      <c r="A2" s="756" t="s">
        <v>437</v>
      </c>
      <c r="B2" s="756"/>
      <c r="C2" s="756"/>
      <c r="D2" s="756"/>
      <c r="E2" s="756"/>
      <c r="F2" s="756"/>
      <c r="G2" s="756"/>
      <c r="H2" s="756"/>
      <c r="I2" s="756"/>
      <c r="J2" s="756"/>
      <c r="K2" s="756"/>
    </row>
    <row r="3" spans="1:11" ht="19.2">
      <c r="A3" s="755" t="s">
        <v>436</v>
      </c>
      <c r="B3" s="755"/>
      <c r="C3" s="755"/>
      <c r="D3" s="755"/>
      <c r="E3" s="755"/>
      <c r="F3" s="755"/>
      <c r="G3" s="755"/>
      <c r="H3" s="755"/>
      <c r="I3" s="755"/>
      <c r="J3" s="755"/>
      <c r="K3" s="755"/>
    </row>
    <row r="4" spans="1:11" ht="22.2" customHeight="1">
      <c r="A4" s="754" t="s">
        <v>435</v>
      </c>
      <c r="B4" s="754"/>
      <c r="C4" s="754"/>
      <c r="D4" s="754"/>
      <c r="E4" s="754"/>
      <c r="F4" s="754"/>
      <c r="G4" s="754"/>
      <c r="H4" s="754"/>
      <c r="I4" s="754"/>
      <c r="J4" s="754"/>
      <c r="K4" s="754"/>
    </row>
    <row r="5" spans="1:11" ht="22.2" customHeight="1">
      <c r="A5" s="753" t="s">
        <v>434</v>
      </c>
      <c r="B5" s="752"/>
      <c r="C5" s="752"/>
      <c r="D5" s="752"/>
      <c r="E5" s="752"/>
      <c r="F5" s="752"/>
      <c r="G5" s="752"/>
      <c r="H5" s="752"/>
      <c r="I5" s="752"/>
      <c r="J5" s="752"/>
      <c r="K5" s="751"/>
    </row>
    <row r="6" spans="1:11" ht="166.2" customHeight="1">
      <c r="A6" s="757" t="s">
        <v>439</v>
      </c>
      <c r="B6" s="758"/>
      <c r="C6" s="758"/>
      <c r="D6" s="758"/>
      <c r="E6" s="758"/>
      <c r="F6" s="758"/>
      <c r="G6" s="758"/>
      <c r="H6" s="758"/>
      <c r="I6" s="758"/>
      <c r="J6" s="758"/>
      <c r="K6" s="759"/>
    </row>
    <row r="7" spans="1:11" ht="91.5" customHeight="1">
      <c r="A7" s="760" t="s">
        <v>440</v>
      </c>
      <c r="B7" s="761"/>
      <c r="C7" s="761"/>
      <c r="D7" s="761"/>
      <c r="E7" s="761"/>
      <c r="F7" s="761"/>
      <c r="G7" s="761"/>
      <c r="H7" s="761"/>
      <c r="I7" s="761"/>
      <c r="J7" s="761"/>
      <c r="K7" s="762"/>
    </row>
    <row r="8" spans="1:11" ht="6.6" customHeight="1">
      <c r="A8" s="103"/>
      <c r="B8" s="103"/>
      <c r="C8" s="103"/>
      <c r="D8" s="103"/>
      <c r="E8" s="103"/>
      <c r="F8" s="103"/>
      <c r="G8" s="103"/>
      <c r="H8" s="103"/>
      <c r="I8" s="103"/>
      <c r="J8" s="103"/>
      <c r="K8" s="103"/>
    </row>
    <row r="9" spans="1:11" ht="9.6" customHeight="1">
      <c r="A9" s="750" t="s">
        <v>438</v>
      </c>
      <c r="B9" s="750"/>
      <c r="C9" s="750"/>
      <c r="D9" s="750"/>
      <c r="E9" s="750"/>
      <c r="F9" s="750"/>
      <c r="G9" s="750"/>
      <c r="H9" s="750"/>
      <c r="I9" s="750"/>
      <c r="J9" s="750"/>
      <c r="K9" s="750"/>
    </row>
    <row r="10" spans="1:11" ht="20.25" customHeight="1">
      <c r="A10" s="750"/>
      <c r="B10" s="750"/>
      <c r="C10" s="750"/>
      <c r="D10" s="750"/>
      <c r="E10" s="750"/>
      <c r="F10" s="750"/>
      <c r="G10" s="750"/>
      <c r="H10" s="750"/>
      <c r="I10" s="750"/>
      <c r="J10" s="750"/>
      <c r="K10" s="750"/>
    </row>
    <row r="11" spans="1:11" ht="20.25" customHeight="1">
      <c r="A11" s="750"/>
      <c r="B11" s="750"/>
      <c r="C11" s="750"/>
      <c r="D11" s="750"/>
      <c r="E11" s="750"/>
      <c r="F11" s="750"/>
      <c r="G11" s="750"/>
      <c r="H11" s="750"/>
      <c r="I11" s="750"/>
      <c r="J11" s="750"/>
      <c r="K11" s="750"/>
    </row>
    <row r="12" spans="1:11" ht="31.8" customHeight="1">
      <c r="A12" s="750"/>
      <c r="B12" s="750"/>
      <c r="C12" s="750"/>
      <c r="D12" s="750"/>
      <c r="E12" s="750"/>
      <c r="F12" s="750"/>
      <c r="G12" s="750"/>
      <c r="H12" s="750"/>
      <c r="I12" s="750"/>
      <c r="J12" s="750"/>
      <c r="K12" s="750"/>
    </row>
  </sheetData>
  <mergeCells count="8">
    <mergeCell ref="A7:K7"/>
    <mergeCell ref="A9:K12"/>
    <mergeCell ref="A1:K1"/>
    <mergeCell ref="A2:K2"/>
    <mergeCell ref="A3:K3"/>
    <mergeCell ref="A4:K4"/>
    <mergeCell ref="A5:K5"/>
    <mergeCell ref="A6:K6"/>
  </mergeCells>
  <phoneticPr fontId="86"/>
  <pageMargins left="0.23622047244094491" right="0.23622047244094491" top="0.74803149606299213" bottom="0.74803149606299213" header="0.31496062992125984" footer="0.31496062992125984"/>
  <pageSetup paperSize="9" scale="110"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5"/>
  <sheetViews>
    <sheetView showGridLines="0" zoomScale="92" zoomScaleNormal="92" zoomScaleSheetLayoutView="79" workbookViewId="0">
      <selection activeCell="A46" sqref="A46"/>
    </sheetView>
  </sheetViews>
  <sheetFormatPr defaultColWidth="9" defaultRowHeight="19.2"/>
  <cols>
    <col min="1" max="1" width="163.88671875" style="277" customWidth="1"/>
    <col min="2" max="2" width="11.21875" style="275" customWidth="1"/>
    <col min="3" max="3" width="22" style="275" customWidth="1"/>
    <col min="4" max="4" width="20.109375" style="276" customWidth="1"/>
    <col min="5" max="16384" width="9" style="1"/>
  </cols>
  <sheetData>
    <row r="1" spans="1:4" s="40" customFormat="1" ht="44.25" customHeight="1" thickBot="1">
      <c r="A1" s="159" t="s">
        <v>229</v>
      </c>
      <c r="B1" s="160" t="s">
        <v>0</v>
      </c>
      <c r="C1" s="161" t="s">
        <v>1</v>
      </c>
      <c r="D1" s="274" t="s">
        <v>2</v>
      </c>
    </row>
    <row r="2" spans="1:4" s="40" customFormat="1" ht="48" customHeight="1" thickTop="1">
      <c r="A2" s="157" t="s">
        <v>384</v>
      </c>
      <c r="B2" s="287"/>
      <c r="C2" s="653" t="s">
        <v>383</v>
      </c>
      <c r="D2" s="290"/>
    </row>
    <row r="3" spans="1:4" s="40" customFormat="1" ht="102.6" customHeight="1">
      <c r="A3" s="414" t="s">
        <v>385</v>
      </c>
      <c r="B3" s="409" t="s">
        <v>386</v>
      </c>
      <c r="C3" s="654"/>
      <c r="D3" s="447">
        <v>45311</v>
      </c>
    </row>
    <row r="4" spans="1:4" s="40" customFormat="1" ht="36.6" customHeight="1" thickBot="1">
      <c r="A4" s="158" t="s">
        <v>387</v>
      </c>
      <c r="B4" s="286"/>
      <c r="C4" s="655"/>
      <c r="D4" s="289"/>
    </row>
    <row r="5" spans="1:4" s="40" customFormat="1" ht="48" customHeight="1" thickTop="1">
      <c r="A5" s="157" t="s">
        <v>260</v>
      </c>
      <c r="B5" s="287"/>
      <c r="C5" s="653" t="s">
        <v>263</v>
      </c>
      <c r="D5" s="290"/>
    </row>
    <row r="6" spans="1:4" s="40" customFormat="1" ht="102.6" customHeight="1">
      <c r="A6" s="414" t="s">
        <v>261</v>
      </c>
      <c r="B6" s="409" t="s">
        <v>264</v>
      </c>
      <c r="C6" s="654"/>
      <c r="D6" s="447">
        <v>45309</v>
      </c>
    </row>
    <row r="7" spans="1:4" s="40" customFormat="1" ht="36.6" customHeight="1" thickBot="1">
      <c r="A7" s="158" t="s">
        <v>262</v>
      </c>
      <c r="B7" s="286"/>
      <c r="C7" s="655"/>
      <c r="D7" s="289" t="s">
        <v>186</v>
      </c>
    </row>
    <row r="8" spans="1:4" s="40" customFormat="1" ht="39" customHeight="1" thickTop="1">
      <c r="A8" s="380" t="s">
        <v>265</v>
      </c>
      <c r="B8" s="287"/>
      <c r="C8" s="656" t="s">
        <v>268</v>
      </c>
      <c r="D8" s="290"/>
    </row>
    <row r="9" spans="1:4" s="40" customFormat="1" ht="408.6" customHeight="1">
      <c r="A9" s="660" t="s">
        <v>267</v>
      </c>
      <c r="B9" s="409" t="s">
        <v>266</v>
      </c>
      <c r="C9" s="654"/>
      <c r="D9" s="447">
        <v>45310</v>
      </c>
    </row>
    <row r="10" spans="1:4" s="40" customFormat="1" ht="84.6" customHeight="1">
      <c r="A10" s="661"/>
      <c r="B10" s="409"/>
      <c r="C10" s="654"/>
      <c r="D10" s="447"/>
    </row>
    <row r="11" spans="1:4" s="40" customFormat="1" ht="36.6" customHeight="1" thickBot="1">
      <c r="A11" s="496" t="s">
        <v>269</v>
      </c>
      <c r="B11" s="286"/>
      <c r="C11" s="655"/>
      <c r="D11" s="289"/>
    </row>
    <row r="12" spans="1:4" s="40" customFormat="1" ht="42" customHeight="1" thickTop="1">
      <c r="A12" s="380" t="s">
        <v>270</v>
      </c>
      <c r="B12" s="287"/>
      <c r="C12" s="653" t="s">
        <v>274</v>
      </c>
      <c r="D12" s="290"/>
    </row>
    <row r="13" spans="1:4" s="40" customFormat="1" ht="145.19999999999999" customHeight="1">
      <c r="A13" s="372" t="s">
        <v>271</v>
      </c>
      <c r="B13" s="409" t="s">
        <v>273</v>
      </c>
      <c r="C13" s="654"/>
      <c r="D13" s="288">
        <v>45308</v>
      </c>
    </row>
    <row r="14" spans="1:4" s="40" customFormat="1" ht="36.6" customHeight="1" thickBot="1">
      <c r="A14" s="291" t="s">
        <v>272</v>
      </c>
      <c r="B14" s="286"/>
      <c r="C14" s="655"/>
      <c r="D14" s="289"/>
    </row>
    <row r="15" spans="1:4" s="40" customFormat="1" ht="44.4" customHeight="1" thickTop="1">
      <c r="A15" s="380" t="s">
        <v>275</v>
      </c>
      <c r="B15" s="287"/>
      <c r="C15" s="653" t="s">
        <v>263</v>
      </c>
      <c r="D15" s="290"/>
    </row>
    <row r="16" spans="1:4" s="40" customFormat="1" ht="147" customHeight="1">
      <c r="A16" s="428" t="s">
        <v>276</v>
      </c>
      <c r="B16" s="292" t="s">
        <v>278</v>
      </c>
      <c r="C16" s="659"/>
      <c r="D16" s="447">
        <v>45309</v>
      </c>
    </row>
    <row r="17" spans="1:19" s="40" customFormat="1" ht="33" customHeight="1" thickBot="1">
      <c r="A17" s="429" t="s">
        <v>277</v>
      </c>
      <c r="B17" s="419"/>
      <c r="C17" s="416"/>
      <c r="D17" s="420"/>
    </row>
    <row r="18" spans="1:19" s="40" customFormat="1" ht="54" customHeight="1" thickTop="1">
      <c r="A18" s="478" t="s">
        <v>279</v>
      </c>
      <c r="B18" s="471"/>
      <c r="C18" s="650" t="s">
        <v>282</v>
      </c>
      <c r="D18" s="648">
        <v>45304</v>
      </c>
    </row>
    <row r="19" spans="1:19" s="40" customFormat="1" ht="79.8" customHeight="1">
      <c r="A19" s="372" t="s">
        <v>281</v>
      </c>
      <c r="B19" s="292" t="s">
        <v>280</v>
      </c>
      <c r="C19" s="651"/>
      <c r="D19" s="649"/>
      <c r="S19" s="430"/>
    </row>
    <row r="20" spans="1:19" s="40" customFormat="1" ht="36.6" customHeight="1" thickBot="1">
      <c r="A20" s="158" t="s">
        <v>283</v>
      </c>
      <c r="B20" s="156"/>
      <c r="C20" s="652"/>
      <c r="D20" s="641"/>
    </row>
    <row r="21" spans="1:19" s="40" customFormat="1" ht="47.4" customHeight="1" thickTop="1">
      <c r="A21" s="380" t="s">
        <v>284</v>
      </c>
      <c r="B21" s="287"/>
      <c r="C21" s="656" t="s">
        <v>290</v>
      </c>
      <c r="D21" s="290"/>
    </row>
    <row r="22" spans="1:19" s="40" customFormat="1" ht="208.2" customHeight="1">
      <c r="A22" s="372" t="s">
        <v>285</v>
      </c>
      <c r="B22" s="409" t="s">
        <v>289</v>
      </c>
      <c r="C22" s="654"/>
      <c r="D22" s="288">
        <v>45310</v>
      </c>
    </row>
    <row r="23" spans="1:19" s="40" customFormat="1" ht="42" customHeight="1" thickBot="1">
      <c r="A23" s="158" t="s">
        <v>286</v>
      </c>
      <c r="B23" s="286"/>
      <c r="C23" s="655"/>
      <c r="D23" s="289"/>
    </row>
    <row r="24" spans="1:19" s="40" customFormat="1" ht="45" customHeight="1" thickTop="1">
      <c r="A24" s="415" t="s">
        <v>287</v>
      </c>
      <c r="B24" s="287"/>
      <c r="C24" s="653" t="s">
        <v>293</v>
      </c>
      <c r="D24" s="290"/>
    </row>
    <row r="25" spans="1:19" s="40" customFormat="1" ht="208.2" customHeight="1">
      <c r="A25" s="372" t="s">
        <v>291</v>
      </c>
      <c r="B25" s="409" t="s">
        <v>288</v>
      </c>
      <c r="C25" s="654"/>
      <c r="D25" s="288">
        <v>45309</v>
      </c>
    </row>
    <row r="26" spans="1:19" s="40" customFormat="1" ht="40.200000000000003" customHeight="1" thickBot="1">
      <c r="A26" s="158" t="s">
        <v>292</v>
      </c>
      <c r="B26" s="286"/>
      <c r="C26" s="655"/>
      <c r="D26" s="289"/>
    </row>
    <row r="27" spans="1:19" s="40" customFormat="1" ht="40.950000000000003" customHeight="1" thickTop="1" thickBot="1">
      <c r="A27" s="448" t="s">
        <v>294</v>
      </c>
      <c r="B27" s="662" t="s">
        <v>273</v>
      </c>
      <c r="C27" s="657" t="s">
        <v>297</v>
      </c>
      <c r="D27" s="658">
        <v>45308</v>
      </c>
    </row>
    <row r="28" spans="1:19" s="40" customFormat="1" ht="136.80000000000001" customHeight="1" thickBot="1">
      <c r="A28" s="389" t="s">
        <v>295</v>
      </c>
      <c r="B28" s="644"/>
      <c r="C28" s="646"/>
      <c r="D28" s="642"/>
    </row>
    <row r="29" spans="1:19" s="40" customFormat="1" ht="43.8" customHeight="1" thickBot="1">
      <c r="A29" s="282" t="s">
        <v>296</v>
      </c>
      <c r="B29" s="645"/>
      <c r="C29" s="647"/>
      <c r="D29" s="643"/>
    </row>
    <row r="30" spans="1:19" s="40" customFormat="1" ht="40.799999999999997" customHeight="1" thickTop="1" thickBot="1">
      <c r="A30" s="392" t="s">
        <v>298</v>
      </c>
      <c r="B30" s="644" t="s">
        <v>264</v>
      </c>
      <c r="C30" s="646" t="s">
        <v>299</v>
      </c>
      <c r="D30" s="641">
        <v>45308</v>
      </c>
    </row>
    <row r="31" spans="1:19" s="40" customFormat="1" ht="127.2" customHeight="1" thickBot="1">
      <c r="A31" s="389" t="s">
        <v>300</v>
      </c>
      <c r="B31" s="644"/>
      <c r="C31" s="646"/>
      <c r="D31" s="642"/>
    </row>
    <row r="32" spans="1:19" s="40" customFormat="1" ht="31.8" customHeight="1" thickBot="1">
      <c r="A32" s="282" t="s">
        <v>301</v>
      </c>
      <c r="B32" s="645"/>
      <c r="C32" s="647"/>
      <c r="D32" s="643"/>
    </row>
    <row r="33" spans="1:4" ht="42.6" customHeight="1" thickTop="1" thickBot="1">
      <c r="A33" s="392" t="s">
        <v>302</v>
      </c>
      <c r="B33" s="644" t="s">
        <v>303</v>
      </c>
      <c r="C33" s="646" t="s">
        <v>304</v>
      </c>
      <c r="D33" s="641">
        <v>45306</v>
      </c>
    </row>
    <row r="34" spans="1:4" ht="169.8" customHeight="1" thickBot="1">
      <c r="A34" s="389" t="s">
        <v>305</v>
      </c>
      <c r="B34" s="644"/>
      <c r="C34" s="646"/>
      <c r="D34" s="642"/>
    </row>
    <row r="35" spans="1:4" ht="34.200000000000003" customHeight="1" thickBot="1">
      <c r="A35" s="282" t="s">
        <v>306</v>
      </c>
      <c r="B35" s="645"/>
      <c r="C35" s="647"/>
      <c r="D35" s="643"/>
    </row>
    <row r="36" spans="1:4" ht="43.2" customHeight="1" thickTop="1" thickBot="1">
      <c r="A36" s="392" t="s">
        <v>307</v>
      </c>
      <c r="B36" s="644" t="s">
        <v>308</v>
      </c>
      <c r="C36" s="646" t="s">
        <v>304</v>
      </c>
      <c r="D36" s="641">
        <v>45306</v>
      </c>
    </row>
    <row r="37" spans="1:4" ht="123.6" customHeight="1" thickBot="1">
      <c r="A37" s="389" t="s">
        <v>309</v>
      </c>
      <c r="B37" s="644"/>
      <c r="C37" s="646"/>
      <c r="D37" s="642"/>
    </row>
    <row r="38" spans="1:4" ht="36.6" customHeight="1" thickBot="1">
      <c r="A38" s="282" t="s">
        <v>310</v>
      </c>
      <c r="B38" s="645"/>
      <c r="C38" s="647"/>
      <c r="D38" s="643"/>
    </row>
    <row r="39" spans="1:4" ht="43.2" customHeight="1" thickTop="1" thickBot="1">
      <c r="A39" s="392" t="s">
        <v>311</v>
      </c>
      <c r="B39" s="644" t="s">
        <v>312</v>
      </c>
      <c r="C39" s="646" t="s">
        <v>314</v>
      </c>
      <c r="D39" s="641">
        <v>45306</v>
      </c>
    </row>
    <row r="40" spans="1:4" ht="96" customHeight="1" thickBot="1">
      <c r="A40" s="389" t="s">
        <v>313</v>
      </c>
      <c r="B40" s="644"/>
      <c r="C40" s="646"/>
      <c r="D40" s="642"/>
    </row>
    <row r="41" spans="1:4" ht="36.6" customHeight="1" thickBot="1">
      <c r="A41" s="282" t="s">
        <v>315</v>
      </c>
      <c r="B41" s="645"/>
      <c r="C41" s="647"/>
      <c r="D41" s="643"/>
    </row>
    <row r="42" spans="1:4" s="40" customFormat="1" ht="41.4" hidden="1" customHeight="1" thickTop="1">
      <c r="A42" s="415"/>
      <c r="B42" s="287"/>
      <c r="C42" s="653"/>
      <c r="D42" s="290"/>
    </row>
    <row r="43" spans="1:4" s="40" customFormat="1" ht="210.6" hidden="1" customHeight="1">
      <c r="A43" s="372"/>
      <c r="B43" s="409"/>
      <c r="C43" s="654"/>
      <c r="D43" s="288"/>
    </row>
    <row r="44" spans="1:4" s="40" customFormat="1" ht="40.200000000000003" hidden="1" customHeight="1" thickBot="1">
      <c r="A44" s="158"/>
      <c r="B44" s="286"/>
      <c r="C44" s="655"/>
      <c r="D44" s="289"/>
    </row>
    <row r="45" spans="1:4" ht="19.8" thickTop="1"/>
  </sheetData>
  <mergeCells count="26">
    <mergeCell ref="A9:A10"/>
    <mergeCell ref="C42:C44"/>
    <mergeCell ref="B27:B29"/>
    <mergeCell ref="B30:B32"/>
    <mergeCell ref="B33:B35"/>
    <mergeCell ref="C33:C35"/>
    <mergeCell ref="B39:B41"/>
    <mergeCell ref="C39:C41"/>
    <mergeCell ref="C2:C4"/>
    <mergeCell ref="C8:C11"/>
    <mergeCell ref="C30:C32"/>
    <mergeCell ref="C15:C16"/>
    <mergeCell ref="C12:C14"/>
    <mergeCell ref="C5:C7"/>
    <mergeCell ref="D18:D20"/>
    <mergeCell ref="C18:C20"/>
    <mergeCell ref="C24:C26"/>
    <mergeCell ref="C21:C23"/>
    <mergeCell ref="D30:D32"/>
    <mergeCell ref="C27:C29"/>
    <mergeCell ref="D27:D29"/>
    <mergeCell ref="D39:D41"/>
    <mergeCell ref="B36:B38"/>
    <mergeCell ref="C36:C38"/>
    <mergeCell ref="D36:D38"/>
    <mergeCell ref="D33:D35"/>
  </mergeCells>
  <phoneticPr fontId="16"/>
  <hyperlinks>
    <hyperlink ref="A11" r:id="rId1" xr:uid="{F95B4DD4-DCFB-47EC-AEE0-EDED7C141AFA}"/>
    <hyperlink ref="A14" r:id="rId2" xr:uid="{0547CCC8-55D5-415F-9A03-084275DCC6B8}"/>
    <hyperlink ref="A17" r:id="rId3" xr:uid="{6C95227E-4E42-41F7-931C-8DBA996370CA}"/>
    <hyperlink ref="A20" r:id="rId4" xr:uid="{66594576-E93B-42C1-8507-49BEEA5FF23E}"/>
    <hyperlink ref="A23" r:id="rId5" xr:uid="{36127378-0D74-4908-9AD1-91BB67006F43}"/>
    <hyperlink ref="A26" r:id="rId6" xr:uid="{DB3CE74C-74E4-4AD1-9032-689813A00C15}"/>
    <hyperlink ref="A29" r:id="rId7" xr:uid="{4561E764-0EC1-4A1C-BE81-66166CB9A6C6}"/>
    <hyperlink ref="A35" r:id="rId8" xr:uid="{8DFCA841-4CA2-4E1F-AD90-458A35E742FD}"/>
    <hyperlink ref="A38" r:id="rId9" xr:uid="{CBB152BA-2093-4742-9249-666F374F276E}"/>
    <hyperlink ref="A41" r:id="rId10" xr:uid="{FD07C376-6283-4955-8F3E-6FDAF5B904E6}"/>
    <hyperlink ref="A7" r:id="rId11" xr:uid="{01C75CC5-DF2B-4BAA-A3CD-C4A2C89E2DDF}"/>
    <hyperlink ref="A4" r:id="rId12" xr:uid="{18FFE21A-AE43-49F5-BC7F-776A441E613B}"/>
  </hyperlinks>
  <pageMargins left="0" right="0" top="0.19685039370078741" bottom="0.39370078740157483" header="0" footer="0.19685039370078741"/>
  <pageSetup paperSize="8" scale="28" orientation="portrait" horizontalDpi="300" verticalDpi="300"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2"/>
  <sheetViews>
    <sheetView defaultGridColor="0" view="pageBreakPreview" colorId="56" zoomScale="89" zoomScaleNormal="66" zoomScaleSheetLayoutView="89" workbookViewId="0">
      <selection activeCell="A3" sqref="A3"/>
    </sheetView>
  </sheetViews>
  <sheetFormatPr defaultColWidth="9" defaultRowHeight="40.200000000000003" customHeight="1"/>
  <cols>
    <col min="1" max="1" width="193.5546875" style="281" customWidth="1"/>
    <col min="2" max="2" width="18" style="131" customWidth="1"/>
    <col min="3" max="3" width="20.109375" style="132" customWidth="1"/>
    <col min="4" max="16384" width="9" style="36"/>
  </cols>
  <sheetData>
    <row r="1" spans="1:24" ht="40.200000000000003" customHeight="1" thickBot="1">
      <c r="A1" s="35" t="s">
        <v>230</v>
      </c>
      <c r="B1" s="271" t="s">
        <v>22</v>
      </c>
      <c r="C1" s="272" t="s">
        <v>2</v>
      </c>
    </row>
    <row r="2" spans="1:24" ht="40.200000000000003" customHeight="1">
      <c r="A2" s="121" t="s">
        <v>408</v>
      </c>
      <c r="B2" s="126"/>
      <c r="C2" s="127"/>
    </row>
    <row r="3" spans="1:24" ht="211.8" customHeight="1">
      <c r="A3" s="327" t="s">
        <v>407</v>
      </c>
      <c r="B3" s="285" t="s">
        <v>418</v>
      </c>
      <c r="C3" s="128">
        <v>45306</v>
      </c>
    </row>
    <row r="4" spans="1:24" ht="40.200000000000003" customHeight="1" thickBot="1">
      <c r="A4" s="283" t="s">
        <v>406</v>
      </c>
      <c r="B4" s="129"/>
      <c r="C4" s="130"/>
    </row>
    <row r="5" spans="1:24" ht="40.200000000000003" customHeight="1">
      <c r="A5" s="121" t="s">
        <v>409</v>
      </c>
      <c r="B5" s="126"/>
      <c r="C5" s="127"/>
    </row>
    <row r="6" spans="1:24" ht="279" customHeight="1">
      <c r="A6" s="327" t="s">
        <v>405</v>
      </c>
      <c r="B6" s="325" t="s">
        <v>419</v>
      </c>
      <c r="C6" s="128">
        <v>45306</v>
      </c>
    </row>
    <row r="7" spans="1:24" ht="40.200000000000003" customHeight="1" thickBot="1">
      <c r="A7" s="283" t="s">
        <v>404</v>
      </c>
      <c r="B7" s="129"/>
      <c r="C7" s="130"/>
    </row>
    <row r="8" spans="1:24" s="364" customFormat="1" ht="40.200000000000003" customHeight="1">
      <c r="A8" s="121" t="s">
        <v>410</v>
      </c>
      <c r="B8" s="126"/>
      <c r="C8" s="127"/>
    </row>
    <row r="9" spans="1:24" s="364" customFormat="1" ht="213.6" customHeight="1">
      <c r="A9" s="327" t="s">
        <v>403</v>
      </c>
      <c r="B9" s="285" t="s">
        <v>418</v>
      </c>
      <c r="C9" s="128">
        <v>45306</v>
      </c>
    </row>
    <row r="10" spans="1:24" ht="39" customHeight="1" thickBot="1">
      <c r="A10" s="377" t="s">
        <v>402</v>
      </c>
      <c r="B10" s="373"/>
      <c r="C10" s="128"/>
    </row>
    <row r="11" spans="1:24" ht="40.200000000000003" customHeight="1">
      <c r="A11" s="379" t="s">
        <v>411</v>
      </c>
      <c r="B11" s="425"/>
      <c r="C11" s="374"/>
    </row>
    <row r="12" spans="1:24" ht="121.2" customHeight="1">
      <c r="A12" s="402" t="s">
        <v>401</v>
      </c>
      <c r="B12" s="423" t="s">
        <v>418</v>
      </c>
      <c r="C12" s="375">
        <v>45306</v>
      </c>
    </row>
    <row r="13" spans="1:24" ht="34.799999999999997" customHeight="1" thickBot="1">
      <c r="A13" s="421" t="s">
        <v>400</v>
      </c>
      <c r="B13" s="426"/>
      <c r="C13" s="376"/>
    </row>
    <row r="14" spans="1:24" ht="40.200000000000003" customHeight="1">
      <c r="A14" s="379" t="s">
        <v>412</v>
      </c>
      <c r="B14" s="425"/>
      <c r="C14" s="374"/>
    </row>
    <row r="15" spans="1:24" ht="357" customHeight="1">
      <c r="A15" s="402" t="s">
        <v>420</v>
      </c>
      <c r="B15" s="423" t="s">
        <v>421</v>
      </c>
      <c r="C15" s="375">
        <v>45308</v>
      </c>
    </row>
    <row r="16" spans="1:24" ht="40.200000000000003" customHeight="1" thickBot="1">
      <c r="A16" s="378" t="s">
        <v>399</v>
      </c>
      <c r="B16" s="426"/>
      <c r="C16" s="376"/>
      <c r="X16" s="36">
        <v>0</v>
      </c>
    </row>
    <row r="17" spans="1:3" ht="40.200000000000003" customHeight="1">
      <c r="A17" s="379" t="s">
        <v>413</v>
      </c>
      <c r="B17" s="425"/>
      <c r="C17" s="374"/>
    </row>
    <row r="18" spans="1:3" ht="320.39999999999998" customHeight="1">
      <c r="A18" s="402" t="s">
        <v>398</v>
      </c>
      <c r="B18" s="747" t="s">
        <v>419</v>
      </c>
      <c r="C18" s="375">
        <v>45308</v>
      </c>
    </row>
    <row r="19" spans="1:3" ht="40.200000000000003" customHeight="1" thickBot="1">
      <c r="A19" s="378" t="s">
        <v>397</v>
      </c>
      <c r="B19" s="748"/>
      <c r="C19" s="376"/>
    </row>
    <row r="20" spans="1:3" ht="40.200000000000003" hidden="1" customHeight="1">
      <c r="A20" s="379" t="s">
        <v>414</v>
      </c>
      <c r="B20" s="425"/>
      <c r="C20" s="374"/>
    </row>
    <row r="21" spans="1:3" ht="289.8" hidden="1" customHeight="1">
      <c r="A21" s="402"/>
      <c r="B21" s="424"/>
      <c r="C21" s="375"/>
    </row>
    <row r="22" spans="1:3" ht="40.200000000000003" hidden="1" customHeight="1" thickBot="1">
      <c r="A22" s="378" t="s">
        <v>396</v>
      </c>
      <c r="B22" s="426"/>
      <c r="C22" s="376"/>
    </row>
    <row r="23" spans="1:3" ht="40.200000000000003" customHeight="1">
      <c r="A23" s="379" t="s">
        <v>415</v>
      </c>
      <c r="B23" s="425"/>
      <c r="C23" s="374"/>
    </row>
    <row r="24" spans="1:3" ht="409.2" customHeight="1">
      <c r="A24" s="745" t="s">
        <v>395</v>
      </c>
      <c r="B24" s="747" t="s">
        <v>419</v>
      </c>
      <c r="C24" s="749">
        <v>45309</v>
      </c>
    </row>
    <row r="25" spans="1:3" ht="145.19999999999999" customHeight="1">
      <c r="A25" s="746"/>
      <c r="B25" s="747"/>
      <c r="C25" s="749"/>
    </row>
    <row r="26" spans="1:3" ht="40.200000000000003" customHeight="1" thickBot="1">
      <c r="A26" s="378" t="s">
        <v>394</v>
      </c>
      <c r="B26" s="426"/>
      <c r="C26" s="376"/>
    </row>
    <row r="27" spans="1:3" ht="40.200000000000003" customHeight="1">
      <c r="A27" s="379" t="s">
        <v>416</v>
      </c>
      <c r="B27" s="425"/>
      <c r="C27" s="374"/>
    </row>
    <row r="28" spans="1:3" ht="118.2" customHeight="1">
      <c r="A28" s="402" t="s">
        <v>393</v>
      </c>
      <c r="B28" s="423" t="s">
        <v>422</v>
      </c>
      <c r="C28" s="375">
        <v>45309</v>
      </c>
    </row>
    <row r="29" spans="1:3" ht="40.200000000000003" customHeight="1" thickBot="1">
      <c r="A29" s="378" t="s">
        <v>392</v>
      </c>
      <c r="B29" s="426"/>
      <c r="C29" s="376"/>
    </row>
    <row r="30" spans="1:3" ht="40.200000000000003" customHeight="1">
      <c r="A30" s="379" t="s">
        <v>417</v>
      </c>
      <c r="B30" s="425"/>
      <c r="C30" s="374"/>
    </row>
    <row r="31" spans="1:3" ht="100.2" customHeight="1">
      <c r="A31" s="402" t="s">
        <v>391</v>
      </c>
      <c r="B31" s="423" t="s">
        <v>423</v>
      </c>
      <c r="C31" s="375">
        <v>45310</v>
      </c>
    </row>
    <row r="32" spans="1:3" ht="40.200000000000003" customHeight="1" thickBot="1">
      <c r="A32" s="378" t="s">
        <v>390</v>
      </c>
      <c r="B32" s="426"/>
      <c r="C32" s="376"/>
    </row>
  </sheetData>
  <mergeCells count="4">
    <mergeCell ref="A24:A25"/>
    <mergeCell ref="B18:B19"/>
    <mergeCell ref="B24:B25"/>
    <mergeCell ref="C24:C25"/>
  </mergeCells>
  <phoneticPr fontId="86"/>
  <hyperlinks>
    <hyperlink ref="A32" r:id="rId1" xr:uid="{AD5F9556-6A4F-4F02-A5AB-30F1AAF1F09B}"/>
    <hyperlink ref="A29" r:id="rId2" xr:uid="{D1BDEA7A-276E-41B6-8C04-DF68683AEDD8}"/>
    <hyperlink ref="A26" r:id="rId3" xr:uid="{817B3F22-EE2F-4F7D-AAE1-A039C331E89E}"/>
    <hyperlink ref="A22" r:id="rId4" xr:uid="{3588F3FB-110B-41BB-A0C9-4EA903A73915}"/>
    <hyperlink ref="A19" r:id="rId5" xr:uid="{13C13636-1F70-4FF3-85DE-EA01786FC4FB}"/>
    <hyperlink ref="A16" r:id="rId6" xr:uid="{F8AB40FB-0760-493E-8F91-29E5FBB161FD}"/>
    <hyperlink ref="A13" r:id="rId7" xr:uid="{C60C0473-02D6-4028-8F87-F34BDF0ACCA0}"/>
    <hyperlink ref="A10" r:id="rId8" xr:uid="{DEC45261-8E65-4BBE-8EC7-118E1670781E}"/>
    <hyperlink ref="A7" r:id="rId9" xr:uid="{DCCAF3F5-D8A5-47AC-A1EE-30530AC04783}"/>
    <hyperlink ref="A4" r:id="rId10" xr:uid="{56AA93E0-8461-4AB6-A06D-0FA680AAE639}"/>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D28" sqref="D28"/>
    </sheetView>
  </sheetViews>
  <sheetFormatPr defaultColWidth="9" defaultRowHeight="13.2"/>
  <cols>
    <col min="1" max="1" width="5" style="1" customWidth="1"/>
    <col min="2" max="2" width="25.77734375" style="88" customWidth="1"/>
    <col min="3" max="3" width="69.109375" style="1" customWidth="1"/>
    <col min="4" max="4" width="106.109375" style="1" customWidth="1"/>
    <col min="5" max="5" width="3.88671875" style="1" customWidth="1"/>
    <col min="6" max="16384" width="9" style="1"/>
  </cols>
  <sheetData>
    <row r="1" spans="1:7" ht="18.75" customHeight="1">
      <c r="B1" s="88" t="s">
        <v>107</v>
      </c>
    </row>
    <row r="2" spans="1:7" ht="17.25" customHeight="1" thickBot="1">
      <c r="B2" t="s">
        <v>363</v>
      </c>
      <c r="D2" s="668"/>
      <c r="E2" s="640"/>
    </row>
    <row r="3" spans="1:7" ht="16.5" customHeight="1" thickBot="1">
      <c r="B3" s="89" t="s">
        <v>108</v>
      </c>
      <c r="C3" s="175" t="s">
        <v>109</v>
      </c>
      <c r="D3" s="135" t="s">
        <v>149</v>
      </c>
    </row>
    <row r="4" spans="1:7" ht="17.25" customHeight="1" thickBot="1">
      <c r="B4" s="90" t="s">
        <v>110</v>
      </c>
      <c r="C4" s="111" t="s">
        <v>364</v>
      </c>
      <c r="D4" s="91"/>
    </row>
    <row r="5" spans="1:7" ht="17.25" customHeight="1">
      <c r="B5" s="669" t="s">
        <v>143</v>
      </c>
      <c r="C5" s="672" t="s">
        <v>146</v>
      </c>
      <c r="D5" s="673"/>
    </row>
    <row r="6" spans="1:7" ht="19.2" customHeight="1">
      <c r="B6" s="670"/>
      <c r="C6" s="674" t="s">
        <v>147</v>
      </c>
      <c r="D6" s="675"/>
      <c r="G6" s="149"/>
    </row>
    <row r="7" spans="1:7" ht="19.95" customHeight="1">
      <c r="B7" s="670"/>
      <c r="C7" s="176" t="s">
        <v>148</v>
      </c>
      <c r="D7" s="177"/>
      <c r="G7" s="149"/>
    </row>
    <row r="8" spans="1:7" ht="25.2" customHeight="1" thickBot="1">
      <c r="B8" s="671"/>
      <c r="C8" s="151" t="s">
        <v>150</v>
      </c>
      <c r="D8" s="150"/>
      <c r="G8" s="149"/>
    </row>
    <row r="9" spans="1:7" ht="49.2" customHeight="1" thickBot="1">
      <c r="B9" s="92" t="s">
        <v>182</v>
      </c>
      <c r="C9" s="676" t="s">
        <v>192</v>
      </c>
      <c r="D9" s="677"/>
    </row>
    <row r="10" spans="1:7" ht="65.400000000000006" customHeight="1" thickBot="1">
      <c r="B10" s="93" t="s">
        <v>111</v>
      </c>
      <c r="C10" s="678" t="s">
        <v>367</v>
      </c>
      <c r="D10" s="679"/>
    </row>
    <row r="11" spans="1:7" ht="36.6" customHeight="1" thickBot="1">
      <c r="B11" s="94"/>
      <c r="C11" s="95" t="s">
        <v>365</v>
      </c>
      <c r="D11" s="155" t="s">
        <v>366</v>
      </c>
      <c r="F11" s="1" t="s">
        <v>19</v>
      </c>
    </row>
    <row r="12" spans="1:7" ht="37.799999999999997" hidden="1" customHeight="1" thickBot="1">
      <c r="B12" s="92" t="s">
        <v>180</v>
      </c>
      <c r="C12" s="678"/>
      <c r="D12" s="679"/>
    </row>
    <row r="13" spans="1:7" ht="82.2" customHeight="1" thickBot="1">
      <c r="B13" s="96" t="s">
        <v>112</v>
      </c>
      <c r="C13" s="97" t="s">
        <v>368</v>
      </c>
      <c r="D13" s="422" t="s">
        <v>369</v>
      </c>
      <c r="F13" t="s">
        <v>26</v>
      </c>
    </row>
    <row r="14" spans="1:7" ht="66.599999999999994" customHeight="1" thickBot="1">
      <c r="A14" t="s">
        <v>145</v>
      </c>
      <c r="B14" s="98" t="s">
        <v>113</v>
      </c>
      <c r="C14" s="666" t="s">
        <v>370</v>
      </c>
      <c r="D14" s="667"/>
    </row>
    <row r="15" spans="1:7" ht="17.25" customHeight="1"/>
    <row r="16" spans="1:7" ht="17.25" customHeight="1">
      <c r="B16" s="663" t="s">
        <v>177</v>
      </c>
      <c r="C16" s="293"/>
      <c r="D16" s="1" t="s">
        <v>145</v>
      </c>
    </row>
    <row r="17" spans="2:5">
      <c r="B17" s="663"/>
      <c r="C17"/>
    </row>
    <row r="18" spans="2:5">
      <c r="B18" s="663"/>
      <c r="E18" s="1" t="s">
        <v>19</v>
      </c>
    </row>
    <row r="19" spans="2:5">
      <c r="B19" s="663"/>
    </row>
    <row r="20" spans="2:5">
      <c r="B20" s="663"/>
    </row>
    <row r="21" spans="2:5" ht="16.2">
      <c r="B21" s="663"/>
      <c r="D21" s="427" t="s">
        <v>183</v>
      </c>
    </row>
    <row r="22" spans="2:5">
      <c r="B22" s="663"/>
    </row>
    <row r="23" spans="2:5">
      <c r="B23" s="663"/>
      <c r="D23" s="664" t="s">
        <v>374</v>
      </c>
    </row>
    <row r="24" spans="2:5">
      <c r="B24" s="663"/>
      <c r="D24" s="665"/>
    </row>
    <row r="25" spans="2:5">
      <c r="B25" s="663"/>
      <c r="D25" s="665"/>
    </row>
    <row r="26" spans="2:5">
      <c r="B26" s="663"/>
      <c r="D26" s="665"/>
    </row>
    <row r="27" spans="2:5">
      <c r="B27" s="663"/>
      <c r="D27" s="665"/>
    </row>
    <row r="28" spans="2:5">
      <c r="B28" s="663"/>
    </row>
    <row r="29" spans="2:5">
      <c r="B29" s="663"/>
      <c r="D29" s="1" t="s">
        <v>145</v>
      </c>
    </row>
    <row r="30" spans="2:5">
      <c r="B30" s="663"/>
      <c r="D30" s="1" t="s">
        <v>145</v>
      </c>
    </row>
    <row r="31" spans="2:5">
      <c r="B31" s="663"/>
    </row>
    <row r="32" spans="2:5">
      <c r="B32" s="663"/>
    </row>
    <row r="33" spans="2:2">
      <c r="B33" s="663"/>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90" zoomScaleNormal="90" zoomScaleSheetLayoutView="100" workbookViewId="0">
      <selection activeCell="A22" sqref="A22:N2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83" t="s">
        <v>185</v>
      </c>
      <c r="B1" s="684"/>
      <c r="C1" s="684"/>
      <c r="D1" s="684"/>
      <c r="E1" s="684"/>
      <c r="F1" s="684"/>
      <c r="G1" s="684"/>
      <c r="H1" s="684"/>
      <c r="I1" s="684"/>
      <c r="J1" s="684"/>
      <c r="K1" s="684"/>
      <c r="L1" s="684"/>
      <c r="M1" s="684"/>
      <c r="N1" s="685"/>
      <c r="P1" s="686" t="s">
        <v>3</v>
      </c>
      <c r="Q1" s="687"/>
      <c r="R1" s="687"/>
      <c r="S1" s="687"/>
      <c r="T1" s="687"/>
      <c r="U1" s="687"/>
      <c r="V1" s="687"/>
      <c r="W1" s="687"/>
      <c r="X1" s="687"/>
      <c r="Y1" s="687"/>
      <c r="Z1" s="687"/>
      <c r="AA1" s="687"/>
      <c r="AB1" s="687"/>
      <c r="AC1" s="688"/>
    </row>
    <row r="2" spans="1:29" ht="18" customHeight="1" thickBot="1">
      <c r="A2" s="689" t="s">
        <v>186</v>
      </c>
      <c r="B2" s="690"/>
      <c r="C2" s="690"/>
      <c r="D2" s="690"/>
      <c r="E2" s="690"/>
      <c r="F2" s="690"/>
      <c r="G2" s="690"/>
      <c r="H2" s="690"/>
      <c r="I2" s="690"/>
      <c r="J2" s="690"/>
      <c r="K2" s="690"/>
      <c r="L2" s="690"/>
      <c r="M2" s="690"/>
      <c r="N2" s="691"/>
      <c r="P2" s="692" t="s">
        <v>4</v>
      </c>
      <c r="Q2" s="690"/>
      <c r="R2" s="690"/>
      <c r="S2" s="690"/>
      <c r="T2" s="690"/>
      <c r="U2" s="690"/>
      <c r="V2" s="690"/>
      <c r="W2" s="690"/>
      <c r="X2" s="690"/>
      <c r="Y2" s="690"/>
      <c r="Z2" s="690"/>
      <c r="AA2" s="690"/>
      <c r="AB2" s="690"/>
      <c r="AC2" s="693"/>
    </row>
    <row r="3" spans="1:29" ht="13.8" thickBot="1">
      <c r="A3" s="6" t="s">
        <v>186</v>
      </c>
      <c r="B3" s="133" t="s">
        <v>159</v>
      </c>
      <c r="C3" s="136" t="s">
        <v>5</v>
      </c>
      <c r="D3" s="136" t="s">
        <v>6</v>
      </c>
      <c r="E3" s="136" t="s">
        <v>7</v>
      </c>
      <c r="F3" s="136" t="s">
        <v>8</v>
      </c>
      <c r="G3" s="136" t="s">
        <v>9</v>
      </c>
      <c r="H3" s="136" t="s">
        <v>10</v>
      </c>
      <c r="I3" s="136" t="s">
        <v>11</v>
      </c>
      <c r="J3" s="136" t="s">
        <v>12</v>
      </c>
      <c r="K3" s="136" t="s">
        <v>13</v>
      </c>
      <c r="L3" s="136" t="s">
        <v>14</v>
      </c>
      <c r="M3" s="136" t="s">
        <v>15</v>
      </c>
      <c r="N3" s="7" t="s">
        <v>16</v>
      </c>
      <c r="P3" s="8"/>
      <c r="Q3" s="133" t="s">
        <v>159</v>
      </c>
      <c r="R3" s="136" t="s">
        <v>5</v>
      </c>
      <c r="S3" s="136" t="s">
        <v>6</v>
      </c>
      <c r="T3" s="136" t="s">
        <v>7</v>
      </c>
      <c r="U3" s="136" t="s">
        <v>8</v>
      </c>
      <c r="V3" s="136" t="s">
        <v>9</v>
      </c>
      <c r="W3" s="136" t="s">
        <v>10</v>
      </c>
      <c r="X3" s="136" t="s">
        <v>11</v>
      </c>
      <c r="Y3" s="136" t="s">
        <v>12</v>
      </c>
      <c r="Z3" s="136" t="s">
        <v>13</v>
      </c>
      <c r="AA3" s="136" t="s">
        <v>14</v>
      </c>
      <c r="AB3" s="136" t="s">
        <v>15</v>
      </c>
      <c r="AC3" s="9" t="s">
        <v>17</v>
      </c>
    </row>
    <row r="4" spans="1:29" ht="13.8" thickBot="1">
      <c r="A4" s="322" t="s">
        <v>186</v>
      </c>
      <c r="B4" s="323">
        <f t="shared" ref="B4:M4" si="0">AVERAGE(B8:B19)</f>
        <v>68.083333333333329</v>
      </c>
      <c r="C4" s="323">
        <f t="shared" si="0"/>
        <v>56.083333333333336</v>
      </c>
      <c r="D4" s="323">
        <f t="shared" si="0"/>
        <v>67.333333333333329</v>
      </c>
      <c r="E4" s="323">
        <f t="shared" si="0"/>
        <v>103.25</v>
      </c>
      <c r="F4" s="323">
        <f t="shared" si="0"/>
        <v>188.08333333333334</v>
      </c>
      <c r="G4" s="323">
        <f t="shared" si="0"/>
        <v>415.33333333333331</v>
      </c>
      <c r="H4" s="323">
        <f t="shared" si="0"/>
        <v>607.08333333333337</v>
      </c>
      <c r="I4" s="323">
        <f t="shared" si="0"/>
        <v>866.25</v>
      </c>
      <c r="J4" s="323">
        <f t="shared" si="0"/>
        <v>555.5</v>
      </c>
      <c r="K4" s="323">
        <f t="shared" ref="K4" si="1">AVERAGE(K8:K19)</f>
        <v>365.91666666666669</v>
      </c>
      <c r="L4" s="323">
        <f t="shared" si="0"/>
        <v>224.41666666666666</v>
      </c>
      <c r="M4" s="323">
        <f t="shared" si="0"/>
        <v>136.41666666666666</v>
      </c>
      <c r="N4" s="323">
        <f>AVERAGE(N8:N19)</f>
        <v>3653.75</v>
      </c>
      <c r="O4" s="10"/>
      <c r="P4" s="324" t="str">
        <f>+A4</f>
        <v xml:space="preserve"> </v>
      </c>
      <c r="Q4" s="323">
        <f t="shared" ref="Q4:AC4" si="2">AVERAGE(Q8:Q19)</f>
        <v>8.1666666666666661</v>
      </c>
      <c r="R4" s="323">
        <f t="shared" si="2"/>
        <v>8.75</v>
      </c>
      <c r="S4" s="323">
        <f t="shared" si="2"/>
        <v>13.25</v>
      </c>
      <c r="T4" s="323">
        <f t="shared" si="2"/>
        <v>6.5</v>
      </c>
      <c r="U4" s="323">
        <f t="shared" si="2"/>
        <v>9.1666666666666661</v>
      </c>
      <c r="V4" s="323">
        <f t="shared" si="2"/>
        <v>8.9166666666666661</v>
      </c>
      <c r="W4" s="323">
        <f t="shared" si="2"/>
        <v>8.0833333333333339</v>
      </c>
      <c r="X4" s="323">
        <f t="shared" si="2"/>
        <v>10.833333333333334</v>
      </c>
      <c r="Y4" s="323">
        <f t="shared" ref="Y4" si="3">AVERAGE(Y8:Y19)</f>
        <v>9.1666666666666661</v>
      </c>
      <c r="Z4" s="323">
        <f t="shared" ref="Z4" si="4">AVERAGE(Z8:Z19)</f>
        <v>18.75</v>
      </c>
      <c r="AA4" s="323">
        <f t="shared" si="2"/>
        <v>11.25</v>
      </c>
      <c r="AB4" s="323">
        <f t="shared" si="2"/>
        <v>11.583333333333334</v>
      </c>
      <c r="AC4" s="323">
        <f t="shared" si="2"/>
        <v>124.41666666666667</v>
      </c>
    </row>
    <row r="5" spans="1:29" ht="19.8" customHeight="1" thickBot="1">
      <c r="A5" s="245" t="s">
        <v>186</v>
      </c>
      <c r="B5" s="313" t="s">
        <v>225</v>
      </c>
      <c r="C5" s="245"/>
      <c r="D5" s="245"/>
      <c r="E5" s="245"/>
      <c r="F5" s="245"/>
      <c r="G5" s="245"/>
      <c r="H5" s="245"/>
      <c r="I5" s="245"/>
      <c r="J5" s="245"/>
      <c r="K5" s="245"/>
      <c r="L5" s="245"/>
      <c r="M5" s="245"/>
      <c r="N5" s="212"/>
      <c r="O5" s="103"/>
      <c r="P5" s="134"/>
      <c r="Q5" s="313" t="s">
        <v>225</v>
      </c>
      <c r="R5" s="134"/>
      <c r="S5" s="245"/>
      <c r="T5" s="245"/>
      <c r="U5" s="245"/>
      <c r="V5" s="245"/>
      <c r="W5" s="245"/>
      <c r="X5" s="245"/>
      <c r="Y5" s="245"/>
      <c r="Z5" s="245"/>
      <c r="AA5" s="245"/>
      <c r="AB5" s="245"/>
      <c r="AC5" s="212"/>
    </row>
    <row r="6" spans="1:29" ht="19.8" customHeight="1" thickBot="1">
      <c r="A6" s="245" t="s">
        <v>186</v>
      </c>
      <c r="B6" s="313">
        <v>18</v>
      </c>
      <c r="C6" s="245"/>
      <c r="D6" s="245"/>
      <c r="E6" s="245"/>
      <c r="F6" s="245"/>
      <c r="G6" s="245"/>
      <c r="H6" s="245"/>
      <c r="I6" s="245"/>
      <c r="J6" s="245"/>
      <c r="K6" s="245"/>
      <c r="L6" s="245"/>
      <c r="M6" s="245"/>
      <c r="N6" s="308"/>
      <c r="O6" s="103"/>
      <c r="P6" s="483"/>
      <c r="Q6" s="313">
        <v>0</v>
      </c>
      <c r="R6" s="134"/>
      <c r="S6" s="245"/>
      <c r="T6" s="245"/>
      <c r="U6" s="245"/>
      <c r="V6" s="245"/>
      <c r="W6" s="245"/>
      <c r="X6" s="245"/>
      <c r="Y6" s="245"/>
      <c r="Z6" s="245"/>
      <c r="AA6" s="245"/>
      <c r="AB6" s="245"/>
      <c r="AC6" s="308"/>
    </row>
    <row r="7" spans="1:29" ht="19.8" customHeight="1" thickBot="1">
      <c r="A7" s="482" t="s">
        <v>224</v>
      </c>
      <c r="B7" s="490">
        <v>27</v>
      </c>
      <c r="C7" s="486"/>
      <c r="D7" s="486"/>
      <c r="E7" s="486"/>
      <c r="F7" s="486"/>
      <c r="G7" s="486"/>
      <c r="H7" s="486"/>
      <c r="I7" s="486"/>
      <c r="J7" s="486"/>
      <c r="K7" s="486"/>
      <c r="L7" s="486"/>
      <c r="M7" s="481"/>
      <c r="N7" s="487"/>
      <c r="O7" s="103"/>
      <c r="P7" s="485" t="s">
        <v>224</v>
      </c>
      <c r="Q7" s="491">
        <v>2</v>
      </c>
      <c r="R7" s="134"/>
      <c r="S7" s="245"/>
      <c r="T7" s="245"/>
      <c r="U7" s="245"/>
      <c r="V7" s="245"/>
      <c r="W7" s="245"/>
      <c r="X7" s="245"/>
      <c r="Y7" s="245"/>
      <c r="Z7" s="245"/>
      <c r="AA7" s="245"/>
      <c r="AB7" s="245"/>
      <c r="AC7" s="487"/>
    </row>
    <row r="8" spans="1:29" ht="18" customHeight="1" thickBot="1">
      <c r="A8" s="312" t="s">
        <v>163</v>
      </c>
      <c r="B8" s="320">
        <v>82</v>
      </c>
      <c r="C8" s="318">
        <v>62</v>
      </c>
      <c r="D8" s="362">
        <v>99</v>
      </c>
      <c r="E8" s="318">
        <v>112</v>
      </c>
      <c r="F8" s="488">
        <v>224</v>
      </c>
      <c r="G8" s="488">
        <v>526</v>
      </c>
      <c r="H8" s="488">
        <v>521</v>
      </c>
      <c r="I8" s="318">
        <v>768</v>
      </c>
      <c r="J8" s="318">
        <v>454</v>
      </c>
      <c r="K8" s="318">
        <v>390</v>
      </c>
      <c r="L8" s="318">
        <v>416</v>
      </c>
      <c r="M8" s="438">
        <v>154</v>
      </c>
      <c r="N8" s="489">
        <f>SUM(B8:M8)</f>
        <v>3808</v>
      </c>
      <c r="O8" s="10"/>
      <c r="P8" s="484" t="s">
        <v>163</v>
      </c>
      <c r="Q8" s="387">
        <v>1</v>
      </c>
      <c r="R8" s="388">
        <v>1</v>
      </c>
      <c r="S8" s="388">
        <v>4</v>
      </c>
      <c r="T8" s="388">
        <v>2</v>
      </c>
      <c r="U8" s="388">
        <v>2</v>
      </c>
      <c r="V8" s="318">
        <v>7</v>
      </c>
      <c r="W8" s="318">
        <v>7</v>
      </c>
      <c r="X8" s="318">
        <v>3</v>
      </c>
      <c r="Y8" s="318">
        <v>1</v>
      </c>
      <c r="Z8" s="318">
        <v>7</v>
      </c>
      <c r="AA8" s="318">
        <v>7</v>
      </c>
      <c r="AB8" s="321">
        <v>5</v>
      </c>
      <c r="AC8" s="319">
        <f>SUM(Q8:AB8)</f>
        <v>47</v>
      </c>
    </row>
    <row r="9" spans="1:29" ht="18" customHeight="1" thickBot="1">
      <c r="A9" s="309" t="s">
        <v>158</v>
      </c>
      <c r="B9" s="314">
        <v>81</v>
      </c>
      <c r="C9" s="315">
        <v>39</v>
      </c>
      <c r="D9" s="315">
        <v>72</v>
      </c>
      <c r="E9" s="316">
        <v>89</v>
      </c>
      <c r="F9" s="316">
        <v>258</v>
      </c>
      <c r="G9" s="316">
        <v>416</v>
      </c>
      <c r="H9" s="316">
        <v>554</v>
      </c>
      <c r="I9" s="316">
        <v>568</v>
      </c>
      <c r="J9" s="316">
        <v>578</v>
      </c>
      <c r="K9" s="316">
        <v>337</v>
      </c>
      <c r="L9" s="316">
        <v>169</v>
      </c>
      <c r="M9" s="316">
        <v>168</v>
      </c>
      <c r="N9" s="317">
        <f t="shared" ref="N9:N20" si="5">SUM(B9:M9)</f>
        <v>3329</v>
      </c>
      <c r="O9" s="108" t="s">
        <v>19</v>
      </c>
      <c r="P9" s="385" t="s">
        <v>158</v>
      </c>
      <c r="Q9" s="407">
        <v>0</v>
      </c>
      <c r="R9" s="408">
        <v>5</v>
      </c>
      <c r="S9" s="408">
        <v>4</v>
      </c>
      <c r="T9" s="408">
        <v>1</v>
      </c>
      <c r="U9" s="408">
        <v>1</v>
      </c>
      <c r="V9" s="408">
        <v>1</v>
      </c>
      <c r="W9" s="408">
        <v>1</v>
      </c>
      <c r="X9" s="408">
        <v>1</v>
      </c>
      <c r="Y9" s="407">
        <v>0</v>
      </c>
      <c r="Z9" s="407">
        <v>0</v>
      </c>
      <c r="AA9" s="407">
        <v>0</v>
      </c>
      <c r="AB9" s="407">
        <v>2</v>
      </c>
      <c r="AC9" s="386">
        <f t="shared" ref="AC9:AC20" si="6">SUM(Q9:AB9)</f>
        <v>16</v>
      </c>
    </row>
    <row r="10" spans="1:29" ht="18" customHeight="1" thickBot="1">
      <c r="A10" s="309" t="s">
        <v>144</v>
      </c>
      <c r="B10" s="265">
        <v>81</v>
      </c>
      <c r="C10" s="265">
        <v>48</v>
      </c>
      <c r="D10" s="266">
        <v>71</v>
      </c>
      <c r="E10" s="265">
        <v>128</v>
      </c>
      <c r="F10" s="265">
        <v>171</v>
      </c>
      <c r="G10" s="265">
        <v>350</v>
      </c>
      <c r="H10" s="265">
        <v>569</v>
      </c>
      <c r="I10" s="265">
        <v>553</v>
      </c>
      <c r="J10" s="265">
        <v>458</v>
      </c>
      <c r="K10" s="265">
        <v>306</v>
      </c>
      <c r="L10" s="265">
        <v>220</v>
      </c>
      <c r="M10" s="266">
        <v>229</v>
      </c>
      <c r="N10" s="297">
        <f t="shared" si="5"/>
        <v>3184</v>
      </c>
      <c r="O10" s="244"/>
      <c r="P10" s="385" t="s">
        <v>144</v>
      </c>
      <c r="Q10" s="405">
        <v>1</v>
      </c>
      <c r="R10" s="405">
        <v>2</v>
      </c>
      <c r="S10" s="405">
        <v>1</v>
      </c>
      <c r="T10" s="405">
        <v>0</v>
      </c>
      <c r="U10" s="405">
        <v>0</v>
      </c>
      <c r="V10" s="405">
        <v>0</v>
      </c>
      <c r="W10" s="405">
        <v>1</v>
      </c>
      <c r="X10" s="405">
        <v>1</v>
      </c>
      <c r="Y10" s="405">
        <v>0</v>
      </c>
      <c r="Z10" s="405">
        <v>1</v>
      </c>
      <c r="AA10" s="405">
        <v>0</v>
      </c>
      <c r="AB10" s="405">
        <v>0</v>
      </c>
      <c r="AC10" s="406">
        <f t="shared" si="6"/>
        <v>7</v>
      </c>
    </row>
    <row r="11" spans="1:29" ht="18" customHeight="1" thickBot="1">
      <c r="A11" s="246" t="s">
        <v>126</v>
      </c>
      <c r="B11" s="162">
        <v>112</v>
      </c>
      <c r="C11" s="162">
        <v>85</v>
      </c>
      <c r="D11" s="162">
        <v>60</v>
      </c>
      <c r="E11" s="162">
        <v>97</v>
      </c>
      <c r="F11" s="162">
        <v>95</v>
      </c>
      <c r="G11" s="162">
        <v>305</v>
      </c>
      <c r="H11" s="162">
        <v>544</v>
      </c>
      <c r="I11" s="162">
        <v>449</v>
      </c>
      <c r="J11" s="162">
        <v>475</v>
      </c>
      <c r="K11" s="162">
        <v>505</v>
      </c>
      <c r="L11" s="162">
        <v>219</v>
      </c>
      <c r="M11" s="163">
        <v>98</v>
      </c>
      <c r="N11" s="259">
        <f t="shared" si="5"/>
        <v>3044</v>
      </c>
      <c r="O11" s="108"/>
      <c r="P11" s="309" t="s">
        <v>126</v>
      </c>
      <c r="Q11" s="211">
        <v>16</v>
      </c>
      <c r="R11" s="211">
        <v>1</v>
      </c>
      <c r="S11" s="211">
        <v>19</v>
      </c>
      <c r="T11" s="211">
        <v>3</v>
      </c>
      <c r="U11" s="211">
        <v>13</v>
      </c>
      <c r="V11" s="211">
        <v>1</v>
      </c>
      <c r="W11" s="211">
        <v>2</v>
      </c>
      <c r="X11" s="211">
        <v>2</v>
      </c>
      <c r="Y11" s="211">
        <v>0</v>
      </c>
      <c r="Z11" s="211">
        <v>24</v>
      </c>
      <c r="AA11" s="211">
        <v>4</v>
      </c>
      <c r="AB11" s="211">
        <v>2</v>
      </c>
      <c r="AC11" s="258">
        <f t="shared" si="6"/>
        <v>87</v>
      </c>
    </row>
    <row r="12" spans="1:29" ht="18" customHeight="1" thickBot="1">
      <c r="A12" s="247" t="s">
        <v>27</v>
      </c>
      <c r="B12" s="213">
        <v>84</v>
      </c>
      <c r="C12" s="213">
        <v>100</v>
      </c>
      <c r="D12" s="214">
        <v>77</v>
      </c>
      <c r="E12" s="214">
        <v>80</v>
      </c>
      <c r="F12" s="123">
        <v>236</v>
      </c>
      <c r="G12" s="123">
        <v>438</v>
      </c>
      <c r="H12" s="124">
        <v>631</v>
      </c>
      <c r="I12" s="123">
        <v>752</v>
      </c>
      <c r="J12" s="122">
        <v>523</v>
      </c>
      <c r="K12" s="123">
        <v>427</v>
      </c>
      <c r="L12" s="122">
        <v>253</v>
      </c>
      <c r="M12" s="215">
        <v>136</v>
      </c>
      <c r="N12" s="249">
        <f t="shared" si="5"/>
        <v>3737</v>
      </c>
      <c r="O12" s="108"/>
      <c r="P12" s="310" t="s">
        <v>20</v>
      </c>
      <c r="Q12" s="216">
        <v>7</v>
      </c>
      <c r="R12" s="216">
        <v>7</v>
      </c>
      <c r="S12" s="217">
        <v>13</v>
      </c>
      <c r="T12" s="217">
        <v>3</v>
      </c>
      <c r="U12" s="217">
        <v>8</v>
      </c>
      <c r="V12" s="217">
        <v>11</v>
      </c>
      <c r="W12" s="216">
        <v>5</v>
      </c>
      <c r="X12" s="217">
        <v>11</v>
      </c>
      <c r="Y12" s="217">
        <v>9</v>
      </c>
      <c r="Z12" s="217">
        <v>9</v>
      </c>
      <c r="AA12" s="218">
        <v>20</v>
      </c>
      <c r="AB12" s="218">
        <v>37</v>
      </c>
      <c r="AC12" s="256">
        <f t="shared" si="6"/>
        <v>140</v>
      </c>
    </row>
    <row r="13" spans="1:29" ht="18" customHeight="1" thickBot="1">
      <c r="A13" s="247" t="s">
        <v>28</v>
      </c>
      <c r="B13" s="217">
        <v>41</v>
      </c>
      <c r="C13" s="217">
        <v>44</v>
      </c>
      <c r="D13" s="217">
        <v>67</v>
      </c>
      <c r="E13" s="217">
        <v>103</v>
      </c>
      <c r="F13" s="219">
        <v>311</v>
      </c>
      <c r="G13" s="217">
        <v>415</v>
      </c>
      <c r="H13" s="217">
        <v>539</v>
      </c>
      <c r="I13" s="219">
        <v>1165</v>
      </c>
      <c r="J13" s="217">
        <v>534</v>
      </c>
      <c r="K13" s="217">
        <v>297</v>
      </c>
      <c r="L13" s="216">
        <v>205</v>
      </c>
      <c r="M13" s="220">
        <v>92</v>
      </c>
      <c r="N13" s="250">
        <f t="shared" si="5"/>
        <v>3813</v>
      </c>
      <c r="O13" s="108"/>
      <c r="P13" s="311" t="s">
        <v>28</v>
      </c>
      <c r="Q13" s="217">
        <v>9</v>
      </c>
      <c r="R13" s="217">
        <v>22</v>
      </c>
      <c r="S13" s="216">
        <v>18</v>
      </c>
      <c r="T13" s="217">
        <v>9</v>
      </c>
      <c r="U13" s="221">
        <v>21</v>
      </c>
      <c r="V13" s="217">
        <v>14</v>
      </c>
      <c r="W13" s="217">
        <v>6</v>
      </c>
      <c r="X13" s="217">
        <v>13</v>
      </c>
      <c r="Y13" s="217">
        <v>7</v>
      </c>
      <c r="Z13" s="222">
        <v>81</v>
      </c>
      <c r="AA13" s="221">
        <v>31</v>
      </c>
      <c r="AB13" s="222">
        <v>37</v>
      </c>
      <c r="AC13" s="257">
        <f t="shared" si="6"/>
        <v>268</v>
      </c>
    </row>
    <row r="14" spans="1:29" ht="18" customHeight="1" thickBot="1">
      <c r="A14" s="247" t="s">
        <v>29</v>
      </c>
      <c r="B14" s="217">
        <v>57</v>
      </c>
      <c r="C14" s="216">
        <v>35</v>
      </c>
      <c r="D14" s="217">
        <v>95</v>
      </c>
      <c r="E14" s="216">
        <v>112</v>
      </c>
      <c r="F14" s="217">
        <v>131</v>
      </c>
      <c r="G14" s="13">
        <v>340</v>
      </c>
      <c r="H14" s="13">
        <v>483</v>
      </c>
      <c r="I14" s="14">
        <v>1339</v>
      </c>
      <c r="J14" s="13">
        <v>614</v>
      </c>
      <c r="K14" s="13">
        <v>349</v>
      </c>
      <c r="L14" s="13">
        <v>236</v>
      </c>
      <c r="M14" s="223">
        <v>68</v>
      </c>
      <c r="N14" s="249">
        <f t="shared" si="5"/>
        <v>3859</v>
      </c>
      <c r="O14" s="108"/>
      <c r="P14" s="311" t="s">
        <v>29</v>
      </c>
      <c r="Q14" s="217">
        <v>19</v>
      </c>
      <c r="R14" s="217">
        <v>12</v>
      </c>
      <c r="S14" s="217">
        <v>8</v>
      </c>
      <c r="T14" s="216">
        <v>12</v>
      </c>
      <c r="U14" s="217">
        <v>7</v>
      </c>
      <c r="V14" s="217">
        <v>15</v>
      </c>
      <c r="W14" s="13">
        <v>16</v>
      </c>
      <c r="X14" s="223">
        <v>12</v>
      </c>
      <c r="Y14" s="216">
        <v>16</v>
      </c>
      <c r="Z14" s="217">
        <v>6</v>
      </c>
      <c r="AA14" s="216">
        <v>12</v>
      </c>
      <c r="AB14" s="216">
        <v>6</v>
      </c>
      <c r="AC14" s="256">
        <f t="shared" si="6"/>
        <v>141</v>
      </c>
    </row>
    <row r="15" spans="1:29" ht="18" hidden="1" customHeight="1" thickBot="1">
      <c r="A15" s="247" t="s">
        <v>30</v>
      </c>
      <c r="B15" s="224">
        <v>68</v>
      </c>
      <c r="C15" s="217">
        <v>42</v>
      </c>
      <c r="D15" s="217">
        <v>44</v>
      </c>
      <c r="E15" s="216">
        <v>75</v>
      </c>
      <c r="F15" s="216">
        <v>135</v>
      </c>
      <c r="G15" s="216">
        <v>448</v>
      </c>
      <c r="H15" s="217">
        <v>507</v>
      </c>
      <c r="I15" s="217">
        <v>808</v>
      </c>
      <c r="J15" s="221">
        <v>795</v>
      </c>
      <c r="K15" s="216">
        <v>313</v>
      </c>
      <c r="L15" s="216">
        <v>246</v>
      </c>
      <c r="M15" s="216">
        <v>143</v>
      </c>
      <c r="N15" s="249">
        <f t="shared" si="5"/>
        <v>3624</v>
      </c>
      <c r="O15" s="108"/>
      <c r="P15" s="311" t="s">
        <v>30</v>
      </c>
      <c r="Q15" s="226">
        <v>9</v>
      </c>
      <c r="R15" s="217">
        <v>16</v>
      </c>
      <c r="S15" s="217">
        <v>12</v>
      </c>
      <c r="T15" s="216">
        <v>6</v>
      </c>
      <c r="U15" s="227">
        <v>7</v>
      </c>
      <c r="V15" s="227">
        <v>14</v>
      </c>
      <c r="W15" s="217">
        <v>9</v>
      </c>
      <c r="X15" s="217">
        <v>14</v>
      </c>
      <c r="Y15" s="217">
        <v>9</v>
      </c>
      <c r="Z15" s="217">
        <v>9</v>
      </c>
      <c r="AA15" s="227">
        <v>8</v>
      </c>
      <c r="AB15" s="227">
        <v>7</v>
      </c>
      <c r="AC15" s="256">
        <f t="shared" si="6"/>
        <v>120</v>
      </c>
    </row>
    <row r="16" spans="1:29" ht="18" hidden="1" customHeight="1" thickBot="1">
      <c r="A16" s="12" t="s">
        <v>31</v>
      </c>
      <c r="B16" s="228">
        <v>71</v>
      </c>
      <c r="C16" s="228">
        <v>97</v>
      </c>
      <c r="D16" s="228">
        <v>61</v>
      </c>
      <c r="E16" s="229">
        <v>105</v>
      </c>
      <c r="F16" s="229">
        <v>198</v>
      </c>
      <c r="G16" s="229">
        <v>442</v>
      </c>
      <c r="H16" s="230">
        <v>790</v>
      </c>
      <c r="I16" s="15">
        <v>674</v>
      </c>
      <c r="J16" s="15">
        <v>594</v>
      </c>
      <c r="K16" s="229">
        <v>275</v>
      </c>
      <c r="L16" s="229">
        <v>133</v>
      </c>
      <c r="M16" s="229">
        <v>108</v>
      </c>
      <c r="N16" s="249">
        <f t="shared" si="5"/>
        <v>3548</v>
      </c>
      <c r="O16" s="10"/>
      <c r="P16" s="248" t="s">
        <v>31</v>
      </c>
      <c r="Q16" s="228">
        <v>7</v>
      </c>
      <c r="R16" s="228">
        <v>13</v>
      </c>
      <c r="S16" s="228">
        <v>12</v>
      </c>
      <c r="T16" s="229">
        <v>11</v>
      </c>
      <c r="U16" s="229">
        <v>12</v>
      </c>
      <c r="V16" s="229">
        <v>15</v>
      </c>
      <c r="W16" s="229">
        <v>20</v>
      </c>
      <c r="X16" s="229">
        <v>15</v>
      </c>
      <c r="Y16" s="229">
        <v>15</v>
      </c>
      <c r="Z16" s="229">
        <v>20</v>
      </c>
      <c r="AA16" s="229">
        <v>9</v>
      </c>
      <c r="AB16" s="229">
        <v>7</v>
      </c>
      <c r="AC16" s="255">
        <f t="shared" si="6"/>
        <v>156</v>
      </c>
    </row>
    <row r="17" spans="1:31" ht="13.8" hidden="1" thickBot="1">
      <c r="A17" s="17" t="s">
        <v>32</v>
      </c>
      <c r="B17" s="226">
        <v>38</v>
      </c>
      <c r="C17" s="229">
        <v>19</v>
      </c>
      <c r="D17" s="229">
        <v>38</v>
      </c>
      <c r="E17" s="229">
        <v>203</v>
      </c>
      <c r="F17" s="229">
        <v>146</v>
      </c>
      <c r="G17" s="229">
        <v>439</v>
      </c>
      <c r="H17" s="230">
        <v>964</v>
      </c>
      <c r="I17" s="230">
        <v>1154</v>
      </c>
      <c r="J17" s="229">
        <v>423</v>
      </c>
      <c r="K17" s="229">
        <v>388</v>
      </c>
      <c r="L17" s="229">
        <v>176</v>
      </c>
      <c r="M17" s="229">
        <v>143</v>
      </c>
      <c r="N17" s="231">
        <f t="shared" si="5"/>
        <v>4131</v>
      </c>
      <c r="O17" s="10"/>
      <c r="P17" s="16" t="s">
        <v>32</v>
      </c>
      <c r="Q17" s="229">
        <v>7</v>
      </c>
      <c r="R17" s="229">
        <v>7</v>
      </c>
      <c r="S17" s="229">
        <v>8</v>
      </c>
      <c r="T17" s="229">
        <v>12</v>
      </c>
      <c r="U17" s="229">
        <v>9</v>
      </c>
      <c r="V17" s="229">
        <v>6</v>
      </c>
      <c r="W17" s="229">
        <v>11</v>
      </c>
      <c r="X17" s="229">
        <v>8</v>
      </c>
      <c r="Y17" s="229">
        <v>16</v>
      </c>
      <c r="Z17" s="229">
        <v>40</v>
      </c>
      <c r="AA17" s="229">
        <v>17</v>
      </c>
      <c r="AB17" s="229">
        <v>16</v>
      </c>
      <c r="AC17" s="229">
        <f t="shared" si="6"/>
        <v>157</v>
      </c>
    </row>
    <row r="18" spans="1:31" ht="13.8" hidden="1" thickBot="1">
      <c r="A18" s="232" t="s">
        <v>33</v>
      </c>
      <c r="B18" s="15">
        <v>49</v>
      </c>
      <c r="C18" s="15">
        <v>63</v>
      </c>
      <c r="D18" s="15">
        <v>50</v>
      </c>
      <c r="E18" s="15">
        <v>71</v>
      </c>
      <c r="F18" s="15">
        <v>144</v>
      </c>
      <c r="G18" s="15">
        <v>374</v>
      </c>
      <c r="H18" s="105">
        <v>729</v>
      </c>
      <c r="I18" s="105">
        <v>1097</v>
      </c>
      <c r="J18" s="105">
        <v>650</v>
      </c>
      <c r="K18" s="15">
        <v>397</v>
      </c>
      <c r="L18" s="15">
        <v>192</v>
      </c>
      <c r="M18" s="15">
        <v>217</v>
      </c>
      <c r="N18" s="231">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9">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5">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3">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4">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3">
        <f t="shared" si="6"/>
        <v>296</v>
      </c>
    </row>
    <row r="21" spans="1:31">
      <c r="A21" s="20"/>
      <c r="B21" s="235"/>
      <c r="C21" s="235"/>
      <c r="D21" s="235"/>
      <c r="E21" s="235"/>
      <c r="F21" s="235"/>
      <c r="G21" s="235"/>
      <c r="H21" s="235"/>
      <c r="I21" s="235"/>
      <c r="J21" s="235"/>
      <c r="K21" s="235"/>
      <c r="L21" s="235"/>
      <c r="M21" s="235"/>
      <c r="N21" s="21"/>
      <c r="O21" s="10"/>
      <c r="P21" s="22"/>
      <c r="Q21" s="236"/>
      <c r="R21" s="236"/>
      <c r="S21" s="236"/>
      <c r="T21" s="236"/>
      <c r="U21" s="236"/>
      <c r="V21" s="236"/>
      <c r="W21" s="236"/>
      <c r="X21" s="236"/>
      <c r="Y21" s="236"/>
      <c r="Z21" s="236"/>
      <c r="AA21" s="236"/>
      <c r="AB21" s="236"/>
      <c r="AC21" s="235"/>
    </row>
    <row r="22" spans="1:31" ht="13.5" customHeight="1">
      <c r="A22" s="694" t="s">
        <v>362</v>
      </c>
      <c r="B22" s="695"/>
      <c r="C22" s="695"/>
      <c r="D22" s="695"/>
      <c r="E22" s="695"/>
      <c r="F22" s="695"/>
      <c r="G22" s="695"/>
      <c r="H22" s="695"/>
      <c r="I22" s="695"/>
      <c r="J22" s="695"/>
      <c r="K22" s="695"/>
      <c r="L22" s="695"/>
      <c r="M22" s="695"/>
      <c r="N22" s="696"/>
      <c r="O22" s="10"/>
      <c r="P22" s="694" t="str">
        <f>+A22</f>
        <v>※2024年 第2週（1/8～1/14） 現在</v>
      </c>
      <c r="Q22" s="695"/>
      <c r="R22" s="695"/>
      <c r="S22" s="695"/>
      <c r="T22" s="695"/>
      <c r="U22" s="695"/>
      <c r="V22" s="695"/>
      <c r="W22" s="695"/>
      <c r="X22" s="695"/>
      <c r="Y22" s="695"/>
      <c r="Z22" s="695"/>
      <c r="AA22" s="695"/>
      <c r="AB22" s="695"/>
      <c r="AC22" s="696"/>
    </row>
    <row r="23" spans="1:31" ht="13.8" thickBot="1">
      <c r="A23" s="294" t="s">
        <v>145</v>
      </c>
      <c r="B23" s="10"/>
      <c r="C23" s="10"/>
      <c r="D23" s="10"/>
      <c r="E23" s="10"/>
      <c r="F23" s="10"/>
      <c r="G23" s="10" t="s">
        <v>19</v>
      </c>
      <c r="H23" s="10"/>
      <c r="I23" s="10"/>
      <c r="J23" s="10"/>
      <c r="K23" s="10"/>
      <c r="L23" s="10"/>
      <c r="M23" s="10"/>
      <c r="N23" s="24"/>
      <c r="O23" s="10"/>
      <c r="P23" s="295"/>
      <c r="Q23" s="10"/>
      <c r="R23" s="10"/>
      <c r="S23" s="10"/>
      <c r="T23" s="10"/>
      <c r="U23" s="10"/>
      <c r="V23" s="10"/>
      <c r="W23" s="10"/>
      <c r="X23" s="10"/>
      <c r="Y23" s="10"/>
      <c r="Z23" s="10"/>
      <c r="AA23" s="10"/>
      <c r="AB23" s="10"/>
      <c r="AC23" s="26"/>
    </row>
    <row r="24" spans="1:31" ht="33" customHeight="1" thickBot="1">
      <c r="A24" s="23"/>
      <c r="B24" s="237" t="s">
        <v>152</v>
      </c>
      <c r="C24" s="10"/>
      <c r="D24" s="697" t="s">
        <v>226</v>
      </c>
      <c r="E24" s="698"/>
      <c r="F24" s="10"/>
      <c r="G24" s="10" t="s">
        <v>19</v>
      </c>
      <c r="H24" s="10"/>
      <c r="I24" s="10"/>
      <c r="J24" s="10"/>
      <c r="K24" s="10"/>
      <c r="L24" s="10"/>
      <c r="M24" s="10"/>
      <c r="N24" s="24"/>
      <c r="O24" s="108" t="s">
        <v>19</v>
      </c>
      <c r="P24" s="146"/>
      <c r="Q24" s="369" t="s">
        <v>153</v>
      </c>
      <c r="R24" s="680" t="s">
        <v>181</v>
      </c>
      <c r="S24" s="681"/>
      <c r="T24" s="682"/>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145</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4"/>
    </row>
    <row r="30" spans="1:31">
      <c r="A30" s="23"/>
      <c r="B30" s="10"/>
      <c r="C30" s="10"/>
      <c r="D30" s="10"/>
      <c r="E30" s="10"/>
      <c r="F30" s="10"/>
      <c r="G30" s="10"/>
      <c r="H30" s="10"/>
      <c r="I30" s="10"/>
      <c r="J30" s="10"/>
      <c r="K30" s="10"/>
      <c r="L30" s="10"/>
      <c r="M30" s="10"/>
      <c r="N30" s="24"/>
      <c r="O30" s="10"/>
      <c r="P30" s="11"/>
      <c r="AC30" s="27"/>
    </row>
    <row r="31" spans="1:31" ht="21.6">
      <c r="A31" s="329" t="s">
        <v>169</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154</v>
      </c>
      <c r="R39" s="118"/>
      <c r="S39" s="118"/>
      <c r="T39" s="118"/>
      <c r="U39" s="118"/>
      <c r="V39" s="118"/>
      <c r="W39" s="118"/>
      <c r="X39" s="118"/>
    </row>
    <row r="40" spans="1:29">
      <c r="Q40" s="118" t="s">
        <v>155</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　ノロウイルス関連情報 </vt:lpstr>
      <vt:lpstr>Sheet1</vt:lpstr>
      <vt:lpstr>2　衛生訓話</vt:lpstr>
      <vt:lpstr>2　食中毒記事等 </vt:lpstr>
      <vt:lpstr>2海外情報</vt:lpstr>
      <vt:lpstr>1　感染症情報</vt:lpstr>
      <vt:lpstr>2　感染症統計</vt:lpstr>
      <vt:lpstr>2食品回収</vt:lpstr>
      <vt:lpstr>2　食品表示</vt:lpstr>
      <vt:lpstr>2　残留農薬　等 </vt:lpstr>
      <vt:lpstr>'1　感染症情報'!Print_Area</vt:lpstr>
      <vt:lpstr>'2　ノロウイルス関連情報 '!Print_Area</vt:lpstr>
      <vt:lpstr>'2　衛生訓話'!Print_Area</vt:lpstr>
      <vt:lpstr>'2　感染症統計'!Print_Area</vt:lpstr>
      <vt:lpstr>'2　残留農薬　等 '!Print_Area</vt:lpstr>
      <vt:lpstr>'2　食中毒記事等 '!Print_Area</vt:lpstr>
      <vt:lpstr>'2　食品表示'!Print_Area</vt:lpstr>
      <vt:lpstr>'2海外情報'!Print_Area</vt:lpstr>
      <vt:lpstr>'2食品回収'!Print_Area</vt:lpstr>
      <vt:lpstr>スポンサー公告!Print_Area</vt:lpstr>
      <vt:lpstr>'2　残留農薬　等 '!Print_Titles</vt:lpstr>
      <vt:lpstr>'2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2024-01-21T01:51:23Z</dcterms:modified>
</cp:coreProperties>
</file>