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hidePivotFieldList="1"/>
  <xr:revisionPtr revIDLastSave="0" documentId="14_{2803705B-0D47-44E2-BFEB-337E8B6B0A12}"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1　ノロウイルス関連情報 " sheetId="101" r:id="rId3"/>
    <sheet name="Sheet1" sheetId="160" state="hidden" r:id="rId4"/>
    <sheet name="1 衛生訓話 " sheetId="162" r:id="rId5"/>
    <sheet name="1　食中毒記事等 " sheetId="29" r:id="rId6"/>
    <sheet name="51　海外情報" sheetId="123" r:id="rId7"/>
    <sheet name="50　感染症情報" sheetId="124" state="hidden" r:id="rId8"/>
    <sheet name="1　感染症統計" sheetId="125" r:id="rId9"/>
    <sheet name="1 食品回収" sheetId="60" r:id="rId10"/>
    <sheet name="1　食品表示" sheetId="34" r:id="rId11"/>
    <sheet name="1　残留農薬　等 " sheetId="156" r:id="rId12"/>
  </sheets>
  <definedNames>
    <definedName name="_xlnm._FilterDatabase" localSheetId="2" hidden="1">'1　ノロウイルス関連情報 '!$A$22:$G$76</definedName>
    <definedName name="_xlnm._FilterDatabase" localSheetId="11" hidden="1">'1　残留農薬　等 '!$A$1:$C$1</definedName>
    <definedName name="_xlnm._FilterDatabase" localSheetId="5" hidden="1">'1　食中毒記事等 '!$A$1:$D$1</definedName>
    <definedName name="_xlnm.Print_Area" localSheetId="2">'1　ノロウイルス関連情報 '!$A$1:$N$85</definedName>
    <definedName name="_xlnm.Print_Area" localSheetId="4">'1 衛生訓話 '!$A$1:$M$22</definedName>
    <definedName name="_xlnm.Print_Area" localSheetId="8">'1　感染症統計'!$A$1:$AC$38</definedName>
    <definedName name="_xlnm.Print_Area" localSheetId="11">'1　残留農薬　等 '!$A$1:$C$23</definedName>
    <definedName name="_xlnm.Print_Area" localSheetId="5">'1　食中毒記事等 '!$A$1:$D$25</definedName>
    <definedName name="_xlnm.Print_Area" localSheetId="9">'1 食品回収'!$A$1:$E$57</definedName>
    <definedName name="_xlnm.Print_Area" localSheetId="10">'1　食品表示'!$A$1:$N$15</definedName>
    <definedName name="_xlnm.Print_Area" localSheetId="7">'50　感染症情報'!$A$1:$D$33</definedName>
    <definedName name="_xlnm.Print_Area" localSheetId="6">'51　海外情報'!$A$1:$C$31</definedName>
    <definedName name="_xlnm.Print_Area" localSheetId="1">スポンサー公告!$B$1:$AI$49</definedName>
    <definedName name="_xlnm.Print_Titles" localSheetId="11">'1　残留農薬　等 '!$1:$1</definedName>
    <definedName name="_xlnm.Print_Titles" localSheetId="5">'1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15" i="78"/>
  <c r="B14" i="78"/>
  <c r="Q4" i="125" l="1"/>
  <c r="B4" i="125"/>
  <c r="B17" i="78"/>
  <c r="N8" i="125" l="1"/>
  <c r="AC8" i="125"/>
  <c r="C22" i="160"/>
  <c r="D22" i="160"/>
  <c r="E22" i="160"/>
  <c r="F22" i="160"/>
  <c r="G22" i="160"/>
  <c r="B22" i="160"/>
  <c r="B11" i="78" l="1"/>
  <c r="B12" i="78" l="1"/>
  <c r="G23" i="101" l="1"/>
  <c r="G24" i="101"/>
  <c r="N9" i="125" l="1"/>
  <c r="N10" i="125"/>
  <c r="Y4" i="125" l="1"/>
  <c r="Z4" i="125"/>
  <c r="K4" i="125"/>
  <c r="B10" i="78" l="1"/>
  <c r="B13" i="78" l="1"/>
  <c r="G11" i="78" l="1"/>
  <c r="F4" i="125" l="1"/>
  <c r="E4" i="125"/>
  <c r="D4" i="125"/>
  <c r="N72" i="101" l="1"/>
  <c r="M72" i="101"/>
  <c r="G75" i="101" l="1"/>
  <c r="G35" i="101" l="1"/>
  <c r="B24" i="101"/>
  <c r="G25" i="101"/>
  <c r="B25" i="101" s="1"/>
  <c r="G26" i="101"/>
  <c r="B26" i="101" s="1"/>
  <c r="G27" i="101"/>
  <c r="B27" i="101" s="1"/>
  <c r="G28" i="101"/>
  <c r="B28" i="101" s="1"/>
  <c r="G29" i="101"/>
  <c r="B29" i="101" s="1"/>
  <c r="G30" i="101"/>
  <c r="B30" i="101" s="1"/>
  <c r="G31" i="101"/>
  <c r="B31" i="101" s="1"/>
  <c r="G32" i="101"/>
  <c r="B32" i="101" s="1"/>
  <c r="G33" i="101"/>
  <c r="G34" i="101"/>
  <c r="B34" i="101" s="1"/>
  <c r="G37" i="101"/>
  <c r="G38" i="101"/>
  <c r="B38" i="101" s="1"/>
  <c r="G39" i="101"/>
  <c r="B39" i="101" s="1"/>
  <c r="G40" i="101"/>
  <c r="G41" i="10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G56" i="101"/>
  <c r="B56" i="101" s="1"/>
  <c r="G57" i="101"/>
  <c r="B57" i="101" s="1"/>
  <c r="G58" i="101"/>
  <c r="B58" i="101" s="1"/>
  <c r="G59" i="101"/>
  <c r="B59" i="101" s="1"/>
  <c r="G60" i="101"/>
  <c r="B60" i="101" s="1"/>
  <c r="G61" i="101"/>
  <c r="G62" i="101"/>
  <c r="B62" i="101" s="1"/>
  <c r="G63" i="101"/>
  <c r="B63" i="101" s="1"/>
  <c r="G64" i="101"/>
  <c r="B64" i="101" s="1"/>
  <c r="G65" i="101"/>
  <c r="B65" i="101" s="1"/>
  <c r="G66" i="101"/>
  <c r="G67" i="101"/>
  <c r="G68" i="101"/>
  <c r="B68" i="101" s="1"/>
  <c r="G69" i="101"/>
  <c r="B69" i="101" s="1"/>
  <c r="G70" i="101"/>
  <c r="B70" i="101" s="1"/>
  <c r="G71" i="101"/>
  <c r="B71" i="101" s="1"/>
  <c r="G74" i="101"/>
  <c r="B16" i="78" l="1"/>
  <c r="R4" i="125"/>
  <c r="S4" i="125"/>
  <c r="T4" i="125"/>
  <c r="U4" i="125"/>
  <c r="V4" i="125"/>
  <c r="W4" i="125"/>
  <c r="X4" i="125"/>
  <c r="AA4" i="125"/>
  <c r="AB4" i="125"/>
  <c r="C4" i="125"/>
  <c r="G4" i="125"/>
  <c r="H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6" i="101" l="1"/>
  <c r="F76" i="101" s="1"/>
  <c r="F11" i="78"/>
  <c r="I75" i="101" l="1"/>
  <c r="I74" i="101"/>
  <c r="H11" i="78" s="1"/>
  <c r="M76" i="101"/>
  <c r="K76"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<sst xmlns="http://schemas.openxmlformats.org/spreadsheetml/2006/main" count="624" uniqueCount="440">
  <si>
    <t>発生</t>
    <rPh sb="0" eb="2">
      <t>ハッセイ</t>
    </rPh>
    <phoneticPr fontId="5"/>
  </si>
  <si>
    <t>ソース</t>
    <phoneticPr fontId="5"/>
  </si>
  <si>
    <t>日付</t>
    <rPh sb="0" eb="2">
      <t>ヒヅケ</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</si>
  <si>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</si>
  <si>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</si>
  <si>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</si>
  <si>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</si>
  <si>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</si>
  <si>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</si>
  <si>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</si>
  <si>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</si>
  <si>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</si>
  <si>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</si>
  <si>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</si>
  <si>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</si>
  <si>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</si>
  <si>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</si>
  <si>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</si>
  <si>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</si>
  <si>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</si>
  <si>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</si>
  <si>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</si>
  <si>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</si>
  <si>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</si>
  <si>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</si>
  <si>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</si>
  <si>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</si>
  <si>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</si>
  <si>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</si>
  <si>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</si>
  <si>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</si>
  <si>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</si>
  <si>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</si>
  <si>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</si>
  <si>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</si>
  <si>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</si>
  <si>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</si>
  <si>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</si>
  <si>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</si>
  <si>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</si>
  <si>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</si>
  <si>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</si>
  <si>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</si>
  <si>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</si>
  <si>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</si>
  <si>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</si>
  <si>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</si>
  <si>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</si>
  <si>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</si>
  <si>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</si>
  <si>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</si>
  <si>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</si>
  <si>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</si>
  <si>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</si>
  <si>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</si>
  <si>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</si>
  <si>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</si>
  <si>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</si>
  <si>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</si>
  <si>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</si>
  <si>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</si>
  <si>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</si>
  <si>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</si>
  <si>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</si>
  <si>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</si>
  <si>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</si>
  <si>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</si>
  <si>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</si>
  <si>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</si>
  <si>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</si>
  <si>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</si>
  <si>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</si>
  <si>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</si>
  <si>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</si>
  <si>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</si>
  <si>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</si>
  <si>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</si>
  <si>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</si>
  <si>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</si>
  <si>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</si>
  <si>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</si>
  <si>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</si>
  <si>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</si>
  <si>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</si>
  <si>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</si>
  <si>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</si>
  <si>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</si>
  <si>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</si>
  <si>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</si>
  <si>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</si>
  <si>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</si>
  <si>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</si>
  <si>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</si>
  <si>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</si>
  <si>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</si>
  <si>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</si>
  <si>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</si>
  <si>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</si>
  <si>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</si>
  <si>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</si>
  <si>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</si>
  <si>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</si>
  <si>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</si>
  <si>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</si>
  <si>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</si>
  <si>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</si>
  <si>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</si>
  <si>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</si>
  <si>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</si>
  <si>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</si>
  <si>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</si>
  <si>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</si>
  <si>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</si>
  <si>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</si>
  <si>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</si>
  <si>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</si>
  <si>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</si>
  <si>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</si>
  <si>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</si>
  <si>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</si>
  <si>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</si>
  <si>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</si>
  <si>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</si>
  <si>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</si>
  <si>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</si>
  <si>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</si>
  <si>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</si>
  <si>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</si>
  <si>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</si>
  <si>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</si>
  <si>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</si>
  <si>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</si>
  <si>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</si>
  <si>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</si>
  <si>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</si>
  <si>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</si>
  <si>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</si>
  <si>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</si>
  <si>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</si>
  <si>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</si>
  <si>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</si>
  <si>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</si>
  <si>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</si>
  <si>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</si>
  <si>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2021年</t>
  </si>
  <si>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</si>
  <si>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</si>
  <si>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</si>
  <si>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</si>
  <si>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</si>
  <si>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</si>
  <si>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</si>
  <si>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</si>
  <si>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</si>
  <si>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</si>
  <si>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</si>
  <si>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</si>
  <si>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</si>
  <si>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</si>
  <si>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</si>
  <si>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</si>
  <si>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</si>
  <si>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</si>
  <si>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</si>
  <si>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</si>
  <si>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</si>
  <si>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</si>
  <si>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</si>
  <si>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</si>
  <si>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</si>
  <si>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1.　食中毒</t>
    <rPh sb="3" eb="6">
      <t>ショクチュウドク</t>
    </rPh>
    <phoneticPr fontId="33"/>
  </si>
  <si>
    <t>2.　ノロウイルス</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</si>
  <si>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</si>
  <si>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</si>
  <si>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</si>
  <si>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</si>
  <si>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</si>
  <si>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</si>
  <si>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</si>
  <si>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</si>
  <si>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</si>
  <si>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やや増加　コロナ前に近づく</t>
    <rPh sb="2" eb="4">
      <t>ゾウカ</t>
    </rPh>
    <rPh sb="8" eb="9">
      <t>マエ</t>
    </rPh>
    <rPh sb="10" eb="11">
      <t>チカ</t>
    </rPh>
    <phoneticPr fontId="5"/>
  </si>
  <si>
    <t>3類感染症　
細菌性赤痢</t>
    <phoneticPr fontId="5"/>
  </si>
  <si>
    <t>注意</t>
    <rPh sb="0" eb="2">
      <t>チュウイ</t>
    </rPh>
    <phoneticPr fontId="86"/>
  </si>
  <si>
    <t>　　　　フード・セーフティー　http://www7b.biglobe.ne.jp/~food-safty/　　更新2023/12/10</t>
    <phoneticPr fontId="5"/>
  </si>
  <si>
    <t>食品表示 (12/11-12/17)</t>
    <rPh sb="0" eb="2">
      <t>ショクヒン</t>
    </rPh>
    <rPh sb="2" eb="4">
      <t>ヒョウジ</t>
    </rPh>
    <phoneticPr fontId="5"/>
  </si>
  <si>
    <t xml:space="preserve"> </t>
    <phoneticPr fontId="16"/>
  </si>
  <si>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</si>
  <si>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</si>
  <si>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11月ー3月中9-10月、4月以降
施設の所在市町村で           流行・食中毒が複数件報告される。
定点観測値が5.00～10.00</t>
    <phoneticPr fontId="86"/>
  </si>
  <si>
    <t xml:space="preserve">【情報共有】業界・地域のニュースを掲示して、注意を促す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
</t>
    <phoneticPr fontId="86"/>
  </si>
  <si>
    <t>管理レベル「3」　</t>
    <phoneticPr fontId="5"/>
  </si>
  <si>
    <t>2023/50週</t>
    <phoneticPr fontId="86"/>
  </si>
  <si>
    <t>2023/51週</t>
  </si>
  <si>
    <t>千葉県は５日、成田市の居酒屋「四季彩　れんま」で、サラダやお造りなどを食べた１９～６２歳の男女１２人からノロウイルスが検出されたと発表した。重症者はおらず、全員快方に向かっている。印旛保健所は、同店の食事が原因の食中毒と断定し、同店を同日から３日間の営　</t>
    <phoneticPr fontId="86"/>
  </si>
  <si>
    <t>千葉日報</t>
    <rPh sb="0" eb="4">
      <t>チバニッポウ</t>
    </rPh>
    <phoneticPr fontId="86"/>
  </si>
  <si>
    <t>北海道・置戸町の飲食店で寿司などを食べた12人が「ノロウイルス」による食中毒にかかっていたことがわかりました。食中毒が発生したのは置戸町のそば店「いなだ屋」です。
今月15日、会食で店を利用し寿司や天ぷらなどを食べた25人のうち12人が下痢や発熱などの症状を訴え2人が病院を受診しました。現在、全員ほぼ回復しているということです。</t>
    <phoneticPr fontId="86"/>
  </si>
  <si>
    <t>北海道テレビ放送</t>
    <rPh sb="0" eb="3">
      <t>ホッカイドウ</t>
    </rPh>
    <rPh sb="6" eb="8">
      <t>ホウソウ</t>
    </rPh>
    <phoneticPr fontId="86"/>
  </si>
  <si>
    <t>「15日夜に同店で会食した複数人が消化器症状を呈している」との連絡を受けたため調査したところ、当日、同店で会食した17グループ97人のうち、3グループ8人(22歳～61歳の男性6人、28歳と53歳の女性2人)に同様の症状が確認されたということです。
保健所では、患者に共通する食事が、15日夜に「ひなた」で提供されたメニューしかないこと</t>
    <phoneticPr fontId="86"/>
  </si>
  <si>
    <t>あいテレビ</t>
    <phoneticPr fontId="86"/>
  </si>
  <si>
    <t>香川県は12月27日、坂出市内の介護付き有料老人ホームで職員や入所者ら28人が嘔吐や下痢の症状を訴える食中毒が発生したと発表しました。中讃保健所は、この有料老人ホームで食事を提供している坂出市の「サンフードサービス」に27日から3日間の営業停止処分を行いました</t>
    <phoneticPr fontId="86"/>
  </si>
  <si>
    <t>瀬戸内海放送</t>
    <rPh sb="0" eb="4">
      <t>セトナイカイ</t>
    </rPh>
    <rPh sb="4" eb="6">
      <t>ホウソウ</t>
    </rPh>
    <phoneticPr fontId="86"/>
  </si>
  <si>
    <t>2023年第50週（12月11日〜12月17日）</t>
    <phoneticPr fontId="86"/>
  </si>
  <si>
    <t>結核例　268例</t>
    <rPh sb="7" eb="8">
      <t>レイ</t>
    </rPh>
    <phoneticPr fontId="5"/>
  </si>
  <si>
    <t>細菌性赤痢1例 菌種：S. sonnei（D群）＿感染地域：ミャンマー</t>
    <phoneticPr fontId="86"/>
  </si>
  <si>
    <t>血清群・毒素型：‌O157 VT2（10例）、O157 VT1・VT2（9例）、O103 VT1（6例）、O26 VT1（3例）、O91VT1（2例）、
O111 VT1・VT2（1例）、その他・不明（9例）
累積報告数：3,736例（有症者2,491例、うちHUS 66例．死亡3例</t>
    <phoneticPr fontId="86"/>
  </si>
  <si>
    <t xml:space="preserve">年齢群：‌7歳（1例）、9歳（1例）、10代（8例）、20代（12例）、30代（5例）、40代（3例）、50代（3例）、60代（3例）、70代（4例）
</t>
    <phoneticPr fontId="86"/>
  </si>
  <si>
    <t xml:space="preserve">腸管出血性大腸菌感染症40例（有症者21例、うちHUS 1例）
感染地域：‌国内30例、ベトナム1例、ペルー1例、国内・国外不明8例
国内の感染地域：‌東京都5例、茨城県2例、埼玉県2例、千葉県2例、三重県2例、大阪府2例、福島県1例、富山県1例、滋賀県1例、京都府1例、兵庫県1例、山口県1例、福岡県1例、佐賀県1例、長崎県1例、
熊本県1例、鹿児島県1例、国内（都道府県不明）4例
</t>
    <phoneticPr fontId="86"/>
  </si>
  <si>
    <t>E型肝炎11例 感染地域（感染源）：‌岩手県1例（不明）、群馬県1例（不明）、
埼玉県1例（不明）、東京都1例（低温加熱調理の豚もつ料理）、宮崎県1例（不明）、国内（都道府県不明）1例（不明）、国内・国外不明5例（不明5例）
A型肝炎2例 感染地域：鹿児島県1例、ウズベキスタン1例</t>
    <phoneticPr fontId="86"/>
  </si>
  <si>
    <t>レジオネラ症35例（肺炎型32例、ポンティアック型3例）
感染地域：神奈川県4例、北海道3例、愛知県3例、茨城県2例、東京都2例、兵庫県2例、熊本県2例、宮城県1例、千葉県1例、新潟県1例、岐阜県1例、京都府1例、広島県1例、福岡県1例、長崎県1例、
宮崎県1例、沖縄県1例、国内（都道府県不明）4例、国内・国外不明3例
年齢群：40代（1例）、50代（6例）、60代（5例）、70代（10例）、80代（10例）、90代以上（3例）累積報告数：2,200例</t>
    <phoneticPr fontId="86"/>
  </si>
  <si>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</si>
  <si>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</si>
  <si>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</si>
  <si>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</si>
  <si>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</si>
  <si>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</si>
  <si>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</si>
  <si>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　I総数</t>
    <phoneticPr fontId="5"/>
  </si>
  <si>
    <t>I男性</t>
    <phoneticPr fontId="86"/>
  </si>
  <si>
    <t>I女性</t>
    <phoneticPr fontId="86"/>
  </si>
  <si>
    <t>　NC総数　　　　</t>
    <phoneticPr fontId="5"/>
  </si>
  <si>
    <t>NC男性</t>
    <phoneticPr fontId="86"/>
  </si>
  <si>
    <t>NC女性</t>
    <phoneticPr fontId="86"/>
  </si>
  <si>
    <t>.</t>
    <phoneticPr fontId="86"/>
  </si>
  <si>
    <t>2023年第49週</t>
    <phoneticPr fontId="86"/>
  </si>
  <si>
    <t>2023年第50週</t>
    <phoneticPr fontId="86"/>
  </si>
  <si>
    <r>
      <t xml:space="preserve">対前週
</t>
    </r>
    <r>
      <rPr>
        <b/>
        <sz val="14"/>
        <color rgb="FF0070C0"/>
        <rFont val="ＭＳ Ｐゴシック"/>
        <family val="3"/>
        <charset val="128"/>
      </rPr>
      <t>インフルエンザ 　   　 11.3%   減少</t>
    </r>
    <r>
      <rPr>
        <b/>
        <sz val="11"/>
        <rFont val="ＭＳ Ｐゴシック"/>
        <family val="3"/>
        <charset val="128"/>
      </rPr>
      <t xml:space="preserve">
</t>
    </r>
    <r>
      <rPr>
        <b/>
        <sz val="14"/>
        <color rgb="FFFF0000"/>
        <rFont val="ＭＳ Ｐゴシック"/>
        <family val="3"/>
        <charset val="128"/>
      </rPr>
      <t>新型コロナウイルス  118.0%　増加</t>
    </r>
    <rPh sb="0" eb="3">
      <t>タイゼンシュウゾウカ</t>
    </rPh>
    <rPh sb="26" eb="28">
      <t>ゲンショウ</t>
    </rPh>
    <phoneticPr fontId="86"/>
  </si>
  <si>
    <t>毎週　　ひとつ　　覚えていきましょう</t>
    <phoneticPr fontId="5"/>
  </si>
  <si>
    <t>　↓　職場の先輩は以下のことを理解して　わかり易く　指導しましょう　↓</t>
    <phoneticPr fontId="5"/>
  </si>
  <si>
    <t>患者の共通食は、当該飲食店での食事以外になく、患者１０名の便からノロウイルスが検出されたこと、医療機関から食中毒患者の届出があったことから、広島市保健所は、当該飲食店で提供された食事を原因とする集団食中毒と判断し、１２月２８日(木曜日)、当該飲食店の営業者に対して、営業の禁止を命令した。</t>
    <phoneticPr fontId="86"/>
  </si>
  <si>
    <t>広島市公表</t>
    <rPh sb="0" eb="3">
      <t>ヒロシマシ</t>
    </rPh>
    <rPh sb="3" eb="5">
      <t>コウヒョウ</t>
    </rPh>
    <phoneticPr fontId="86"/>
  </si>
  <si>
    <t>「富貴寿し」（出雲市荻杼町 555-2）を原因施設とする食中毒については、12 月 23 日に発表
したところですが、島根県保健環境科学研究所における検査の結果、検便からノロウイルスが
検出されたことから、出雲保健所はこれを病因物質としました。</t>
    <phoneticPr fontId="86"/>
  </si>
  <si>
    <t>島根県公表</t>
    <rPh sb="0" eb="3">
      <t>シマネケン</t>
    </rPh>
    <rPh sb="3" eb="5">
      <t>コウヒョウ</t>
    </rPh>
    <phoneticPr fontId="86"/>
  </si>
  <si>
    <t>皆様  週刊情報2023-51を配信いたします</t>
    <phoneticPr fontId="5"/>
  </si>
  <si>
    <t>今週のニュース（Noroｖｉｒｕｓ） (1/7-1/14)</t>
    <rPh sb="0" eb="2">
      <t>コンシュウ</t>
    </rPh>
    <phoneticPr fontId="5"/>
  </si>
  <si>
    <t xml:space="preserve"> ★★★★</t>
    <phoneticPr fontId="86"/>
  </si>
  <si>
    <t xml:space="preserve"> ★★★★★</t>
    <phoneticPr fontId="86"/>
  </si>
  <si>
    <t xml:space="preserve"> GⅡ　52週1例</t>
    <rPh sb="6" eb="7">
      <t>シュウ</t>
    </rPh>
    <phoneticPr fontId="5"/>
  </si>
  <si>
    <t xml:space="preserve"> GⅡ　1週　1例</t>
    <rPh sb="8" eb="9">
      <t>レイ</t>
    </rPh>
    <phoneticPr fontId="5"/>
  </si>
  <si>
    <t>食中毒情報  (1/7-1/14)</t>
    <rPh sb="0" eb="3">
      <t>ショクチュウドク</t>
    </rPh>
    <rPh sb="3" eb="5">
      <t>ジョウホウ</t>
    </rPh>
    <phoneticPr fontId="5"/>
  </si>
  <si>
    <t>海外情報 (1/7-1/14)</t>
    <rPh sb="0" eb="4">
      <t>カイガイジョウホウ</t>
    </rPh>
    <phoneticPr fontId="5"/>
  </si>
  <si>
    <t>食品表示
 (1/7-1/14)</t>
    <rPh sb="0" eb="2">
      <t>ショクヒン</t>
    </rPh>
    <rPh sb="2" eb="4">
      <t>ヒョウジ</t>
    </rPh>
    <phoneticPr fontId="5"/>
  </si>
  <si>
    <t>食品表示 (1/7-1/14)</t>
    <rPh sb="0" eb="2">
      <t>ショクヒン</t>
    </rPh>
    <rPh sb="2" eb="4">
      <t>ヒョウジ</t>
    </rPh>
    <phoneticPr fontId="5"/>
  </si>
  <si>
    <t>残留農薬  (1/7-1/14)</t>
    <phoneticPr fontId="5"/>
  </si>
  <si>
    <t>埼玉県は9日、1日にノロウイルスによる食中毒を発生させたとして、鶴ケ島市の「北海道生まれ和食処とんでん鶴ケ島店」に11日まで3日間の営業停止を命じる行政処分を行った。同店は6日から営業を自粛している。</t>
    <phoneticPr fontId="86"/>
  </si>
  <si>
    <t>埼玉新聞</t>
    <rPh sb="0" eb="4">
      <t>サイタマシンブン</t>
    </rPh>
    <phoneticPr fontId="86"/>
  </si>
  <si>
    <t>徳島市の食品製造会社が作った冷凍おせちを食べ、８１人が食中毒になったとして、徳島県はこの会社を７日間の営業停止処分としました。
　県によりますと、４日、徳島市の食品製造業「エイブルフーズ」から保健所に「冷凍おせちを販売したグループホームなど、複数の施設で体調不良者がいる」と連絡がありました。</t>
    <phoneticPr fontId="86"/>
  </si>
  <si>
    <t>ABCニュース</t>
    <phoneticPr fontId="86"/>
  </si>
  <si>
    <t>営業停止の処分を受けたのは、練馬区にある「ホテルカデンツァ東京」で営業する「日本料理むさしの」です。東京都によりますと、今月1日から3日にこの店で食事をした67人から、下痢やおう吐、発熱などの症状が出たということです。いずれも症状は軽く、回復傾向にあるということですが、症状を訴えた人や従業員の便から「ノロウイルス」が検出されたことなどから、保健所は食中毒と断定し、この店をきょうから3日間の営業停止処分にしました。</t>
    <phoneticPr fontId="86"/>
  </si>
  <si>
    <t>Cube
ニュース</t>
    <phoneticPr fontId="86"/>
  </si>
  <si>
    <t>12日、鳥取県米子市の米子保健所は、市内の保育園で感染性胃腸炎の集団感染が確認されたと発表しました。感染が確認された11人の園児のうち6人からは、ノロウイルスが検出されたということです。感染性胃腸炎の集団発生が確認されたのは、鳥取県米子市の保育園です。</t>
    <phoneticPr fontId="86"/>
  </si>
  <si>
    <t>山陰放送</t>
    <rPh sb="0" eb="4">
      <t>サンインホウソウ</t>
    </rPh>
    <phoneticPr fontId="86"/>
  </si>
  <si>
    <t>　和歌山県によりますと、太地町にある特別養護老人ホームで今年1月3日から11日にかけて入所者と職員ら計22人が嘔吐と下痢の症状を訴え、検査の結果ノロウイルスによる集団感染と判明したということです。　症状が出た入居者は全員８０代以上で、いずれも症状は軽いということです。</t>
    <phoneticPr fontId="86"/>
  </si>
  <si>
    <t>読売新聞</t>
    <rPh sb="0" eb="4">
      <t>ヨミウリシンブン</t>
    </rPh>
    <phoneticPr fontId="86"/>
  </si>
  <si>
    <t>上野公園の牡蠣フェス「食中毒事故発生のお詫び」実行委が謝罪</t>
    <phoneticPr fontId="16"/>
  </si>
  <si>
    <t>体調不良をSNSで訴える人が相次いでいた東京・上野公園の「牡蠣フェス」（1月6日〜8日）が1月12日、公式サイトやSNSで「食中毒事故発生」を報告し、謝罪のコメントを発表した。実行委による対外的な発信は初めてとなる。詳細な原因や感染者数はまだ調査中であるものの「牡蠣のバター醤油」ブースで加熱不足による食中毒が発生したと考えられるという。イベントに許可を出した東京都によると、実行委に対しては保健所の指導を受けながら、適切な被害対応を求めている。実行委は12日、弁護士ドットコムニュースの取材に「牡蠣フェス」の牡蠣を食べて食中毒が発生したことは「現状では事実と認識しております」と答えた。
また、「現在、こちらで把握できている食中毒に関するお問合せは32件となりますが明らかな誤認も含まれておりますので実態把握に努めております」と状況を報告した。都が実行委からの報告を受けて把握している被害状況は、体調不良の申し出が18人（12日朝時点）、ノロウイルス陽性の結果が出たのは11人（11日夕時点）だという。
●加熱不足による食中毒が発生したと考えられる
牡蠣フェス実行委は1月12日昼、公式サイトなどに「食中毒事故発生に関するお詫びとお知らせ」のコメントを発表した。〈「牡蠣フェス2024」における「牡蠣のバター醤油」ブースにおいて加熱不足による食中毒が発生したと思われ、感染者数、原因など調査中です。発症された来場者の皆様には多大なる苦痛とご迷惑をおかけした事を心より深くお詫び申し上げます。〉また、「状況の把握と発症された方への対応に全力を尽くしております」として、感染の疑いのある来場者には用意した問い合わせフォームからの連絡を求めている。
「牡蠣のバター醤油」を食べたという参加者の1人は、弁護士ドットコムニュースの取材にノロウイルス陽性の診断を受けたと説明した。11日に保健所からヒアリングを受けていた。東京都によると、この実行委は昨年以前の牡蠣フェスも手がけていたという</t>
    <phoneticPr fontId="16"/>
  </si>
  <si>
    <t>東京</t>
    <rPh sb="0" eb="2">
      <t>トウキョウ</t>
    </rPh>
    <phoneticPr fontId="16"/>
  </si>
  <si>
    <t>昨年末、名古屋市中川区にある飲食店が製造したテイクアウト弁当を食べた16人が、下痢や腹痛などを訴える食中毒が発生し、市は当面、この店を営業禁止処分としました。名古屋市によりますと、12月28日、中川区にある「ステーキハウスメガインディアンズ中川店」が製造したテイクアウトの弁当を食べた23人のうち、7歳から73歳までの男女16人が下痢や腹痛などの症状を訴えました。</t>
    <phoneticPr fontId="86"/>
  </si>
  <si>
    <t>CBCテレビ</t>
    <phoneticPr fontId="86"/>
  </si>
  <si>
    <t>真庭市湯原温泉の「湯原国際観光ホテル菊之湯」で宿泊客が食中毒の症状を訴えた問題で、岡山県は１２日、ノロウイルスが原因だったと発表した。県生活衛生課によると、宿泊客の患者５人と調理に携わる社員１人の便からノロウイルスが検出された。患者数は１０日時点で宿泊客９９人だったが、３４人増え１３３人</t>
    <phoneticPr fontId="86"/>
  </si>
  <si>
    <t>山陽新聞</t>
    <rPh sb="0" eb="2">
      <t>サンヨウ</t>
    </rPh>
    <rPh sb="2" eb="4">
      <t>シンブン</t>
    </rPh>
    <phoneticPr fontId="86"/>
  </si>
  <si>
    <t>7歳の子供も症状訴える…ステーキ店が販売した弁当食べた男女16人が集団食中毒 便からサルモネラ菌検出</t>
    <phoneticPr fontId="16"/>
  </si>
  <si>
    <t>名古屋市中川区のステーキ店「メガインディアンズ」が販売した弁当で、男女16人が下痢や発熱などを訴える集団食中毒が発生し、保健所は店を営業禁止処分とし原因を調べています。 　名古屋市によりますと、食中毒が発生したのは中川区のステーキハウス「メガインディアンズ中川店」で、12月28日にこの店の弁当を食べた7歳から70代の男女16人が下痢や発熱などの症状を訴えました。 　このうち60代女性と70代男性が入院しましたが、いずれも快方に向かっているということです。 　16人が食べたのはハラミステーキ弁当とハラミバーグ弁当で、症状が出た人の便からサルモネラ菌が検出されたということです。 　保健所は店を12日付で営業禁止処分とし、弁当に入っていた肉の加熱が十分だったかなど原因の特定を進めています。</t>
    <phoneticPr fontId="16"/>
  </si>
  <si>
    <t>https://news.goo.ne.jp/article/tokaitv/nation/tokaitv-20240113-0615-32222.html</t>
    <phoneticPr fontId="16"/>
  </si>
  <si>
    <t>愛知県</t>
    <rPh sb="0" eb="3">
      <t>アイチケン</t>
    </rPh>
    <phoneticPr fontId="16"/>
  </si>
  <si>
    <t>東海テレビ</t>
    <rPh sb="0" eb="2">
      <t>トウカイ</t>
    </rPh>
    <phoneticPr fontId="16"/>
  </si>
  <si>
    <t>宜野座村のリゾート施設で食中毒 １８人が下痢など訴え</t>
    <phoneticPr fontId="16"/>
  </si>
  <si>
    <t>宜野座村のリゾート施設で開かれた披露宴の参加者が下痢などの症状を訴え、食中毒を引き起こす細菌の「カンピロバクター」が検出されたことから、保健所は食中毒と判断し、この施設を２日間の営業停止処分にしました。県によりますと、今月４日、八重瀬町にある医療機関から南部保健所に「披露宴に参加した患者からカンピロバクターが検出され食中毒の疑いがある」と連絡がありました。
南部保健所などが調べた結果、先月２３日に、宜野座村にある「ザ・ギノザリゾート美らの教会」で開かれた披露宴の参加者、少なくとも１８人が下痢や発熱などの症状を訴えていることが分かり、このうち７人から食中毒を引き起こす細菌の「カンピロバクター」が検出されたということです。
７人に共通する飲食物が披露宴で出された食事に限られていることから、施設を管轄する中部保健所は食中毒と判断し、１２日から２日間の営業停止処分にしました。県によりますと、去年、県内では速報値で２６件の食中毒が発生していて、このうちカンピロバクターは１２件となっています。「カンピロバクター」による食中毒は、加熱不足の肉などを食べると起きることがあり、県は十分に加熱調理することなどを呼びかけています。</t>
    <phoneticPr fontId="16"/>
  </si>
  <si>
    <t>沖縄県</t>
    <rPh sb="0" eb="3">
      <t>オキナワケン</t>
    </rPh>
    <phoneticPr fontId="16"/>
  </si>
  <si>
    <t>https://www3.nhk.or.jp/lnews/okinawa/20240112/5090026297.html</t>
    <phoneticPr fontId="16"/>
  </si>
  <si>
    <t>NHK
NEWS WEB</t>
    <phoneticPr fontId="16"/>
  </si>
  <si>
    <t>魚の寄生虫が原因か、刺し身食べた101人食中毒 福島の宿泊施設</t>
    <phoneticPr fontId="16"/>
  </si>
  <si>
    <t>福島市保健所は１１日、同市・高湯温泉の宿泊施設「花月ハイランドホテル」で２、３の両日に刺し身を食べた５～９１歳の男女１０１人が嘔吐（おうと）や下痢などの症状を訴え、調査した結果、食中毒だったと発表した。魚類に寄生する「クドア類」の近縁種が原因とみられる。１１日に同ホテルを１日間の営業停止処分とした。市保健所によると、同ホテルには２、３の両日に県内外の２６０人が宿泊しており、このうち約１１０人が食中毒になった可能性がある。重症者はいない。
　両日とも夕食でヒラメ、マグロ、カンパチの刺し身が提供されていた。ヒラメに寄生する「クドア・セプテンプンクタータ」は調査で検出されなかったが、近縁種も刺し身の生食によって体調不良を起こす事例があるという。ただ、食中毒との因果関係が判明していないため、市保健所は原因として断定しなかった。クドア類の対策は氷点下２０度で４時間以上の冷凍または７５度で５分以上の加熱が必要となり、市保健所は「刺し身を食べる際は対策が難しい」としている。</t>
    <phoneticPr fontId="16"/>
  </si>
  <si>
    <t>https://www.msn.com/ja-jp/health/other/%E9%AD%9A%E3%81%AE%E5%AF%84%E7%94%9F%E8%99%AB%E3%81%8C%E5%8E%9F%E5%9B%A0%E3%81%8B-%E5%88%BA%E3%81%97%E8%BA%AB%E9%A3%9F%E3%81%B9%E3%81%9F101%E4%BA%BA%E9%A3%9F%E4%B8%AD%E6%AF%92-%E7%A6%8F%E5%B3%B6%E3%81%AE%E5%AE%BF%E6%B3%8A%E6%96%BD%E8%A8%AD/ar-AA1mPtjw</t>
    <phoneticPr fontId="16"/>
  </si>
  <si>
    <t>福島県</t>
    <rPh sb="0" eb="3">
      <t>フクシマケン</t>
    </rPh>
    <phoneticPr fontId="16"/>
  </si>
  <si>
    <t>福島民友新聞社</t>
    <phoneticPr fontId="16"/>
  </si>
  <si>
    <t>https://www.sankei.com/article/20240112-S5FL46ACUBLKVO6ESY4QSLPHRQ/</t>
    <phoneticPr fontId="16"/>
  </si>
  <si>
    <t>産経新聞</t>
    <rPh sb="0" eb="4">
      <t>サンケイシンブン</t>
    </rPh>
    <phoneticPr fontId="16"/>
  </si>
  <si>
    <t>1月6～8日に東京・上野恩賜公園で行われたイベント「牡蠣フェス2024」で、一部の来場者が下痢や嘔吐などの症状を訴える事態となっているようだ。報道によれば、12日時点で約20人から下痢や嘔吐、発熱などの体調不良を訴える連絡が、保健所にあったという。またSNS上でも、イベントに参加したユーザーからノロウイルスの検出を報告する投稿が相次いでいる。</t>
    <phoneticPr fontId="86"/>
  </si>
  <si>
    <t>マネーボイス</t>
    <phoneticPr fontId="86"/>
  </si>
  <si>
    <t>弊社ではこの度の事故を厳粛に受け止め、１月８日(月)～１月１１日(木)の間、ダンマルシェ本社工場を休業させていただき、保健所のご指導のもと工場内の清掃、消毒作業を実施致しました。加えて、本社工場以外の店舗におきましても防止策を図るとともに、全社として衛生管理体制を再度強化・徹底し、再発防止に努めて参ります。</t>
    <phoneticPr fontId="86"/>
  </si>
  <si>
    <t>ダンマルシェ公表</t>
    <rPh sb="6" eb="8">
      <t>コウヒョウ</t>
    </rPh>
    <phoneticPr fontId="86"/>
  </si>
  <si>
    <t>宇都宮市にあるホテル東日本宇都宮で、去年（2023年）12月28日に宴会料理を食べた22歳から65歳までの男女32人が下痢やおう吐などの体調不良を訴え、宇都宮市保健所は11日、ノロウイルスによる食中毒と断定したと発表しました。</t>
    <phoneticPr fontId="86"/>
  </si>
  <si>
    <t>とちテレ</t>
    <phoneticPr fontId="86"/>
  </si>
  <si>
    <t>正月用の冷凍おせちで81人が食中毒　関東5都県の高齢者施設で</t>
    <phoneticPr fontId="16"/>
  </si>
  <si>
    <t>徳島県は12日、徳島市北沖洲2丁目の総菜製造業「エイブルフーズ」が製造した「冷凍おせち」が原因の食中毒が発生し、同社を18日まで営業停止処分にしたと発表した。患者は東京、栃木、埼玉、千葉、神奈川の5都県にある計12の高齢者関連施設の入所者と職員で、入院した患者はなく、いずれも快方に向かっているという。県によると、昨年12月11、12両日、同社が製造・販売したおせち料理を食べた42～100歳の男女計81人が嘔吐（おうと）や下痢などの症状を訴え、一部の患者からノロウイルスを検出した。
　同社は2日間で、この5都県と群馬県で計480個を販売。徳島県が影響の広がりがないか調べている。おせち料理は有頭エビや赤魚の塩焼き、豆などを詰めて冷凍したものという。</t>
    <phoneticPr fontId="16"/>
  </si>
  <si>
    <t>https://www.asahi.com/articles/ASS1D6HNXS1DPTLC01D.html</t>
    <phoneticPr fontId="16"/>
  </si>
  <si>
    <t>朝日新聞</t>
    <rPh sb="0" eb="4">
      <t>アサヒシンブン</t>
    </rPh>
    <phoneticPr fontId="16"/>
  </si>
  <si>
    <t>徳島県</t>
    <rPh sb="0" eb="3">
      <t>トクシマケン</t>
    </rPh>
    <phoneticPr fontId="16"/>
  </si>
  <si>
    <t>遠軽町で集団食中毒 　大みそかのオードブル食べた約90人が下痢などの症状訴える　便からは病原大腸菌</t>
    <phoneticPr fontId="16"/>
  </si>
  <si>
    <t xml:space="preserve">北海道・遠軽町で去年の大みそか、飲食店が提供したオードブルを食べたおよそ90人が、下痢などの症状を訴える集団食中毒が発生していたことがわかりました。集団食中毒の原因となったのは遠軽町の飲食店「QOOーL」です。
去年12月31日、この店で調理されたオードブルを自宅などで食べた91人が、下痢や腹痛・発熱などの症状を訴えました。紋別保健所が調べたところ発症した人の便から病原大腸菌が検出され、保健所は食中毒と断定しました。現在は全員、快方に向かっています。
紋別保健所は12日から3日間、この店に対し営業停止を命じるとともに、清掃や消毒の徹底を指示しました。
</t>
    <phoneticPr fontId="16"/>
  </si>
  <si>
    <t>北海道</t>
    <rPh sb="0" eb="3">
      <t>ホッカイドウ</t>
    </rPh>
    <phoneticPr fontId="16"/>
  </si>
  <si>
    <t>https://www.htb.co.jp/news/archives_24291.html</t>
    <phoneticPr fontId="16"/>
  </si>
  <si>
    <t>福岡市博多区の高齢者施設で32人、中央区の保育施設で24人が嘔吐（おうと）や下痢の症状を訴え、市はノロウイルスによる感染性胃腸炎の集団発生とみられると12日、発表しました。博多区の高齢者施設では4日以降、複数の入所者と職員に嘔吐や下痢、発熱の症状が出ました。12日までに、70代から90代までの入所者24人と職員8人、合わせて32人に症状が出て、このうち1人からノロウイルスが検出されました。</t>
    <phoneticPr fontId="86"/>
  </si>
  <si>
    <t>FBS福岡</t>
    <rPh sb="3" eb="5">
      <t>フクオカ</t>
    </rPh>
    <phoneticPr fontId="86"/>
  </si>
  <si>
    <t>食中毒事故発生に関するお詫びとお知らせ(ノロウイルス)</t>
    <phoneticPr fontId="16"/>
  </si>
  <si>
    <t>この度、当社の連結子会社である、「株式会社日本ハウス・ホテル＆リゾート」（東京都千代田区、代表取締役社長 山栄 共靖）の運営する「ホテル東日本宇都宮」（栃木県宇都宮市）におきまして、ノロウイルスを原因とする食中毒事故が発生いたしました。 発症されましたお客様には、多大な苦痛とご迷惑をおかけしましたことを心よりお詫び申し上げます。また、当該ホテルを日頃よりご利用いただいておりますお客様および今後当該ホテルをご利用予定のお客様、ならびに関係者の皆様に多大なるご迷惑とご心配をおかけしましたことを重ねてお詫び申し上げます。
2023年 12月28日に「ホテル東日本宇都宮」の宴会場でご飲食された複数名のお客様より体調不良（腹痛、下痢、嘔吐等）を訴えられている旨のお申し出がございました。これを受けた宇都宮市保健所による検査の結果、ホテル従業員１名から食中毒の病因物質であるノロウイルスが検出され、2024年1月11日付で3日間（2024年1月11日～1月13日）の営業停止を命じられました。【行政処分の内容】・処分営業所：ホテル東日本宇都宮の「漁火」・「黄河」・「パルテール」・「３階宴会厨房」 ・所轄保健所：宇都宮市保健所 ・処分年月日：2024年１月11日 ・処分の理由：食品衛生法第６条第３号違反 ・処分の内容：2024年１月11日から３日間の営業停止（2024年１月13日まで） ・病因物質：ノロウイルス</t>
    <phoneticPr fontId="16"/>
  </si>
  <si>
    <t>栃木県</t>
    <rPh sb="0" eb="3">
      <t>トチギケン</t>
    </rPh>
    <phoneticPr fontId="16"/>
  </si>
  <si>
    <t>https://www.nikkei.com/nkd/disclosure/tdnr/20240112514553/</t>
    <phoneticPr fontId="16"/>
  </si>
  <si>
    <t>ノロウイルスによる感染性胃腸炎の集団発生が確認されたのは、幡多福祉保健所管内の高齢者施設です。12月21日、下痢や発熱を訴える人が複数いると保健所に連絡がありました。入所者39人のうち15人に嘔吐や下痢の症状があり、このうち13人がノロウイルスによる感染性胃腸炎と診断されました。入院した人や重症者はおらず、当該施設での感染はすでに終息しているということです。</t>
    <phoneticPr fontId="86"/>
  </si>
  <si>
    <t>高知さんさんテレビ</t>
    <rPh sb="0" eb="2">
      <t>コウチ</t>
    </rPh>
    <phoneticPr fontId="86"/>
  </si>
  <si>
    <t>1月10日、岐阜県は1月2日に岐阜市の焼肉店で食事をした男女95人が下痢や嘔吐などの食中毒症状を訴え、当該店舗を営業停止処分とした件について、新たに24人の食中毒が確認されたことを発表しました。当該店舗ではカルビやロースなどの焼肉、ビビンバ、サラダが提供されていたとのことです。2日に食中毒と確認された人と合わせると、計119人になっています。</t>
    <phoneticPr fontId="86"/>
  </si>
  <si>
    <t>食品環境研究所</t>
    <rPh sb="0" eb="2">
      <t>ショクヒン</t>
    </rPh>
    <rPh sb="2" eb="4">
      <t>カンキョウ</t>
    </rPh>
    <rPh sb="4" eb="7">
      <t>ケンキュウジョ</t>
    </rPh>
    <phoneticPr fontId="86"/>
  </si>
  <si>
    <t>2023年12月末からこれまでに入院患者76人が下痢や嘔吐などを訴えていて、一部の患者の便からノロウイルスが検出されたということです。厚生労働省によりますと、ノロウイルスによる感染性胃腸炎や食中毒は、一年を通して発生しますが、特に冬季に流行し、手指や食品などを介して、口のなかを通して感染するということです。</t>
    <phoneticPr fontId="86"/>
  </si>
  <si>
    <t>青森テレビ</t>
    <rPh sb="0" eb="2">
      <t>アオモリ</t>
    </rPh>
    <phoneticPr fontId="86"/>
  </si>
  <si>
    <t xml:space="preserve">最大震度7を観測した能登半島地震で、厚生労働省は10日、石川県内の避難所などで9日に新型コロナウイルスや季節性インフルエンザなど呼吸器感染症の患者約70人、ノロウイルスなど消化器感染症の患者約40人の報告があったと発表した。
</t>
    <phoneticPr fontId="86"/>
  </si>
  <si>
    <t>朝日新聞</t>
    <rPh sb="0" eb="4">
      <t>アサヒシンブン</t>
    </rPh>
    <phoneticPr fontId="86"/>
  </si>
  <si>
    <t>三重・東員町の「スパイス王国」で55人が食中毒　カレー弁当食べた大型施設従業員</t>
    <phoneticPr fontId="16"/>
  </si>
  <si>
    <t>https://www.chunichi.co.jp/article/834297</t>
    <phoneticPr fontId="16"/>
  </si>
  <si>
    <t>三重県</t>
    <rPh sb="0" eb="3">
      <t>ミエケン</t>
    </rPh>
    <phoneticPr fontId="16"/>
  </si>
  <si>
    <t>中日新聞</t>
    <rPh sb="0" eb="4">
      <t>チュウニチシンブン</t>
    </rPh>
    <phoneticPr fontId="16"/>
  </si>
  <si>
    <t>三重県は8日、東員町長深築田の大型商業施設内の飲食店「スパイス王国」で、食中毒が発生したと発表した。1月1日に施設の従業員向けに調理された昼食用のカレー弁当を食べ、調査した191人のうち55人が、下痢や腹痛、吐き気などの症状を訴えた。全員が快方に向かっているという。桑名保健所は8日付で店を営業禁止にした。
　県によると、55人は県内外の18～55歳の男女で、いずれも施設の従業員。症状を訴えた全員が、チキンカレーとライスの入ったカレー弁当を食べていた。入院した人はいなかった。弁当は1日の未明から午前中にかけて調理され、昼食の時間帯に販売された。...
症状を訴えた人らの便からウエルシュ菌が検出された。
同店は1日午前3時ごろから弁当を調理していた。3日から営業を自粛している。県は調理から提供までの間に菌が増殖したとみている。調理方法が改善されれば営業の再開を認める方針。
ウエルシュ菌は、肉類や魚介類を使ったカレーやシチューなどの煮込み料理を大きな鍋で調理する際に発生しやすい。熱に強く、100度で1時間以上加熱しても死滅しにくいという。県は、調理の際に良くかき混ぜる▽調理後は室温で放置せず、早めに食べる▽保存する場合はすぐに冷まして冷蔵する▽保存後の食品は十分に再加熱する―などの対策を呼びかけている。</t>
    <phoneticPr fontId="16"/>
  </si>
  <si>
    <t>長崎県生活衛生課は６日、諫早市高来町の宿泊施設「いこいの村長崎」で、１２月３１日〜１月１日に刺し身などを食べた男女１７人（１２〜７４歳）が下痢や嘔吐（おうと）、発熱の症状を訴え、うち２人と調理従事者３人の便からノロウイルスが検出されたと発表した。</t>
    <phoneticPr fontId="86"/>
  </si>
  <si>
    <t>結婚披露宴の出席者に発熱や下痢　挙式場、食中毒で2日間営業停止　沖縄</t>
    <phoneticPr fontId="16"/>
  </si>
  <si>
    <t>沖縄県は12日、宜野座村の挙式場で食中毒があったとして、12～13日を営業停止処分にしたと発表した。
　県によると、昨年12月23日に同施設であった結婚披露宴の出席者に発熱や下痢などの症状があり、有症状者の便からカンピロバクター属菌が検出されたという。</t>
    <phoneticPr fontId="16"/>
  </si>
  <si>
    <t>琉球新報</t>
    <rPh sb="0" eb="4">
      <t>リュウキュウシンポウ</t>
    </rPh>
    <phoneticPr fontId="16"/>
  </si>
  <si>
    <t>https://ryukyushimpo.jp/news/national/entry-2687212.html</t>
    <phoneticPr fontId="16"/>
  </si>
  <si>
    <t>日本ハウスホールディングス社告</t>
    <rPh sb="13" eb="15">
      <t>シャコク</t>
    </rPh>
    <phoneticPr fontId="16"/>
  </si>
  <si>
    <t>ステーキ店のテイクアウト弁当で食中毒　16人が体調不良訴え</t>
    <phoneticPr fontId="16"/>
  </si>
  <si>
    <t>昨年末、名古屋市中川区にある飲食店が販売したテイクアウト弁当を食べた16人が、下痢や腹痛などを訴える食中毒が発生し、市は当面、この店を営業禁止処分としました。名古屋市によりますと、12月28日、中川区にある「ステーキハウスメガインディアンズ中川店」が販売したテイクアウトの弁当を食べた23人のうち、7歳から73歳までの男女16人が下痢や腹痛などの症状を訴えました。16人は、中川区内の同じ事業所に勤務する人とその家族で、ハラミステーキ弁当やハラミバーグ弁当を食べたということです。その後の調査で、患者の便からサルモネラ属菌が検出されたことから、市は食中毒が発生したと判断し、当面、この店を営業禁止処分としました。患者16人のうち2人が入院しましたが、現在は、全員が快方に向かっているということです。</t>
    <phoneticPr fontId="16"/>
  </si>
  <si>
    <t>https://locipo.jp/article/75ca4a0d-1550-42af-8633-5e5824f87371</t>
    <phoneticPr fontId="16"/>
  </si>
  <si>
    <t>CBCテレビ</t>
    <phoneticPr fontId="16"/>
  </si>
  <si>
    <t>西鉄グランドホテルのビュッフェで食中毒</t>
    <phoneticPr fontId="16"/>
  </si>
  <si>
    <t>福岡県</t>
    <rPh sb="0" eb="3">
      <t>フクオカケン</t>
    </rPh>
    <phoneticPr fontId="16"/>
  </si>
  <si>
    <t>福岡市は、中央区大名にある西鉄グランドホテル内のビュッフェで食中毒が起きたとして、１０日から２日間営業停止処分にしました。福岡市によりますと、１月４日、ホテルから「３日にディナービュッフェを食べた客から体調不良の連絡が数件寄せられている」と市に通報がありました。体調不良になったのはホテル内の飲食店「グランカフェ」でビュッフェを利用した客の一部で、１７人が下痢や腹痛の症状を訴えていて１０人の便から「ウェルシュ菌」という食中毒の原因菌を検出しました。入院した人はおらず、全員快方に向かっているということです。福岡市は、３日に提供された２３種類のメニューから原因となった食品を特定する調査を続けていて、ホテル側に適切な食材管理などを指導したということです。西鉄グランドホテルはホームページで「調理した料理の加熱不足が原因」とした上で、食中毒の発生を謝罪し、「今後は衛生管理体制を改めて見直し、安全安心な商品提供に努める」とコメントしています。
ウェルシュ菌による食中毒は２日目のカレーなど、大量に調理されて長時間室温で放置された食品が原因になることが多いといい、福岡市は予防策として「前日調理を避けて加熱料理したもはなるべく早く食べる」ことなどを上げています。</t>
    <phoneticPr fontId="16"/>
  </si>
  <si>
    <t>九州朝日放送</t>
    <rPh sb="0" eb="2">
      <t>キュウシュウ</t>
    </rPh>
    <rPh sb="2" eb="6">
      <t>アサヒホウソウ</t>
    </rPh>
    <phoneticPr fontId="16"/>
  </si>
  <si>
    <t>https://nordot.app/1117695925508440553?c=113147194022725109</t>
    <phoneticPr fontId="16"/>
  </si>
  <si>
    <t>宿泊施設で99人食中毒　岡山・真庭のホテル</t>
    <phoneticPr fontId="16"/>
  </si>
  <si>
    <t>岡山県は１０日、同県真庭市の宿泊施設「湯原国際観光ホテル菊之湯」に５～８日に宿泊した１０～７０代の男女計９９人が腹痛や嘔吐(おうと)などの症状を訴えたと発表した。原因は調査中。全員快方に向かっている。県は食中毒と判断し、ホテルの飲食部門を１８日まで９日間の営業停止処分とした。県によると、５～８日に宿泊した３５グループ１３２人に、夕食や朝食で刺し身や鍋料理、卵焼きなどが提供された。患者が共通して食べたのがこのホテルの食事だけだった。</t>
    <phoneticPr fontId="16"/>
  </si>
  <si>
    <t>岡山県</t>
    <rPh sb="0" eb="3">
      <t>オカヤマケン</t>
    </rPh>
    <phoneticPr fontId="16"/>
  </si>
  <si>
    <t>https://www.sankei.com/article/20240110-LOFWERC3EJPJFIMZB7SNXBGOKQ/</t>
    <phoneticPr fontId="16"/>
  </si>
  <si>
    <t>高知市 飲食店で６人が食中毒 ３日間の営業停止処分(カンピロバクター)</t>
    <phoneticPr fontId="16"/>
  </si>
  <si>
    <t>高知市の飲食店で飲食をした男女６人が、腹痛や下痢などの症状を訴えました。市はこの店の料理が原因の集団食中毒と断定し、９日から３日間の営業停止処分にしました。高知市によりますと、先月２８日、高知市はりまや町の飲食店「マロバシ」を利用した人から腹痛などの症状を訴える連絡が入ったということです。市が調べたところ、この日に利用した２０代から５０代の男女６人が症状を訴えたということで、現在は全員が快方に向かっているということです。
症状を発症した６人のうち５人から「カンピロバクター」が検出されたことから、市はこの店の料理が原因の集団食中毒と断定し、９日から３日間の営業停止処分にしました。
市によりますと、去年１年間の食中毒の発症者は市内で１１６人にのぼっています。カンピロバクターは鶏や牛、豚などの腸にいる菌で、十分に加熱しないで食べると家庭でも食中毒になる可能性があるということです。市は食肉はしっかり加熱することや、調理時は生肉を他の食材と区別して取り扱うよう呼びかけています。</t>
    <phoneticPr fontId="16"/>
  </si>
  <si>
    <t>https://www3.nhk.or.jp/lnews/kochi/20240109/8010019565.html#:~:text=%E9%AB%98%E7%9F%A5%E5%B8%82%E3%81%AE%E9%A3%B2%E9%A3%9F%E5%BA%97,%E5%85%A5%E3%81%A3%E3%81%9F%E3%81%A8%E3%81%84%E3%81%86%E3%81%93%E3%81%A8%E3%81%A7%E3%81%99%E3%80%82</t>
    <phoneticPr fontId="16"/>
  </si>
  <si>
    <t>高知県</t>
    <rPh sb="0" eb="3">
      <t>コウチケン</t>
    </rPh>
    <phoneticPr fontId="16"/>
  </si>
  <si>
    <t>カナロコ</t>
    <phoneticPr fontId="86"/>
  </si>
  <si>
    <t xml:space="preserve"> 
茅ケ崎市保健所は１２日、寒川神社参集殿内の飲食店「青葉」（寒川町宮山）でノロウイルスによる食中毒が発生した、と発表した。２０～８０代の男女１６人が ...
</t>
    <phoneticPr fontId="86"/>
  </si>
  <si>
    <t>2024年</t>
    <rPh sb="4" eb="5">
      <t>ネン</t>
    </rPh>
    <phoneticPr fontId="86"/>
  </si>
  <si>
    <t>※2024年 第1週（1/1～1/7） 現在</t>
    <phoneticPr fontId="5"/>
  </si>
  <si>
    <t>今週</t>
    <rPh sb="0" eb="2">
      <t>コンシュウ</t>
    </rPh>
    <phoneticPr fontId="86"/>
  </si>
  <si>
    <t>少ない</t>
    <rPh sb="0" eb="1">
      <t>スク</t>
    </rPh>
    <phoneticPr fontId="86"/>
  </si>
  <si>
    <t>回収</t>
  </si>
  <si>
    <t>イワムラ水産</t>
  </si>
  <si>
    <t>回収＆引き取り</t>
  </si>
  <si>
    <t>米シスト庄内</t>
  </si>
  <si>
    <t>回収＆返金/交換</t>
  </si>
  <si>
    <t>ジョイマート</t>
  </si>
  <si>
    <t>回収＆返金</t>
  </si>
  <si>
    <t>中村二三商店</t>
  </si>
  <si>
    <t>ベルジョイス</t>
  </si>
  <si>
    <t>ANAFESTA...</t>
  </si>
  <si>
    <t>天河製菓</t>
  </si>
  <si>
    <t>エフコープ生活協...</t>
  </si>
  <si>
    <t>大徳食品</t>
  </si>
  <si>
    <t>たらこときのこのスパゲティ 一部アレルゲン表示欠落</t>
  </si>
  <si>
    <t>サンエー</t>
  </si>
  <si>
    <t>楚辺店 畜産食品各種 一部保管温度逸脱</t>
  </si>
  <si>
    <t>片山商店</t>
  </si>
  <si>
    <t>京と麴 白みそ(雪) 一部表面紙にカビ発生の恐れ</t>
  </si>
  <si>
    <t>ヨークベニマル</t>
  </si>
  <si>
    <t>大葉味噌 店内炊飯おむすび 一部アレルゲン(小麦)表示欠落</t>
  </si>
  <si>
    <t>イオンリテール</t>
  </si>
  <si>
    <t>胡麻マヨサラダ 一部ラベル誤貼付でアレルゲン表示欠落</t>
  </si>
  <si>
    <t>山下館</t>
  </si>
  <si>
    <t>冷やすとプリン 一部ラベル誤貼付でアレルゲン表示欠落</t>
  </si>
  <si>
    <t>回収＆交換</t>
  </si>
  <si>
    <t>壽製菓</t>
  </si>
  <si>
    <t>ニューキュータルト 一部食品品質表示欠落</t>
  </si>
  <si>
    <t>石垣シティ店 クアトロチーズピザ 一部賞味期限表示欠落</t>
  </si>
  <si>
    <t>味の浜藤</t>
  </si>
  <si>
    <t>わかさぎ 一部カビ発生の恐れ</t>
  </si>
  <si>
    <t>神戸物産</t>
  </si>
  <si>
    <t>紅生姜鶏から揚げ 一部未記載の着色料検出</t>
  </si>
  <si>
    <t>セラーズ</t>
  </si>
  <si>
    <t>下曽根店 ジョイベアー巾着 一部賞味期限シール誤貼付</t>
  </si>
  <si>
    <t>江差店 カキむき身(生食用) 一部消費期限誤印字</t>
  </si>
  <si>
    <t>かりんと百米 庄内野菜 一部誤商品混入で大豆表示欠落</t>
  </si>
  <si>
    <t>浜松町店 桜島どりサラダチキン 一部賞味期限表示欠落</t>
  </si>
  <si>
    <t>浅漬けミックス 一部消費期限誤表記</t>
  </si>
  <si>
    <t>北海道小豆ミルクブレッド 一部消費期限誤表記</t>
  </si>
  <si>
    <t>長崎ゲート店 生からすみ50g 一部賞味期限表記欠落</t>
  </si>
  <si>
    <t>バーデン明日温泉まんじゅう 一部賞味期限誤表記</t>
  </si>
  <si>
    <t>かすや店 苺クリームのクッキーサンド 一部冷蔵品を常温販売</t>
  </si>
  <si>
    <t>2024/1/12【撤回】機能性表示食品 更新情報/消費者庁 [ 15件 ]</t>
    <phoneticPr fontId="16"/>
  </si>
  <si>
    <t>【撤回】2024年1月12日 消費者庁は機能性表示食品の届出情報を更新しました。
・届出番号/A73
・届出日/2015/7/13
・届出者名/株式会社東洋新薬
・商品名/メディファット&amp;(アンド)グルコ
・食品の区分/加工食品(その他)
・撤回日/2024/1/5
・届出撤回の事由/販売の予定がなくなったため
【機能性関与成分名】
難消化性デキストリン(食物繊維)
【表示しようとする機能性】
本品には、難消化性デキストリン(食物繊維)が含まれます。難消化性デキストリン(食物繊維)には、食事に含まれる脂肪と糖に働き、食後に上がる中性脂肪と血糖値を抑える作用が報告されています。脂肪や糖の多い食事を摂りがちな方、食後に上がる中性脂肪や血糖値が気になる方に適した食品です。
・・・・・その他・・・・・・・・・・・</t>
    <rPh sb="345" eb="346">
      <t>タ</t>
    </rPh>
    <phoneticPr fontId="16"/>
  </si>
  <si>
    <t xml:space="preserve">鳴門わかめ独自検査 県外の２商品が中国産の可能性高いと判定｜NHK 徳島県のニュース </t>
    <phoneticPr fontId="16"/>
  </si>
  <si>
    <t>徳島の「鳴門産わかめ」の産地を偽装したとして、卸売業者の元代表が在宅起訴された事件をきっかけに、ＮＨＫは専門家の協力を得て全国で販売されている「鳴門産わかめ」の産地を民間の検査機関に依頼して分析したところ、２つの商品が「中国産の可能性が高い」と判定されました。
商品を加工した２つの会社は、取材に対し、いずれも「心あたりがない」などと説明し詳しい経緯はわかっておらず、専門家は産地や流通の履歴などを管理する「トレーサビリティー」の仕組みづくりが必要だと指摘しています。・・・・・</t>
    <phoneticPr fontId="16"/>
  </si>
  <si>
    <t>長崎県産と偽ったシャインマスカット ふるさと納税返礼品の業者に行政指導 - Yahoo!ニュース</t>
    <phoneticPr fontId="16"/>
  </si>
  <si>
    <t>諫早市などの、ふるさと納税返礼品のシャインマスカットの産地を不適正に表示し販売していたとして、佐賀県は、佐賀市の業者に食品表示法に基づく指示を行いました。9日付けで佐賀県から是正の指示を受けたのは佐賀市開成の青果仲卸業者「しょうぶ」です。佐賀県によりますとこの業者は、2023年に諫早市のふるさと納税の返礼品を扱う事業者に長崎県産以外のシャインマスカット、少なくともおよそ8トンを「長崎県産」と表示したり原産地表示をせずに販売していました。
「しょうぶ」は県の聞き取りに対し「作付け面積が増え、仕入れられると見込んでいたが手に入らなかった」などと話しているということです。
この業者はほかにも佐賀県三養基郡上峰町の事業者に九州以外で生産されたものが含まれているのにも関わらず、産地を「九州各地」と表示し少なくとも、およそ50トンのシャインマスカットを販売していました。</t>
    <phoneticPr fontId="16"/>
  </si>
  <si>
    <t>アサリ産地偽装　元経営者を起訴　伊勢　／三重</t>
    <phoneticPr fontId="16"/>
  </si>
  <si>
    <t>中国産のアサリ約４トンを三重県産と偽って表示し、販売したとして食品表示法違反などの疑いで去年７月に書類送検された伊勢市の水産加工販売店の元経営者について、検察は４日付けで起訴した一方、元従業員については嫌疑不十分で不起訴としました。
伊勢市の水産加工販売店の元経営者は元従業員と共謀して、おととし４月から約１か月にわたり、中国産のアサリ約４トンを三重県産と偽って表示し、販売したとして、食品表示法違反と不正競争防止法違反の疑いで去年７月、書類送検されました。
検察は２人のうち、元経営者を４日付けで起訴した一方、元従業員について、不起訴としました。
不起訴の理由について、検察は「関係各証拠を精査した結果犯罪の成立を認定すべき証拠が不十分だった」としています。
この事件ではほかにも松阪市と伊勢市の水産物の卸売会社２社と経営者ら合わせて３人が書類送検されていて、検察の捜査が続いています。</t>
    <phoneticPr fontId="16"/>
  </si>
  <si>
    <t>「食塩の食べ過ぎ」による死亡率、中国が世界一</t>
    <phoneticPr fontId="16"/>
  </si>
  <si>
    <t>北京大学公共衛生学院栄養・衛生学部主任の馬冠生教授はこのほど、「現在、国民の食塩摂取量は1日当たり9．3グラムで、推奨されている5グラムを大幅に上回っていることが研究で分かった。中国人の食塩の食べ過ぎによる死亡率は世界一で、これは中国人の健康を害する重要な要素となっている」と発表しました。食塩は食事に欠かせない調味料であり、体に不可欠な物質ではありますが、過剰摂取は健康に影響を及ぼしてしまいます。食塩の取り過ぎは死亡リスクを高め、がん、高血圧、脳卒中、糖尿病、骨粗しょう症などの発症リスクを高めることが明らかになっています。また、最新の研究では、食塩の取り過ぎは肌の老化を加速させることにもなります。</t>
    <phoneticPr fontId="16"/>
  </si>
  <si>
    <t>農作物中残留農薬一斉分析におけるアセトニトリルによる抽出効率の評価と検討</t>
    <phoneticPr fontId="86"/>
  </si>
  <si>
    <t>http://www.aisti.co.jp/common/pdf/sz3501a.pdf</t>
    <phoneticPr fontId="86"/>
  </si>
  <si>
    <t>台湾、日本の業者5社からのイチゴ輸入を1カ月停止 相次ぐ残留農薬の規定違反で</t>
    <phoneticPr fontId="86"/>
  </si>
  <si>
    <t>日本産イチゴが残留農薬の規定違反を理由に水際検査で相次ぎ不合格になっているのを受け、衛生福利部（保健省）食品薬物管理署は9日、不合格品の主な製造元である5社を対象に、輸入を1カ月停止すると発表した。日本産イチゴに厳しい輸入制限が設けられるのは初めて。同署は同日、日本から輸入されたイチゴ5件が新たに不合格になったと公表した。いずれも残留農薬の規定違反によるもの。今シーズン（昨年11月から今年4月まで）に入り、日本産イチゴの不合格件数は10件に上っており、検査件数（216件）のうち約4.6％を占める。
5社を対象にした輸入停止期間は12日から来月11日まで。同署は、台湾の業者に対して対象の5社のイチゴを購入しないよう呼びかけるとともに、日本側に対し、台湾に販売する商品は台湾の規定を満たすよう通知する方針を明らかにした。日本産イチゴに残留農薬の規定違反が相次いで見つかっているのを受け、同署は昨年末、日本から輸入されるイチゴに対し、全ロット検査を4月末まで継続すると発表していた。</t>
    <phoneticPr fontId="86"/>
  </si>
  <si>
    <t>https://news.livedoor.com/article/detail/25673973/</t>
    <phoneticPr fontId="86"/>
  </si>
  <si>
    <t>食の安心・安全を求める声が高まる中、食品中の残留農薬分析においてはより多くの農薬を効率よく早く正確に分析することが求められている。著者らは抽出操作に QuEChER 法 1) 2)、精製
操作に固相カートリッジ法を用いて迅速一斉分析法 STQ 法を開発・評価している。
QuEChERS 法は多成分迅速一斉分析法として 2003 年に発表されて以降、現在ヨーロッパではOfficial Method として採用されており、日本でも様々な分析機関で検討されている 3) 4) 5)。QuEChERS 法の特徴として試料 10g（穀物等の場合は試料 5g＋水 10mL）に対してアセトニトリル 10mL を加え、遠心分離による液液分配後、定容せずに試験液としている。しかし試料によって遠心分離後に得られる抽出液の量が異なっている（図 1）。そこで本研究では試料中の残存アセトニトリルが与える影響について評価・検討を行った。ただし、本来の QuEChERS 法は前処理添加内標を用いており、残存アセトニトリルの液量は定量性に影響を与えないということを補足しておく。・・・・</t>
    <phoneticPr fontId="86"/>
  </si>
  <si>
    <t>https://news.livedoor.com/article/detail/25676431/</t>
    <phoneticPr fontId="86"/>
  </si>
  <si>
    <t>内政部（内務省）が10日に公表した最新の人口に関する統計で、2023年12月末時点の台湾の総人口は2342万442人となり、前年より15万5802人増えたことが分かった。19年以来4年ぶりの人口増。出生数は13万5571人で、同部が統計を開始して以降最少を更新した。出生数は18年に18万1601人だったが、20年に16万5249人、22年に13万8986人と減少を続けていた。23年の死亡数は20万5368人で、前年比1862人減。出生数と死亡数の差による自然増加はマイナス6万9797人で、移入数と移出数の差による社会増加は22万5599人だった。婚姻件数は12万5192組で前年より195組増加し、20年以降最多を記録した。離婚件数は5万3085組だった。</t>
    <phoneticPr fontId="86"/>
  </si>
  <si>
    <t>https://www.jetro.go.jp/biznews/2024/01/3364c460b4717101.html</t>
    <phoneticPr fontId="86"/>
  </si>
  <si>
    <t>台湾の衛生福利部食品薬物管理署（TFDA）は「2024年食品や関係産品の輸入サンプル検査強化品目外部サイトへ、新しいウィンドウで開きます」を公表した。台湾当局による輸入検査の結果、違反回数が多い品目は輸入サンプル検査強化品目として、通常のサンプル検査の抽出比率（2～10％）よりも高い抽出比率（20～50％）を適用する。台湾当局は同対象品目を生産国・地域別に公表しており、2024年は8カ国・地域の12品目が対象となった。
このうち、日本からの輸入品について指定されている品目は、次のとおり（CCCコードは台湾固有の輸入貨物分類表で、上6桁は基本的にHSコードと同一）。
CCCコード0709.99.90.90.8 生鮮・冷蔵のその他野菜
CCCコード0810.10.00.00.8 生鮮のイチゴ
同公表では、各品目に対する2023年の検査不適合の主要因が記載されており、日本については「生鮮・冷蔵のその他野菜」が残留農薬および重金属の最大基準値超過、「生鮮のイチゴ」が残留農薬規制違反だった。なお、日本からの「生鮮のイチゴ」については、既に監視検査の対象にもなっており、2023年6月1日から2024年4月30日までの期間、100％の抽出比率が適用されている。さらに、2023年12月から2024年1月9日までの期間で残留農薬規制違反により10件が検査不適合とされており、TFDAは1月9日、6社に対して2024年1月12日から2024年2月11日まで暫定的に輸入停止にすると発表した。
台湾の重金属規制は食品安全衛生管理法第17条に基づいた「食品中の汚染物質および毒素に関する衛生基準」（中国語外部サイトへ、新しいウィンドウで開きます、英語外部サイトへ、新しいウィンドウで開きます）の付表1で規定している。また、残留農薬規制は食品安全衛生管理法第15条に基づいた「残留農薬許容量基準」（中国語外部サイトへ、新しいウィンドウで開きます、英語外部サイトへ、新しいウィンドウで開きます）で規定し、ポジティブリスト制を採用している。同基準の付表1～5で、使用を認めている農薬と作物の組み合わせとその最大残留基準値（MRL：Maximum Residue Level）、外因性最大残留許容量、MRLを定めていない農薬、使用が禁じられている農薬、残留農薬許容量基準を適用する農産物の分類をそれぞれ記載している。一律基準（注）はないため、日本から輸出する品目が台湾の残留農薬規制に合致しているか、事前に確認をする必要がある。なお、基準値は、残留農薬許容量基準のデータベース外部サイトへ、新しいウィンドウで開きますからも検索可能。</t>
    <phoneticPr fontId="86"/>
  </si>
  <si>
    <t>https://www.wowkorea.jp/news/read/419490.html</t>
    <phoneticPr fontId="86"/>
  </si>
  <si>
    <t>中国・陝西（せんせい）省西安市で、デリバリーで届いた料理の中に「異物」が入っていたと虚偽の訴えを繰り返していた女が逮捕された。警察によると、容疑者の鄧某は中国本土18の省市で半年間に200回余り、デリバリーを頼んだ飲食店に「異物が混入していた」と虚偽の訴えをし、慰謝料を受け取っていた。鄧某はデリバリーアプリを通じて飲食店に料理の配達を注文。料理を受け取った後に飲食店に連絡を入れ、「料理に異物が入っていた」「食べてしまってお腹を壊した」などと訴えて慰謝料を請求した。半年間の間に鄧某が受け取った慰謝料は2万元（約40万円）に達する。彼女は警察の調べに対し「ネットでこういう方法があることを知り、やってみようと思った」と話しているという。現在、警察は鄧某を刑事拘留し、調査を進めている。</t>
    <phoneticPr fontId="86"/>
  </si>
  <si>
    <t>https://news.yahoo.co.jp/pickup/6487651</t>
    <phoneticPr fontId="86"/>
  </si>
  <si>
    <t>米南部テキサス州フォートワース市中心部のホテルで８日、爆発があり、救急当局によると、少なくとも２１人が負傷した。周辺には建物の大きな破片が散乱した。当局によると、爆発は「サンドマン・シグネチャー・フォートワース・ダウンタウン・ホテル」で発生。１人が重体、４人が重傷で、残りは軽傷だという。ホテルは市庁舎やコンベンションホールの近くにある。消防当局は「何らかのガス爆発」が原因だったと見ているが、原因の検証を進めている。消防はそれより前に、工事中のレストランで爆発が起きたとの報告があるものの、爆発の発生源について断定はできていないと述べていた。連邦の法執行当局によると、犯罪に関連する情報は現時点でないという。
現場のホテルは当局に協力しており、負傷した人々を支援したいとの声明を発表した。同ホテルのレストランでは従業員３人が爆発で負傷した。レストランは閉店時間で客はおらず、従業員の数も限られていたという。爆発現場から１区画離れたホテルにいた女性はＣＮＮに対し、大きな爆発音１回を午後３時２０分ごろに聞いたと語った。
ＣＮＮの提携局ＷＦＡＡの画像には、建物の前の通りにがれきが散乱する様子が写り、建物の正面部分が吹き飛んでいるような様子も見える。
市の広報責任者は「市の中心部で爆発があった」「高層建築よりも高く煙が立ち上った」と述べた。
地元警察はＸ（旧ツイッター）で、市中心部に近づかないように呼び掛けた。地元紙フォートワース・スターテレグラムによると、目撃者は顔に血の付いた人々がホテルから出てきて、担架に乗せられているのを見た。目撃者の一部は家族がホテル内で負傷したとも語ったという。テキサス州のアボット知事は、州当局者がフォートワースの当局と連絡し、必要な場合に支援できる準備を整えていると述べた。</t>
    <phoneticPr fontId="86"/>
  </si>
  <si>
    <t>https://jp.wsj.com/articles/cognac-sets-the-ev-trade-war-alight-0143504f</t>
    <phoneticPr fontId="86"/>
  </si>
  <si>
    <t>　中国政府が欧州連合（EU）から輸入する一部酒類の反ダンピング（不当廉売）調査に着手した。このことでより大きな被害を受けるのは、酒類メーカーのレミーコアントローやペルノ・リカールではなく、自動車大手のフォルクスワーゲン（VW）やステランティスかもしれない。調査対象は中国がEUから輸入するブランデーだ。フランスが中国でコニャックを不当に安く販売しているというのは笑い話に聞こえるかもしれないが、それでも投資家はコニャック株を浴びせ売りした。5日の取引で「レミーマルタン」を製造するレミーコアントローの株価は12％安、「マーテル」を製造するペルノ・リカールの株価は3.6％安となった。・・・・・</t>
    <phoneticPr fontId="86"/>
  </si>
  <si>
    <t>https://news.biglobe.ne.jp/international/0107/rec_240107_0802869033.html</t>
    <phoneticPr fontId="86"/>
  </si>
  <si>
    <t>北京大学公共衛生学院栄養・衛生学部主任の馬冠生教授はこのほど、「現在、国民の食塩摂取量は1日当たり9．3グラムで、推奨されている5グラムを大幅に上回っていることが研究で分かった。中国人の食塩の食べ過ぎによる死亡率は世界一で、これは中国人の健康を害する重要な要素となっている」と発表しました。食塩は食事に欠かせない調味料であり、体に不可欠な物質ではありますが、過剰摂取は健康に影響を及ぼしてしまいます。食塩の取り過ぎは死亡リスクを高め、がん、高血圧、脳卒中、糖尿病、骨粗しょう症などの発症リスクを高めることが明らかになっています。また、最新の研究では、食塩の取り過ぎは肌の老化を加速させることにもなります。
世界195カ国・地域の食事構造による死亡率と疾病負担の分析によりますと、中国は食事による死亡率とがんの罹患（りかん）率が1位で、この第一の原因は塩分の多い食事です。食べ物に塩を添加する頻度が高いほど、死亡リスクが高まり、寿命が短くなるということです。（提供/CRI）</t>
    <phoneticPr fontId="86"/>
  </si>
  <si>
    <t>https://forbesjapan.com/articles/detail/68391</t>
    <phoneticPr fontId="86"/>
  </si>
  <si>
    <t>米外食大手マクドナルドのクリス・ケンプチンスキー最高経営責任者（CEO）は、「戦争とそれに関連する誤った情報」が同社の中東事業に打撃を与えていると述べた。イスラム組織ハマスとイスラエルの戦闘が続く中、中東イスラム圏では多くの欧米企業が巻き添えによる圧力にさらされている。
中東諸国では現在、マクドナルドがイスラエル軍を支援しているとして、同社をボイコットする動きが広がっている。これに対し、同社のケンプチンスキーCEOはビジネス向け交流サイト（SNS）のLinkedIn（リンクトイン）に、マクドナルドの中東のフランチャイズ店は「地元の経営者」が所有し「数多くの同郷市民を雇用しながら、地域社会に奉仕するためにたゆまぬ努力を続けている」と投稿。マクドナルドはイスラエルや現在進行中の戦闘を支持するいかなる声明も出していないとし、「暴力」と「ヘイトスピーチ（憎悪表現）」を非難しながら、同社に対する不買運動を「失望させる根拠のないもの」だと訴えた。中東全域で不買運動が繰り広げられている一方で、マクドナルドは昨年第4四半期の世界全体の売上高が前年同期比10.9％増加したと発表した。また、米コーヒーチェーン大手のスターバックスも中東と北米の双方で抗議運動や破壊行為に直面している。こうした行為について同社のラクスマン・ナラシムハンCEOは、インターネット上で拡散された「当社が支持するものに対する誤った表現に影響されたもの」だと指摘した。スターバックスはかねてより、会社としての政治的意図はなく、暴力やヘイトスピーチを非難すると表明していた。ところが、同社の米国内の約350店舗を代表する労働組合が、ソーシャルメディア上にパレスチナ寄りの投稿をしたことで自社のブランドを傷つけたとして、同組合との訴訟問題に発展している。だが、マクドナルドと同様、スターバックスの昨年第4四半期の世界全体の売上高も前年同期比8％増加した。
パレスチナ自治区ガザを支配するハマスの武装勢力は昨年10月7日、イスラエル南部への大規模な攻撃を開始した。イスラエル側の死者は1200人以上に上り、約240人が人質に取られた。イスラエルは戦争状態に入ったと宣言し、ハマスへの反攻を開始。ハマス側の保健省によれば、戦闘開始以降、ガザ地区では2万2000人以上の死者が出ている。</t>
    <phoneticPr fontId="86"/>
  </si>
  <si>
    <t>https://news.yahoo.co.jp/articles/cdb14bfc9b5dbb4c921094a75b2e42ae45af41c9</t>
    <phoneticPr fontId="86"/>
  </si>
  <si>
    <t>米消費者専門誌「コンシューマー・リポート」は４日、健康上のリスクがあるにもかかわらず、食品中にプラスチックが「幅広く」存在していると主張、規制当局に対し、製造過程で食品と接触するプラスチックの安全性を再点検するよう求めた。同誌はスーパーマーケットの食品とファーストフード８５種類を検査。このうち８４種類に、プラスチックに柔軟性を持たせるために添加する可塑剤「フタル酸エステル」が含まれていた。また、食品サンプルの７９％から、プラスチックに含まれる化学物質である「ビスフェノールＡ」などのビスフェノール類が検出された。ただ、２００９年の検査との比較では数値は低かったという。フタル酸エステルは、いずれも米国と欧州の規制当局が定めた基準値を超えていなかったが、同誌は科学者が安全性を確認したフタル酸エステルの基準はなく、食品の安全を保証できないとしている。
フタル酸エステルとビスフェノール類は、エストロゲン（卵胞ホルモン）などのホルモンの生成と調節を乱し、出生異常、がん、糖尿病、不妊症、神経発達障害、肥満などのリスクを高める可能性がある。検査対象となったスーパーマーケットの食品で、フタル酸エステルの含有量が最大だったのは、米ゼネラル・ミルズ傘下の有機食品会社アニーズの「オーガニック・チーズ・ラビオリ」で１食当たり５万３５７９ナノグラム。次にデルモンテのスライス・ピーチ、チキン・オブ・ザ・シーのピンクサーモンが続いた。
また、チェリオス、ガーバーのベビーフード、ヨープレイトのヨーグルトの他、ウェンディーズ、バーガーキング、マクドナルドの一部のハンバーガー、ナゲット、フライドポテトもフタル酸エステルの含有量が高かったという。</t>
    <phoneticPr fontId="86"/>
  </si>
  <si>
    <t>https://www.nikkei.com/article/DGXZQOGN05CIH0V00C24A1000000/</t>
    <phoneticPr fontId="86"/>
  </si>
  <si>
    <t>https://news.nissyoku.co.jp/news/shigam20231226110622745</t>
    <phoneticPr fontId="86"/>
  </si>
  <si>
    <t>キユーピーは中国や東南アジアを中心に、現地の食文化や課題に寄り添いながらサラダで野菜を食べる食育活動に力を入れている。同社が23年12月21日に公開した食育活動報告によると、23年度（22年12月～23年11月）は現地での評価や浸透、活動エリアの拡大などに進展が見られたという。
　中国では「中国の方々の食と健康に貢献すること」を目標に、北京・杭州・広州の工場でオープンキッチン（工場見学）を実施している。同社は06年の北京・広州での開始以来、生野菜を食・・・・</t>
    <phoneticPr fontId="86"/>
  </si>
  <si>
    <t>仏スーパー大手のカルフールは欧州4カ国で、米飲料品・食品大手ペプシコのソフトドリンクやスナック菓子の販売を取りやめる。ペプシコがインフレを理由に急ピッチで販売価格を引き上げており、これに対して「容認できない値上げだ」と反発している。これまで値上げで増収増益を確保してきたペプシコにとっては逆風となりそうだ。ロイター通信などが報じた。フランスとスペイン、イタリア、ベルギーの4カ国でペプシコ商品の販売をやめる。すでに対象国の店頭では4日から「容認しがたい値上げのため、このブランド（ペプシコ）の商品の販売を終了します」といった案内を出し、消費者に告知し始めた。コーラ飲料や炭酸飲料「セブンアップ」、スナック菓子「ドリトス」などの仕入れを中止する。各店舗の在庫がなくなり次第、取り扱いをやめる。カルフールは世界30カ国以上でスーパーなどを運営する。今回対象にした4カ国はなかでも主力市場にあたり、店舗数は計9000店と世界全体の3分の2を占める。ペプシコは直近の2023年7〜9月期決算で、売上高が前年同期比7%増の234億5300万ドル（約3兆3900億円）、純利益は同14%増の30億9200万ドルと増収増益を達成した。大幅な値上げが奏功したためだ。
世界的に高インフレが深刻になった2022年後半以降は毎四半期ごとに前年比10〜15%のペースで商品価格を引き上げてきた。物流費などが高い欧州はとりわけ採算維持が困難として、他の地域に比べても値上げ幅が大きかった経緯がある。欧州では2割前後の値上げを続けてきた。欧州では価格を保ったまま商品の量を少なくする「シュリンク（縮小）フレーション」も問題になっており、消費者により近い小売店側が国際的な飲料・食品メーカーに反旗を翻したかたちだ。ブランドイメージの悪化とあいまって、今後のペプシコの業績に影響を及ぼすおそれがある。今後の値上げについて、ペプシコのヒュー・ジョンストン最高財務責任者（CFO）は「2024年には緩やかな値上げを実施する」と表明していた。欧州市場に端を発した値上げへの反発が他の国にも広がるか、注目を集めている。</t>
    <phoneticPr fontId="86"/>
  </si>
  <si>
    <t>台湾</t>
    <rPh sb="0" eb="2">
      <t>タイワン</t>
    </rPh>
    <phoneticPr fontId="86"/>
  </si>
  <si>
    <t>　</t>
    <phoneticPr fontId="86"/>
  </si>
  <si>
    <t>中国</t>
    <rPh sb="0" eb="2">
      <t>チュウゴク</t>
    </rPh>
    <phoneticPr fontId="86"/>
  </si>
  <si>
    <t>米国</t>
    <rPh sb="0" eb="2">
      <t>ベイコク</t>
    </rPh>
    <phoneticPr fontId="86"/>
  </si>
  <si>
    <t>フランス</t>
    <phoneticPr fontId="86"/>
  </si>
  <si>
    <t>今週のお題(論理的に食品安全の仕組みを整えましょう)</t>
    <rPh sb="6" eb="9">
      <t>ロンリテキ</t>
    </rPh>
    <rPh sb="10" eb="12">
      <t>ショクヒン</t>
    </rPh>
    <rPh sb="12" eb="14">
      <t>アンゼン</t>
    </rPh>
    <rPh sb="15" eb="17">
      <t>シク</t>
    </rPh>
    <rPh sb="19" eb="20">
      <t>トトノ</t>
    </rPh>
    <phoneticPr fontId="5"/>
  </si>
  <si>
    <t xml:space="preserve"> 　食品安全マネジメントに関わるHACCPの重要性</t>
    <rPh sb="2" eb="4">
      <t>ショクヒン</t>
    </rPh>
    <rPh sb="4" eb="6">
      <t>アンゼン</t>
    </rPh>
    <rPh sb="13" eb="14">
      <t>カカ</t>
    </rPh>
    <rPh sb="22" eb="24">
      <t>ジュウヨウ</t>
    </rPh>
    <rPh sb="24" eb="25">
      <t>セイ</t>
    </rPh>
    <phoneticPr fontId="5"/>
  </si>
  <si>
    <t>HACCPに取り組む企業のメリット</t>
    <rPh sb="6" eb="7">
      <t>ト</t>
    </rPh>
    <rPh sb="8" eb="9">
      <t>ク</t>
    </rPh>
    <rPh sb="10" eb="12">
      <t>キギョウ</t>
    </rPh>
    <phoneticPr fontId="5"/>
  </si>
  <si>
    <r>
      <rPr>
        <b/>
        <sz val="14"/>
        <color rgb="FFFFFF00"/>
        <rFont val="ＭＳ Ｐゴシック"/>
        <family val="3"/>
        <charset val="128"/>
      </rPr>
      <t>食品企業の使命は、安全で安心できる食べ物を社会に提供することです。
第一に社内への信頼、第二に社外への信用</t>
    </r>
    <r>
      <rPr>
        <b/>
        <sz val="12"/>
        <color indexed="9"/>
        <rFont val="ＭＳ Ｐゴシック"/>
        <family val="3"/>
        <charset val="128"/>
      </rPr>
      <t xml:space="preserve">
第一と第二を逆にとらえている経営者を見かけますが、
大変危険なことだと思います。まずは社内の仕事に対す社内の体制。ぶれない仕事の仕方、食品安全の寄りどこを不動にすることです。
こうした体制ができていれば、それ以上に不要なことを行う必要はありません。必要な時には、必ず自主的に社員が有機的に行動を起こしてくれます。これが自律的に訓練されているチームです。多少の時間はかかるでしょうが　これが目指すところです。</t>
    </r>
    <rPh sb="0" eb="4">
      <t>ショクヒンキギョウ</t>
    </rPh>
    <rPh sb="5" eb="7">
      <t>シメイ</t>
    </rPh>
    <rPh sb="9" eb="11">
      <t>アンゼン</t>
    </rPh>
    <rPh sb="12" eb="14">
      <t>アンシン</t>
    </rPh>
    <rPh sb="17" eb="18">
      <t>タ</t>
    </rPh>
    <rPh sb="19" eb="20">
      <t>モノ</t>
    </rPh>
    <rPh sb="21" eb="23">
      <t>シャカイ</t>
    </rPh>
    <rPh sb="24" eb="26">
      <t>テイキョウ</t>
    </rPh>
    <rPh sb="34" eb="36">
      <t>ダイイチ</t>
    </rPh>
    <rPh sb="37" eb="39">
      <t>シャナイ</t>
    </rPh>
    <rPh sb="41" eb="43">
      <t>シンライ</t>
    </rPh>
    <rPh sb="44" eb="46">
      <t>ダイニ</t>
    </rPh>
    <rPh sb="47" eb="49">
      <t>シャガイ</t>
    </rPh>
    <rPh sb="51" eb="53">
      <t>シンヨウ</t>
    </rPh>
    <rPh sb="55" eb="57">
      <t>ダイイチ</t>
    </rPh>
    <rPh sb="58" eb="60">
      <t>ダイニ</t>
    </rPh>
    <rPh sb="61" eb="62">
      <t>ギャク</t>
    </rPh>
    <rPh sb="69" eb="72">
      <t>ケイエイシャ</t>
    </rPh>
    <rPh sb="73" eb="74">
      <t>ミ</t>
    </rPh>
    <rPh sb="81" eb="85">
      <t>タイヘンキケン</t>
    </rPh>
    <rPh sb="90" eb="91">
      <t>オモ</t>
    </rPh>
    <rPh sb="98" eb="100">
      <t>シャナイ</t>
    </rPh>
    <rPh sb="101" eb="103">
      <t>シゴト</t>
    </rPh>
    <rPh sb="104" eb="105">
      <t>タイ</t>
    </rPh>
    <rPh sb="106" eb="108">
      <t>シャナイ</t>
    </rPh>
    <rPh sb="109" eb="111">
      <t>タイセイ</t>
    </rPh>
    <rPh sb="116" eb="118">
      <t>シゴト</t>
    </rPh>
    <rPh sb="119" eb="121">
      <t>シカタ</t>
    </rPh>
    <rPh sb="122" eb="126">
      <t>ショクヒンアンゼン</t>
    </rPh>
    <rPh sb="127" eb="128">
      <t>ヨ</t>
    </rPh>
    <rPh sb="132" eb="134">
      <t>フドウ</t>
    </rPh>
    <rPh sb="147" eb="149">
      <t>タイセイ</t>
    </rPh>
    <rPh sb="159" eb="161">
      <t>イジョウ</t>
    </rPh>
    <rPh sb="162" eb="164">
      <t>フヨウ</t>
    </rPh>
    <rPh sb="168" eb="169">
      <t>オコナ</t>
    </rPh>
    <rPh sb="170" eb="172">
      <t>ヒツヨウ</t>
    </rPh>
    <rPh sb="179" eb="181">
      <t>ヒツヨウ</t>
    </rPh>
    <rPh sb="182" eb="183">
      <t>トキ</t>
    </rPh>
    <rPh sb="186" eb="187">
      <t>カナラ</t>
    </rPh>
    <rPh sb="188" eb="191">
      <t>ジシュテキ</t>
    </rPh>
    <rPh sb="192" eb="194">
      <t>シャイン</t>
    </rPh>
    <rPh sb="195" eb="198">
      <t>ユウキテキ</t>
    </rPh>
    <rPh sb="199" eb="201">
      <t>コウドウ</t>
    </rPh>
    <rPh sb="202" eb="203">
      <t>オ</t>
    </rPh>
    <rPh sb="214" eb="217">
      <t>ジリツテキ</t>
    </rPh>
    <rPh sb="218" eb="220">
      <t>クンレン</t>
    </rPh>
    <rPh sb="231" eb="233">
      <t>タショウ</t>
    </rPh>
    <rPh sb="234" eb="236">
      <t>ジカン</t>
    </rPh>
    <rPh sb="249" eb="251">
      <t>メザ</t>
    </rPh>
    <phoneticPr fontId="86"/>
  </si>
  <si>
    <r>
      <t xml:space="preserve">・工場長　うちの会社ではHACCPを動かしているよね(社長)　
　明日、大切な取引先の四坂物産の飯村品管部長が立ち寄るそうだが、記録は抜けがないよね!　フローも現場に置いといてくれよ!
</t>
    </r>
    <r>
      <rPr>
        <b/>
        <sz val="12"/>
        <color rgb="FFFFFF00"/>
        <rFont val="ＭＳ Ｐゴシック"/>
        <family val="3"/>
        <charset val="128"/>
      </rPr>
      <t xml:space="preserve">・社長　大事な予定はもっと前から伝えてくださいよ　今から用意しますが　突き合わせしたら　ボロが出ますよ　
　製造課長は休みですが　呼び出しましょうか?  あっそうだ焼き窯2号が　故障して明日修理ですが
　始業を2時間早めないと　納品が間に合いません。(工場長)
</t>
    </r>
    <r>
      <rPr>
        <b/>
        <sz val="12"/>
        <color theme="9" tint="0.79998168889431442"/>
        <rFont val="ＭＳ Ｐゴシック"/>
        <family val="3"/>
        <charset val="128"/>
      </rPr>
      <t>・納品遅延は、だめだ許さん!  夜になっても作って　相手に待たせても納品するように・・・いつもやってんだろ(社長)</t>
    </r>
    <r>
      <rPr>
        <b/>
        <sz val="12"/>
        <color rgb="FFFFFF00"/>
        <rFont val="ＭＳ Ｐゴシック"/>
        <family val="3"/>
        <charset val="128"/>
      </rPr>
      <t xml:space="preserve">
</t>
    </r>
    <r>
      <rPr>
        <b/>
        <sz val="14"/>
        <color theme="0"/>
        <rFont val="ＭＳ Ｐゴシック"/>
        <family val="3"/>
        <charset val="128"/>
      </rPr>
      <t>　これが実態です。こんなことならいつかは事故が起こる。怒らない方が不思議だ。
　ちゃんとやりたいが内では難しいかも</t>
    </r>
    <r>
      <rPr>
        <b/>
        <sz val="14"/>
        <color rgb="FFFFFF00"/>
        <rFont val="ＭＳ Ｐゴシック"/>
        <family val="3"/>
        <charset val="128"/>
      </rPr>
      <t xml:space="preserve">
</t>
    </r>
    <r>
      <rPr>
        <b/>
        <sz val="12"/>
        <color theme="9" tint="0.79998168889431442"/>
        <rFont val="ＭＳ Ｐゴシック"/>
        <family val="3"/>
        <charset val="128"/>
      </rPr>
      <t>　</t>
    </r>
    <r>
      <rPr>
        <b/>
        <sz val="12"/>
        <color theme="9" tint="0.39997558519241921"/>
        <rFont val="ＭＳ Ｐゴシック"/>
        <family val="3"/>
        <charset val="128"/>
      </rPr>
      <t>第一に必要なことは、経営者の強い決意と責任です。どうしたら社会に貢献するのか「ぶれていないことです」</t>
    </r>
    <rPh sb="1" eb="4">
      <t>コウジョウチョウ</t>
    </rPh>
    <rPh sb="8" eb="10">
      <t>カイシャ</t>
    </rPh>
    <rPh sb="18" eb="19">
      <t>ウゴ</t>
    </rPh>
    <rPh sb="27" eb="29">
      <t>シャチョウ</t>
    </rPh>
    <rPh sb="33" eb="35">
      <t>アシタ</t>
    </rPh>
    <rPh sb="36" eb="38">
      <t>タイセツ</t>
    </rPh>
    <rPh sb="39" eb="42">
      <t>トリヒキサキ</t>
    </rPh>
    <rPh sb="50" eb="54">
      <t>ヒンカンブチョウ</t>
    </rPh>
    <rPh sb="55" eb="56">
      <t>タ</t>
    </rPh>
    <rPh sb="57" eb="58">
      <t>ヨ</t>
    </rPh>
    <rPh sb="64" eb="66">
      <t>キロク</t>
    </rPh>
    <rPh sb="67" eb="68">
      <t>ヌ</t>
    </rPh>
    <rPh sb="80" eb="82">
      <t>ゲンバ</t>
    </rPh>
    <rPh sb="83" eb="84">
      <t>オ</t>
    </rPh>
    <rPh sb="94" eb="96">
      <t>シャチョウ</t>
    </rPh>
    <rPh sb="97" eb="99">
      <t>ダイジ</t>
    </rPh>
    <rPh sb="100" eb="102">
      <t>ヨテイ</t>
    </rPh>
    <rPh sb="106" eb="107">
      <t>マエ</t>
    </rPh>
    <rPh sb="109" eb="110">
      <t>ツタ</t>
    </rPh>
    <rPh sb="118" eb="119">
      <t>イマ</t>
    </rPh>
    <rPh sb="121" eb="123">
      <t>ヨウイ</t>
    </rPh>
    <rPh sb="128" eb="129">
      <t>ツ</t>
    </rPh>
    <rPh sb="130" eb="131">
      <t>ア</t>
    </rPh>
    <rPh sb="140" eb="141">
      <t>デ</t>
    </rPh>
    <rPh sb="147" eb="151">
      <t>セイゾウカチョウ</t>
    </rPh>
    <rPh sb="152" eb="153">
      <t>ヤス</t>
    </rPh>
    <rPh sb="158" eb="159">
      <t>ヨ</t>
    </rPh>
    <rPh sb="160" eb="161">
      <t>ダ</t>
    </rPh>
    <rPh sb="175" eb="176">
      <t>ヤ</t>
    </rPh>
    <rPh sb="177" eb="178">
      <t>ガマ</t>
    </rPh>
    <rPh sb="179" eb="180">
      <t>ゴウ</t>
    </rPh>
    <rPh sb="182" eb="184">
      <t>コショウ</t>
    </rPh>
    <rPh sb="186" eb="190">
      <t>アスシュウリ</t>
    </rPh>
    <rPh sb="195" eb="197">
      <t>シギョウ</t>
    </rPh>
    <rPh sb="199" eb="201">
      <t>ジカン</t>
    </rPh>
    <rPh sb="201" eb="202">
      <t>ハヤ</t>
    </rPh>
    <rPh sb="207" eb="209">
      <t>ノウヒン</t>
    </rPh>
    <rPh sb="210" eb="211">
      <t>マ</t>
    </rPh>
    <rPh sb="212" eb="213">
      <t>ア</t>
    </rPh>
    <rPh sb="219" eb="222">
      <t>コウジョウチョウ</t>
    </rPh>
    <rPh sb="225" eb="229">
      <t>ノウヒンチエン</t>
    </rPh>
    <rPh sb="234" eb="235">
      <t>ユル</t>
    </rPh>
    <rPh sb="240" eb="241">
      <t>ヨル</t>
    </rPh>
    <rPh sb="246" eb="247">
      <t>ツク</t>
    </rPh>
    <rPh sb="250" eb="252">
      <t>アイテ</t>
    </rPh>
    <rPh sb="253" eb="254">
      <t>マ</t>
    </rPh>
    <rPh sb="258" eb="260">
      <t>ノウヒン</t>
    </rPh>
    <rPh sb="278" eb="280">
      <t>シャチョウ</t>
    </rPh>
    <rPh sb="287" eb="289">
      <t>ジッタイ</t>
    </rPh>
    <rPh sb="303" eb="305">
      <t>ジコ</t>
    </rPh>
    <rPh sb="306" eb="307">
      <t>オ</t>
    </rPh>
    <rPh sb="310" eb="311">
      <t>オコ</t>
    </rPh>
    <rPh sb="314" eb="315">
      <t>ホウ</t>
    </rPh>
    <rPh sb="316" eb="319">
      <t>フシギ</t>
    </rPh>
    <rPh sb="332" eb="333">
      <t>ウチ</t>
    </rPh>
    <rPh sb="335" eb="336">
      <t>ムズカ</t>
    </rPh>
    <rPh sb="342" eb="344">
      <t>ダイイチ</t>
    </rPh>
    <rPh sb="345" eb="347">
      <t>ヒツヨウ</t>
    </rPh>
    <rPh sb="352" eb="355">
      <t>ケイエイシャ</t>
    </rPh>
    <rPh sb="356" eb="357">
      <t>ツヨ</t>
    </rPh>
    <rPh sb="358" eb="360">
      <t>ケツイ</t>
    </rPh>
    <rPh sb="361" eb="363">
      <t>セキニン</t>
    </rPh>
    <rPh sb="371" eb="373">
      <t>シャカイ</t>
    </rPh>
    <rPh sb="374" eb="376">
      <t>コウケン</t>
    </rPh>
    <phoneticPr fontId="86"/>
  </si>
  <si>
    <t xml:space="preserve">台湾、4年ぶりに人口増 出生数は約13万6千人で過去最少更新 - ライブドアニュース </t>
  </si>
  <si>
    <t>2024年の食品輸入サンプル検査強化品目を公表(台湾) ｜ ビジネス短信 ―ジェトロ</t>
  </si>
  <si>
    <t xml:space="preserve">中国・西安市、「異物混入」虚偽のクレームを繰り返した女逮捕…半年で200回＝中国報道 </t>
  </si>
  <si>
    <t xml:space="preserve">米南部のホテルで爆発 20人超負傷 - Yahoo!ニュース </t>
  </si>
  <si>
    <t xml:space="preserve">中国が欧州高級ブランデーを調査、割を食うのはEV - WSJ 　ウォール・ストリート・ジャーナル </t>
  </si>
  <si>
    <t xml:space="preserve">「食塩の食べ過ぎ」による死亡率、中国が世界一 - BIGLOBEニュース </t>
  </si>
  <si>
    <t xml:space="preserve">米マクドナルド、中東での不買運動はガザ紛争巡る「誤った情報」のせい - Forbes JAPAN </t>
  </si>
  <si>
    <t>食品中にプラスチックが「幅広く」存在、米消費者専門誌が指摘（ロイター） - Yahoo!ニュース</t>
  </si>
  <si>
    <t>カルフール、ペプシコ商品販売停止 「容認できぬ値上げ」 - 日本経済新聞</t>
  </si>
  <si>
    <t>キユーピー、中国3工場が食品科学技術学会に認定　海外食育活動が進展 - 日本食糧新聞電子版</t>
  </si>
  <si>
    <t>Food・Saqfety業務案内</t>
    <rPh sb="12" eb="16">
      <t>ギョウムアンナイ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</si>
</sst>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7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sz val="14"/>
      <color theme="1"/>
      <name val="ＭＳ Ｐゴシック"/>
      <family val="3"/>
      <charset val="128"/>
      <scheme val="minor"/>
    </font>
    <font>
      <sz val="14"/>
      <color theme="3"/>
      <name val="ＭＳ Ｐゴシック"/>
      <family val="3"/>
      <charset val="128"/>
      <scheme val="minor"/>
    </font>
    <font>
      <sz val="20"/>
      <color theme="3"/>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b/>
      <sz val="18"/>
      <name val="游ゴシック"/>
      <family val="3"/>
      <charset val="128"/>
    </font>
    <font>
      <sz val="14"/>
      <color theme="0"/>
      <name val="AR P新藝体E"/>
      <family val="3"/>
      <charset val="128"/>
    </font>
    <font>
      <b/>
      <sz val="14"/>
      <color rgb="FF0070C0"/>
      <name val="ＭＳ Ｐゴシック"/>
      <family val="3"/>
      <charset val="128"/>
    </font>
    <font>
      <sz val="20"/>
      <color indexed="9"/>
      <name val="ＭＳ Ｐゴシック"/>
      <family val="3"/>
      <charset val="128"/>
    </font>
    <font>
      <b/>
      <sz val="16"/>
      <color indexed="9"/>
      <name val="ＭＳ Ｐゴシック"/>
      <family val="3"/>
      <charset val="128"/>
    </font>
    <font>
      <b/>
      <sz val="16"/>
      <color indexed="13"/>
      <name val="ＭＳ Ｐゴシック"/>
      <family val="3"/>
      <charset val="128"/>
    </font>
    <font>
      <sz val="10"/>
      <name val="Arial"/>
      <family val="2"/>
    </font>
    <font>
      <b/>
      <sz val="14"/>
      <color indexed="51"/>
      <name val="ＭＳ Ｐゴシック"/>
      <family val="3"/>
      <charset val="128"/>
    </font>
    <font>
      <b/>
      <sz val="10"/>
      <color indexed="62"/>
      <name val="ＭＳ Ｐゴシック"/>
      <family val="3"/>
      <charset val="128"/>
    </font>
    <font>
      <sz val="10"/>
      <color indexed="62"/>
      <name val="ＭＳ Ｐゴシック"/>
      <family val="3"/>
      <charset val="128"/>
    </font>
    <font>
      <b/>
      <sz val="8"/>
      <color indexed="10"/>
      <name val="ＭＳ Ｐゴシック"/>
      <family val="3"/>
      <charset val="128"/>
    </font>
    <font>
      <b/>
      <sz val="12"/>
      <color theme="9" tint="0.79998168889431442"/>
      <name val="ＭＳ Ｐゴシック"/>
      <family val="3"/>
      <charset val="128"/>
    </font>
    <font>
      <sz val="11"/>
      <color theme="9" tint="0.79998168889431442"/>
      <name val="ＭＳ Ｐゴシック"/>
      <family val="3"/>
      <charset val="128"/>
      <scheme val="minor"/>
    </font>
    <font>
      <b/>
      <sz val="14"/>
      <color theme="0"/>
      <name val="ＭＳ Ｐゴシック"/>
      <family val="3"/>
      <charset val="128"/>
    </font>
    <font>
      <b/>
      <sz val="14"/>
      <color rgb="FFFFFF00"/>
      <name val="ＭＳ Ｐゴシック"/>
      <family val="3"/>
      <charset val="128"/>
    </font>
    <font>
      <b/>
      <sz val="16"/>
      <color indexed="53"/>
      <name val="ＭＳ Ｐゴシック"/>
      <family val="3"/>
      <charset val="128"/>
    </font>
    <font>
      <sz val="12"/>
      <color indexed="9"/>
      <name val="ＭＳ Ｐゴシック"/>
      <family val="3"/>
      <charset val="128"/>
    </font>
    <font>
      <b/>
      <sz val="14"/>
      <color indexed="12"/>
      <name val="ＭＳ Ｐゴシック"/>
      <family val="3"/>
      <charset val="128"/>
    </font>
    <font>
      <b/>
      <sz val="12"/>
      <color rgb="FFFFFF00"/>
      <name val="ＭＳ Ｐゴシック"/>
      <family val="3"/>
      <charset val="128"/>
    </font>
    <font>
      <b/>
      <sz val="12"/>
      <color theme="9" tint="0.39997558519241921"/>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FF9900"/>
        <bgColor indexed="64"/>
      </patternFill>
    </fill>
    <fill>
      <patternFill patternType="solid">
        <fgColor rgb="FF33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indexed="12"/>
        <bgColor indexed="64"/>
      </patternFill>
    </fill>
    <fill>
      <patternFill patternType="solid">
        <fgColor rgb="FFDFEAFF"/>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6DDDF7"/>
        <bgColor indexed="64"/>
      </patternFill>
    </fill>
    <fill>
      <patternFill patternType="solid">
        <fgColor rgb="FF002060"/>
        <bgColor indexed="64"/>
      </patternFill>
    </fill>
    <fill>
      <patternFill patternType="solid">
        <fgColor theme="1"/>
        <bgColor indexed="64"/>
      </patternFill>
    </fill>
  </fills>
  <borders count="27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thin">
        <color indexed="12"/>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style="medium">
        <color indexed="12"/>
      </top>
      <bottom style="medium">
        <color indexed="16"/>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right/>
      <top style="thin">
        <color auto="1"/>
      </top>
      <bottom style="thin">
        <color indexed="64"/>
      </bottom>
      <diagonal/>
    </border>
    <border>
      <left style="thick">
        <color indexed="12"/>
      </left>
      <right style="medium">
        <color indexed="12"/>
      </right>
      <top style="thin">
        <color indexed="12"/>
      </top>
      <bottom/>
      <diagonal/>
    </border>
    <border>
      <left/>
      <right style="medium">
        <color indexed="12"/>
      </right>
      <top style="thin">
        <color indexed="12"/>
      </top>
      <bottom/>
      <diagonal/>
    </border>
    <border>
      <left style="medium">
        <color auto="1"/>
      </left>
      <right style="medium">
        <color indexed="12"/>
      </right>
      <top style="medium">
        <color auto="1"/>
      </top>
      <bottom style="thin">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medium">
        <color rgb="FF888888"/>
      </left>
      <right style="thick">
        <color indexed="23"/>
      </right>
      <top style="medium">
        <color rgb="FF888888"/>
      </top>
      <bottom/>
      <diagonal/>
    </border>
    <border>
      <left style="medium">
        <color rgb="FF888888"/>
      </left>
      <right style="thick">
        <color indexed="23"/>
      </right>
      <top/>
      <bottom style="medium">
        <color rgb="FF888888"/>
      </bottom>
      <diagonal/>
    </border>
    <border>
      <left style="medium">
        <color rgb="FF888888"/>
      </left>
      <right style="medium">
        <color rgb="FF888888"/>
      </right>
      <top style="medium">
        <color rgb="FF888888"/>
      </top>
      <bottom/>
      <diagonal/>
    </border>
    <border>
      <left style="medium">
        <color theme="0" tint="-0.24994659260841701"/>
      </left>
      <right style="medium">
        <color rgb="FF888888"/>
      </right>
      <top style="medium">
        <color rgb="FF888888"/>
      </top>
      <bottom/>
      <diagonal/>
    </border>
    <border>
      <left style="medium">
        <color theme="0" tint="-0.24994659260841701"/>
      </left>
      <right style="medium">
        <color rgb="FF888888"/>
      </right>
      <top/>
      <bottom style="medium">
        <color rgb="FF888888"/>
      </bottom>
      <diagonal/>
    </border>
    <border>
      <left style="medium">
        <color theme="0" tint="-0.24994659260841701"/>
      </left>
      <right/>
      <top style="medium">
        <color rgb="FF888888"/>
      </top>
      <bottom/>
      <diagonal/>
    </border>
    <border>
      <left/>
      <right/>
      <top style="medium">
        <color rgb="FF888888"/>
      </top>
      <bottom/>
      <diagonal/>
    </border>
    <border>
      <left/>
      <right style="medium">
        <color theme="0" tint="-0.24994659260841701"/>
      </right>
      <top style="medium">
        <color rgb="FF888888"/>
      </top>
      <bottom/>
      <diagonal/>
    </border>
    <border>
      <left style="medium">
        <color theme="0" tint="-0.24994659260841701"/>
      </left>
      <right/>
      <top/>
      <bottom style="medium">
        <color rgb="FF888888"/>
      </bottom>
      <diagonal/>
    </border>
    <border>
      <left/>
      <right/>
      <top/>
      <bottom style="medium">
        <color rgb="FF888888"/>
      </bottom>
      <diagonal/>
    </border>
    <border>
      <left/>
      <right style="medium">
        <color theme="0" tint="-0.24994659260841701"/>
      </right>
      <top/>
      <bottom style="medium">
        <color rgb="FF888888"/>
      </bottom>
      <diagonal/>
    </border>
    <border>
      <left style="medium">
        <color indexed="23"/>
      </left>
      <right style="medium">
        <color theme="0" tint="-0.24994659260841701"/>
      </right>
      <top style="medium">
        <color indexed="55"/>
      </top>
      <bottom/>
      <diagonal/>
    </border>
    <border>
      <left style="medium">
        <color indexed="23"/>
      </left>
      <right style="medium">
        <color theme="0" tint="-0.24994659260841701"/>
      </right>
      <top/>
      <bottom style="medium">
        <color indexed="55"/>
      </bottom>
      <diagonal/>
    </border>
    <border>
      <left style="medium">
        <color indexed="23"/>
      </left>
      <right/>
      <top/>
      <bottom style="medium">
        <color indexed="23"/>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1" fillId="0" borderId="0"/>
    <xf numFmtId="0" fontId="112" fillId="0" borderId="0" applyNumberFormat="0" applyFill="0" applyBorder="0" applyAlignment="0" applyProtection="0"/>
    <xf numFmtId="0" fontId="111" fillId="0" borderId="0"/>
  </cellStyleXfs>
  <cellXfs count="778">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1" xfId="2" applyFont="1" applyFill="1" applyBorder="1" applyAlignment="1">
      <alignment horizontal="center" vertical="center"/>
    </xf>
    <xf numFmtId="14" fontId="10" fillId="2" borderId="32"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2" xfId="17" applyFont="1" applyFill="1" applyBorder="1" applyAlignment="1">
      <alignment horizontal="left" vertical="center"/>
    </xf>
    <xf numFmtId="0" fontId="34" fillId="9" borderId="43" xfId="17" applyFont="1" applyFill="1" applyBorder="1" applyAlignment="1">
      <alignment horizontal="center" vertical="center"/>
    </xf>
    <xf numFmtId="0" fontId="34" fillId="9" borderId="43" xfId="2" applyFont="1" applyFill="1" applyBorder="1" applyAlignment="1">
      <alignment horizontal="center" vertical="center"/>
    </xf>
    <xf numFmtId="0" fontId="35" fillId="9" borderId="43" xfId="2" applyFont="1" applyFill="1" applyBorder="1" applyAlignment="1">
      <alignment horizontal="center" vertical="center"/>
    </xf>
    <xf numFmtId="0" fontId="35" fillId="9" borderId="44"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5" xfId="2" applyFont="1" applyFill="1" applyBorder="1" applyAlignment="1">
      <alignment horizontal="center" vertical="center"/>
    </xf>
    <xf numFmtId="0" fontId="35" fillId="9" borderId="46" xfId="2" applyFont="1" applyFill="1" applyBorder="1" applyAlignment="1">
      <alignment horizontal="center" vertical="center"/>
    </xf>
    <xf numFmtId="0" fontId="1" fillId="10" borderId="46" xfId="17" applyFill="1" applyBorder="1">
      <alignment vertical="center"/>
    </xf>
    <xf numFmtId="0" fontId="38" fillId="0" borderId="0" xfId="17" applyFont="1" applyAlignment="1">
      <alignment horizontal="center" vertical="center"/>
    </xf>
    <xf numFmtId="0" fontId="8" fillId="0" borderId="45" xfId="1" applyFill="1" applyBorder="1" applyAlignment="1" applyProtection="1">
      <alignment vertical="center"/>
    </xf>
    <xf numFmtId="0" fontId="1" fillId="10" borderId="46" xfId="17" applyFill="1" applyBorder="1" applyAlignment="1">
      <alignment horizontal="center" vertical="center"/>
    </xf>
    <xf numFmtId="0" fontId="8" fillId="10" borderId="0" xfId="1" applyFill="1" applyBorder="1" applyAlignment="1" applyProtection="1">
      <alignment vertical="center" wrapText="1"/>
    </xf>
    <xf numFmtId="0" fontId="6" fillId="10" borderId="46"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2" xfId="17" applyFont="1" applyFill="1" applyBorder="1" applyAlignment="1">
      <alignment horizontal="center" vertical="center"/>
    </xf>
    <xf numFmtId="0" fontId="57" fillId="3" borderId="54" xfId="17" applyFont="1" applyFill="1" applyBorder="1" applyAlignment="1">
      <alignment horizontal="center" vertical="center" wrapText="1"/>
    </xf>
    <xf numFmtId="0" fontId="7" fillId="3" borderId="55" xfId="17" applyFont="1" applyFill="1" applyBorder="1" applyAlignment="1">
      <alignment horizontal="center" vertical="center" wrapText="1"/>
    </xf>
    <xf numFmtId="0" fontId="14" fillId="3" borderId="55" xfId="17" applyFont="1" applyFill="1" applyBorder="1" applyAlignment="1">
      <alignment horizontal="center" vertical="center" wrapText="1"/>
    </xf>
    <xf numFmtId="0" fontId="59"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7" fillId="3" borderId="33" xfId="17" applyFont="1" applyFill="1" applyBorder="1" applyAlignment="1">
      <alignment horizontal="center" vertical="center" wrapText="1"/>
    </xf>
    <xf numFmtId="176" fontId="60" fillId="3" borderId="39" xfId="17" applyNumberFormat="1" applyFont="1" applyFill="1" applyBorder="1" applyAlignment="1">
      <alignment horizontal="center" vertical="center" wrapText="1"/>
    </xf>
    <xf numFmtId="0" fontId="60" fillId="3" borderId="39"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7" xfId="17" applyNumberFormat="1" applyFont="1" applyFill="1" applyBorder="1" applyAlignment="1">
      <alignment horizontal="center" vertical="center" wrapText="1"/>
    </xf>
    <xf numFmtId="0" fontId="60" fillId="12" borderId="57" xfId="17" applyFont="1" applyFill="1" applyBorder="1" applyAlignment="1">
      <alignment horizontal="left" vertical="center" wrapText="1"/>
    </xf>
    <xf numFmtId="0" fontId="64" fillId="13" borderId="58" xfId="17" applyFont="1" applyFill="1" applyBorder="1" applyAlignment="1">
      <alignment horizontal="center" vertical="center" wrapText="1"/>
    </xf>
    <xf numFmtId="176" fontId="62" fillId="13" borderId="58" xfId="17" applyNumberFormat="1" applyFont="1" applyFill="1" applyBorder="1" applyAlignment="1">
      <alignment horizontal="center" vertical="center" wrapText="1"/>
    </xf>
    <xf numFmtId="181" fontId="64" fillId="10" borderId="58" xfId="0" applyNumberFormat="1" applyFont="1" applyFill="1" applyBorder="1" applyAlignment="1">
      <alignment horizontal="center" vertical="center"/>
    </xf>
    <xf numFmtId="0" fontId="64" fillId="13" borderId="59" xfId="17" applyFont="1" applyFill="1" applyBorder="1" applyAlignment="1">
      <alignment horizontal="center" vertical="center" wrapText="1"/>
    </xf>
    <xf numFmtId="182" fontId="66" fillId="13" borderId="60" xfId="17" applyNumberFormat="1" applyFont="1" applyFill="1" applyBorder="1" applyAlignment="1">
      <alignment horizontal="center" vertical="center" wrapText="1"/>
    </xf>
    <xf numFmtId="0" fontId="7" fillId="3" borderId="34" xfId="17" applyFont="1" applyFill="1" applyBorder="1" applyAlignment="1">
      <alignment horizontal="center" vertical="center" wrapText="1"/>
    </xf>
    <xf numFmtId="0" fontId="7" fillId="3" borderId="35" xfId="17" applyFont="1" applyFill="1" applyBorder="1" applyAlignment="1">
      <alignment horizontal="center" vertical="center" wrapText="1"/>
    </xf>
    <xf numFmtId="0" fontId="14" fillId="3" borderId="35" xfId="17" applyFont="1" applyFill="1" applyBorder="1" applyAlignment="1">
      <alignment horizontal="center" vertical="center" wrapText="1"/>
    </xf>
    <xf numFmtId="0" fontId="59"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2" xfId="2" applyFill="1" applyBorder="1" applyAlignment="1">
      <alignment vertical="top" wrapText="1"/>
    </xf>
    <xf numFmtId="0" fontId="6" fillId="2" borderId="63" xfId="2" applyFill="1" applyBorder="1" applyAlignment="1">
      <alignment vertical="top" wrapText="1"/>
    </xf>
    <xf numFmtId="0" fontId="1" fillId="2" borderId="64" xfId="2" applyFont="1" applyFill="1" applyBorder="1" applyAlignment="1">
      <alignment vertical="top" wrapText="1"/>
    </xf>
    <xf numFmtId="0" fontId="6" fillId="3" borderId="13" xfId="2" applyFill="1" applyBorder="1">
      <alignment vertical="center"/>
    </xf>
    <xf numFmtId="0" fontId="1" fillId="3" borderId="65" xfId="2" applyFont="1" applyFill="1" applyBorder="1" applyAlignment="1">
      <alignment vertical="top" wrapText="1"/>
    </xf>
    <xf numFmtId="0" fontId="6" fillId="15" borderId="13" xfId="2" applyFill="1" applyBorder="1">
      <alignment vertical="center"/>
    </xf>
    <xf numFmtId="0" fontId="0" fillId="0" borderId="67" xfId="0" applyBorder="1">
      <alignment vertical="center"/>
    </xf>
    <xf numFmtId="0" fontId="15" fillId="0" borderId="67" xfId="0" applyFont="1" applyBorder="1">
      <alignment vertical="center"/>
    </xf>
    <xf numFmtId="0" fontId="0" fillId="0" borderId="68" xfId="0" applyBorder="1">
      <alignment vertical="center"/>
    </xf>
    <xf numFmtId="0" fontId="0" fillId="0" borderId="48" xfId="0" applyBorder="1">
      <alignment vertical="center"/>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2" xfId="2" applyBorder="1" applyAlignment="1">
      <alignment horizontal="center" vertical="center" wrapText="1"/>
    </xf>
    <xf numFmtId="0" fontId="6" fillId="6" borderId="102" xfId="2" applyFill="1" applyBorder="1" applyAlignment="1">
      <alignment horizontal="center" vertical="center" wrapText="1"/>
    </xf>
    <xf numFmtId="0" fontId="1" fillId="5" borderId="0" xfId="2" applyFont="1" applyFill="1">
      <alignment vertical="center"/>
    </xf>
    <xf numFmtId="0" fontId="0" fillId="0" borderId="67" xfId="0" applyBorder="1" applyAlignment="1">
      <alignment vertical="top"/>
    </xf>
    <xf numFmtId="0" fontId="0" fillId="0" borderId="0" xfId="0" applyAlignment="1">
      <alignment vertical="top"/>
    </xf>
    <xf numFmtId="0" fontId="1" fillId="14" borderId="64" xfId="2" applyFont="1" applyFill="1" applyBorder="1" applyAlignment="1">
      <alignment vertical="top" wrapText="1"/>
    </xf>
    <xf numFmtId="0" fontId="7" fillId="25" borderId="55"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4" fillId="0" borderId="0" xfId="17" applyFont="1">
      <alignment vertical="center"/>
    </xf>
    <xf numFmtId="0" fontId="83" fillId="0" borderId="0" xfId="2" applyFont="1">
      <alignment vertical="center"/>
    </xf>
    <xf numFmtId="0" fontId="85" fillId="20" borderId="118" xfId="0" applyFont="1" applyFill="1" applyBorder="1" applyAlignment="1">
      <alignment horizontal="center" vertical="center" wrapText="1"/>
    </xf>
    <xf numFmtId="14" fontId="6" fillId="0" borderId="0" xfId="2" applyNumberFormat="1">
      <alignment vertical="center"/>
    </xf>
    <xf numFmtId="0" fontId="18" fillId="2" borderId="41"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0" xfId="2" applyFont="1" applyFill="1" applyBorder="1" applyAlignment="1">
      <alignment horizontal="center" vertical="center" wrapText="1"/>
    </xf>
    <xf numFmtId="0" fontId="91" fillId="3" borderId="40" xfId="2" applyFont="1" applyFill="1" applyBorder="1" applyAlignment="1">
      <alignment horizontal="center" vertical="center"/>
    </xf>
    <xf numFmtId="14" fontId="91" fillId="3" borderId="39"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8"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6" xfId="0" applyFont="1" applyBorder="1">
      <alignment vertical="center"/>
    </xf>
    <xf numFmtId="0" fontId="6" fillId="0" borderId="43" xfId="0" applyFont="1" applyBorder="1">
      <alignment vertical="center"/>
    </xf>
    <xf numFmtId="0" fontId="6" fillId="0" borderId="67" xfId="0" applyFont="1" applyBorder="1">
      <alignment vertical="center"/>
    </xf>
    <xf numFmtId="0" fontId="6" fillId="0" borderId="0" xfId="0" applyFont="1">
      <alignment vertical="center"/>
    </xf>
    <xf numFmtId="0" fontId="90" fillId="0" borderId="67" xfId="0" applyFont="1" applyBorder="1">
      <alignment vertical="center"/>
    </xf>
    <xf numFmtId="0" fontId="90" fillId="0" borderId="0" xfId="0" applyFont="1">
      <alignment vertical="center"/>
    </xf>
    <xf numFmtId="0" fontId="90" fillId="5" borderId="67" xfId="0" applyFont="1" applyFill="1" applyBorder="1">
      <alignment vertical="center"/>
    </xf>
    <xf numFmtId="0" fontId="90" fillId="5" borderId="0" xfId="0" applyFont="1" applyFill="1">
      <alignment vertical="center"/>
    </xf>
    <xf numFmtId="0" fontId="6" fillId="5" borderId="132" xfId="2" applyFill="1" applyBorder="1">
      <alignment vertical="center"/>
    </xf>
    <xf numFmtId="0" fontId="6" fillId="0" borderId="132" xfId="2" applyBorder="1">
      <alignment vertical="center"/>
    </xf>
    <xf numFmtId="0" fontId="93" fillId="19" borderId="130" xfId="17" applyFont="1" applyFill="1" applyBorder="1" applyAlignment="1">
      <alignment horizontal="center" vertical="center" wrapText="1"/>
    </xf>
    <xf numFmtId="14" fontId="93" fillId="19" borderId="131" xfId="17" applyNumberFormat="1" applyFont="1" applyFill="1" applyBorder="1" applyAlignment="1">
      <alignment horizontal="center" vertical="center"/>
    </xf>
    <xf numFmtId="0" fontId="6" fillId="0" borderId="0" xfId="2" applyAlignment="1">
      <alignment horizontal="left" vertical="top"/>
    </xf>
    <xf numFmtId="0" fontId="6" fillId="28" borderId="140" xfId="2" applyFill="1" applyBorder="1" applyAlignment="1">
      <alignment horizontal="left" vertical="top"/>
    </xf>
    <xf numFmtId="0" fontId="8" fillId="28" borderId="139" xfId="1" applyFill="1" applyBorder="1" applyAlignment="1" applyProtection="1">
      <alignment horizontal="left" vertical="top"/>
    </xf>
    <xf numFmtId="14" fontId="19" fillId="3" borderId="100" xfId="2" applyNumberFormat="1" applyFont="1" applyFill="1" applyBorder="1" applyAlignment="1">
      <alignment horizontal="center" vertical="center" shrinkToFit="1"/>
    </xf>
    <xf numFmtId="14" fontId="27" fillId="3" borderId="100"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2" xfId="2" applyFont="1" applyFill="1" applyBorder="1" applyAlignment="1">
      <alignment vertical="top" wrapText="1"/>
    </xf>
    <xf numFmtId="0" fontId="91" fillId="21" borderId="38" xfId="2" applyFont="1" applyFill="1" applyBorder="1" applyAlignment="1">
      <alignment horizontal="center" vertical="center"/>
    </xf>
    <xf numFmtId="0" fontId="18" fillId="21" borderId="149" xfId="2" applyFont="1" applyFill="1" applyBorder="1" applyAlignment="1">
      <alignment horizontal="center" vertical="center" wrapText="1"/>
    </xf>
    <xf numFmtId="0" fontId="8" fillId="0" borderId="152" xfId="1" applyFill="1" applyBorder="1" applyAlignment="1" applyProtection="1">
      <alignment vertical="center" wrapText="1"/>
    </xf>
    <xf numFmtId="0" fontId="18" fillId="23" borderId="145" xfId="2" applyFont="1" applyFill="1" applyBorder="1" applyAlignment="1">
      <alignment horizontal="center" vertical="center" wrapText="1"/>
    </xf>
    <xf numFmtId="0" fontId="87" fillId="23" borderId="146" xfId="2" applyFont="1" applyFill="1" applyBorder="1" applyAlignment="1">
      <alignment horizontal="center" vertical="center"/>
    </xf>
    <xf numFmtId="0" fontId="87" fillId="23" borderId="147"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7"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7"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1" xfId="2" applyBorder="1" applyAlignment="1">
      <alignmen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35" fillId="9" borderId="0" xfId="2" applyFont="1" applyFill="1" applyAlignment="1">
      <alignment horizontal="center" vertical="center"/>
    </xf>
    <xf numFmtId="14" fontId="1" fillId="0" borderId="45"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5"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8" xfId="17" applyFont="1" applyBorder="1">
      <alignment vertical="center"/>
    </xf>
    <xf numFmtId="0" fontId="50" fillId="0" borderId="48" xfId="17" applyFont="1" applyBorder="1" applyAlignment="1">
      <alignment horizontal="right" vertical="center"/>
    </xf>
    <xf numFmtId="0" fontId="38" fillId="0" borderId="50" xfId="17" applyFont="1" applyBorder="1" applyAlignment="1">
      <alignment horizontal="center" vertical="center"/>
    </xf>
    <xf numFmtId="0" fontId="38" fillId="0" borderId="161"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2" xfId="17" applyFont="1" applyBorder="1" applyAlignment="1">
      <alignment horizontal="center" vertical="center" shrinkToFit="1"/>
    </xf>
    <xf numFmtId="0" fontId="50" fillId="0" borderId="51" xfId="17" applyFont="1" applyBorder="1" applyAlignment="1">
      <alignment vertical="center" shrinkToFit="1"/>
    </xf>
    <xf numFmtId="0" fontId="50" fillId="0" borderId="51" xfId="17" applyFont="1" applyBorder="1" applyAlignment="1">
      <alignment horizontal="center" vertical="center"/>
    </xf>
    <xf numFmtId="0" fontId="13" fillId="0" borderId="128"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29"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7"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1"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1"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3"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2" xfId="16" applyFont="1" applyFill="1" applyBorder="1">
      <alignment vertical="center"/>
    </xf>
    <xf numFmtId="0" fontId="50" fillId="19" borderId="163" xfId="16" applyFont="1" applyFill="1" applyBorder="1">
      <alignment vertical="center"/>
    </xf>
    <xf numFmtId="0" fontId="10" fillId="19" borderId="163"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7" xfId="2" applyFont="1" applyFill="1" applyBorder="1" applyAlignment="1">
      <alignment horizontal="center" vertical="top" wrapText="1"/>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1"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0" xfId="2" applyNumberFormat="1" applyFont="1" applyFill="1" applyBorder="1" applyAlignment="1">
      <alignment horizontal="center" vertical="center" wrapText="1"/>
    </xf>
    <xf numFmtId="0" fontId="13" fillId="0" borderId="164" xfId="2" applyFont="1" applyBorder="1" applyAlignment="1">
      <alignment horizontal="center" vertical="center" wrapText="1"/>
    </xf>
    <xf numFmtId="0" fontId="13" fillId="0" borderId="165" xfId="2" applyFont="1" applyBorder="1" applyAlignment="1">
      <alignment horizontal="center" vertical="center" wrapText="1"/>
    </xf>
    <xf numFmtId="0" fontId="13" fillId="0" borderId="166" xfId="2" applyFont="1" applyBorder="1" applyAlignment="1">
      <alignment horizontal="center" vertical="center" wrapText="1"/>
    </xf>
    <xf numFmtId="0" fontId="13" fillId="0" borderId="164" xfId="2" applyFont="1" applyBorder="1" applyAlignment="1">
      <alignment horizontal="center" vertical="center"/>
    </xf>
    <xf numFmtId="0" fontId="13" fillId="5" borderId="164" xfId="2" applyFont="1" applyFill="1" applyBorder="1" applyAlignment="1">
      <alignment horizontal="center" vertical="center" wrapText="1"/>
    </xf>
    <xf numFmtId="0" fontId="103" fillId="19" borderId="133" xfId="0" applyFont="1" applyFill="1" applyBorder="1" applyAlignment="1">
      <alignment horizontal="center" vertical="center" wrapText="1"/>
    </xf>
    <xf numFmtId="0" fontId="103" fillId="19" borderId="157" xfId="0" applyFont="1" applyFill="1" applyBorder="1" applyAlignment="1">
      <alignment horizontal="center" vertical="center" wrapText="1"/>
    </xf>
    <xf numFmtId="0" fontId="98" fillId="26" borderId="167" xfId="2" applyFont="1" applyFill="1" applyBorder="1" applyAlignment="1">
      <alignment horizontal="center" vertical="center" wrapText="1"/>
    </xf>
    <xf numFmtId="0" fontId="99" fillId="26" borderId="168" xfId="2" applyFont="1" applyFill="1" applyBorder="1" applyAlignment="1">
      <alignment horizontal="center" vertical="center" wrapText="1"/>
    </xf>
    <xf numFmtId="0" fontId="97" fillId="26" borderId="168" xfId="2" applyFont="1" applyFill="1" applyBorder="1" applyAlignment="1">
      <alignment horizontal="center" vertical="center"/>
    </xf>
    <xf numFmtId="0" fontId="97" fillId="26" borderId="16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48"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3" fillId="19" borderId="0" xfId="17" applyFont="1" applyFill="1" applyAlignment="1">
      <alignment horizontal="left" vertical="center"/>
    </xf>
    <xf numFmtId="0" fontId="87" fillId="0" borderId="0" xfId="2" applyFont="1" applyAlignment="1">
      <alignment vertical="top" wrapText="1"/>
    </xf>
    <xf numFmtId="0" fontId="8" fillId="0" borderId="175" xfId="1" applyBorder="1" applyAlignment="1" applyProtection="1">
      <alignment vertical="center" wrapText="1"/>
    </xf>
    <xf numFmtId="0" fontId="8" fillId="0" borderId="170" xfId="1" applyFill="1" applyBorder="1" applyAlignment="1" applyProtection="1">
      <alignment vertical="center" wrapText="1"/>
    </xf>
    <xf numFmtId="180" fontId="50" fillId="11" borderId="176" xfId="17" applyNumberFormat="1" applyFont="1" applyFill="1" applyBorder="1" applyAlignment="1">
      <alignment horizontal="center" vertical="center"/>
    </xf>
    <xf numFmtId="0" fontId="115" fillId="3" borderId="9" xfId="2" applyFont="1" applyFill="1" applyBorder="1" applyAlignment="1">
      <alignment horizontal="center" vertical="center"/>
    </xf>
    <xf numFmtId="14" fontId="91" fillId="21" borderId="134" xfId="2" applyNumberFormat="1" applyFont="1" applyFill="1" applyBorder="1" applyAlignment="1">
      <alignment vertical="center" shrinkToFit="1"/>
    </xf>
    <xf numFmtId="14" fontId="29" fillId="21" borderId="177" xfId="2" applyNumberFormat="1" applyFont="1" applyFill="1" applyBorder="1" applyAlignment="1">
      <alignment horizontal="center" vertical="center" shrinkToFit="1"/>
    </xf>
    <xf numFmtId="14" fontId="87" fillId="21" borderId="179" xfId="1" applyNumberFormat="1" applyFont="1" applyFill="1" applyBorder="1" applyAlignment="1" applyProtection="1">
      <alignment vertical="center" wrapText="1"/>
    </xf>
    <xf numFmtId="14" fontId="87" fillId="21" borderId="180" xfId="1" applyNumberFormat="1" applyFont="1" applyFill="1" applyBorder="1" applyAlignment="1" applyProtection="1">
      <alignment vertical="center" wrapText="1"/>
    </xf>
    <xf numFmtId="56" fontId="87" fillId="21" borderId="178"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71" fillId="0" borderId="0" xfId="0" applyFont="1">
      <alignment vertical="center"/>
    </xf>
    <xf numFmtId="0" fontId="120" fillId="5" borderId="14" xfId="2" applyFont="1" applyFill="1" applyBorder="1">
      <alignment vertical="center"/>
    </xf>
    <xf numFmtId="0" fontId="119" fillId="0" borderId="132" xfId="0" applyFont="1" applyBorder="1">
      <alignment vertical="center"/>
    </xf>
    <xf numFmtId="0" fontId="118" fillId="31" borderId="0" xfId="0" applyFont="1" applyFill="1" applyAlignment="1">
      <alignment horizontal="center" vertical="center" wrapText="1"/>
    </xf>
    <xf numFmtId="177" fontId="13" fillId="19" borderId="18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0" xfId="17" applyFont="1" applyFill="1" applyBorder="1" applyAlignment="1">
      <alignment horizontal="center" vertical="center" wrapText="1"/>
    </xf>
    <xf numFmtId="0" fontId="1" fillId="19" borderId="130" xfId="17" applyFill="1" applyBorder="1" applyAlignment="1">
      <alignment horizontal="center" vertical="center" wrapText="1"/>
    </xf>
    <xf numFmtId="14" fontId="1" fillId="19" borderId="131"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83" xfId="2" applyNumberFormat="1" applyFont="1" applyFill="1" applyBorder="1" applyAlignment="1">
      <alignment horizontal="center" vertical="center" wrapText="1"/>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23" fillId="21" borderId="52" xfId="2" applyNumberFormat="1" applyFont="1" applyFill="1" applyBorder="1" applyAlignment="1">
      <alignment horizontal="center" vertical="center" shrinkToFit="1"/>
    </xf>
    <xf numFmtId="0" fontId="130" fillId="19" borderId="185" xfId="2" applyFont="1" applyFill="1" applyBorder="1" applyAlignment="1">
      <alignment horizontal="center" vertical="center"/>
    </xf>
    <xf numFmtId="177" fontId="130" fillId="19" borderId="185" xfId="2" applyNumberFormat="1" applyFont="1" applyFill="1" applyBorder="1" applyAlignment="1">
      <alignment horizontal="center" vertical="center" shrinkToFit="1"/>
    </xf>
    <xf numFmtId="0" fontId="131" fillId="0" borderId="185" xfId="0" applyFont="1" applyBorder="1" applyAlignment="1">
      <alignment horizontal="center" vertical="center" wrapText="1"/>
    </xf>
    <xf numFmtId="177" fontId="13" fillId="19" borderId="185" xfId="2" applyNumberFormat="1" applyFont="1" applyFill="1" applyBorder="1" applyAlignment="1">
      <alignment horizontal="center" vertical="center" wrapText="1"/>
    </xf>
    <xf numFmtId="177" fontId="23" fillId="19" borderId="184" xfId="2" applyNumberFormat="1" applyFont="1" applyFill="1" applyBorder="1" applyAlignment="1">
      <alignment horizontal="center" vertical="center" shrinkToFit="1"/>
    </xf>
    <xf numFmtId="177" fontId="1" fillId="19" borderId="184" xfId="2" applyNumberFormat="1" applyFont="1" applyFill="1" applyBorder="1" applyAlignment="1">
      <alignment horizontal="center" vertical="center" wrapText="1"/>
    </xf>
    <xf numFmtId="0" fontId="23" fillId="19" borderId="184" xfId="2" applyFont="1" applyFill="1" applyBorder="1" applyAlignment="1">
      <alignment horizontal="center" vertical="center" wrapText="1"/>
    </xf>
    <xf numFmtId="0" fontId="6" fillId="0" borderId="184" xfId="2" applyBorder="1" applyAlignment="1">
      <alignment horizontal="center" vertical="center"/>
    </xf>
    <xf numFmtId="0" fontId="24" fillId="23" borderId="7" xfId="2" applyFont="1" applyFill="1" applyBorder="1" applyAlignment="1">
      <alignment horizontal="center" vertical="top" wrapText="1"/>
    </xf>
    <xf numFmtId="177" fontId="1" fillId="23" borderId="37"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115" fillId="3" borderId="9" xfId="2" applyFont="1" applyFill="1" applyBorder="1" applyAlignment="1">
      <alignment horizontal="center" vertical="center" wrapText="1"/>
    </xf>
    <xf numFmtId="0" fontId="108" fillId="26" borderId="168" xfId="2" applyFont="1" applyFill="1" applyBorder="1" applyAlignment="1">
      <alignment horizontal="left" vertical="center" shrinkToFit="1"/>
    </xf>
    <xf numFmtId="0" fontId="132" fillId="0" borderId="181" xfId="1" applyFont="1" applyFill="1" applyBorder="1" applyAlignment="1" applyProtection="1">
      <alignment vertical="top" wrapText="1"/>
    </xf>
    <xf numFmtId="0" fontId="85" fillId="0" borderId="118" xfId="0" applyFont="1" applyBorder="1" applyAlignment="1">
      <alignment horizontal="center" vertical="center" wrapText="1"/>
    </xf>
    <xf numFmtId="0" fontId="135" fillId="0" borderId="0" xfId="0" applyFont="1">
      <alignment vertical="center"/>
    </xf>
    <xf numFmtId="0" fontId="8" fillId="0" borderId="188" xfId="1" applyFill="1" applyBorder="1" applyAlignment="1" applyProtection="1">
      <alignment vertical="center" wrapText="1"/>
    </xf>
    <xf numFmtId="0" fontId="6" fillId="0" borderId="104" xfId="2" applyBorder="1">
      <alignment vertical="center"/>
    </xf>
    <xf numFmtId="0" fontId="27" fillId="0" borderId="155" xfId="2" applyFont="1" applyBorder="1" applyAlignment="1">
      <alignment vertical="top" wrapText="1"/>
    </xf>
    <xf numFmtId="0" fontId="8" fillId="0" borderId="190" xfId="1" applyFill="1" applyBorder="1" applyAlignment="1" applyProtection="1">
      <alignment vertical="center" wrapText="1"/>
    </xf>
    <xf numFmtId="0" fontId="6" fillId="0" borderId="105" xfId="2" applyBorder="1">
      <alignment vertical="center"/>
    </xf>
    <xf numFmtId="0" fontId="105" fillId="5" borderId="67"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26" xfId="17" applyFill="1" applyBorder="1" applyAlignment="1">
      <alignment horizontal="center" vertical="center" wrapText="1"/>
    </xf>
    <xf numFmtId="0" fontId="1" fillId="19" borderId="0" xfId="17" applyFill="1">
      <alignment vertical="center"/>
    </xf>
    <xf numFmtId="0" fontId="1" fillId="19" borderId="127" xfId="17" applyFill="1" applyBorder="1" applyAlignment="1">
      <alignment horizontal="center" vertical="center"/>
    </xf>
    <xf numFmtId="177" fontId="23" fillId="32" borderId="184" xfId="2" applyNumberFormat="1" applyFont="1" applyFill="1" applyBorder="1" applyAlignment="1">
      <alignment horizontal="center" vertical="center" shrinkToFit="1"/>
    </xf>
    <xf numFmtId="180" fontId="50" fillId="11" borderId="191" xfId="17" applyNumberFormat="1" applyFont="1" applyFill="1" applyBorder="1" applyAlignment="1">
      <alignment horizontal="center" vertical="center"/>
    </xf>
    <xf numFmtId="0" fontId="94" fillId="19" borderId="0" xfId="0" applyFont="1" applyFill="1" applyAlignment="1">
      <alignment horizontal="center" vertical="center"/>
    </xf>
    <xf numFmtId="0" fontId="25" fillId="19" borderId="0" xfId="2" applyFont="1" applyFill="1">
      <alignment vertical="center"/>
    </xf>
    <xf numFmtId="0" fontId="143" fillId="0" borderId="0" xfId="0" applyFont="1" applyAlignment="1">
      <alignment vertical="top" wrapText="1"/>
    </xf>
    <xf numFmtId="0" fontId="132" fillId="0" borderId="189"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192" xfId="2" applyFont="1" applyFill="1" applyBorder="1" applyAlignment="1">
      <alignment horizontal="left" vertical="center"/>
    </xf>
    <xf numFmtId="0" fontId="101" fillId="19" borderId="130" xfId="17" applyFont="1" applyFill="1" applyBorder="1" applyAlignment="1">
      <alignment horizontal="center" vertical="center" wrapText="1"/>
    </xf>
    <xf numFmtId="183" fontId="105" fillId="5" borderId="0" xfId="0" applyNumberFormat="1" applyFont="1" applyFill="1" applyAlignment="1">
      <alignment horizontal="left" vertical="center"/>
    </xf>
    <xf numFmtId="14" fontId="121" fillId="19" borderId="131" xfId="0" applyNumberFormat="1" applyFont="1" applyFill="1" applyBorder="1" applyAlignment="1">
      <alignment horizontal="center" vertical="center"/>
    </xf>
    <xf numFmtId="0" fontId="132" fillId="0" borderId="151"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196" xfId="2" applyNumberFormat="1" applyFont="1" applyFill="1" applyBorder="1" applyAlignment="1">
      <alignment horizontal="center" vertical="center"/>
    </xf>
    <xf numFmtId="14" fontId="91" fillId="21" borderId="197" xfId="2" applyNumberFormat="1" applyFont="1" applyFill="1" applyBorder="1" applyAlignment="1">
      <alignment horizontal="center" vertical="center"/>
    </xf>
    <xf numFmtId="14" fontId="91" fillId="21" borderId="198" xfId="2" applyNumberFormat="1" applyFont="1" applyFill="1" applyBorder="1" applyAlignment="1">
      <alignment horizontal="center" vertical="center"/>
    </xf>
    <xf numFmtId="0" fontId="8" fillId="0" borderId="199" xfId="1" applyFill="1" applyBorder="1" applyAlignment="1" applyProtection="1">
      <alignment vertical="center" wrapText="1"/>
    </xf>
    <xf numFmtId="0" fontId="8" fillId="0" borderId="201" xfId="1" applyBorder="1" applyAlignment="1" applyProtection="1">
      <alignment vertical="top" wrapText="1"/>
    </xf>
    <xf numFmtId="0" fontId="32" fillId="23" borderId="200" xfId="2" applyFont="1" applyFill="1" applyBorder="1" applyAlignment="1">
      <alignment horizontal="center" vertical="center" wrapText="1"/>
    </xf>
    <xf numFmtId="0" fontId="32" fillId="21" borderId="149" xfId="2" applyFont="1" applyFill="1" applyBorder="1" applyAlignment="1">
      <alignment horizontal="center" vertical="center" wrapText="1"/>
    </xf>
    <xf numFmtId="0" fontId="114" fillId="19" borderId="202" xfId="0" applyFont="1" applyFill="1" applyBorder="1" applyAlignment="1">
      <alignment horizontal="left" vertical="center"/>
    </xf>
    <xf numFmtId="0" fontId="114" fillId="19" borderId="203" xfId="0" applyFont="1" applyFill="1" applyBorder="1" applyAlignment="1">
      <alignment horizontal="left" vertical="center"/>
    </xf>
    <xf numFmtId="14" fontId="114" fillId="19" borderId="203" xfId="0" applyNumberFormat="1" applyFont="1" applyFill="1" applyBorder="1" applyAlignment="1">
      <alignment horizontal="center" vertical="center"/>
    </xf>
    <xf numFmtId="14" fontId="114" fillId="19" borderId="204"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84" xfId="2" applyFont="1" applyFill="1" applyBorder="1" applyAlignment="1">
      <alignment horizontal="center" vertical="center" wrapText="1"/>
    </xf>
    <xf numFmtId="177" fontId="23" fillId="34" borderId="184" xfId="2" applyNumberFormat="1" applyFont="1" applyFill="1" applyBorder="1" applyAlignment="1">
      <alignment horizontal="center" vertical="center" shrinkToFit="1"/>
    </xf>
    <xf numFmtId="0" fontId="132" fillId="0" borderId="174" xfId="2" applyFont="1" applyBorder="1" applyAlignment="1">
      <alignment horizontal="left" vertical="top" wrapText="1"/>
    </xf>
    <xf numFmtId="0" fontId="147" fillId="35" borderId="0" xfId="0" applyFont="1" applyFill="1" applyAlignment="1">
      <alignment horizontal="center" vertical="center" wrapText="1"/>
    </xf>
    <xf numFmtId="0" fontId="85" fillId="36" borderId="118" xfId="0" applyFont="1" applyFill="1" applyBorder="1" applyAlignment="1">
      <alignment horizontal="center" vertical="center" wrapText="1"/>
    </xf>
    <xf numFmtId="0" fontId="141" fillId="21" borderId="144" xfId="1" applyFont="1" applyFill="1" applyBorder="1" applyAlignment="1" applyProtection="1">
      <alignment horizontal="center" vertical="center" wrapText="1"/>
    </xf>
    <xf numFmtId="0" fontId="0" fillId="37" borderId="0" xfId="0" applyFill="1">
      <alignment vertical="center"/>
    </xf>
    <xf numFmtId="0" fontId="138" fillId="37" borderId="0" xfId="0" applyFont="1" applyFill="1">
      <alignment vertical="center"/>
    </xf>
    <xf numFmtId="0" fontId="136" fillId="37" borderId="0" xfId="0" applyFont="1" applyFill="1">
      <alignment vertical="center"/>
    </xf>
    <xf numFmtId="0" fontId="128" fillId="37" borderId="0" xfId="0" applyFont="1" applyFill="1" applyAlignment="1">
      <alignment vertical="center" wrapText="1"/>
    </xf>
    <xf numFmtId="0" fontId="139" fillId="37" borderId="0" xfId="0" applyFont="1" applyFill="1">
      <alignment vertical="center"/>
    </xf>
    <xf numFmtId="0" fontId="114" fillId="19" borderId="207" xfId="0" applyFont="1" applyFill="1" applyBorder="1" applyAlignment="1">
      <alignment horizontal="left" vertical="center"/>
    </xf>
    <xf numFmtId="0" fontId="114" fillId="19" borderId="208" xfId="0" applyFont="1" applyFill="1" applyBorder="1" applyAlignment="1">
      <alignment horizontal="left" vertical="center"/>
    </xf>
    <xf numFmtId="14" fontId="114" fillId="19" borderId="208" xfId="0" applyNumberFormat="1" applyFont="1" applyFill="1" applyBorder="1" applyAlignment="1">
      <alignment horizontal="center" vertical="center"/>
    </xf>
    <xf numFmtId="14" fontId="114" fillId="19" borderId="209" xfId="0" applyNumberFormat="1" applyFont="1" applyFill="1" applyBorder="1" applyAlignment="1">
      <alignment horizontal="center" vertical="center"/>
    </xf>
    <xf numFmtId="0" fontId="148" fillId="0" borderId="210" xfId="2" applyFont="1" applyBorder="1" applyAlignment="1">
      <alignment horizontal="left" vertical="top" wrapText="1"/>
    </xf>
    <xf numFmtId="180" fontId="50" fillId="11" borderId="211" xfId="17" applyNumberFormat="1" applyFont="1" applyFill="1" applyBorder="1" applyAlignment="1">
      <alignment horizontal="center" vertical="center"/>
    </xf>
    <xf numFmtId="0" fontId="13" fillId="0" borderId="213"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49"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14" fontId="87" fillId="21" borderId="1" xfId="1" applyNumberFormat="1" applyFont="1" applyFill="1" applyBorder="1" applyAlignment="1" applyProtection="1">
      <alignment horizontal="center" vertical="center" shrinkToFit="1"/>
    </xf>
    <xf numFmtId="0" fontId="114" fillId="19" borderId="216" xfId="0" applyFont="1" applyFill="1" applyBorder="1" applyAlignment="1">
      <alignment horizontal="left" vertical="center"/>
    </xf>
    <xf numFmtId="0" fontId="114" fillId="19" borderId="217" xfId="0" applyFont="1" applyFill="1" applyBorder="1" applyAlignment="1">
      <alignment horizontal="left" vertical="center"/>
    </xf>
    <xf numFmtId="14" fontId="114" fillId="19" borderId="217" xfId="0" applyNumberFormat="1" applyFont="1" applyFill="1" applyBorder="1" applyAlignment="1">
      <alignment horizontal="center" vertical="center"/>
    </xf>
    <xf numFmtId="14" fontId="114" fillId="19" borderId="218" xfId="0" applyNumberFormat="1" applyFont="1" applyFill="1" applyBorder="1" applyAlignment="1">
      <alignment horizontal="center" vertical="center"/>
    </xf>
    <xf numFmtId="0" fontId="148" fillId="0" borderId="219" xfId="1" applyFont="1" applyFill="1" applyBorder="1" applyAlignment="1" applyProtection="1">
      <alignment vertical="top" wrapText="1"/>
    </xf>
    <xf numFmtId="0" fontId="151" fillId="21" borderId="149" xfId="2"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0" fontId="71" fillId="19" borderId="0" xfId="0" applyFont="1" applyFill="1" applyAlignment="1">
      <alignment horizontal="center" vertical="center"/>
    </xf>
    <xf numFmtId="0" fontId="85" fillId="0" borderId="133" xfId="0" applyFont="1" applyBorder="1" applyAlignment="1">
      <alignment horizontal="center" vertical="center" wrapText="1"/>
    </xf>
    <xf numFmtId="14" fontId="91" fillId="21" borderId="9" xfId="2" applyNumberFormat="1" applyFont="1" applyFill="1" applyBorder="1" applyAlignment="1">
      <alignment vertical="center" shrinkToFit="1"/>
    </xf>
    <xf numFmtId="14" fontId="87" fillId="21" borderId="9" xfId="1" applyNumberFormat="1" applyFont="1" applyFill="1" applyBorder="1" applyAlignment="1" applyProtection="1">
      <alignment vertical="center" wrapText="1"/>
    </xf>
    <xf numFmtId="0" fontId="8" fillId="0" borderId="201" xfId="1" applyBorder="1" applyAlignment="1" applyProtection="1">
      <alignment vertical="center" wrapText="1"/>
    </xf>
    <xf numFmtId="0" fontId="0" fillId="21" borderId="13" xfId="0" applyFill="1" applyBorder="1" applyAlignment="1">
      <alignment vertical="top" wrapText="1"/>
    </xf>
    <xf numFmtId="0" fontId="115" fillId="21" borderId="197" xfId="2" applyFont="1" applyFill="1" applyBorder="1" applyAlignment="1">
      <alignment horizontal="center" vertical="center" wrapText="1"/>
    </xf>
    <xf numFmtId="0" fontId="115" fillId="21" borderId="197" xfId="2" applyFont="1" applyFill="1" applyBorder="1" applyAlignment="1">
      <alignment horizontal="center" vertical="center"/>
    </xf>
    <xf numFmtId="0" fontId="115" fillId="21" borderId="196" xfId="2" applyFont="1" applyFill="1" applyBorder="1" applyAlignment="1">
      <alignment horizontal="center" vertical="center"/>
    </xf>
    <xf numFmtId="0" fontId="91" fillId="21" borderId="198" xfId="2" applyFont="1" applyFill="1" applyBorder="1" applyAlignment="1">
      <alignment horizontal="center" vertical="center"/>
    </xf>
    <xf numFmtId="0" fontId="146" fillId="0" borderId="0" xfId="2" applyFont="1">
      <alignment vertical="center"/>
    </xf>
    <xf numFmtId="0" fontId="133" fillId="0" borderId="221" xfId="1" applyFont="1" applyFill="1" applyBorder="1" applyAlignment="1" applyProtection="1">
      <alignment horizontal="left" vertical="top" wrapText="1"/>
    </xf>
    <xf numFmtId="0" fontId="8" fillId="0" borderId="222" xfId="1" applyFill="1" applyBorder="1" applyAlignment="1" applyProtection="1">
      <alignment horizontal="left" vertical="center" wrapText="1"/>
    </xf>
    <xf numFmtId="0" fontId="6" fillId="0" borderId="0" xfId="2" applyAlignment="1">
      <alignment horizontal="center" vertical="top"/>
    </xf>
    <xf numFmtId="0" fontId="132" fillId="0" borderId="224" xfId="1" applyFont="1" applyBorder="1" applyAlignment="1" applyProtection="1">
      <alignment horizontal="left" vertical="top" wrapText="1"/>
    </xf>
    <xf numFmtId="0" fontId="8" fillId="0" borderId="225" xfId="1" applyFill="1" applyBorder="1" applyAlignment="1" applyProtection="1">
      <alignment vertical="center" wrapText="1"/>
    </xf>
    <xf numFmtId="0" fontId="134" fillId="0" borderId="225" xfId="1" applyFont="1" applyFill="1" applyBorder="1" applyAlignment="1" applyProtection="1">
      <alignment horizontal="left" vertical="top" wrapText="1"/>
    </xf>
    <xf numFmtId="0" fontId="32" fillId="31" borderId="226" xfId="1" applyFont="1" applyFill="1" applyBorder="1" applyAlignment="1" applyProtection="1">
      <alignment horizontal="center" vertical="center" wrapText="1" shrinkToFit="1"/>
    </xf>
    <xf numFmtId="0" fontId="88" fillId="0" borderId="227" xfId="2" applyFont="1" applyBorder="1" applyAlignment="1">
      <alignment vertical="center" shrinkToFit="1"/>
    </xf>
    <xf numFmtId="0" fontId="32" fillId="31" borderId="228" xfId="1" applyFont="1" applyFill="1" applyBorder="1" applyAlignment="1" applyProtection="1">
      <alignment horizontal="center" vertical="center" wrapText="1" shrinkToFit="1"/>
    </xf>
    <xf numFmtId="0" fontId="88" fillId="0" borderId="220" xfId="2" applyFont="1" applyBorder="1" applyAlignment="1">
      <alignment vertical="center" shrinkToFit="1"/>
    </xf>
    <xf numFmtId="0" fontId="85" fillId="38" borderId="118" xfId="0" applyFont="1" applyFill="1" applyBorder="1" applyAlignment="1">
      <alignment horizontal="center" vertical="center" wrapText="1"/>
    </xf>
    <xf numFmtId="0" fontId="23" fillId="0" borderId="184" xfId="2" applyFont="1" applyBorder="1" applyAlignment="1">
      <alignment horizontal="center" vertical="center"/>
    </xf>
    <xf numFmtId="0" fontId="0" fillId="39" borderId="0" xfId="0" applyFill="1">
      <alignment vertical="center"/>
    </xf>
    <xf numFmtId="0" fontId="138" fillId="39" borderId="0" xfId="0" applyFont="1" applyFill="1">
      <alignment vertical="center"/>
    </xf>
    <xf numFmtId="0" fontId="137" fillId="39" borderId="0" xfId="0" applyFont="1" applyFill="1">
      <alignment vertical="center"/>
    </xf>
    <xf numFmtId="0" fontId="152" fillId="39" borderId="0" xfId="0" applyFont="1" applyFill="1">
      <alignment vertical="center"/>
    </xf>
    <xf numFmtId="0" fontId="140" fillId="39" borderId="0" xfId="0" applyFont="1" applyFill="1">
      <alignment vertical="center"/>
    </xf>
    <xf numFmtId="0" fontId="128" fillId="39" borderId="0" xfId="0" applyFont="1" applyFill="1" applyAlignment="1">
      <alignment vertical="center" wrapText="1"/>
    </xf>
    <xf numFmtId="0" fontId="139" fillId="39" borderId="0" xfId="0" applyFont="1" applyFill="1">
      <alignment vertical="center"/>
    </xf>
    <xf numFmtId="0" fontId="0" fillId="39" borderId="0" xfId="0" applyFill="1" applyAlignment="1">
      <alignment horizontal="center" vertical="center"/>
    </xf>
    <xf numFmtId="14" fontId="87" fillId="21" borderId="179" xfId="1" applyNumberFormat="1" applyFont="1" applyFill="1" applyBorder="1" applyAlignment="1" applyProtection="1">
      <alignment horizontal="center" vertical="center" wrapText="1"/>
    </xf>
    <xf numFmtId="0" fontId="32" fillId="21" borderId="153" xfId="1" applyFont="1" applyFill="1" applyBorder="1" applyAlignment="1" applyProtection="1">
      <alignment horizontal="center" vertical="center" wrapText="1"/>
    </xf>
    <xf numFmtId="0" fontId="21" fillId="0" borderId="220" xfId="1" applyFont="1" applyFill="1" applyBorder="1" applyAlignment="1" applyProtection="1">
      <alignment vertical="top" wrapText="1"/>
    </xf>
    <xf numFmtId="0" fontId="18" fillId="35" borderId="190" xfId="1" applyFont="1" applyFill="1" applyBorder="1" applyAlignment="1" applyProtection="1">
      <alignment horizontal="center" vertical="center" wrapText="1"/>
    </xf>
    <xf numFmtId="0" fontId="142" fillId="35" borderId="0" xfId="0" applyFont="1" applyFill="1" applyAlignment="1">
      <alignment horizontal="center" vertical="center" wrapText="1"/>
    </xf>
    <xf numFmtId="14" fontId="93" fillId="19" borderId="131" xfId="17" applyNumberFormat="1" applyFont="1" applyFill="1" applyBorder="1" applyAlignment="1">
      <alignment horizontal="center" vertical="center" wrapText="1"/>
    </xf>
    <xf numFmtId="0" fontId="0" fillId="40" borderId="228" xfId="0" applyFill="1" applyBorder="1">
      <alignment vertical="center"/>
    </xf>
    <xf numFmtId="0" fontId="0" fillId="40" borderId="233" xfId="0" applyFill="1" applyBorder="1">
      <alignment vertical="center"/>
    </xf>
    <xf numFmtId="0" fontId="6" fillId="19" borderId="236" xfId="2" applyFill="1" applyBorder="1" applyAlignment="1">
      <alignment horizontal="center" vertical="center" wrapText="1"/>
    </xf>
    <xf numFmtId="0" fontId="6" fillId="19" borderId="237" xfId="2" applyFill="1" applyBorder="1" applyAlignment="1">
      <alignment horizontal="center" vertical="center"/>
    </xf>
    <xf numFmtId="0" fontId="6" fillId="19" borderId="237" xfId="2" applyFill="1" applyBorder="1" applyAlignment="1">
      <alignment horizontal="center" vertical="center" wrapText="1"/>
    </xf>
    <xf numFmtId="0" fontId="6" fillId="19" borderId="238" xfId="2" applyFill="1" applyBorder="1" applyAlignment="1">
      <alignment horizontal="center" vertical="center"/>
    </xf>
    <xf numFmtId="0" fontId="6" fillId="19" borderId="239" xfId="2" applyFill="1" applyBorder="1" applyAlignment="1">
      <alignment horizontal="center" vertical="center" wrapText="1"/>
    </xf>
    <xf numFmtId="0" fontId="6" fillId="19" borderId="240" xfId="2" applyFill="1" applyBorder="1" applyAlignment="1">
      <alignment horizontal="center" vertical="center"/>
    </xf>
    <xf numFmtId="0" fontId="6" fillId="19" borderId="240" xfId="2" applyFill="1" applyBorder="1" applyAlignment="1">
      <alignment horizontal="center" vertical="center" wrapText="1"/>
    </xf>
    <xf numFmtId="0" fontId="6" fillId="19" borderId="241" xfId="2" applyFill="1" applyBorder="1" applyAlignment="1">
      <alignment horizontal="center" vertical="center"/>
    </xf>
    <xf numFmtId="0" fontId="0" fillId="23" borderId="245" xfId="0" applyFill="1" applyBorder="1" applyAlignment="1">
      <alignment horizontal="left" vertical="center"/>
    </xf>
    <xf numFmtId="0" fontId="0" fillId="23" borderId="246" xfId="0" applyFill="1" applyBorder="1" applyAlignment="1">
      <alignment horizontal="left" vertical="center"/>
    </xf>
    <xf numFmtId="0" fontId="71" fillId="29" borderId="246" xfId="0" applyFont="1" applyFill="1" applyBorder="1" applyAlignment="1">
      <alignment horizontal="left" vertical="center"/>
    </xf>
    <xf numFmtId="0" fontId="71" fillId="29" borderId="247" xfId="0" applyFont="1" applyFill="1" applyBorder="1" applyAlignment="1">
      <alignment horizontal="center" vertical="center"/>
    </xf>
    <xf numFmtId="0" fontId="6" fillId="19" borderId="248" xfId="2" applyFill="1" applyBorder="1" applyAlignment="1">
      <alignment horizontal="center" vertical="center" wrapText="1"/>
    </xf>
    <xf numFmtId="0" fontId="6" fillId="19" borderId="249" xfId="2" applyFill="1" applyBorder="1" applyAlignment="1">
      <alignment horizontal="center" vertical="center"/>
    </xf>
    <xf numFmtId="0" fontId="6" fillId="19" borderId="249" xfId="2" applyFill="1" applyBorder="1" applyAlignment="1">
      <alignment horizontal="center" vertical="center" wrapText="1"/>
    </xf>
    <xf numFmtId="0" fontId="6" fillId="19" borderId="250" xfId="2" applyFill="1" applyBorder="1" applyAlignment="1">
      <alignment horizontal="center" vertical="center"/>
    </xf>
    <xf numFmtId="184" fontId="0" fillId="41" borderId="251" xfId="0" applyNumberFormat="1" applyFill="1" applyBorder="1">
      <alignment vertical="center"/>
    </xf>
    <xf numFmtId="0" fontId="0" fillId="0" borderId="242" xfId="0" applyBorder="1">
      <alignment vertical="center"/>
    </xf>
    <xf numFmtId="0" fontId="0" fillId="0" borderId="243" xfId="0" applyBorder="1">
      <alignment vertical="center"/>
    </xf>
    <xf numFmtId="0" fontId="0" fillId="0" borderId="244" xfId="0" applyBorder="1">
      <alignment vertical="center"/>
    </xf>
    <xf numFmtId="0" fontId="6" fillId="0" borderId="0" xfId="4"/>
    <xf numFmtId="0" fontId="68" fillId="9" borderId="0" xfId="4" applyFont="1" applyFill="1" applyAlignment="1">
      <alignment vertical="top"/>
    </xf>
    <xf numFmtId="0" fontId="158" fillId="3" borderId="0" xfId="4" applyFont="1" applyFill="1" applyAlignment="1">
      <alignment vertical="top"/>
    </xf>
    <xf numFmtId="0" fontId="6" fillId="0" borderId="0" xfId="4" applyAlignment="1">
      <alignment horizontal="center" vertical="center"/>
    </xf>
    <xf numFmtId="0" fontId="91" fillId="21" borderId="39" xfId="2" applyFont="1" applyFill="1" applyBorder="1" applyAlignment="1">
      <alignment horizontal="center" vertical="center"/>
    </xf>
    <xf numFmtId="14" fontId="101" fillId="19" borderId="131" xfId="17" applyNumberFormat="1" applyFont="1" applyFill="1" applyBorder="1" applyAlignment="1">
      <alignment horizontal="center" vertical="center" wrapText="1"/>
    </xf>
    <xf numFmtId="0" fontId="100" fillId="19" borderId="0" xfId="0" applyFont="1" applyFill="1" applyAlignment="1">
      <alignment horizontal="center" vertical="center" wrapText="1"/>
    </xf>
    <xf numFmtId="14" fontId="13" fillId="19" borderId="131" xfId="17" applyNumberFormat="1" applyFont="1" applyFill="1" applyBorder="1" applyAlignment="1">
      <alignment horizontal="center" vertical="center" wrapText="1"/>
    </xf>
    <xf numFmtId="0" fontId="85" fillId="43" borderId="118" xfId="0" applyFont="1" applyFill="1" applyBorder="1" applyAlignment="1">
      <alignment horizontal="center" vertical="center" wrapText="1"/>
    </xf>
    <xf numFmtId="0" fontId="93" fillId="21" borderId="130" xfId="17" applyFont="1" applyFill="1" applyBorder="1" applyAlignment="1">
      <alignment horizontal="center" vertical="center" wrapText="1"/>
    </xf>
    <xf numFmtId="14" fontId="93" fillId="21" borderId="131" xfId="17" applyNumberFormat="1" applyFont="1" applyFill="1" applyBorder="1" applyAlignment="1">
      <alignment horizontal="center" vertical="center"/>
    </xf>
    <xf numFmtId="0" fontId="13" fillId="21" borderId="130" xfId="17" applyFont="1" applyFill="1" applyBorder="1" applyAlignment="1">
      <alignment horizontal="center" vertical="center" wrapText="1"/>
    </xf>
    <xf numFmtId="14" fontId="13" fillId="21" borderId="131" xfId="17" applyNumberFormat="1" applyFont="1" applyFill="1" applyBorder="1" applyAlignment="1">
      <alignment horizontal="center" vertical="center"/>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7" xfId="0" applyFont="1" applyBorder="1" applyAlignment="1">
      <alignment horizontal="left" vertical="center"/>
    </xf>
    <xf numFmtId="0" fontId="6" fillId="0" borderId="0" xfId="0" applyFont="1" applyAlignment="1">
      <alignment horizontal="left" vertical="center"/>
    </xf>
    <xf numFmtId="0" fontId="6" fillId="0" borderId="69" xfId="0" applyFont="1" applyBorder="1" applyAlignment="1">
      <alignment horizontal="left" vertical="center"/>
    </xf>
    <xf numFmtId="0" fontId="105" fillId="5" borderId="0" xfId="0" applyFont="1" applyFill="1" applyAlignment="1">
      <alignment horizontal="left" vertical="center" wrapText="1"/>
    </xf>
    <xf numFmtId="0" fontId="105" fillId="5" borderId="69"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99" fillId="39" borderId="0" xfId="1" applyFont="1" applyFill="1" applyAlignment="1" applyProtection="1">
      <alignment horizontal="center" vertical="center"/>
    </xf>
    <xf numFmtId="0" fontId="50" fillId="19" borderId="47" xfId="17" applyFont="1" applyFill="1" applyBorder="1" applyAlignment="1">
      <alignment horizontal="center" vertical="center"/>
    </xf>
    <xf numFmtId="0" fontId="50" fillId="19" borderId="48" xfId="17" applyFont="1" applyFill="1" applyBorder="1" applyAlignment="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1" fillId="0" borderId="74" xfId="17"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38" fillId="0" borderId="77" xfId="17" applyFont="1" applyBorder="1" applyAlignment="1">
      <alignment horizontal="center" vertical="center" wrapText="1"/>
    </xf>
    <xf numFmtId="0" fontId="38" fillId="0" borderId="43" xfId="17" applyFont="1" applyBorder="1" applyAlignment="1">
      <alignment horizontal="center" vertical="center" wrapText="1"/>
    </xf>
    <xf numFmtId="0" fontId="34" fillId="17" borderId="0" xfId="17" applyFont="1" applyFill="1" applyAlignment="1">
      <alignment horizontal="center" vertical="center"/>
    </xf>
    <xf numFmtId="179" fontId="11" fillId="0" borderId="78" xfId="17" applyNumberFormat="1" applyFont="1" applyBorder="1" applyAlignment="1">
      <alignment horizontal="center" vertical="center" shrinkToFit="1"/>
    </xf>
    <xf numFmtId="179" fontId="11" fillId="0" borderId="79" xfId="17" applyNumberFormat="1" applyFont="1" applyBorder="1" applyAlignment="1">
      <alignment horizontal="center" vertical="center" shrinkToFit="1"/>
    </xf>
    <xf numFmtId="0" fontId="48" fillId="0" borderId="80" xfId="17" applyFont="1" applyBorder="1" applyAlignment="1">
      <alignment horizontal="center" vertical="center"/>
    </xf>
    <xf numFmtId="0" fontId="48" fillId="0" borderId="81" xfId="17" applyFont="1" applyBorder="1" applyAlignment="1">
      <alignment horizontal="center" vertical="center"/>
    </xf>
    <xf numFmtId="0" fontId="10" fillId="6" borderId="214" xfId="17" applyFont="1" applyFill="1" applyBorder="1" applyAlignment="1">
      <alignment horizontal="center" vertical="center" wrapText="1"/>
    </xf>
    <xf numFmtId="0" fontId="10" fillId="6" borderId="212" xfId="17" applyFont="1" applyFill="1" applyBorder="1" applyAlignment="1">
      <alignment horizontal="center" vertical="center" wrapText="1"/>
    </xf>
    <xf numFmtId="0" fontId="10" fillId="6" borderId="215" xfId="17" applyFont="1" applyFill="1" applyBorder="1" applyAlignment="1">
      <alignment horizontal="center" vertical="center" wrapText="1"/>
    </xf>
    <xf numFmtId="0" fontId="37" fillId="19" borderId="158" xfId="17" applyFont="1" applyFill="1" applyBorder="1" applyAlignment="1">
      <alignment horizontal="left" vertical="top" wrapText="1"/>
    </xf>
    <xf numFmtId="0" fontId="37" fillId="19" borderId="159" xfId="17" applyFont="1" applyFill="1" applyBorder="1" applyAlignment="1">
      <alignment horizontal="left" vertical="top" wrapText="1"/>
    </xf>
    <xf numFmtId="0" fontId="37" fillId="19" borderId="160" xfId="17" applyFont="1" applyFill="1" applyBorder="1" applyAlignment="1">
      <alignment horizontal="left" vertical="top" wrapText="1"/>
    </xf>
    <xf numFmtId="0" fontId="37" fillId="19" borderId="82" xfId="18" applyFont="1" applyFill="1" applyBorder="1" applyAlignment="1">
      <alignment horizontal="center" vertical="center"/>
    </xf>
    <xf numFmtId="0" fontId="37" fillId="19" borderId="83" xfId="18" applyFont="1" applyFill="1" applyBorder="1" applyAlignment="1">
      <alignment horizontal="center" vertical="center"/>
    </xf>
    <xf numFmtId="0" fontId="12" fillId="0" borderId="119" xfId="17" applyFont="1" applyBorder="1" applyAlignment="1">
      <alignment horizontal="center" vertical="center" wrapText="1"/>
    </xf>
    <xf numFmtId="0" fontId="12" fillId="0" borderId="120" xfId="17" applyFont="1" applyBorder="1" applyAlignment="1">
      <alignment horizontal="center" vertical="center" wrapText="1"/>
    </xf>
    <xf numFmtId="0" fontId="12" fillId="0" borderId="121" xfId="17" applyFont="1" applyBorder="1" applyAlignment="1">
      <alignment horizontal="center" vertical="center" wrapText="1"/>
    </xf>
    <xf numFmtId="0" fontId="55" fillId="19" borderId="123" xfId="17" applyFont="1" applyFill="1" applyBorder="1" applyAlignment="1">
      <alignment horizontal="center" vertical="center"/>
    </xf>
    <xf numFmtId="0" fontId="55" fillId="19" borderId="124" xfId="17" applyFont="1" applyFill="1" applyBorder="1" applyAlignment="1">
      <alignment horizontal="center" vertical="center"/>
    </xf>
    <xf numFmtId="0" fontId="55" fillId="19" borderId="125" xfId="17" applyFont="1" applyFill="1" applyBorder="1" applyAlignment="1">
      <alignment horizontal="center" vertical="center"/>
    </xf>
    <xf numFmtId="0" fontId="37" fillId="19" borderId="232" xfId="17" applyFont="1" applyFill="1" applyBorder="1" applyAlignment="1">
      <alignment horizontal="left" vertical="top" wrapText="1"/>
    </xf>
    <xf numFmtId="0" fontId="37" fillId="19" borderId="230" xfId="17" applyFont="1" applyFill="1" applyBorder="1" applyAlignment="1">
      <alignment horizontal="left" vertical="top" wrapText="1"/>
    </xf>
    <xf numFmtId="0" fontId="37" fillId="19" borderId="231" xfId="17" applyFont="1" applyFill="1" applyBorder="1" applyAlignment="1">
      <alignment horizontal="left" vertical="top" wrapText="1"/>
    </xf>
    <xf numFmtId="0" fontId="37" fillId="21" borderId="158" xfId="17" applyFont="1" applyFill="1" applyBorder="1" applyAlignment="1">
      <alignment horizontal="left" vertical="top" wrapText="1"/>
    </xf>
    <xf numFmtId="0" fontId="37" fillId="21" borderId="159" xfId="17" applyFont="1" applyFill="1" applyBorder="1" applyAlignment="1">
      <alignment horizontal="left" vertical="top" wrapText="1"/>
    </xf>
    <xf numFmtId="0" fontId="37" fillId="21" borderId="160" xfId="17" applyFont="1" applyFill="1" applyBorder="1" applyAlignment="1">
      <alignment horizontal="left" vertical="top" wrapText="1"/>
    </xf>
    <xf numFmtId="0" fontId="13" fillId="19" borderId="158" xfId="17" applyFont="1" applyFill="1" applyBorder="1" applyAlignment="1">
      <alignment horizontal="left" vertical="top" wrapText="1"/>
    </xf>
    <xf numFmtId="0" fontId="13" fillId="19" borderId="159" xfId="17" applyFont="1" applyFill="1" applyBorder="1" applyAlignment="1">
      <alignment horizontal="left" vertical="top" wrapText="1"/>
    </xf>
    <xf numFmtId="0" fontId="13" fillId="19" borderId="160" xfId="17" applyFont="1" applyFill="1" applyBorder="1" applyAlignment="1">
      <alignment horizontal="left" vertical="top" wrapText="1"/>
    </xf>
    <xf numFmtId="0" fontId="13" fillId="21" borderId="158" xfId="17" applyFont="1" applyFill="1" applyBorder="1" applyAlignment="1">
      <alignment horizontal="left" vertical="top" wrapText="1"/>
    </xf>
    <xf numFmtId="0" fontId="13" fillId="21" borderId="159" xfId="17" applyFont="1" applyFill="1" applyBorder="1" applyAlignment="1">
      <alignment horizontal="left" vertical="top" wrapText="1"/>
    </xf>
    <xf numFmtId="0" fontId="13" fillId="21" borderId="160" xfId="17" applyFont="1" applyFill="1" applyBorder="1" applyAlignment="1">
      <alignment horizontal="left" vertical="top" wrapText="1"/>
    </xf>
    <xf numFmtId="0" fontId="37" fillId="19" borderId="186" xfId="17" applyFont="1" applyFill="1" applyBorder="1" applyAlignment="1">
      <alignment horizontal="left" vertical="top" wrapText="1"/>
    </xf>
    <xf numFmtId="0" fontId="37" fillId="19" borderId="130" xfId="17" applyFont="1" applyFill="1" applyBorder="1" applyAlignment="1">
      <alignment horizontal="left" vertical="top" wrapText="1"/>
    </xf>
    <xf numFmtId="0" fontId="13" fillId="19" borderId="158" xfId="2" applyFont="1" applyFill="1" applyBorder="1" applyAlignment="1">
      <alignment horizontal="left" vertical="top" wrapText="1"/>
    </xf>
    <xf numFmtId="0" fontId="13" fillId="19" borderId="159" xfId="2" applyFont="1" applyFill="1" applyBorder="1" applyAlignment="1">
      <alignment horizontal="left" vertical="top" wrapText="1"/>
    </xf>
    <xf numFmtId="0" fontId="13" fillId="19" borderId="160" xfId="2" applyFont="1" applyFill="1" applyBorder="1" applyAlignment="1">
      <alignment horizontal="left" vertical="top" wrapText="1"/>
    </xf>
    <xf numFmtId="0" fontId="60" fillId="12" borderId="57" xfId="17" applyFont="1" applyFill="1" applyBorder="1" applyAlignment="1">
      <alignment horizontal="right" vertical="center" wrapText="1"/>
    </xf>
    <xf numFmtId="0" fontId="61" fillId="12" borderId="57" xfId="0" applyFont="1" applyFill="1" applyBorder="1" applyAlignment="1">
      <alignment horizontal="right" vertical="center"/>
    </xf>
    <xf numFmtId="0" fontId="0" fillId="12" borderId="57" xfId="0" applyFill="1" applyBorder="1" applyAlignment="1">
      <alignment horizontal="right" vertical="center"/>
    </xf>
    <xf numFmtId="180" fontId="60" fillId="12" borderId="57" xfId="17" applyNumberFormat="1" applyFont="1" applyFill="1" applyBorder="1" applyAlignment="1">
      <alignment horizontal="center" vertical="center" wrapText="1"/>
    </xf>
    <xf numFmtId="180" fontId="0" fillId="12" borderId="57" xfId="0" applyNumberFormat="1" applyFill="1" applyBorder="1" applyAlignment="1">
      <alignment horizontal="center" vertical="center" wrapText="1"/>
    </xf>
    <xf numFmtId="0" fontId="62" fillId="13" borderId="58" xfId="17" applyFont="1" applyFill="1" applyBorder="1" applyAlignment="1">
      <alignment horizontal="center" vertical="center" wrapText="1"/>
    </xf>
    <xf numFmtId="0" fontId="63" fillId="13" borderId="58" xfId="0" applyFont="1" applyFill="1" applyBorder="1" applyAlignment="1">
      <alignment horizontal="center" vertical="center"/>
    </xf>
    <xf numFmtId="0" fontId="62" fillId="10" borderId="58" xfId="0" applyFont="1" applyFill="1" applyBorder="1" applyAlignment="1">
      <alignment horizontal="center" vertical="center"/>
    </xf>
    <xf numFmtId="0" fontId="65" fillId="10" borderId="58" xfId="0" applyFont="1" applyFill="1" applyBorder="1" applyAlignment="1">
      <alignment horizontal="center" vertical="center"/>
    </xf>
    <xf numFmtId="0" fontId="67" fillId="18" borderId="106" xfId="16" applyFont="1" applyFill="1" applyBorder="1" applyAlignment="1">
      <alignment horizontal="center" vertical="center"/>
    </xf>
    <xf numFmtId="0" fontId="67" fillId="18" borderId="111" xfId="16" applyFont="1" applyFill="1" applyBorder="1" applyAlignment="1">
      <alignment horizontal="center" vertical="center"/>
    </xf>
    <xf numFmtId="0" fontId="67" fillId="18" borderId="113" xfId="16" applyFont="1" applyFill="1" applyBorder="1" applyAlignment="1">
      <alignment horizontal="center" vertical="center"/>
    </xf>
    <xf numFmtId="0" fontId="68" fillId="2" borderId="107" xfId="16" applyFont="1" applyFill="1" applyBorder="1" applyAlignment="1">
      <alignment vertical="center" wrapText="1"/>
    </xf>
    <xf numFmtId="0" fontId="68" fillId="2" borderId="108" xfId="16" applyFont="1" applyFill="1" applyBorder="1" applyAlignment="1">
      <alignment vertical="center" wrapText="1"/>
    </xf>
    <xf numFmtId="0" fontId="68" fillId="2" borderId="109" xfId="16" applyFont="1" applyFill="1" applyBorder="1" applyAlignment="1">
      <alignment vertical="center" wrapText="1"/>
    </xf>
    <xf numFmtId="0" fontId="68" fillId="2" borderId="98" xfId="16" applyFont="1" applyFill="1" applyBorder="1" applyAlignment="1">
      <alignment vertical="center" wrapText="1"/>
    </xf>
    <xf numFmtId="0" fontId="68" fillId="2" borderId="0" xfId="16" applyFont="1" applyFill="1" applyAlignment="1">
      <alignment vertical="center" wrapText="1"/>
    </xf>
    <xf numFmtId="0" fontId="68" fillId="2" borderId="99" xfId="16" applyFont="1" applyFill="1" applyBorder="1" applyAlignment="1">
      <alignment vertical="center" wrapText="1"/>
    </xf>
    <xf numFmtId="0" fontId="68" fillId="2" borderId="114" xfId="16" applyFont="1" applyFill="1" applyBorder="1" applyAlignment="1">
      <alignment vertical="center" wrapText="1"/>
    </xf>
    <xf numFmtId="0" fontId="68" fillId="2" borderId="115" xfId="16" applyFont="1" applyFill="1" applyBorder="1" applyAlignment="1">
      <alignment vertical="center" wrapText="1"/>
    </xf>
    <xf numFmtId="0" fontId="68" fillId="2" borderId="116" xfId="16" applyFont="1" applyFill="1" applyBorder="1" applyAlignment="1">
      <alignment vertical="center" wrapText="1"/>
    </xf>
    <xf numFmtId="0" fontId="68" fillId="2" borderId="107" xfId="16" applyFont="1" applyFill="1" applyBorder="1" applyAlignment="1">
      <alignment horizontal="left" vertical="center" wrapText="1"/>
    </xf>
    <xf numFmtId="0" fontId="68" fillId="2" borderId="108" xfId="16" applyFont="1" applyFill="1" applyBorder="1" applyAlignment="1">
      <alignment horizontal="left" vertical="center" wrapText="1"/>
    </xf>
    <xf numFmtId="0" fontId="68" fillId="2" borderId="110" xfId="16" applyFont="1" applyFill="1" applyBorder="1" applyAlignment="1">
      <alignment horizontal="left" vertical="center" wrapText="1"/>
    </xf>
    <xf numFmtId="0" fontId="68" fillId="2" borderId="98"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2" xfId="16" applyFont="1" applyFill="1" applyBorder="1" applyAlignment="1">
      <alignment horizontal="left" vertical="center" wrapText="1"/>
    </xf>
    <xf numFmtId="0" fontId="68" fillId="2" borderId="114" xfId="16" applyFont="1" applyFill="1" applyBorder="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7" fillId="5" borderId="35" xfId="17" applyFont="1" applyFill="1" applyBorder="1" applyAlignment="1">
      <alignment horizontal="center" vertical="center" wrapText="1"/>
    </xf>
    <xf numFmtId="0" fontId="60" fillId="25" borderId="71" xfId="17" applyFont="1" applyFill="1" applyBorder="1" applyAlignment="1">
      <alignment horizontal="center" vertical="center" wrapText="1"/>
    </xf>
    <xf numFmtId="0" fontId="58" fillId="16" borderId="71" xfId="17" applyFont="1" applyFill="1" applyBorder="1" applyAlignment="1">
      <alignment horizontal="center" vertical="center" wrapText="1"/>
    </xf>
    <xf numFmtId="0" fontId="0" fillId="16" borderId="71" xfId="0" applyFill="1" applyBorder="1" applyAlignment="1">
      <alignment horizontal="center" vertical="center" wrapText="1"/>
    </xf>
    <xf numFmtId="180" fontId="60" fillId="3" borderId="72" xfId="17" applyNumberFormat="1" applyFont="1"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0" fontId="68" fillId="3" borderId="72" xfId="17" applyFont="1" applyFill="1" applyBorder="1" applyAlignment="1">
      <alignment horizontal="center" vertical="center" wrapText="1"/>
    </xf>
    <xf numFmtId="0" fontId="68" fillId="3" borderId="187" xfId="17"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43" fillId="19" borderId="0" xfId="17" applyFont="1" applyFill="1" applyAlignment="1">
      <alignment horizontal="left" vertical="center"/>
    </xf>
    <xf numFmtId="0" fontId="0" fillId="23" borderId="234" xfId="0" applyFill="1" applyBorder="1" applyAlignment="1">
      <alignment horizontal="center" vertical="center"/>
    </xf>
    <xf numFmtId="0" fontId="0" fillId="23" borderId="104" xfId="0" applyFill="1" applyBorder="1" applyAlignment="1">
      <alignment horizontal="center" vertical="center"/>
    </xf>
    <xf numFmtId="0" fontId="71" fillId="29" borderId="104" xfId="0" applyFont="1" applyFill="1" applyBorder="1" applyAlignment="1">
      <alignment horizontal="center" vertical="center"/>
    </xf>
    <xf numFmtId="0" fontId="71" fillId="29" borderId="235" xfId="0" applyFont="1" applyFill="1" applyBorder="1" applyAlignment="1">
      <alignment horizontal="center" vertical="center"/>
    </xf>
    <xf numFmtId="14" fontId="87" fillId="21" borderId="177"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4" xfId="2" applyNumberFormat="1" applyFont="1" applyFill="1" applyBorder="1" applyAlignment="1">
      <alignment horizontal="center" vertical="center" shrinkToFit="1"/>
    </xf>
    <xf numFmtId="14" fontId="87" fillId="21" borderId="137" xfId="2" applyNumberFormat="1" applyFont="1" applyFill="1" applyBorder="1" applyAlignment="1">
      <alignment horizontal="center" vertical="center" wrapText="1" shrinkToFit="1"/>
    </xf>
    <xf numFmtId="14" fontId="87" fillId="21" borderId="135" xfId="2" applyNumberFormat="1" applyFont="1" applyFill="1" applyBorder="1" applyAlignment="1">
      <alignment horizontal="center" vertical="center" wrapText="1" shrinkToFit="1"/>
    </xf>
    <xf numFmtId="14" fontId="87" fillId="21" borderId="136" xfId="2" applyNumberFormat="1" applyFont="1" applyFill="1" applyBorder="1" applyAlignment="1">
      <alignment horizontal="center" vertical="center" wrapText="1" shrinkToFit="1"/>
    </xf>
    <xf numFmtId="56" fontId="87" fillId="21" borderId="1" xfId="2" applyNumberFormat="1" applyFont="1" applyFill="1" applyBorder="1" applyAlignment="1">
      <alignment horizontal="center" vertical="center" wrapText="1"/>
    </xf>
    <xf numFmtId="56" fontId="87" fillId="21" borderId="134" xfId="2" applyNumberFormat="1" applyFont="1" applyFill="1" applyBorder="1" applyAlignment="1">
      <alignment horizontal="center" vertical="center" wrapText="1"/>
    </xf>
    <xf numFmtId="14" fontId="87" fillId="21" borderId="177"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wrapText="1" shrinkToFit="1"/>
    </xf>
    <xf numFmtId="14" fontId="87" fillId="21" borderId="171" xfId="1" applyNumberFormat="1" applyFont="1" applyFill="1" applyBorder="1" applyAlignment="1" applyProtection="1">
      <alignment horizontal="center" vertical="center" wrapText="1"/>
    </xf>
    <xf numFmtId="14" fontId="87" fillId="21" borderId="172" xfId="1" applyNumberFormat="1" applyFont="1" applyFill="1" applyBorder="1" applyAlignment="1" applyProtection="1">
      <alignment horizontal="center" vertical="center" wrapText="1"/>
    </xf>
    <xf numFmtId="14" fontId="87" fillId="21" borderId="173" xfId="1" applyNumberFormat="1" applyFont="1" applyFill="1" applyBorder="1" applyAlignment="1" applyProtection="1">
      <alignment horizontal="center" vertical="center" wrapText="1"/>
    </xf>
    <xf numFmtId="14" fontId="35" fillId="21" borderId="177"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4" xfId="2" applyNumberFormat="1" applyFont="1" applyFill="1" applyBorder="1" applyAlignment="1">
      <alignment horizontal="center" vertical="center" shrinkToFit="1"/>
    </xf>
    <xf numFmtId="0" fontId="87" fillId="21" borderId="150" xfId="2" applyFont="1" applyFill="1" applyBorder="1" applyAlignment="1">
      <alignment horizontal="center" vertical="center"/>
    </xf>
    <xf numFmtId="0" fontId="87" fillId="21" borderId="154" xfId="2" applyFont="1" applyFill="1" applyBorder="1" applyAlignment="1">
      <alignment horizontal="center" vertical="center"/>
    </xf>
    <xf numFmtId="56" fontId="87" fillId="21" borderId="39" xfId="2" applyNumberFormat="1" applyFont="1" applyFill="1" applyBorder="1" applyAlignment="1">
      <alignment horizontal="center" vertical="center" wrapText="1"/>
    </xf>
    <xf numFmtId="14" fontId="87" fillId="21" borderId="150" xfId="1" applyNumberFormat="1" applyFont="1" applyFill="1" applyBorder="1" applyAlignment="1" applyProtection="1">
      <alignment horizontal="center" vertical="center" wrapText="1"/>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5" xfId="2" applyFont="1" applyFill="1" applyBorder="1" applyAlignment="1">
      <alignment vertical="top" wrapText="1"/>
    </xf>
    <xf numFmtId="0" fontId="6" fillId="0" borderId="61"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3" xfId="2" applyFill="1" applyBorder="1" applyAlignment="1">
      <alignment horizontal="left" vertical="top" wrapText="1"/>
    </xf>
    <xf numFmtId="0" fontId="6" fillId="24" borderId="122" xfId="2" applyFill="1" applyBorder="1" applyAlignment="1">
      <alignment horizontal="left" vertical="top" wrapText="1"/>
    </xf>
    <xf numFmtId="0" fontId="6" fillId="24" borderId="139" xfId="2" applyFill="1" applyBorder="1" applyAlignment="1">
      <alignment horizontal="left" vertical="top" wrapText="1"/>
    </xf>
    <xf numFmtId="0" fontId="1" fillId="28" borderId="53" xfId="2" applyFont="1" applyFill="1" applyBorder="1" applyAlignment="1">
      <alignment horizontal="left" vertical="top" wrapText="1"/>
    </xf>
    <xf numFmtId="0" fontId="1" fillId="28" borderId="64" xfId="2" applyFont="1" applyFill="1" applyBorder="1" applyAlignment="1">
      <alignment horizontal="left" vertical="top" wrapText="1"/>
    </xf>
    <xf numFmtId="0" fontId="8" fillId="28" borderId="122" xfId="1" applyFill="1" applyBorder="1" applyAlignment="1" applyProtection="1">
      <alignment horizontal="left" vertical="top"/>
    </xf>
    <xf numFmtId="0" fontId="6" fillId="28" borderId="138" xfId="2" applyFill="1" applyBorder="1" applyAlignment="1">
      <alignment horizontal="left" vertical="top"/>
    </xf>
    <xf numFmtId="0" fontId="6" fillId="2" borderId="70" xfId="2" applyFill="1" applyBorder="1" applyAlignment="1">
      <alignment vertical="top" wrapText="1"/>
    </xf>
    <xf numFmtId="0" fontId="15" fillId="2" borderId="61" xfId="0" applyFont="1" applyFill="1" applyBorder="1" applyAlignment="1">
      <alignment vertical="top" wrapText="1"/>
    </xf>
    <xf numFmtId="0" fontId="1" fillId="2" borderId="70" xfId="2" applyFont="1" applyFill="1" applyBorder="1" applyAlignment="1">
      <alignment horizontal="left" vertical="top" wrapText="1"/>
    </xf>
    <xf numFmtId="0" fontId="1" fillId="2" borderId="61" xfId="2" applyFont="1" applyFill="1" applyBorder="1" applyAlignment="1">
      <alignment horizontal="left" vertical="top" wrapText="1"/>
    </xf>
    <xf numFmtId="0" fontId="14" fillId="5" borderId="193" xfId="2" applyFont="1" applyFill="1" applyBorder="1" applyAlignment="1">
      <alignment horizontal="center" vertical="center" wrapText="1"/>
    </xf>
    <xf numFmtId="0" fontId="14" fillId="5" borderId="194" xfId="2" applyFont="1" applyFill="1" applyBorder="1" applyAlignment="1">
      <alignment horizontal="center" vertical="center" wrapText="1"/>
    </xf>
    <xf numFmtId="0" fontId="14" fillId="5" borderId="195" xfId="2" applyFont="1" applyFill="1" applyBorder="1" applyAlignment="1">
      <alignment horizontal="center" vertical="center" wrapText="1"/>
    </xf>
    <xf numFmtId="0" fontId="6" fillId="5" borderId="84" xfId="2" applyFill="1" applyBorder="1">
      <alignment vertical="center"/>
    </xf>
    <xf numFmtId="0" fontId="6" fillId="5" borderId="24" xfId="2" applyFill="1" applyBorder="1">
      <alignment vertical="center"/>
    </xf>
    <xf numFmtId="0" fontId="6" fillId="5" borderId="85"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22" fillId="5" borderId="89" xfId="2" applyFont="1" applyFill="1" applyBorder="1" applyAlignment="1">
      <alignment horizontal="center" vertical="top" wrapText="1"/>
    </xf>
    <xf numFmtId="0" fontId="22" fillId="5" borderId="81" xfId="2" applyFont="1" applyFill="1" applyBorder="1" applyAlignment="1">
      <alignment horizontal="center" vertical="top" wrapText="1"/>
    </xf>
    <xf numFmtId="0" fontId="22" fillId="5" borderId="90"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17" fillId="5" borderId="17" xfId="2" applyFont="1" applyFill="1" applyBorder="1" applyAlignment="1">
      <alignment horizontal="center" vertical="center" shrinkToFit="1"/>
    </xf>
    <xf numFmtId="0" fontId="117" fillId="5" borderId="4" xfId="2" applyFont="1" applyFill="1" applyBorder="1" applyAlignment="1">
      <alignment horizontal="center" vertical="center" shrinkToFit="1"/>
    </xf>
    <xf numFmtId="0" fontId="26" fillId="19" borderId="0" xfId="19" applyFont="1" applyFill="1" applyAlignment="1">
      <alignment vertical="center" wrapText="1"/>
    </xf>
    <xf numFmtId="0" fontId="28" fillId="21" borderId="96"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7" xfId="2" applyFont="1" applyFill="1" applyBorder="1" applyAlignment="1">
      <alignment horizontal="center" vertical="center" shrinkToFit="1"/>
    </xf>
    <xf numFmtId="0" fontId="116" fillId="19" borderId="96"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7" xfId="2" applyFont="1" applyFill="1" applyBorder="1" applyAlignment="1">
      <alignment horizontal="center" vertical="center" shrinkToFit="1"/>
    </xf>
    <xf numFmtId="0" fontId="132" fillId="19" borderId="93" xfId="1" applyFont="1" applyFill="1" applyBorder="1" applyAlignment="1" applyProtection="1">
      <alignment vertical="top" wrapText="1"/>
    </xf>
    <xf numFmtId="0" fontId="21" fillId="19" borderId="94" xfId="2" applyFont="1" applyFill="1" applyBorder="1" applyAlignment="1">
      <alignment vertical="top" wrapText="1"/>
    </xf>
    <xf numFmtId="0" fontId="21" fillId="19" borderId="95" xfId="2" applyFont="1" applyFill="1" applyBorder="1" applyAlignment="1">
      <alignment vertical="top" wrapText="1"/>
    </xf>
    <xf numFmtId="0" fontId="116" fillId="29" borderId="96"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7" xfId="2" applyFont="1" applyFill="1" applyBorder="1" applyAlignment="1">
      <alignment horizontal="center" vertical="center" shrinkToFit="1"/>
    </xf>
    <xf numFmtId="0" fontId="134" fillId="29" borderId="205" xfId="1" applyFont="1" applyFill="1" applyBorder="1" applyAlignment="1" applyProtection="1">
      <alignment horizontal="left" vertical="top" wrapText="1"/>
    </xf>
    <xf numFmtId="0" fontId="134" fillId="29" borderId="104" xfId="1" applyFont="1" applyFill="1" applyBorder="1" applyAlignment="1" applyProtection="1">
      <alignment horizontal="left" vertical="top" wrapText="1"/>
    </xf>
    <xf numFmtId="0" fontId="134" fillId="29" borderId="206" xfId="1" applyFont="1" applyFill="1" applyBorder="1" applyAlignment="1" applyProtection="1">
      <alignment horizontal="left" vertical="top" wrapText="1"/>
    </xf>
    <xf numFmtId="0" fontId="88" fillId="19" borderId="141" xfId="1" applyFont="1" applyFill="1" applyBorder="1" applyAlignment="1" applyProtection="1">
      <alignment horizontal="center" vertical="center" wrapText="1" shrinkToFit="1"/>
    </xf>
    <xf numFmtId="0" fontId="28" fillId="19" borderId="142" xfId="2" applyFont="1" applyFill="1" applyBorder="1" applyAlignment="1">
      <alignment horizontal="center" vertical="center" wrapText="1" shrinkToFit="1"/>
    </xf>
    <xf numFmtId="0" fontId="28" fillId="19" borderId="143" xfId="2" applyFont="1" applyFill="1" applyBorder="1" applyAlignment="1">
      <alignment horizontal="center" vertical="center" wrapText="1" shrinkToFit="1"/>
    </xf>
    <xf numFmtId="0" fontId="134" fillId="19" borderId="54" xfId="2" applyFont="1" applyFill="1" applyBorder="1" applyAlignment="1">
      <alignment horizontal="left" vertical="top" wrapText="1" shrinkToFit="1"/>
    </xf>
    <xf numFmtId="0" fontId="2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5" xfId="2" applyFont="1" applyBorder="1">
      <alignment vertical="center"/>
    </xf>
    <xf numFmtId="0" fontId="28" fillId="29" borderId="141" xfId="2" applyFont="1" applyFill="1" applyBorder="1" applyAlignment="1">
      <alignment horizontal="center" vertical="center" wrapText="1" shrinkToFit="1"/>
    </xf>
    <xf numFmtId="0" fontId="28" fillId="29" borderId="142" xfId="2" applyFont="1" applyFill="1" applyBorder="1" applyAlignment="1">
      <alignment horizontal="center" vertical="center" wrapText="1" shrinkToFit="1"/>
    </xf>
    <xf numFmtId="0" fontId="28" fillId="29" borderId="143" xfId="2" applyFont="1" applyFill="1" applyBorder="1" applyAlignment="1">
      <alignment horizontal="center" vertical="center" wrapText="1" shrinkToFit="1"/>
    </xf>
    <xf numFmtId="0" fontId="150" fillId="29" borderId="54" xfId="2" applyFont="1" applyFill="1" applyBorder="1" applyAlignment="1">
      <alignment horizontal="left" vertical="top" wrapText="1" shrinkToFit="1"/>
    </xf>
    <xf numFmtId="0" fontId="150" fillId="29" borderId="55" xfId="2" applyFont="1" applyFill="1" applyBorder="1" applyAlignment="1">
      <alignment horizontal="left" vertical="top" wrapText="1" shrinkToFit="1"/>
    </xf>
    <xf numFmtId="0" fontId="150" fillId="29" borderId="56" xfId="2" applyFont="1" applyFill="1" applyBorder="1" applyAlignment="1">
      <alignment horizontal="left" vertical="top" wrapText="1" shrinkToFit="1"/>
    </xf>
    <xf numFmtId="0" fontId="88" fillId="19" borderId="96"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7" xfId="1" applyFont="1" applyFill="1" applyBorder="1" applyAlignment="1" applyProtection="1">
      <alignment horizontal="center" vertical="center" wrapText="1"/>
    </xf>
    <xf numFmtId="0" fontId="132" fillId="19" borderId="93" xfId="1" applyFont="1" applyFill="1" applyBorder="1" applyAlignment="1" applyProtection="1">
      <alignment horizontal="left" vertical="top" wrapText="1"/>
    </xf>
    <xf numFmtId="0" fontId="21" fillId="19" borderId="155" xfId="1" applyFont="1" applyFill="1" applyBorder="1" applyAlignment="1" applyProtection="1">
      <alignment horizontal="left" vertical="top" wrapText="1"/>
    </xf>
    <xf numFmtId="0" fontId="21" fillId="19" borderId="156" xfId="1" applyFont="1" applyFill="1" applyBorder="1" applyAlignment="1" applyProtection="1">
      <alignment horizontal="left" vertical="top" wrapText="1"/>
    </xf>
    <xf numFmtId="0" fontId="88" fillId="29" borderId="96"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7" xfId="1" applyFont="1" applyFill="1" applyBorder="1" applyAlignment="1" applyProtection="1">
      <alignment horizontal="center" vertical="center" wrapText="1"/>
    </xf>
    <xf numFmtId="0" fontId="132" fillId="29" borderId="93" xfId="1" applyFont="1" applyFill="1" applyBorder="1" applyAlignment="1" applyProtection="1">
      <alignment horizontal="left" vertical="top" wrapText="1"/>
    </xf>
    <xf numFmtId="0" fontId="21" fillId="29" borderId="155" xfId="1" applyFont="1" applyFill="1" applyBorder="1" applyAlignment="1" applyProtection="1">
      <alignment horizontal="left" vertical="top" wrapText="1"/>
    </xf>
    <xf numFmtId="0" fontId="21" fillId="29" borderId="156"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93" fillId="21" borderId="158" xfId="17" applyFont="1" applyFill="1" applyBorder="1" applyAlignment="1">
      <alignment horizontal="left" vertical="top" wrapText="1"/>
    </xf>
    <xf numFmtId="0" fontId="93" fillId="21" borderId="159" xfId="17" applyFont="1" applyFill="1" applyBorder="1" applyAlignment="1">
      <alignment horizontal="left" vertical="top" wrapText="1"/>
    </xf>
    <xf numFmtId="0" fontId="93" fillId="21" borderId="160" xfId="17" applyFont="1" applyFill="1" applyBorder="1" applyAlignment="1">
      <alignment horizontal="left" vertical="top" wrapText="1"/>
    </xf>
    <xf numFmtId="14" fontId="93" fillId="21" borderId="131" xfId="17" applyNumberFormat="1" applyFont="1" applyFill="1" applyBorder="1" applyAlignment="1">
      <alignment horizontal="center" vertical="center" wrapText="1"/>
    </xf>
    <xf numFmtId="0" fontId="13" fillId="21" borderId="256" xfId="17" applyFont="1" applyFill="1" applyBorder="1" applyAlignment="1">
      <alignment horizontal="center" vertical="center" wrapText="1"/>
    </xf>
    <xf numFmtId="14" fontId="13" fillId="21" borderId="255" xfId="17" applyNumberFormat="1" applyFont="1" applyFill="1" applyBorder="1" applyAlignment="1">
      <alignment horizontal="center" vertical="center"/>
    </xf>
    <xf numFmtId="180" fontId="50" fillId="11" borderId="257" xfId="17" applyNumberFormat="1" applyFont="1" applyFill="1" applyBorder="1" applyAlignment="1">
      <alignment horizontal="center" vertical="center"/>
    </xf>
    <xf numFmtId="180" fontId="50" fillId="11" borderId="258" xfId="17" applyNumberFormat="1" applyFont="1" applyFill="1" applyBorder="1" applyAlignment="1">
      <alignment horizontal="center" vertical="center"/>
    </xf>
    <xf numFmtId="0" fontId="85" fillId="20" borderId="259" xfId="0" applyFont="1" applyFill="1" applyBorder="1" applyAlignment="1">
      <alignment horizontal="center" vertical="center" wrapText="1"/>
    </xf>
    <xf numFmtId="0" fontId="85" fillId="20" borderId="211" xfId="0" applyFont="1" applyFill="1" applyBorder="1" applyAlignment="1">
      <alignment horizontal="center" vertical="center" wrapText="1"/>
    </xf>
    <xf numFmtId="0" fontId="85" fillId="36" borderId="260" xfId="0" applyFont="1" applyFill="1" applyBorder="1" applyAlignment="1">
      <alignment horizontal="center" vertical="center" wrapText="1"/>
    </xf>
    <xf numFmtId="0" fontId="85" fillId="36" borderId="261" xfId="0" applyFont="1" applyFill="1" applyBorder="1" applyAlignment="1">
      <alignment horizontal="center" vertical="center" wrapText="1"/>
    </xf>
    <xf numFmtId="0" fontId="10" fillId="6" borderId="262" xfId="17" applyFont="1" applyFill="1" applyBorder="1" applyAlignment="1">
      <alignment horizontal="center" vertical="center" wrapText="1"/>
    </xf>
    <xf numFmtId="0" fontId="10" fillId="6" borderId="263" xfId="17" applyFont="1" applyFill="1" applyBorder="1" applyAlignment="1">
      <alignment horizontal="center" vertical="center" wrapText="1"/>
    </xf>
    <xf numFmtId="0" fontId="10" fillId="6" borderId="264" xfId="17" applyFont="1" applyFill="1" applyBorder="1" applyAlignment="1">
      <alignment horizontal="center" vertical="center" wrapText="1"/>
    </xf>
    <xf numFmtId="0" fontId="10" fillId="6" borderId="265" xfId="17" applyFont="1" applyFill="1" applyBorder="1" applyAlignment="1">
      <alignment horizontal="center" vertical="center" wrapText="1"/>
    </xf>
    <xf numFmtId="0" fontId="10" fillId="6" borderId="266" xfId="17" applyFont="1" applyFill="1" applyBorder="1" applyAlignment="1">
      <alignment horizontal="center" vertical="center" wrapText="1"/>
    </xf>
    <xf numFmtId="0" fontId="10" fillId="6" borderId="267" xfId="17" applyFont="1" applyFill="1" applyBorder="1" applyAlignment="1">
      <alignment horizontal="center" vertical="center" wrapText="1"/>
    </xf>
    <xf numFmtId="0" fontId="13" fillId="0" borderId="268" xfId="2" applyFont="1" applyBorder="1" applyAlignment="1">
      <alignment horizontal="center" vertical="center" wrapText="1"/>
    </xf>
    <xf numFmtId="0" fontId="13" fillId="0" borderId="269" xfId="2" applyFont="1" applyBorder="1" applyAlignment="1">
      <alignment horizontal="center" vertical="center" wrapText="1"/>
    </xf>
    <xf numFmtId="0" fontId="13" fillId="21" borderId="252" xfId="17" applyFont="1" applyFill="1" applyBorder="1" applyAlignment="1">
      <alignment horizontal="left" vertical="top" wrapText="1"/>
    </xf>
    <xf numFmtId="0" fontId="13" fillId="21" borderId="253" xfId="17" applyFont="1" applyFill="1" applyBorder="1" applyAlignment="1">
      <alignment horizontal="left" vertical="top" wrapText="1"/>
    </xf>
    <xf numFmtId="0" fontId="13" fillId="21" borderId="254" xfId="17" applyFont="1" applyFill="1" applyBorder="1" applyAlignment="1">
      <alignment horizontal="left" vertical="top" wrapText="1"/>
    </xf>
    <xf numFmtId="0" fontId="13" fillId="21" borderId="158" xfId="2" applyFont="1" applyFill="1" applyBorder="1" applyAlignment="1">
      <alignment horizontal="left" vertical="top" wrapText="1"/>
    </xf>
    <xf numFmtId="0" fontId="13" fillId="21" borderId="159" xfId="2" applyFont="1" applyFill="1" applyBorder="1" applyAlignment="1">
      <alignment horizontal="left" vertical="top" wrapText="1"/>
    </xf>
    <xf numFmtId="0" fontId="13" fillId="21" borderId="160" xfId="2" applyFont="1" applyFill="1" applyBorder="1" applyAlignment="1">
      <alignment horizontal="left" vertical="top" wrapText="1"/>
    </xf>
    <xf numFmtId="14" fontId="23" fillId="21" borderId="131" xfId="17" applyNumberFormat="1" applyFont="1" applyFill="1" applyBorder="1" applyAlignment="1">
      <alignment horizontal="center" vertical="center"/>
    </xf>
    <xf numFmtId="0" fontId="32" fillId="21" borderId="223" xfId="2" applyFont="1" applyFill="1" applyBorder="1" applyAlignment="1">
      <alignment horizontal="center" vertical="center" wrapText="1"/>
    </xf>
    <xf numFmtId="56" fontId="93" fillId="21" borderId="130" xfId="17" applyNumberFormat="1" applyFont="1" applyFill="1" applyBorder="1" applyAlignment="1">
      <alignment horizontal="center" vertical="center" wrapText="1"/>
    </xf>
    <xf numFmtId="0" fontId="110" fillId="21" borderId="229" xfId="17" applyFont="1" applyFill="1" applyBorder="1" applyAlignment="1">
      <alignment horizontal="left" vertical="top" wrapText="1"/>
    </xf>
    <xf numFmtId="0" fontId="110" fillId="21" borderId="230" xfId="17" applyFont="1" applyFill="1" applyBorder="1" applyAlignment="1">
      <alignment horizontal="left" vertical="top" wrapText="1"/>
    </xf>
    <xf numFmtId="0" fontId="110" fillId="21" borderId="231" xfId="17" applyFont="1" applyFill="1" applyBorder="1" applyAlignment="1">
      <alignment horizontal="left" vertical="top" wrapText="1"/>
    </xf>
    <xf numFmtId="0" fontId="37" fillId="21" borderId="130" xfId="17" applyFont="1" applyFill="1" applyBorder="1" applyAlignment="1">
      <alignment horizontal="center" vertical="center" wrapText="1"/>
    </xf>
    <xf numFmtId="14" fontId="37" fillId="21" borderId="131" xfId="17" applyNumberFormat="1" applyFont="1" applyFill="1" applyBorder="1" applyAlignment="1">
      <alignment horizontal="center" vertical="center"/>
    </xf>
    <xf numFmtId="0" fontId="96" fillId="21" borderId="158" xfId="2" applyFont="1" applyFill="1" applyBorder="1" applyAlignment="1">
      <alignment horizontal="left" vertical="top" wrapText="1"/>
    </xf>
    <xf numFmtId="0" fontId="96" fillId="21" borderId="159" xfId="2" applyFont="1" applyFill="1" applyBorder="1" applyAlignment="1">
      <alignment horizontal="left" vertical="top" wrapText="1"/>
    </xf>
    <xf numFmtId="0" fontId="96" fillId="21" borderId="160" xfId="2" applyFont="1" applyFill="1" applyBorder="1" applyAlignment="1">
      <alignment horizontal="left" vertical="top" wrapText="1"/>
    </xf>
    <xf numFmtId="0" fontId="24" fillId="19" borderId="0" xfId="2" applyFont="1" applyFill="1" applyBorder="1" applyAlignment="1">
      <alignment horizontal="center" vertical="top" wrapText="1"/>
    </xf>
    <xf numFmtId="0" fontId="23" fillId="19" borderId="37" xfId="2" applyFont="1" applyFill="1" applyBorder="1" applyAlignment="1">
      <alignment horizontal="center" vertical="center" wrapText="1"/>
    </xf>
    <xf numFmtId="0" fontId="24" fillId="19" borderId="52" xfId="2" applyFont="1" applyFill="1" applyBorder="1" applyAlignment="1">
      <alignment horizontal="center" vertical="center" wrapText="1"/>
    </xf>
    <xf numFmtId="0" fontId="23" fillId="19" borderId="270" xfId="2" applyFont="1" applyFill="1" applyBorder="1" applyAlignment="1">
      <alignment horizontal="left" vertical="center"/>
    </xf>
    <xf numFmtId="0" fontId="23" fillId="19" borderId="8" xfId="2" applyFont="1" applyFill="1" applyBorder="1" applyAlignment="1">
      <alignment horizontal="center" vertical="center" wrapText="1"/>
    </xf>
    <xf numFmtId="0" fontId="24" fillId="19" borderId="183" xfId="2" applyFont="1" applyFill="1" applyBorder="1" applyAlignment="1">
      <alignment horizontal="center" vertical="top" wrapText="1"/>
    </xf>
    <xf numFmtId="177" fontId="1" fillId="19" borderId="52" xfId="2" applyNumberFormat="1" applyFont="1" applyFill="1" applyBorder="1" applyAlignment="1">
      <alignment horizontal="center" vertical="center" wrapText="1"/>
    </xf>
    <xf numFmtId="0" fontId="85" fillId="0" borderId="184" xfId="0" applyFont="1" applyBorder="1" applyAlignment="1">
      <alignment horizontal="center" vertical="center" wrapText="1"/>
    </xf>
    <xf numFmtId="177" fontId="37" fillId="19" borderId="184" xfId="2" applyNumberFormat="1" applyFont="1" applyFill="1" applyBorder="1" applyAlignment="1">
      <alignment horizontal="center" vertical="center" wrapText="1"/>
    </xf>
    <xf numFmtId="0" fontId="23" fillId="19" borderId="183" xfId="2" applyFont="1" applyFill="1" applyBorder="1" applyAlignment="1">
      <alignment horizontal="center" vertical="center" wrapText="1"/>
    </xf>
    <xf numFmtId="177" fontId="23" fillId="19" borderId="52" xfId="2" applyNumberFormat="1" applyFont="1" applyFill="1" applyBorder="1" applyAlignment="1">
      <alignment horizontal="center" vertical="center" shrinkToFit="1"/>
    </xf>
    <xf numFmtId="0" fontId="114" fillId="21" borderId="203" xfId="0" applyFont="1" applyFill="1" applyBorder="1" applyAlignment="1">
      <alignment horizontal="left" vertical="center"/>
    </xf>
    <xf numFmtId="0" fontId="114" fillId="21" borderId="217" xfId="0" applyFont="1" applyFill="1" applyBorder="1" applyAlignment="1">
      <alignment horizontal="left" vertical="center"/>
    </xf>
    <xf numFmtId="0" fontId="114" fillId="29" borderId="217" xfId="0" applyFont="1" applyFill="1" applyBorder="1" applyAlignment="1">
      <alignment horizontal="left" vertical="center"/>
    </xf>
    <xf numFmtId="0" fontId="114" fillId="29" borderId="203" xfId="0" applyFont="1" applyFill="1" applyBorder="1" applyAlignment="1">
      <alignment horizontal="left" vertical="center"/>
    </xf>
    <xf numFmtId="0" fontId="114" fillId="29" borderId="208" xfId="0" applyFont="1" applyFill="1" applyBorder="1" applyAlignment="1">
      <alignment horizontal="left" vertical="center"/>
    </xf>
    <xf numFmtId="0" fontId="114" fillId="44" borderId="203" xfId="0" applyFont="1" applyFill="1" applyBorder="1" applyAlignment="1">
      <alignment horizontal="left" vertical="center"/>
    </xf>
    <xf numFmtId="0" fontId="114" fillId="44" borderId="217" xfId="0" applyFont="1" applyFill="1" applyBorder="1" applyAlignment="1">
      <alignment horizontal="left" vertical="center"/>
    </xf>
    <xf numFmtId="0" fontId="114" fillId="45" borderId="217" xfId="0" applyFont="1" applyFill="1" applyBorder="1" applyAlignment="1">
      <alignment horizontal="left" vertical="center"/>
    </xf>
    <xf numFmtId="0" fontId="114" fillId="46" borderId="208" xfId="0" applyFont="1" applyFill="1" applyBorder="1" applyAlignment="1">
      <alignment horizontal="left" vertical="center"/>
    </xf>
    <xf numFmtId="0" fontId="154" fillId="42" borderId="0" xfId="2" applyFont="1" applyFill="1" applyAlignment="1">
      <alignment horizontal="center" vertical="center"/>
    </xf>
    <xf numFmtId="0" fontId="21" fillId="0" borderId="0" xfId="2" applyFont="1" applyAlignment="1">
      <alignment horizontal="center" vertical="center"/>
    </xf>
    <xf numFmtId="0" fontId="166" fillId="0" borderId="0" xfId="2" applyFont="1" applyAlignment="1">
      <alignment horizontal="center" vertical="center"/>
    </xf>
    <xf numFmtId="0" fontId="155" fillId="9" borderId="0" xfId="2" applyFont="1" applyFill="1" applyAlignment="1">
      <alignment horizontal="center" vertical="center"/>
    </xf>
    <xf numFmtId="0" fontId="21" fillId="9" borderId="0" xfId="2" applyFont="1" applyFill="1" applyAlignment="1">
      <alignment horizontal="center" vertical="center"/>
    </xf>
    <xf numFmtId="0" fontId="156" fillId="9" borderId="0" xfId="2" applyFont="1" applyFill="1" applyAlignment="1">
      <alignment horizontal="center" vertical="center"/>
    </xf>
    <xf numFmtId="0" fontId="68" fillId="9" borderId="0" xfId="2" applyFont="1" applyFill="1" applyAlignment="1">
      <alignment vertical="top"/>
    </xf>
    <xf numFmtId="0" fontId="157" fillId="0" borderId="0" xfId="2" applyFont="1">
      <alignment vertical="center"/>
    </xf>
    <xf numFmtId="0" fontId="158" fillId="3" borderId="0" xfId="2" applyFont="1" applyFill="1" applyAlignment="1">
      <alignment horizontal="center" vertical="center"/>
    </xf>
    <xf numFmtId="0" fontId="158" fillId="3" borderId="0" xfId="2" applyFont="1" applyFill="1" applyAlignment="1">
      <alignment vertical="top"/>
    </xf>
    <xf numFmtId="0" fontId="7" fillId="3" borderId="0" xfId="2" applyFont="1" applyFill="1" applyAlignment="1">
      <alignment vertical="top"/>
    </xf>
    <xf numFmtId="0" fontId="159" fillId="3" borderId="0" xfId="2" applyFont="1" applyFill="1" applyAlignment="1">
      <alignment vertical="top" wrapText="1"/>
    </xf>
    <xf numFmtId="0" fontId="160" fillId="3" borderId="0" xfId="2" applyFont="1" applyFill="1" applyAlignment="1">
      <alignment vertical="top" wrapText="1"/>
    </xf>
    <xf numFmtId="0" fontId="51" fillId="47" borderId="0" xfId="2" applyFont="1" applyFill="1" applyAlignment="1">
      <alignment horizontal="left" vertical="center" wrapText="1" indent="1"/>
    </xf>
    <xf numFmtId="0" fontId="167" fillId="47" borderId="0" xfId="2" applyFont="1" applyFill="1" applyAlignment="1">
      <alignment horizontal="left" vertical="center" wrapText="1" indent="1"/>
    </xf>
    <xf numFmtId="0" fontId="168" fillId="3" borderId="0" xfId="2" applyFont="1" applyFill="1" applyAlignment="1">
      <alignment vertical="top"/>
    </xf>
    <xf numFmtId="0" fontId="34" fillId="3" borderId="0" xfId="2" applyFont="1" applyFill="1" applyAlignment="1">
      <alignment vertical="top"/>
    </xf>
    <xf numFmtId="0" fontId="6" fillId="3" borderId="0" xfId="2" applyFill="1" applyAlignment="1">
      <alignment vertical="top" wrapText="1"/>
    </xf>
    <xf numFmtId="0" fontId="161" fillId="3" borderId="0" xfId="2" applyFont="1" applyFill="1" applyAlignment="1">
      <alignment vertical="top"/>
    </xf>
    <xf numFmtId="0" fontId="6" fillId="3" borderId="0" xfId="2" applyFill="1" applyAlignment="1">
      <alignment horizontal="left" vertical="center"/>
    </xf>
    <xf numFmtId="0" fontId="17" fillId="48" borderId="0" xfId="4" applyFont="1" applyFill="1" applyAlignment="1">
      <alignment vertical="center"/>
    </xf>
    <xf numFmtId="0" fontId="162" fillId="48" borderId="0" xfId="4" applyFont="1" applyFill="1" applyAlignment="1">
      <alignment vertical="center" wrapText="1"/>
    </xf>
    <xf numFmtId="0" fontId="163" fillId="48" borderId="0" xfId="0" applyFont="1" applyFill="1">
      <alignment vertical="center"/>
    </xf>
    <xf numFmtId="0" fontId="6" fillId="48" borderId="0" xfId="4" applyFill="1" applyAlignment="1">
      <alignmen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00CC00"/>
      <color rgb="FFFF99FF"/>
      <color rgb="FF3399FF"/>
      <color rgb="FFD4FDC3"/>
      <color rgb="FFFAFEC2"/>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102525799962E-2"/>
          <c:y val="0.1768518759411116"/>
          <c:w val="0.77210613690956476"/>
          <c:h val="0.60984543598716823"/>
        </c:manualLayout>
      </c:layout>
      <c:lineChart>
        <c:grouping val="standard"/>
        <c:varyColors val="0"/>
        <c:ser>
          <c:idx val="6"/>
          <c:order val="0"/>
          <c:tx>
            <c:strRef>
              <c:f>'1　感染症統計'!$A$8</c:f>
              <c:strCache>
                <c:ptCount val="1"/>
                <c:pt idx="0">
                  <c:v>2023年</c:v>
                </c:pt>
              </c:strCache>
            </c:strRef>
          </c:tx>
          <c:spPr>
            <a:ln w="34925" cap="rnd">
              <a:solidFill>
                <a:srgbClr val="00CC00"/>
              </a:solidFill>
              <a:round/>
            </a:ln>
            <a:effectLst/>
          </c:spPr>
          <c:marker>
            <c:symbol val="none"/>
          </c:marker>
          <c:cat>
            <c:numRef>
              <c:f>'1　感染症統計'!$B$7:$M$7</c:f>
              <c:numCache>
                <c:formatCode>General</c:formatCode>
                <c:ptCount val="12"/>
                <c:pt idx="0">
                  <c:v>9</c:v>
                </c:pt>
              </c:numCache>
            </c:numRef>
          </c:cat>
          <c:val>
            <c:numRef>
              <c:f>'1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7"/>
          <c:order val="1"/>
          <c:tx>
            <c:strRef>
              <c:f>'1　感染症統計'!$A$9</c:f>
              <c:strCache>
                <c:ptCount val="1"/>
                <c:pt idx="0">
                  <c:v>2022年</c:v>
                </c:pt>
              </c:strCache>
            </c:strRef>
          </c:tx>
          <c:spPr>
            <a:ln w="25400" cap="rnd">
              <a:solidFill>
                <a:schemeClr val="accent6">
                  <a:lumMod val="75000"/>
                </a:schemeClr>
              </a:solidFill>
              <a:round/>
            </a:ln>
            <a:effectLst/>
          </c:spPr>
          <c:marker>
            <c:symbol val="none"/>
          </c:marker>
          <c:cat>
            <c:numRef>
              <c:f>'1　感染症統計'!$B$7:$M$7</c:f>
              <c:numCache>
                <c:formatCode>General</c:formatCode>
                <c:ptCount val="12"/>
                <c:pt idx="0">
                  <c:v>9</c:v>
                </c:pt>
              </c:numCache>
            </c:numRef>
          </c:cat>
          <c:val>
            <c:numRef>
              <c:f>'1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'1　感染症統計'!$A$10</c:f>
              <c:strCache>
                <c:ptCount val="1"/>
                <c:pt idx="0">
                  <c:v>2021年</c:v>
                </c:pt>
              </c:strCache>
            </c:strRef>
          </c:tx>
          <c:spPr>
            <a:ln w="28575" cap="rnd">
              <a:solidFill>
                <a:schemeClr val="accent6"/>
              </a:solidFill>
              <a:round/>
            </a:ln>
            <a:effectLst/>
          </c:spPr>
          <c:marker>
            <c:symbol val="none"/>
          </c:marker>
          <c:cat>
            <c:numRef>
              <c:f>'1　感染症統計'!$B$7:$M$7</c:f>
              <c:numCache>
                <c:formatCode>General</c:formatCode>
                <c:ptCount val="12"/>
                <c:pt idx="0">
                  <c:v>9</c:v>
                </c:pt>
              </c:numCache>
            </c:numRef>
          </c:cat>
          <c:val>
            <c:numRef>
              <c:f>'1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'1　感染症統計'!$A$11</c:f>
              <c:strCache>
                <c:ptCount val="1"/>
                <c:pt idx="0">
                  <c:v>2020年</c:v>
                </c:pt>
              </c:strCache>
            </c:strRef>
          </c:tx>
          <c:spPr>
            <a:ln w="12700" cap="rnd">
              <a:solidFill>
                <a:srgbClr val="FF0066"/>
              </a:solidFill>
              <a:round/>
            </a:ln>
            <a:effectLst/>
          </c:spPr>
          <c:marker>
            <c:symbol val="none"/>
          </c:marker>
          <c:cat>
            <c:numRef>
              <c:f>'1　感染症統計'!$B$7:$M$7</c:f>
              <c:numCache>
                <c:formatCode>General</c:formatCode>
                <c:ptCount val="12"/>
                <c:pt idx="0">
                  <c:v>9</c:v>
                </c:pt>
              </c:numCache>
            </c:numRef>
          </c:cat>
          <c:val>
            <c:numRef>
              <c:f>'1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'1　感染症統計'!$A$12</c:f>
              <c:strCache>
                <c:ptCount val="1"/>
                <c:pt idx="0">
                  <c:v>2019年</c:v>
                </c:pt>
              </c:strCache>
            </c:strRef>
          </c:tx>
          <c:spPr>
            <a:ln w="19050" cap="rnd">
              <a:solidFill>
                <a:srgbClr val="0070C0"/>
              </a:solidFill>
              <a:round/>
            </a:ln>
            <a:effectLst/>
          </c:spPr>
          <c:marker>
            <c:symbol val="none"/>
          </c:marker>
          <c:cat>
            <c:numRef>
              <c:f>'1　感染症統計'!$B$7:$M$7</c:f>
              <c:numCache>
                <c:formatCode>General</c:formatCode>
                <c:ptCount val="12"/>
                <c:pt idx="0">
                  <c:v>9</c:v>
                </c:pt>
              </c:numCache>
            </c:numRef>
          </c:cat>
          <c:val>
            <c:numRef>
              <c:f>'1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'1　感染症統計'!$A$13</c:f>
              <c:strCache>
                <c:ptCount val="1"/>
                <c:pt idx="0">
                  <c:v>2018年</c:v>
                </c:pt>
              </c:strCache>
            </c:strRef>
          </c:tx>
          <c:spPr>
            <a:ln w="12700" cap="rnd">
              <a:solidFill>
                <a:schemeClr val="accent4"/>
              </a:solidFill>
              <a:round/>
            </a:ln>
            <a:effectLst/>
          </c:spPr>
          <c:marker>
            <c:symbol val="none"/>
          </c:marker>
          <c:cat>
            <c:numRef>
              <c:f>'1　感染症統計'!$B$7:$M$7</c:f>
              <c:numCache>
                <c:formatCode>General</c:formatCode>
                <c:ptCount val="12"/>
                <c:pt idx="0">
                  <c:v>9</c:v>
                </c:pt>
              </c:numCache>
            </c:numRef>
          </c:cat>
          <c:val>
            <c:numRef>
              <c:f>'1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'1　感染症統計'!$A$14</c:f>
              <c:strCache>
                <c:ptCount val="1"/>
                <c:pt idx="0">
                  <c:v>2017年</c:v>
                </c:pt>
              </c:strCache>
            </c:strRef>
          </c:tx>
          <c:spPr>
            <a:ln w="12700" cap="rnd">
              <a:solidFill>
                <a:schemeClr val="accent5"/>
              </a:solidFill>
              <a:round/>
            </a:ln>
            <a:effectLst/>
          </c:spPr>
          <c:marker>
            <c:symbol val="none"/>
          </c:marker>
          <c:cat>
            <c:numRef>
              <c:f>'1　感染症統計'!$B$7:$M$7</c:f>
              <c:numCache>
                <c:formatCode>General</c:formatCode>
                <c:ptCount val="12"/>
                <c:pt idx="0">
                  <c:v>9</c:v>
                </c:pt>
              </c:numCache>
            </c:numRef>
          </c:cat>
          <c:val>
            <c:numRef>
              <c:f>'1　感染症統計'!$B$14:$M$14</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'1　感染症統計'!$A$15</c:f>
              <c:strCache>
                <c:ptCount val="1"/>
                <c:pt idx="0">
                  <c:v>2016年</c:v>
                </c:pt>
              </c:strCache>
            </c:strRef>
          </c:tx>
          <c:spPr>
            <a:ln w="12700" cap="rnd">
              <a:solidFill>
                <a:schemeClr val="tx2"/>
              </a:solidFill>
              <a:round/>
            </a:ln>
            <a:effectLst/>
          </c:spPr>
          <c:marker>
            <c:symbol val="none"/>
          </c:marker>
          <c:cat>
            <c:numRef>
              <c:f>'1　感染症統計'!$B$7:$M$7</c:f>
              <c:numCache>
                <c:formatCode>General</c:formatCode>
                <c:ptCount val="12"/>
                <c:pt idx="0">
                  <c:v>9</c:v>
                </c:pt>
              </c:numCache>
            </c:numRef>
          </c:cat>
          <c:val>
            <c:numRef>
              <c:f>'1　感染症統計'!$B$15:$M$15</c:f>
            </c:numRef>
          </c:val>
          <c:smooth val="0"/>
          <c:extLst>
            <c:ext xmlns:c16="http://schemas.microsoft.com/office/drawing/2014/chart" uri="{C3380CC4-5D6E-409C-BE32-E72D297353CC}">
              <c16:uniqueId val="{00000007-EF25-4824-8530-875CCEE0B185}"/>
            </c:ext>
          </c:extLst>
        </c:ser>
        <c:ser>
          <c:idx val="8"/>
          <c:order val="8"/>
          <c:tx>
            <c:strRef>
              <c:f>'1　感染症統計'!$A$16</c:f>
              <c:strCache>
                <c:ptCount val="1"/>
                <c:pt idx="0">
                  <c:v>2015年</c:v>
                </c:pt>
              </c:strCache>
            </c:strRef>
          </c:tx>
          <c:spPr>
            <a:ln w="28575" cap="rnd">
              <a:solidFill>
                <a:schemeClr val="accent3">
                  <a:lumMod val="60000"/>
                </a:schemeClr>
              </a:solidFill>
              <a:round/>
            </a:ln>
            <a:effectLst/>
          </c:spPr>
          <c:marker>
            <c:symbol val="none"/>
          </c:marker>
          <c:cat>
            <c:numRef>
              <c:f>'1　感染症統計'!$B$7:$M$7</c:f>
              <c:numCache>
                <c:formatCode>General</c:formatCode>
                <c:ptCount val="12"/>
                <c:pt idx="0">
                  <c:v>9</c:v>
                </c:pt>
              </c:numCache>
            </c:numRef>
          </c:cat>
          <c:val>
            <c:numRef>
              <c:f>'1　感染症統計'!$B$16:$M$16</c:f>
            </c:numRef>
          </c:val>
          <c:smooth val="0"/>
          <c:extLst>
            <c:ext xmlns:c16="http://schemas.microsoft.com/office/drawing/2014/chart" uri="{C3380CC4-5D6E-409C-BE32-E72D297353CC}">
              <c16:uniqueId val="{00000000-6506-44AA-9707-A37582B7246C}"/>
            </c:ext>
          </c:extLst>
        </c:ser>
        <c:ser>
          <c:idx val="9"/>
          <c:order val="9"/>
          <c:tx>
            <c:v>2024年</c:v>
          </c:tx>
          <c:spPr>
            <a:ln w="63500" cap="rnd">
              <a:solidFill>
                <a:srgbClr val="FF0000"/>
              </a:solidFill>
              <a:round/>
            </a:ln>
            <a:effectLst/>
          </c:spPr>
          <c:marker>
            <c:symbol val="none"/>
          </c:marker>
          <c:cat>
            <c:numRef>
              <c:f>'1　感染症統計'!$B$7:$M$7</c:f>
              <c:numCache>
                <c:formatCode>General</c:formatCode>
                <c:ptCount val="12"/>
                <c:pt idx="0">
                  <c:v>9</c:v>
                </c:pt>
              </c:numCache>
            </c:numRef>
          </c:cat>
          <c:val>
            <c:numLit>
              <c:formatCode>General</c:formatCode>
              <c:ptCount val="1"/>
              <c:pt idx="0">
                <c:v>1</c:v>
              </c:pt>
            </c:numLit>
          </c:val>
          <c:smooth val="0"/>
          <c:extLst>
            <c:ext xmlns:c16="http://schemas.microsoft.com/office/drawing/2014/chart" uri="{C3380CC4-5D6E-409C-BE32-E72D297353CC}">
              <c16:uniqueId val="{00000000-A06E-4CC0-B219-59F97DE6C58D}"/>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7330141039"/>
          <c:h val="4.53307223866049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76972496693E-2"/>
          <c:y val="0.15513360601198112"/>
          <c:w val="0.71832911183304882"/>
          <c:h val="0.62589415129079018"/>
        </c:manualLayout>
      </c:layout>
      <c:lineChart>
        <c:grouping val="standard"/>
        <c:varyColors val="0"/>
        <c:ser>
          <c:idx val="6"/>
          <c:order val="0"/>
          <c:tx>
            <c:strRef>
              <c:f>'1　感染症統計'!$P$7</c:f>
              <c:strCache>
                <c:ptCount val="1"/>
                <c:pt idx="0">
                  <c:v>2024年</c:v>
                </c:pt>
              </c:strCache>
            </c:strRef>
          </c:tx>
          <c:spPr>
            <a:ln w="63500" cap="rnd">
              <a:solidFill>
                <a:srgbClr val="FF0000"/>
              </a:solidFill>
              <a:round/>
            </a:ln>
            <a:effectLst/>
          </c:spPr>
          <c:marker>
            <c:symbol val="none"/>
          </c:marker>
          <c:val>
            <c:numRef>
              <c:f>'1　感染症統計'!$Q$7:$AB$7</c:f>
              <c:numCache>
                <c:formatCode>General</c:formatCode>
                <c:ptCount val="12"/>
                <c:pt idx="0" formatCode="#,##0_ ">
                  <c:v>2</c:v>
                </c:pt>
              </c:numCache>
            </c:numRef>
          </c:val>
          <c:smooth val="0"/>
          <c:extLst>
            <c:ext xmlns:c16="http://schemas.microsoft.com/office/drawing/2014/chart" uri="{C3380CC4-5D6E-409C-BE32-E72D297353CC}">
              <c16:uniqueId val="{00000000-691A-4A61-BF12-3A5977548A2F}"/>
            </c:ext>
          </c:extLst>
        </c:ser>
        <c:ser>
          <c:idx val="0"/>
          <c:order val="1"/>
          <c:tx>
            <c:strRef>
              <c:f>'1　感染症統計'!$P$8</c:f>
              <c:strCache>
                <c:ptCount val="1"/>
                <c:pt idx="0">
                  <c:v>2023年</c:v>
                </c:pt>
              </c:strCache>
            </c:strRef>
          </c:tx>
          <c:spPr>
            <a:ln w="28575" cap="rnd">
              <a:solidFill>
                <a:schemeClr val="accent1"/>
              </a:solidFill>
              <a:round/>
            </a:ln>
            <a:effectLst/>
          </c:spPr>
          <c:marker>
            <c:symbol val="none"/>
          </c:marker>
          <c:val>
            <c:numRef>
              <c:f>'1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'1　感染症統計'!$P$9</c:f>
              <c:strCache>
                <c:ptCount val="1"/>
                <c:pt idx="0">
                  <c:v>2022年</c:v>
                </c:pt>
              </c:strCache>
            </c:strRef>
          </c:tx>
          <c:spPr>
            <a:ln w="28575" cap="rnd">
              <a:solidFill>
                <a:schemeClr val="accent2"/>
              </a:solidFill>
              <a:round/>
            </a:ln>
            <a:effectLst/>
          </c:spPr>
          <c:marker>
            <c:symbol val="none"/>
          </c:marker>
          <c:val>
            <c:numRef>
              <c:f>'1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'1　感染症統計'!$P$10</c:f>
              <c:strCache>
                <c:ptCount val="1"/>
                <c:pt idx="0">
                  <c:v>2021年</c:v>
                </c:pt>
              </c:strCache>
            </c:strRef>
          </c:tx>
          <c:spPr>
            <a:ln w="28575" cap="rnd">
              <a:solidFill>
                <a:schemeClr val="accent3"/>
              </a:solidFill>
              <a:round/>
            </a:ln>
            <a:effectLst/>
          </c:spPr>
          <c:marker>
            <c:symbol val="none"/>
          </c:marker>
          <c:val>
            <c:numRef>
              <c:f>'1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'1　感染症統計'!$P$11</c:f>
              <c:strCache>
                <c:ptCount val="1"/>
                <c:pt idx="0">
                  <c:v>2020年</c:v>
                </c:pt>
              </c:strCache>
            </c:strRef>
          </c:tx>
          <c:spPr>
            <a:ln w="28575" cap="rnd">
              <a:solidFill>
                <a:schemeClr val="accent4"/>
              </a:solidFill>
              <a:round/>
            </a:ln>
            <a:effectLst/>
          </c:spPr>
          <c:marker>
            <c:symbol val="none"/>
          </c:marker>
          <c:val>
            <c:numRef>
              <c:f>'1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'1　感染症統計'!$P$12</c:f>
              <c:strCache>
                <c:ptCount val="1"/>
                <c:pt idx="0">
                  <c:v>2019年</c:v>
                </c:pt>
              </c:strCache>
            </c:strRef>
          </c:tx>
          <c:spPr>
            <a:ln w="28575" cap="rnd">
              <a:solidFill>
                <a:schemeClr val="accent5"/>
              </a:solidFill>
              <a:round/>
            </a:ln>
            <a:effectLst/>
          </c:spPr>
          <c:marker>
            <c:symbol val="none"/>
          </c:marker>
          <c:val>
            <c:numRef>
              <c:f>'1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'1　感染症統計'!$P$13</c:f>
              <c:strCache>
                <c:ptCount val="1"/>
                <c:pt idx="0">
                  <c:v>2018年</c:v>
                </c:pt>
              </c:strCache>
            </c:strRef>
          </c:tx>
          <c:spPr>
            <a:ln w="28575" cap="rnd">
              <a:solidFill>
                <a:schemeClr val="accent6"/>
              </a:solidFill>
              <a:round/>
            </a:ln>
            <a:effectLst/>
          </c:spPr>
          <c:marker>
            <c:symbol val="none"/>
          </c:marker>
          <c:val>
            <c:numRef>
              <c:f>'1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ser>
          <c:idx val="7"/>
          <c:order val="7"/>
          <c:tx>
            <c:strRef>
              <c:f>'1　感染症統計'!$P$14</c:f>
              <c:strCache>
                <c:ptCount val="1"/>
                <c:pt idx="0">
                  <c:v>2017年</c:v>
                </c:pt>
              </c:strCache>
            </c:strRef>
          </c:tx>
          <c:spPr>
            <a:ln w="28575" cap="rnd">
              <a:solidFill>
                <a:schemeClr val="accent2">
                  <a:lumMod val="60000"/>
                </a:schemeClr>
              </a:solidFill>
              <a:round/>
            </a:ln>
            <a:effectLst/>
          </c:spPr>
          <c:marker>
            <c:symbol val="none"/>
          </c:marker>
          <c:val>
            <c:numRef>
              <c:f>'1　感染症統計'!$Q$14:$AB$14</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7-0D40-4B2F-8512-1EC6AC1905A3}"/>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08538169238"/>
          <c:h val="4.51125920322010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15550</xdr:colOff>
      <xdr:row>0</xdr:row>
      <xdr:rowOff>15549</xdr:rowOff>
    </xdr:from>
    <xdr:to>
      <xdr:col>39</xdr:col>
      <xdr:colOff>404327</xdr:colOff>
      <xdr:row>49</xdr:row>
      <xdr:rowOff>46652</xdr:rowOff>
    </xdr:to>
    <xdr:pic>
      <xdr:nvPicPr>
        <xdr:cNvPr id="14" name="図 13">
          <a:extLst>
            <a:ext uri="{FF2B5EF4-FFF2-40B4-BE49-F238E27FC236}">
              <a16:creationId xmlns:a16="http://schemas.microsoft.com/office/drawing/2014/main" id="{E43940E6-CE12-08D0-0023-A7E85D4CE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50" y="15549"/>
          <a:ext cx="21755879" cy="93928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160020</xdr:colOff>
      <xdr:row>17</xdr:row>
      <xdr:rowOff>487680</xdr:rowOff>
    </xdr:to>
    <xdr:pic>
      <xdr:nvPicPr>
        <xdr:cNvPr id="35" name="図 34" descr="感染性胃腸炎患者報告数　直近5シーズン">
          <a:extLst>
            <a:ext uri="{FF2B5EF4-FFF2-40B4-BE49-F238E27FC236}">
              <a16:creationId xmlns:a16="http://schemas.microsoft.com/office/drawing/2014/main" id="{F244A1EA-B6D9-68E4-4442-E7C99D9FE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53300" cy="280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2.82</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312169"/>
            <a:gd name="adj6" fmla="val -9116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61684</xdr:colOff>
      <xdr:row>14</xdr:row>
      <xdr:rowOff>121920</xdr:rowOff>
    </xdr:from>
    <xdr:to>
      <xdr:col>9</xdr:col>
      <xdr:colOff>384502</xdr:colOff>
      <xdr:row>16</xdr:row>
      <xdr:rowOff>91440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7315924" y="284226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70</xdr:row>
      <xdr:rowOff>0</xdr:rowOff>
    </xdr:from>
    <xdr:to>
      <xdr:col>4</xdr:col>
      <xdr:colOff>45720</xdr:colOff>
      <xdr:row>70</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70</xdr:row>
      <xdr:rowOff>0</xdr:rowOff>
    </xdr:from>
    <xdr:to>
      <xdr:col>4</xdr:col>
      <xdr:colOff>45720</xdr:colOff>
      <xdr:row>70</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45720</xdr:colOff>
      <xdr:row>37</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177306</xdr:colOff>
      <xdr:row>16</xdr:row>
      <xdr:rowOff>0</xdr:rowOff>
    </xdr:to>
    <xdr:pic>
      <xdr:nvPicPr>
        <xdr:cNvPr id="13" name="図 12">
          <a:extLst>
            <a:ext uri="{FF2B5EF4-FFF2-40B4-BE49-F238E27FC236}">
              <a16:creationId xmlns:a16="http://schemas.microsoft.com/office/drawing/2014/main" id="{D61F291B-5AEA-9B1F-02D7-DCF3706B0BB3}"/>
            </a:ext>
          </a:extLst>
        </xdr:cNvPr>
        <xdr:cNvPicPr>
          <a:picLocks noChangeAspect="1"/>
        </xdr:cNvPicPr>
      </xdr:nvPicPr>
      <xdr:blipFill>
        <a:blip xmlns:r="http://schemas.openxmlformats.org/officeDocument/2006/relationships" r:embed="rId3"/>
        <a:stretch>
          <a:fillRect/>
        </a:stretch>
      </xdr:blipFill>
      <xdr:spPr>
        <a:xfrm>
          <a:off x="0" y="548640"/>
          <a:ext cx="1663206" cy="2506980"/>
        </a:xfrm>
        <a:prstGeom prst="rect">
          <a:avLst/>
        </a:prstGeom>
      </xdr:spPr>
    </xdr:pic>
    <xdr:clientData/>
  </xdr:twoCellAnchor>
  <xdr:twoCellAnchor editAs="oneCell">
    <xdr:from>
      <xdr:col>5</xdr:col>
      <xdr:colOff>0</xdr:colOff>
      <xdr:row>1</xdr:row>
      <xdr:rowOff>220979</xdr:rowOff>
    </xdr:from>
    <xdr:to>
      <xdr:col>6</xdr:col>
      <xdr:colOff>762000</xdr:colOff>
      <xdr:row>15</xdr:row>
      <xdr:rowOff>164554</xdr:rowOff>
    </xdr:to>
    <xdr:pic>
      <xdr:nvPicPr>
        <xdr:cNvPr id="31" name="図 30">
          <a:extLst>
            <a:ext uri="{FF2B5EF4-FFF2-40B4-BE49-F238E27FC236}">
              <a16:creationId xmlns:a16="http://schemas.microsoft.com/office/drawing/2014/main" id="{4AF4D669-A11F-FBF7-8D4A-D4A3F0DDDC42}"/>
            </a:ext>
          </a:extLst>
        </xdr:cNvPr>
        <xdr:cNvPicPr>
          <a:picLocks noChangeAspect="1"/>
        </xdr:cNvPicPr>
      </xdr:nvPicPr>
      <xdr:blipFill>
        <a:blip xmlns:r="http://schemas.openxmlformats.org/officeDocument/2006/relationships" r:embed="rId3"/>
        <a:stretch>
          <a:fillRect/>
        </a:stretch>
      </xdr:blipFill>
      <xdr:spPr>
        <a:xfrm>
          <a:off x="2857500" y="548639"/>
          <a:ext cx="1661160" cy="25038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64169</xdr:colOff>
      <xdr:row>6</xdr:row>
      <xdr:rowOff>72190</xdr:rowOff>
    </xdr:from>
    <xdr:to>
      <xdr:col>5</xdr:col>
      <xdr:colOff>184485</xdr:colOff>
      <xdr:row>14</xdr:row>
      <xdr:rowOff>112296</xdr:rowOff>
    </xdr:to>
    <xdr:sp macro="" textlink="">
      <xdr:nvSpPr>
        <xdr:cNvPr id="2" name="正方形/長方形 1">
          <a:extLst>
            <a:ext uri="{FF2B5EF4-FFF2-40B4-BE49-F238E27FC236}">
              <a16:creationId xmlns:a16="http://schemas.microsoft.com/office/drawing/2014/main" id="{42755B26-013B-4585-814B-2FE8AF692F37}"/>
            </a:ext>
          </a:extLst>
        </xdr:cNvPr>
        <xdr:cNvSpPr>
          <a:spLocks noChangeArrowheads="1"/>
        </xdr:cNvSpPr>
      </xdr:nvSpPr>
      <xdr:spPr bwMode="auto">
        <a:xfrm>
          <a:off x="64169" y="1680010"/>
          <a:ext cx="2924476" cy="2234666"/>
        </a:xfrm>
        <a:prstGeom prst="rect">
          <a:avLst/>
        </a:prstGeom>
        <a:noFill/>
        <a:ln w="63500" algn="ctr">
          <a:solidFill>
            <a:srgbClr val="0000FF"/>
          </a:solidFill>
          <a:round/>
          <a:headEnd/>
          <a:tailEnd/>
        </a:ln>
      </xdr:spPr>
    </xdr:sp>
    <xdr:clientData/>
  </xdr:twoCellAnchor>
  <xdr:twoCellAnchor>
    <xdr:from>
      <xdr:col>5</xdr:col>
      <xdr:colOff>346910</xdr:colOff>
      <xdr:row>8</xdr:row>
      <xdr:rowOff>158417</xdr:rowOff>
    </xdr:from>
    <xdr:to>
      <xdr:col>6</xdr:col>
      <xdr:colOff>575510</xdr:colOff>
      <xdr:row>11</xdr:row>
      <xdr:rowOff>234617</xdr:rowOff>
    </xdr:to>
    <xdr:sp macro="" textlink="">
      <xdr:nvSpPr>
        <xdr:cNvPr id="3" name="右矢印 1">
          <a:extLst>
            <a:ext uri="{FF2B5EF4-FFF2-40B4-BE49-F238E27FC236}">
              <a16:creationId xmlns:a16="http://schemas.microsoft.com/office/drawing/2014/main" id="{94D38296-2C7A-4850-BD81-2A955229F1B6}"/>
            </a:ext>
          </a:extLst>
        </xdr:cNvPr>
        <xdr:cNvSpPr/>
      </xdr:nvSpPr>
      <xdr:spPr>
        <a:xfrm>
          <a:off x="3151070" y="2314877"/>
          <a:ext cx="84582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98925</xdr:colOff>
      <xdr:row>6</xdr:row>
      <xdr:rowOff>112294</xdr:rowOff>
    </xdr:from>
    <xdr:to>
      <xdr:col>5</xdr:col>
      <xdr:colOff>168442</xdr:colOff>
      <xdr:row>14</xdr:row>
      <xdr:rowOff>88231</xdr:rowOff>
    </xdr:to>
    <xdr:pic>
      <xdr:nvPicPr>
        <xdr:cNvPr id="4" name="図 3">
          <a:extLst>
            <a:ext uri="{FF2B5EF4-FFF2-40B4-BE49-F238E27FC236}">
              <a16:creationId xmlns:a16="http://schemas.microsoft.com/office/drawing/2014/main" id="{2DEEDE9E-DCE2-4105-80E5-4BC3C00DFEE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98925" y="1720114"/>
          <a:ext cx="2873677" cy="217049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68580</xdr:rowOff>
    </xdr:from>
    <xdr:to>
      <xdr:col>2</xdr:col>
      <xdr:colOff>4602480</xdr:colOff>
      <xdr:row>32</xdr:row>
      <xdr:rowOff>137339</xdr:rowOff>
    </xdr:to>
    <xdr:pic>
      <xdr:nvPicPr>
        <xdr:cNvPr id="4" name="図 3">
          <a:extLst>
            <a:ext uri="{FF2B5EF4-FFF2-40B4-BE49-F238E27FC236}">
              <a16:creationId xmlns:a16="http://schemas.microsoft.com/office/drawing/2014/main" id="{AADDD1F1-48A1-6F95-AE0E-F14A5F486BE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10740" y="5951220"/>
          <a:ext cx="4602480" cy="3215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165542" y="2693458"/>
          <a:ext cx="3493135" cy="4476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224020" y="3042074"/>
          <a:ext cx="2387388" cy="8060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90800" y="31411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26</xdr:row>
      <xdr:rowOff>45720</xdr:rowOff>
    </xdr:from>
    <xdr:to>
      <xdr:col>29</xdr:col>
      <xdr:colOff>7619</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47</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15</xdr:col>
      <xdr:colOff>558800</xdr:colOff>
      <xdr:row>24</xdr:row>
      <xdr:rowOff>24319</xdr:rowOff>
    </xdr:from>
    <xdr:to>
      <xdr:col>18</xdr:col>
      <xdr:colOff>18887</xdr:colOff>
      <xdr:row>46</xdr:row>
      <xdr:rowOff>135467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738533" y="4105252"/>
          <a:ext cx="967154" cy="392114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355600</xdr:colOff>
      <xdr:row>24</xdr:row>
      <xdr:rowOff>20267</xdr:rowOff>
    </xdr:from>
    <xdr:to>
      <xdr:col>4</xdr:col>
      <xdr:colOff>6079</xdr:colOff>
      <xdr:row>46</xdr:row>
      <xdr:rowOff>127000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931333" y="4101200"/>
          <a:ext cx="1047479" cy="39167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128693</xdr:colOff>
      <xdr:row>24</xdr:row>
      <xdr:rowOff>61806</xdr:rowOff>
    </xdr:from>
    <xdr:to>
      <xdr:col>16</xdr:col>
      <xdr:colOff>110066</xdr:colOff>
      <xdr:row>28</xdr:row>
      <xdr:rowOff>160865</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95426" y="4142739"/>
          <a:ext cx="2970107" cy="750993"/>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47</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twoCellAnchor>
    <xdr:from>
      <xdr:col>15</xdr:col>
      <xdr:colOff>541867</xdr:colOff>
      <xdr:row>46</xdr:row>
      <xdr:rowOff>127000</xdr:rowOff>
    </xdr:from>
    <xdr:to>
      <xdr:col>16</xdr:col>
      <xdr:colOff>42333</xdr:colOff>
      <xdr:row>47</xdr:row>
      <xdr:rowOff>33866</xdr:rowOff>
    </xdr:to>
    <xdr:sp macro="" textlink="">
      <xdr:nvSpPr>
        <xdr:cNvPr id="28" name="楕円 27">
          <a:extLst>
            <a:ext uri="{FF2B5EF4-FFF2-40B4-BE49-F238E27FC236}">
              <a16:creationId xmlns:a16="http://schemas.microsoft.com/office/drawing/2014/main" id="{CAD276A2-6D04-DAC2-1098-3334C1EA72D5}"/>
            </a:ext>
          </a:extLst>
        </xdr:cNvPr>
        <xdr:cNvSpPr/>
      </xdr:nvSpPr>
      <xdr:spPr>
        <a:xfrm>
          <a:off x="7721600" y="8017933"/>
          <a:ext cx="76200" cy="76200"/>
        </a:xfrm>
        <a:prstGeom prst="ellipse">
          <a:avLst/>
        </a:prstGeom>
        <a:solidFill>
          <a:srgbClr val="FF00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0.10406</cdr:x>
      <cdr:y>0.75215</cdr:y>
    </cdr:from>
    <cdr:to>
      <cdr:x>0.11562</cdr:x>
      <cdr:y>0.76827</cdr:y>
    </cdr:to>
    <cdr:sp macro="" textlink="">
      <cdr:nvSpPr>
        <cdr:cNvPr id="2" name="楕円 1">
          <a:extLst xmlns:a="http://schemas.openxmlformats.org/drawingml/2006/main">
            <a:ext uri="{FF2B5EF4-FFF2-40B4-BE49-F238E27FC236}">
              <a16:creationId xmlns:a16="http://schemas.microsoft.com/office/drawing/2014/main" id="{CAD276A2-6D04-DAC2-1098-3334C1EA72D5}"/>
            </a:ext>
          </a:extLst>
        </cdr:cNvPr>
        <cdr:cNvSpPr/>
      </cdr:nvSpPr>
      <cdr:spPr>
        <a:xfrm xmlns:a="http://schemas.openxmlformats.org/drawingml/2006/main">
          <a:off x="685800" y="3556000"/>
          <a:ext cx="76200" cy="76200"/>
        </a:xfrm>
        <a:prstGeom xmlns:a="http://schemas.openxmlformats.org/drawingml/2006/main" prst="ellipse">
          <a:avLst/>
        </a:prstGeom>
        <a:solidFill xmlns:a="http://schemas.openxmlformats.org/drawingml/2006/main">
          <a:srgbClr val="FF0000"/>
        </a:solidFill>
        <a:ln xmlns:a="http://schemas.openxmlformats.org/drawingml/2006/main">
          <a:solidFill>
            <a:srgbClr val="C00000"/>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endParaRPr kumimoji="1" lang="ja-JP" altLang="en-US" sz="1100"/>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news.livedoor.com/article/detail/25673973/" TargetMode="External"/><Relationship Id="rId1" Type="http://schemas.openxmlformats.org/officeDocument/2006/relationships/hyperlink" Target="http://www.aisti.co.jp/common/pdf/sz3501a.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ryukyushimpo.jp/news/national/entry-2687212.html" TargetMode="External"/><Relationship Id="rId13" Type="http://schemas.openxmlformats.org/officeDocument/2006/relationships/printerSettings" Target="../printerSettings/printerSettings5.bin"/><Relationship Id="rId3" Type="http://schemas.openxmlformats.org/officeDocument/2006/relationships/hyperlink" Target="https://www.sankei.com/article/20240112-S5FL46ACUBLKVO6ESY4QSLPHRQ/" TargetMode="External"/><Relationship Id="rId7" Type="http://schemas.openxmlformats.org/officeDocument/2006/relationships/hyperlink" Target="https://www.chunichi.co.jp/article/834297" TargetMode="External"/><Relationship Id="rId12" Type="http://schemas.openxmlformats.org/officeDocument/2006/relationships/hyperlink" Target="https://www3.nhk.or.jp/lnews/kochi/20240109/8010019565.html" TargetMode="External"/><Relationship Id="rId2" Type="http://schemas.openxmlformats.org/officeDocument/2006/relationships/hyperlink" Target="https://www3.nhk.or.jp/lnews/okinawa/20240112/5090026297.html" TargetMode="External"/><Relationship Id="rId1" Type="http://schemas.openxmlformats.org/officeDocument/2006/relationships/hyperlink" Target="https://news.goo.ne.jp/article/tokaitv/nation/tokaitv-20240113-0615-32222.html" TargetMode="External"/><Relationship Id="rId6" Type="http://schemas.openxmlformats.org/officeDocument/2006/relationships/hyperlink" Target="https://www.nikkei.com/nkd/disclosure/tdnr/20240112514553/" TargetMode="External"/><Relationship Id="rId11" Type="http://schemas.openxmlformats.org/officeDocument/2006/relationships/hyperlink" Target="https://www.sankei.com/article/20240110-LOFWERC3EJPJFIMZB7SNXBGOKQ/" TargetMode="External"/><Relationship Id="rId5" Type="http://schemas.openxmlformats.org/officeDocument/2006/relationships/hyperlink" Target="https://www.htb.co.jp/news/archives_24291.html" TargetMode="External"/><Relationship Id="rId10" Type="http://schemas.openxmlformats.org/officeDocument/2006/relationships/hyperlink" Target="https://nordot.app/1117695925508440553?c=113147194022725109" TargetMode="External"/><Relationship Id="rId4" Type="http://schemas.openxmlformats.org/officeDocument/2006/relationships/hyperlink" Target="https://www.asahi.com/articles/ASS1D6HNXS1DPTLC01D.html" TargetMode="External"/><Relationship Id="rId9" Type="http://schemas.openxmlformats.org/officeDocument/2006/relationships/hyperlink" Target="https://locipo.jp/article/75ca4a0d-1550-42af-8633-5e5824f8737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yahoo.co.jp/articles/cdb14bfc9b5dbb4c921094a75b2e42ae45af41c9" TargetMode="External"/><Relationship Id="rId3" Type="http://schemas.openxmlformats.org/officeDocument/2006/relationships/hyperlink" Target="https://www.wowkorea.jp/news/read/419490.html" TargetMode="External"/><Relationship Id="rId7" Type="http://schemas.openxmlformats.org/officeDocument/2006/relationships/hyperlink" Target="https://forbesjapan.com/articles/detail/68391" TargetMode="External"/><Relationship Id="rId2" Type="http://schemas.openxmlformats.org/officeDocument/2006/relationships/hyperlink" Target="https://www.jetro.go.jp/biznews/2024/01/3364c460b4717101.html" TargetMode="External"/><Relationship Id="rId1" Type="http://schemas.openxmlformats.org/officeDocument/2006/relationships/hyperlink" Target="https://news.livedoor.com/article/detail/25676431/" TargetMode="External"/><Relationship Id="rId6" Type="http://schemas.openxmlformats.org/officeDocument/2006/relationships/hyperlink" Target="https://news.biglobe.ne.jp/international/0107/rec_240107_0802869033.html" TargetMode="External"/><Relationship Id="rId11" Type="http://schemas.openxmlformats.org/officeDocument/2006/relationships/printerSettings" Target="../printerSettings/printerSettings6.bin"/><Relationship Id="rId5" Type="http://schemas.openxmlformats.org/officeDocument/2006/relationships/hyperlink" Target="https://jp.wsj.com/articles/cognac-sets-the-ev-trade-war-alight-0143504f" TargetMode="External"/><Relationship Id="rId10" Type="http://schemas.openxmlformats.org/officeDocument/2006/relationships/hyperlink" Target="https://news.nissyoku.co.jp/news/shigam20231226110622745" TargetMode="External"/><Relationship Id="rId4" Type="http://schemas.openxmlformats.org/officeDocument/2006/relationships/hyperlink" Target="https://news.yahoo.co.jp/pickup/6487651" TargetMode="External"/><Relationship Id="rId9" Type="http://schemas.openxmlformats.org/officeDocument/2006/relationships/hyperlink" Target="https://www.nikkei.com/article/DGXZQOGN05CIH0V00C24A100000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M15" sqref="M15"/>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37" t="s">
        <v>233</v>
      </c>
      <c r="B1" s="138"/>
      <c r="C1" s="138" t="s">
        <v>160</v>
      </c>
      <c r="D1" s="138"/>
      <c r="E1" s="138"/>
      <c r="F1" s="138"/>
      <c r="G1" s="138"/>
      <c r="H1" s="138"/>
      <c r="I1" s="99"/>
    </row>
    <row r="2" spans="1:9">
      <c r="A2" s="139" t="s">
        <v>114</v>
      </c>
      <c r="B2" s="140"/>
      <c r="C2" s="140"/>
      <c r="D2" s="140"/>
      <c r="E2" s="140"/>
      <c r="F2" s="140"/>
      <c r="G2" s="140"/>
      <c r="H2" s="140"/>
      <c r="I2" s="99"/>
    </row>
    <row r="3" spans="1:9" ht="15.75" customHeight="1">
      <c r="A3" s="497" t="s">
        <v>26</v>
      </c>
      <c r="B3" s="498"/>
      <c r="C3" s="498"/>
      <c r="D3" s="498"/>
      <c r="E3" s="498"/>
      <c r="F3" s="498"/>
      <c r="G3" s="498"/>
      <c r="H3" s="499"/>
      <c r="I3" s="99"/>
    </row>
    <row r="4" spans="1:9">
      <c r="A4" s="139" t="s">
        <v>184</v>
      </c>
      <c r="B4" s="140"/>
      <c r="C4" s="140"/>
      <c r="D4" s="140"/>
      <c r="E4" s="140"/>
      <c r="F4" s="140"/>
      <c r="G4" s="140"/>
      <c r="H4" s="140"/>
      <c r="I4" s="99"/>
    </row>
    <row r="5" spans="1:9">
      <c r="A5" s="139" t="s">
        <v>115</v>
      </c>
      <c r="B5" s="140"/>
      <c r="C5" s="140"/>
      <c r="D5" s="140"/>
      <c r="E5" s="140"/>
      <c r="F5" s="140"/>
      <c r="G5" s="140"/>
      <c r="H5" s="140"/>
      <c r="I5" s="99"/>
    </row>
    <row r="6" spans="1:9">
      <c r="A6" s="141" t="s">
        <v>114</v>
      </c>
      <c r="B6" s="142"/>
      <c r="C6" s="142"/>
      <c r="D6" s="142"/>
      <c r="E6" s="142"/>
      <c r="F6" s="142"/>
      <c r="G6" s="142"/>
      <c r="H6" s="142"/>
      <c r="I6" s="99"/>
    </row>
    <row r="7" spans="1:9">
      <c r="A7" s="141"/>
      <c r="B7" s="142"/>
      <c r="C7" s="142"/>
      <c r="D7" s="142"/>
      <c r="E7" s="142"/>
      <c r="F7" s="142"/>
      <c r="G7" s="142"/>
      <c r="H7" s="142"/>
      <c r="I7" s="99"/>
    </row>
    <row r="8" spans="1:9">
      <c r="A8" s="141" t="s">
        <v>116</v>
      </c>
      <c r="B8" s="142"/>
      <c r="C8" s="142"/>
      <c r="D8" s="142"/>
      <c r="E8" s="142"/>
      <c r="F8" s="142"/>
      <c r="G8" s="142"/>
      <c r="H8" s="142"/>
      <c r="I8" s="99"/>
    </row>
    <row r="9" spans="1:9">
      <c r="A9" s="143" t="s">
        <v>117</v>
      </c>
      <c r="B9" s="144"/>
      <c r="C9" s="144"/>
      <c r="D9" s="144"/>
      <c r="E9" s="144"/>
      <c r="F9" s="144"/>
      <c r="G9" s="144"/>
      <c r="H9" s="144"/>
      <c r="I9" s="99"/>
    </row>
    <row r="10" spans="1:9" ht="15" customHeight="1">
      <c r="A10" s="335" t="s">
        <v>170</v>
      </c>
      <c r="B10" s="166" t="str">
        <f>+'1　食中毒記事等 '!A2</f>
        <v>上野公園の牡蠣フェス「食中毒事故発生のお詫び」実行委が謝罪</v>
      </c>
      <c r="C10" s="166"/>
      <c r="D10" s="168"/>
      <c r="E10" s="166"/>
      <c r="F10" s="169"/>
      <c r="G10" s="167"/>
      <c r="H10" s="167"/>
      <c r="I10" s="99"/>
    </row>
    <row r="11" spans="1:9" ht="15" customHeight="1">
      <c r="A11" s="335" t="s">
        <v>171</v>
      </c>
      <c r="B11" s="166" t="str">
        <f>+'1　ノロウイルス関連情報 '!H73</f>
        <v>管理レベル「3」　</v>
      </c>
      <c r="C11" s="166"/>
      <c r="D11" s="166" t="s">
        <v>172</v>
      </c>
      <c r="E11" s="166"/>
      <c r="F11" s="168">
        <f>+'1　ノロウイルス関連情報 '!G74</f>
        <v>2.82</v>
      </c>
      <c r="G11" s="166" t="str">
        <f>+'1　ノロウイルス関連情報 '!H74</f>
        <v>　：先週より</v>
      </c>
      <c r="H11" s="372">
        <f>+'1　ノロウイルス関連情報 '!I74</f>
        <v>-2.64</v>
      </c>
      <c r="I11" s="99"/>
    </row>
    <row r="12" spans="1:9" s="110" customFormat="1" ht="15" customHeight="1">
      <c r="A12" s="170" t="s">
        <v>118</v>
      </c>
      <c r="B12" s="503" t="str">
        <f>+'1　残留農薬　等 '!A2</f>
        <v>農作物中残留農薬一斉分析におけるアセトニトリルによる抽出効率の評価と検討</v>
      </c>
      <c r="C12" s="503"/>
      <c r="D12" s="503"/>
      <c r="E12" s="503"/>
      <c r="F12" s="503"/>
      <c r="G12" s="503"/>
      <c r="H12" s="171"/>
      <c r="I12" s="109"/>
    </row>
    <row r="13" spans="1:9" ht="15" customHeight="1">
      <c r="A13" s="165" t="s">
        <v>119</v>
      </c>
      <c r="B13" s="503" t="str">
        <f>+'1　食品表示'!A2</f>
        <v>2024/1/12【撤回】機能性表示食品 更新情報/消費者庁 [ 15件 ]</v>
      </c>
      <c r="C13" s="503"/>
      <c r="D13" s="503"/>
      <c r="E13" s="503"/>
      <c r="F13" s="503"/>
      <c r="G13" s="503"/>
      <c r="H13" s="167"/>
      <c r="I13" s="99"/>
    </row>
    <row r="14" spans="1:9" ht="15" customHeight="1">
      <c r="A14" s="165" t="s">
        <v>120</v>
      </c>
      <c r="B14" s="167" t="str">
        <f>+'51　海外情報'!A2</f>
        <v xml:space="preserve">台湾、4年ぶりに人口増 出生数は約13万6千人で過去最少更新 - ライブドアニュース </v>
      </c>
      <c r="D14" s="167"/>
      <c r="E14" s="167"/>
      <c r="F14" s="167"/>
      <c r="G14" s="167"/>
      <c r="H14" s="167"/>
      <c r="I14" s="99"/>
    </row>
    <row r="15" spans="1:9" ht="15" customHeight="1">
      <c r="A15" s="172" t="s">
        <v>121</v>
      </c>
      <c r="B15" s="173" t="str">
        <f>+'51　海外情報'!A5</f>
        <v>2024年の食品輸入サンプル検査強化品目を公表(台湾) ｜ ビジネス短信 ―ジェトロ</v>
      </c>
      <c r="C15" s="500" t="s">
        <v>176</v>
      </c>
      <c r="D15" s="500"/>
      <c r="E15" s="500"/>
      <c r="F15" s="500"/>
      <c r="G15" s="500"/>
      <c r="H15" s="501"/>
      <c r="I15" s="99"/>
    </row>
    <row r="16" spans="1:9" ht="15" customHeight="1">
      <c r="A16" s="165" t="s">
        <v>122</v>
      </c>
      <c r="B16" s="166" t="str">
        <f>+'1　感染症統計'!A22</f>
        <v>※2024年 第1週（1/1～1/7） 現在</v>
      </c>
      <c r="C16" s="167"/>
      <c r="D16" s="166" t="s">
        <v>19</v>
      </c>
      <c r="E16" s="167"/>
      <c r="F16" s="167"/>
      <c r="G16" s="167"/>
      <c r="H16" s="167"/>
      <c r="I16" s="99"/>
    </row>
    <row r="17" spans="1:16" ht="15" customHeight="1">
      <c r="A17" s="165" t="s">
        <v>123</v>
      </c>
      <c r="B17" s="502" t="str">
        <f>+'1　感染症統計'!A22</f>
        <v>※2024年 第1週（1/1～1/7） 現在</v>
      </c>
      <c r="C17" s="502"/>
      <c r="D17" s="502"/>
      <c r="E17" s="502"/>
      <c r="F17" s="502"/>
      <c r="G17" s="502"/>
      <c r="H17" s="167"/>
      <c r="I17" s="99"/>
    </row>
    <row r="18" spans="1:16" ht="15" customHeight="1">
      <c r="A18" s="165" t="s">
        <v>157</v>
      </c>
      <c r="B18" s="279" t="str">
        <f>+'1 衛生訓話 '!A2</f>
        <v>今週のお題(論理的に食品安全の仕組みを整えましょう)</v>
      </c>
      <c r="C18" s="167"/>
      <c r="D18" s="167"/>
      <c r="E18" s="167"/>
      <c r="F18" s="174"/>
      <c r="G18" s="167"/>
      <c r="H18" s="167"/>
      <c r="I18" s="99"/>
    </row>
    <row r="19" spans="1:16" ht="15" customHeight="1">
      <c r="A19" s="165" t="s">
        <v>179</v>
      </c>
      <c r="B19" s="306" t="s">
        <v>439</v>
      </c>
      <c r="C19" s="167"/>
      <c r="D19" s="167"/>
      <c r="E19" s="167"/>
      <c r="F19" s="167" t="s">
        <v>19</v>
      </c>
      <c r="G19" s="167"/>
      <c r="H19" s="167"/>
      <c r="I19" s="99"/>
      <c r="P19" t="s">
        <v>166</v>
      </c>
    </row>
    <row r="20" spans="1:16" ht="15" customHeight="1">
      <c r="A20" s="165" t="s">
        <v>19</v>
      </c>
      <c r="C20" s="167"/>
      <c r="D20" s="167"/>
      <c r="E20" s="167"/>
      <c r="F20" s="167"/>
      <c r="G20" s="167"/>
      <c r="H20" s="167"/>
      <c r="I20" s="99"/>
      <c r="L20" t="s">
        <v>176</v>
      </c>
    </row>
    <row r="21" spans="1:16">
      <c r="A21" s="143" t="s">
        <v>117</v>
      </c>
      <c r="B21" s="144"/>
      <c r="C21" s="144"/>
      <c r="D21" s="144"/>
      <c r="E21" s="144"/>
      <c r="F21" s="144"/>
      <c r="G21" s="144"/>
      <c r="H21" s="144"/>
      <c r="I21" s="99"/>
    </row>
    <row r="22" spans="1:16">
      <c r="A22" s="141" t="s">
        <v>19</v>
      </c>
      <c r="B22" s="142"/>
      <c r="C22" s="142"/>
      <c r="D22" s="142"/>
      <c r="E22" s="142"/>
      <c r="F22" s="142"/>
      <c r="G22" s="142"/>
      <c r="H22" s="142"/>
      <c r="I22" s="99"/>
    </row>
    <row r="23" spans="1:16">
      <c r="A23" s="100" t="s">
        <v>124</v>
      </c>
      <c r="I23" s="99"/>
    </row>
    <row r="24" spans="1:16">
      <c r="A24" s="99"/>
      <c r="I24" s="99"/>
    </row>
    <row r="25" spans="1:16">
      <c r="A25" s="99"/>
      <c r="I25" s="99"/>
    </row>
    <row r="26" spans="1:16">
      <c r="A26" s="99"/>
      <c r="I26" s="99"/>
    </row>
    <row r="27" spans="1:16">
      <c r="A27" s="99"/>
      <c r="I27" s="99"/>
    </row>
    <row r="28" spans="1:16">
      <c r="A28" s="99"/>
      <c r="I28" s="99"/>
    </row>
    <row r="29" spans="1:16">
      <c r="A29" s="99"/>
      <c r="I29" s="99"/>
    </row>
    <row r="30" spans="1:16">
      <c r="A30" s="99"/>
      <c r="H30" t="s">
        <v>168</v>
      </c>
      <c r="I30" s="99"/>
    </row>
    <row r="31" spans="1:16">
      <c r="A31" s="99"/>
      <c r="I31" s="99"/>
    </row>
    <row r="32" spans="1:16">
      <c r="A32" s="99"/>
      <c r="I32" s="99"/>
    </row>
    <row r="33" spans="1:9">
      <c r="A33" s="99"/>
      <c r="I33" s="99"/>
    </row>
    <row r="34" spans="1:9" ht="13.8" thickBot="1">
      <c r="A34" s="101"/>
      <c r="B34" s="102"/>
      <c r="C34" s="102"/>
      <c r="D34" s="102"/>
      <c r="E34" s="102"/>
      <c r="F34" s="102"/>
      <c r="G34" s="102"/>
      <c r="H34" s="102"/>
      <c r="I34" s="99"/>
    </row>
    <row r="35" spans="1:9" ht="13.8" thickTop="1"/>
    <row r="38" spans="1:9" ht="24.6">
      <c r="A38" s="114" t="s">
        <v>127</v>
      </c>
    </row>
    <row r="39" spans="1:9" ht="40.5" customHeight="1">
      <c r="A39" s="504" t="s">
        <v>128</v>
      </c>
      <c r="B39" s="504"/>
      <c r="C39" s="504"/>
      <c r="D39" s="504"/>
      <c r="E39" s="504"/>
      <c r="F39" s="504"/>
      <c r="G39" s="504"/>
    </row>
    <row r="40" spans="1:9" ht="30.75" customHeight="1">
      <c r="A40" s="496" t="s">
        <v>129</v>
      </c>
      <c r="B40" s="496"/>
      <c r="C40" s="496"/>
      <c r="D40" s="496"/>
      <c r="E40" s="496"/>
      <c r="F40" s="496"/>
      <c r="G40" s="496"/>
    </row>
    <row r="41" spans="1:9" ht="15">
      <c r="A41" s="115"/>
    </row>
    <row r="42" spans="1:9" ht="69.75" customHeight="1">
      <c r="A42" s="491" t="s">
        <v>137</v>
      </c>
      <c r="B42" s="491"/>
      <c r="C42" s="491"/>
      <c r="D42" s="491"/>
      <c r="E42" s="491"/>
      <c r="F42" s="491"/>
      <c r="G42" s="491"/>
    </row>
    <row r="43" spans="1:9" ht="35.25" customHeight="1">
      <c r="A43" s="496" t="s">
        <v>130</v>
      </c>
      <c r="B43" s="496"/>
      <c r="C43" s="496"/>
      <c r="D43" s="496"/>
      <c r="E43" s="496"/>
      <c r="F43" s="496"/>
      <c r="G43" s="496"/>
    </row>
    <row r="44" spans="1:9" ht="59.25" customHeight="1">
      <c r="A44" s="491" t="s">
        <v>131</v>
      </c>
      <c r="B44" s="491"/>
      <c r="C44" s="491"/>
      <c r="D44" s="491"/>
      <c r="E44" s="491"/>
      <c r="F44" s="491"/>
      <c r="G44" s="491"/>
    </row>
    <row r="45" spans="1:9" ht="15">
      <c r="A45" s="116"/>
    </row>
    <row r="46" spans="1:9" ht="27.75" customHeight="1">
      <c r="A46" s="493" t="s">
        <v>132</v>
      </c>
      <c r="B46" s="493"/>
      <c r="C46" s="493"/>
      <c r="D46" s="493"/>
      <c r="E46" s="493"/>
      <c r="F46" s="493"/>
      <c r="G46" s="493"/>
    </row>
    <row r="47" spans="1:9" ht="53.25" customHeight="1">
      <c r="A47" s="492" t="s">
        <v>138</v>
      </c>
      <c r="B47" s="491"/>
      <c r="C47" s="491"/>
      <c r="D47" s="491"/>
      <c r="E47" s="491"/>
      <c r="F47" s="491"/>
      <c r="G47" s="491"/>
    </row>
    <row r="48" spans="1:9" ht="15">
      <c r="A48" s="116"/>
    </row>
    <row r="49" spans="1:7" ht="32.25" customHeight="1">
      <c r="A49" s="493" t="s">
        <v>133</v>
      </c>
      <c r="B49" s="493"/>
      <c r="C49" s="493"/>
      <c r="D49" s="493"/>
      <c r="E49" s="493"/>
      <c r="F49" s="493"/>
      <c r="G49" s="493"/>
    </row>
    <row r="50" spans="1:7" ht="15">
      <c r="A50" s="115"/>
    </row>
    <row r="51" spans="1:7" ht="87" customHeight="1">
      <c r="A51" s="492" t="s">
        <v>139</v>
      </c>
      <c r="B51" s="491"/>
      <c r="C51" s="491"/>
      <c r="D51" s="491"/>
      <c r="E51" s="491"/>
      <c r="F51" s="491"/>
      <c r="G51" s="491"/>
    </row>
    <row r="52" spans="1:7" ht="15">
      <c r="A52" s="116"/>
    </row>
    <row r="53" spans="1:7" ht="32.25" customHeight="1">
      <c r="A53" s="493" t="s">
        <v>134</v>
      </c>
      <c r="B53" s="493"/>
      <c r="C53" s="493"/>
      <c r="D53" s="493"/>
      <c r="E53" s="493"/>
      <c r="F53" s="493"/>
      <c r="G53" s="493"/>
    </row>
    <row r="54" spans="1:7" ht="29.25" customHeight="1">
      <c r="A54" s="491" t="s">
        <v>135</v>
      </c>
      <c r="B54" s="491"/>
      <c r="C54" s="491"/>
      <c r="D54" s="491"/>
      <c r="E54" s="491"/>
      <c r="F54" s="491"/>
      <c r="G54" s="491"/>
    </row>
    <row r="55" spans="1:7" ht="15">
      <c r="A55" s="116"/>
    </row>
    <row r="56" spans="1:7" s="110" customFormat="1" ht="110.25" customHeight="1">
      <c r="A56" s="494" t="s">
        <v>140</v>
      </c>
      <c r="B56" s="495"/>
      <c r="C56" s="495"/>
      <c r="D56" s="495"/>
      <c r="E56" s="495"/>
      <c r="F56" s="495"/>
      <c r="G56" s="495"/>
    </row>
    <row r="57" spans="1:7" ht="34.5" customHeight="1">
      <c r="A57" s="496" t="s">
        <v>136</v>
      </c>
      <c r="B57" s="496"/>
      <c r="C57" s="496"/>
      <c r="D57" s="496"/>
      <c r="E57" s="496"/>
      <c r="F57" s="496"/>
      <c r="G57" s="496"/>
    </row>
    <row r="58" spans="1:7" ht="114" customHeight="1">
      <c r="A58" s="492" t="s">
        <v>141</v>
      </c>
      <c r="B58" s="491"/>
      <c r="C58" s="491"/>
      <c r="D58" s="491"/>
      <c r="E58" s="491"/>
      <c r="F58" s="491"/>
      <c r="G58" s="491"/>
    </row>
    <row r="59" spans="1:7" ht="109.5" customHeight="1">
      <c r="A59" s="491"/>
      <c r="B59" s="491"/>
      <c r="C59" s="491"/>
      <c r="D59" s="491"/>
      <c r="E59" s="491"/>
      <c r="F59" s="491"/>
      <c r="G59" s="491"/>
    </row>
    <row r="60" spans="1:7" ht="15">
      <c r="A60" s="116"/>
    </row>
    <row r="61" spans="1:7" s="113" customFormat="1" ht="57.75" customHeight="1">
      <c r="A61" s="491"/>
      <c r="B61" s="491"/>
      <c r="C61" s="491"/>
      <c r="D61" s="491"/>
      <c r="E61" s="491"/>
      <c r="F61" s="491"/>
      <c r="G61" s="491"/>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3"/>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7"/>
  <sheetViews>
    <sheetView view="pageBreakPreview" topLeftCell="A4" zoomScale="115" zoomScaleNormal="100" zoomScaleSheetLayoutView="115" workbookViewId="0">
      <selection activeCell="G13" sqref="G13"/>
    </sheetView>
  </sheetViews>
  <sheetFormatPr defaultColWidth="9" defaultRowHeight="13.2"/>
  <cols>
    <col min="1" max="1" width="21.33203125" style="40" customWidth="1"/>
    <col min="2" max="2" width="19.77734375" style="40" customWidth="1"/>
    <col min="3" max="3" width="80.21875" style="253" customWidth="1"/>
    <col min="4" max="4" width="14.44140625" style="41" customWidth="1"/>
    <col min="5" max="5" width="13.6640625" style="41"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67" t="s">
        <v>241</v>
      </c>
      <c r="B1" s="268" t="s">
        <v>151</v>
      </c>
      <c r="C1" s="326" t="s">
        <v>165</v>
      </c>
      <c r="D1" s="269" t="s">
        <v>23</v>
      </c>
      <c r="E1" s="270" t="s">
        <v>24</v>
      </c>
    </row>
    <row r="2" spans="1:5" s="103" customFormat="1" ht="24" customHeight="1">
      <c r="A2" s="383" t="s">
        <v>341</v>
      </c>
      <c r="B2" s="384" t="s">
        <v>342</v>
      </c>
      <c r="C2" s="745" t="s">
        <v>375</v>
      </c>
      <c r="D2" s="385">
        <v>45303</v>
      </c>
      <c r="E2" s="386">
        <v>45303</v>
      </c>
    </row>
    <row r="3" spans="1:5" s="103" customFormat="1" ht="24" customHeight="1">
      <c r="A3" s="412" t="s">
        <v>343</v>
      </c>
      <c r="B3" s="413" t="s">
        <v>344</v>
      </c>
      <c r="C3" s="747" t="s">
        <v>376</v>
      </c>
      <c r="D3" s="414">
        <v>45303</v>
      </c>
      <c r="E3" s="415">
        <v>45303</v>
      </c>
    </row>
    <row r="4" spans="1:5" s="103" customFormat="1" ht="24" customHeight="1">
      <c r="A4" s="412" t="s">
        <v>345</v>
      </c>
      <c r="B4" s="413" t="s">
        <v>346</v>
      </c>
      <c r="C4" s="746" t="s">
        <v>377</v>
      </c>
      <c r="D4" s="414">
        <v>45303</v>
      </c>
      <c r="E4" s="415">
        <v>45303</v>
      </c>
    </row>
    <row r="5" spans="1:5" s="103" customFormat="1" ht="24" customHeight="1">
      <c r="A5" s="412" t="s">
        <v>347</v>
      </c>
      <c r="B5" s="413" t="s">
        <v>348</v>
      </c>
      <c r="C5" s="746" t="s">
        <v>378</v>
      </c>
      <c r="D5" s="414">
        <v>45302</v>
      </c>
      <c r="E5" s="415">
        <v>45303</v>
      </c>
    </row>
    <row r="6" spans="1:5" s="103" customFormat="1" ht="24" customHeight="1">
      <c r="A6" s="383" t="s">
        <v>347</v>
      </c>
      <c r="B6" s="384" t="s">
        <v>349</v>
      </c>
      <c r="C6" s="745" t="s">
        <v>379</v>
      </c>
      <c r="D6" s="385">
        <v>45302</v>
      </c>
      <c r="E6" s="386">
        <v>45303</v>
      </c>
    </row>
    <row r="7" spans="1:5" s="103" customFormat="1" ht="24" customHeight="1">
      <c r="A7" s="383" t="s">
        <v>345</v>
      </c>
      <c r="B7" s="384" t="s">
        <v>350</v>
      </c>
      <c r="C7" s="745" t="s">
        <v>380</v>
      </c>
      <c r="D7" s="385">
        <v>45302</v>
      </c>
      <c r="E7" s="386">
        <v>45303</v>
      </c>
    </row>
    <row r="8" spans="1:5" ht="24" customHeight="1">
      <c r="A8" s="383" t="s">
        <v>347</v>
      </c>
      <c r="B8" s="384" t="s">
        <v>351</v>
      </c>
      <c r="C8" s="745" t="s">
        <v>381</v>
      </c>
      <c r="D8" s="385">
        <v>45302</v>
      </c>
      <c r="E8" s="386">
        <v>45303</v>
      </c>
    </row>
    <row r="9" spans="1:5" s="103" customFormat="1" ht="22.95" customHeight="1">
      <c r="A9" s="383" t="s">
        <v>347</v>
      </c>
      <c r="B9" s="384" t="s">
        <v>352</v>
      </c>
      <c r="C9" s="384" t="s">
        <v>382</v>
      </c>
      <c r="D9" s="385">
        <v>45302</v>
      </c>
      <c r="E9" s="386">
        <v>45303</v>
      </c>
    </row>
    <row r="10" spans="1:5" s="103" customFormat="1" ht="22.95" customHeight="1">
      <c r="A10" s="383" t="s">
        <v>347</v>
      </c>
      <c r="B10" s="384" t="s">
        <v>353</v>
      </c>
      <c r="C10" s="748" t="s">
        <v>354</v>
      </c>
      <c r="D10" s="385">
        <v>45301</v>
      </c>
      <c r="E10" s="386">
        <v>45302</v>
      </c>
    </row>
    <row r="11" spans="1:5" s="103" customFormat="1" ht="22.95" customHeight="1">
      <c r="A11" s="103" t="s">
        <v>345</v>
      </c>
      <c r="B11" s="384" t="s">
        <v>355</v>
      </c>
      <c r="C11" s="384" t="s">
        <v>356</v>
      </c>
      <c r="D11" s="385">
        <v>45301</v>
      </c>
      <c r="E11" s="386">
        <v>45302</v>
      </c>
    </row>
    <row r="12" spans="1:5" s="103" customFormat="1" ht="22.95" customHeight="1">
      <c r="A12" s="383" t="s">
        <v>347</v>
      </c>
      <c r="B12" s="384" t="s">
        <v>357</v>
      </c>
      <c r="C12" s="750" t="s">
        <v>358</v>
      </c>
      <c r="D12" s="385">
        <v>45301</v>
      </c>
      <c r="E12" s="386">
        <v>45301</v>
      </c>
    </row>
    <row r="13" spans="1:5" s="103" customFormat="1" ht="22.95" customHeight="1">
      <c r="A13" s="400" t="s">
        <v>347</v>
      </c>
      <c r="B13" s="401" t="s">
        <v>359</v>
      </c>
      <c r="C13" s="749" t="s">
        <v>360</v>
      </c>
      <c r="D13" s="402">
        <v>45300</v>
      </c>
      <c r="E13" s="403">
        <v>45301</v>
      </c>
    </row>
    <row r="14" spans="1:5" s="103" customFormat="1" ht="22.95" customHeight="1">
      <c r="A14" s="400" t="s">
        <v>347</v>
      </c>
      <c r="B14" s="401" t="s">
        <v>361</v>
      </c>
      <c r="C14" s="749" t="s">
        <v>362</v>
      </c>
      <c r="D14" s="402">
        <v>45300</v>
      </c>
      <c r="E14" s="403">
        <v>45301</v>
      </c>
    </row>
    <row r="15" spans="1:5" s="103" customFormat="1" ht="22.95" customHeight="1">
      <c r="A15" s="400" t="s">
        <v>345</v>
      </c>
      <c r="B15" s="401" t="s">
        <v>363</v>
      </c>
      <c r="C15" s="749" t="s">
        <v>364</v>
      </c>
      <c r="D15" s="402">
        <v>45300</v>
      </c>
      <c r="E15" s="403">
        <v>45301</v>
      </c>
    </row>
    <row r="16" spans="1:5" s="103" customFormat="1" ht="22.95" customHeight="1">
      <c r="A16" s="400" t="s">
        <v>365</v>
      </c>
      <c r="B16" s="401" t="s">
        <v>366</v>
      </c>
      <c r="C16" s="753" t="s">
        <v>367</v>
      </c>
      <c r="D16" s="402">
        <v>45300</v>
      </c>
      <c r="E16" s="403">
        <v>45301</v>
      </c>
    </row>
    <row r="17" spans="1:5" s="103" customFormat="1" ht="22.95" customHeight="1">
      <c r="A17" s="412" t="s">
        <v>347</v>
      </c>
      <c r="B17" s="413" t="s">
        <v>355</v>
      </c>
      <c r="C17" s="746" t="s">
        <v>368</v>
      </c>
      <c r="D17" s="414">
        <v>45300</v>
      </c>
      <c r="E17" s="415">
        <v>45300</v>
      </c>
    </row>
    <row r="18" spans="1:5" s="103" customFormat="1" ht="22.95" customHeight="1">
      <c r="A18" s="412" t="s">
        <v>347</v>
      </c>
      <c r="B18" s="413" t="s">
        <v>369</v>
      </c>
      <c r="C18" s="751" t="s">
        <v>370</v>
      </c>
      <c r="D18" s="414">
        <v>45300</v>
      </c>
      <c r="E18" s="415">
        <v>45300</v>
      </c>
    </row>
    <row r="19" spans="1:5" s="103" customFormat="1" ht="22.95" customHeight="1">
      <c r="A19" s="412" t="s">
        <v>347</v>
      </c>
      <c r="B19" s="413" t="s">
        <v>371</v>
      </c>
      <c r="C19" s="752" t="s">
        <v>372</v>
      </c>
      <c r="D19" s="414">
        <v>45299</v>
      </c>
      <c r="E19" s="415">
        <v>45300</v>
      </c>
    </row>
    <row r="20" spans="1:5" s="103" customFormat="1" ht="22.95" customHeight="1">
      <c r="A20" s="412" t="s">
        <v>347</v>
      </c>
      <c r="B20" s="413" t="s">
        <v>373</v>
      </c>
      <c r="C20" s="746" t="s">
        <v>374</v>
      </c>
      <c r="D20" s="414">
        <v>45296</v>
      </c>
      <c r="E20" s="415">
        <v>45300</v>
      </c>
    </row>
    <row r="21" spans="1:5" s="103" customFormat="1" ht="22.95" customHeight="1">
      <c r="A21" s="412"/>
      <c r="B21" s="413"/>
      <c r="C21" s="413"/>
      <c r="D21" s="414"/>
      <c r="E21" s="415"/>
    </row>
    <row r="22" spans="1:5" s="103" customFormat="1" ht="22.95" hidden="1" customHeight="1">
      <c r="A22" s="412"/>
      <c r="B22" s="413"/>
      <c r="C22" s="413"/>
      <c r="D22" s="414"/>
      <c r="E22" s="415"/>
    </row>
    <row r="23" spans="1:5" s="103" customFormat="1" ht="22.95" hidden="1" customHeight="1">
      <c r="A23" s="412"/>
      <c r="B23" s="413"/>
      <c r="C23" s="413"/>
      <c r="D23" s="414"/>
      <c r="E23" s="415"/>
    </row>
    <row r="24" spans="1:5" s="103" customFormat="1" ht="22.95" hidden="1" customHeight="1">
      <c r="A24" s="412"/>
      <c r="B24" s="413"/>
      <c r="C24" s="413"/>
      <c r="D24" s="414"/>
      <c r="E24" s="415"/>
    </row>
    <row r="25" spans="1:5" s="103" customFormat="1" ht="22.95" hidden="1" customHeight="1">
      <c r="A25" s="412"/>
      <c r="B25" s="413"/>
      <c r="C25" s="413"/>
      <c r="D25" s="414"/>
      <c r="E25" s="415"/>
    </row>
    <row r="26" spans="1:5" s="103" customFormat="1" ht="22.95" hidden="1" customHeight="1">
      <c r="A26" s="412"/>
      <c r="B26" s="413"/>
      <c r="C26" s="413"/>
      <c r="D26" s="414"/>
      <c r="E26" s="415"/>
    </row>
    <row r="27" spans="1:5" s="103" customFormat="1" ht="22.95" hidden="1" customHeight="1">
      <c r="A27" s="412"/>
      <c r="B27" s="413"/>
      <c r="C27" s="413"/>
      <c r="D27" s="414"/>
      <c r="E27" s="415"/>
    </row>
    <row r="28" spans="1:5" s="103" customFormat="1" ht="22.95" hidden="1" customHeight="1">
      <c r="A28" s="412"/>
      <c r="B28" s="413"/>
      <c r="C28" s="413"/>
      <c r="D28" s="414"/>
      <c r="E28" s="415"/>
    </row>
    <row r="29" spans="1:5" s="103" customFormat="1" ht="22.95" hidden="1" customHeight="1">
      <c r="A29" s="412"/>
      <c r="B29" s="413"/>
      <c r="C29" s="413"/>
      <c r="D29" s="414"/>
      <c r="E29" s="415"/>
    </row>
    <row r="30" spans="1:5" s="103" customFormat="1" ht="22.95" hidden="1" customHeight="1">
      <c r="A30" s="412"/>
      <c r="B30" s="413"/>
      <c r="C30" s="413"/>
      <c r="D30" s="414"/>
      <c r="E30" s="415"/>
    </row>
    <row r="31" spans="1:5" s="103" customFormat="1" ht="22.95" hidden="1" customHeight="1">
      <c r="A31" s="400"/>
      <c r="B31" s="401"/>
      <c r="C31" s="401"/>
      <c r="D31" s="402"/>
      <c r="E31" s="403"/>
    </row>
    <row r="32" spans="1:5" s="103" customFormat="1" ht="22.95" hidden="1" customHeight="1">
      <c r="A32" s="400"/>
      <c r="B32" s="401"/>
      <c r="C32" s="401"/>
      <c r="D32" s="402"/>
      <c r="E32" s="403"/>
    </row>
    <row r="33" spans="1:5" s="103" customFormat="1" ht="22.95" hidden="1" customHeight="1">
      <c r="A33" s="412"/>
      <c r="B33" s="413"/>
      <c r="C33" s="413"/>
      <c r="D33" s="414"/>
      <c r="E33" s="415"/>
    </row>
    <row r="34" spans="1:5" s="103" customFormat="1" ht="22.95" hidden="1" customHeight="1">
      <c r="A34" s="412"/>
      <c r="B34" s="413"/>
      <c r="C34" s="413"/>
      <c r="D34" s="414"/>
      <c r="E34" s="415"/>
    </row>
    <row r="35" spans="1:5" s="103" customFormat="1" ht="22.95" hidden="1" customHeight="1">
      <c r="A35" s="412"/>
      <c r="B35" s="413"/>
      <c r="C35" s="413"/>
      <c r="D35" s="414"/>
      <c r="E35" s="415"/>
    </row>
    <row r="36" spans="1:5" s="103" customFormat="1" ht="22.95" hidden="1" customHeight="1">
      <c r="A36" s="412"/>
      <c r="B36" s="413"/>
      <c r="C36" s="413"/>
      <c r="D36" s="414"/>
      <c r="E36" s="415"/>
    </row>
    <row r="37" spans="1:5" s="103" customFormat="1" ht="22.95" hidden="1" customHeight="1">
      <c r="A37" s="412"/>
      <c r="B37" s="413"/>
      <c r="C37" s="413"/>
      <c r="D37" s="414"/>
      <c r="E37" s="415"/>
    </row>
    <row r="38" spans="1:5" s="103" customFormat="1" ht="22.95" hidden="1" customHeight="1">
      <c r="A38" s="412"/>
      <c r="B38" s="413"/>
      <c r="C38" s="413"/>
      <c r="D38" s="414"/>
      <c r="E38" s="415"/>
    </row>
    <row r="39" spans="1:5" s="103" customFormat="1" ht="22.95" hidden="1" customHeight="1">
      <c r="A39" s="412"/>
      <c r="B39" s="413"/>
      <c r="C39" s="413"/>
      <c r="D39" s="414"/>
      <c r="E39" s="415"/>
    </row>
    <row r="40" spans="1:5" s="103" customFormat="1" ht="22.95" hidden="1" customHeight="1">
      <c r="A40" s="412"/>
      <c r="B40" s="413"/>
      <c r="C40" s="413"/>
      <c r="D40" s="414"/>
      <c r="E40" s="415"/>
    </row>
    <row r="41" spans="1:5" s="103" customFormat="1" ht="22.95" hidden="1" customHeight="1">
      <c r="A41" s="412"/>
      <c r="B41" s="413"/>
      <c r="C41" s="413"/>
      <c r="D41" s="414"/>
      <c r="E41" s="415"/>
    </row>
    <row r="42" spans="1:5" s="103" customFormat="1" ht="22.95" hidden="1" customHeight="1">
      <c r="A42" s="412"/>
      <c r="B42" s="413"/>
      <c r="C42" s="413"/>
      <c r="D42" s="414"/>
      <c r="E42" s="415"/>
    </row>
    <row r="43" spans="1:5" s="103" customFormat="1" ht="22.95" hidden="1" customHeight="1">
      <c r="A43" s="412"/>
      <c r="B43" s="413"/>
      <c r="C43" s="413"/>
      <c r="D43" s="414"/>
      <c r="E43" s="415"/>
    </row>
    <row r="44" spans="1:5" s="103" customFormat="1" ht="22.95" hidden="1" customHeight="1">
      <c r="A44" s="412"/>
      <c r="B44" s="413"/>
      <c r="C44" s="413"/>
      <c r="D44" s="414"/>
      <c r="E44" s="415"/>
    </row>
    <row r="45" spans="1:5" s="103" customFormat="1" ht="22.95" hidden="1" customHeight="1">
      <c r="A45" s="412"/>
      <c r="B45" s="413"/>
      <c r="C45" s="413"/>
      <c r="D45" s="414"/>
      <c r="E45" s="415"/>
    </row>
    <row r="46" spans="1:5" s="103" customFormat="1" ht="22.95" hidden="1" customHeight="1">
      <c r="A46" s="412"/>
      <c r="B46" s="413"/>
      <c r="C46" s="413"/>
      <c r="D46" s="414"/>
      <c r="E46" s="415"/>
    </row>
    <row r="47" spans="1:5" s="103" customFormat="1" ht="22.95" hidden="1" customHeight="1">
      <c r="A47" s="412"/>
      <c r="B47" s="413"/>
      <c r="C47" s="413"/>
      <c r="D47" s="414"/>
      <c r="E47" s="415"/>
    </row>
    <row r="48" spans="1:5" s="103" customFormat="1" ht="22.95" hidden="1" customHeight="1">
      <c r="A48" s="412"/>
      <c r="B48" s="413"/>
      <c r="C48" s="413"/>
      <c r="D48" s="414"/>
      <c r="E48" s="415"/>
    </row>
    <row r="49" spans="1:11" s="103" customFormat="1" ht="22.95" hidden="1" customHeight="1">
      <c r="A49" s="412"/>
      <c r="B49" s="413"/>
      <c r="C49" s="413"/>
      <c r="D49" s="414"/>
      <c r="E49" s="415"/>
    </row>
    <row r="50" spans="1:11" s="103" customFormat="1" ht="22.95" hidden="1" customHeight="1">
      <c r="A50" s="412"/>
      <c r="B50" s="413"/>
      <c r="C50" s="413"/>
      <c r="D50" s="414"/>
      <c r="E50" s="415"/>
    </row>
    <row r="51" spans="1:11" s="103" customFormat="1" ht="22.95" hidden="1" customHeight="1">
      <c r="A51" s="412"/>
      <c r="B51" s="413"/>
      <c r="C51" s="413"/>
      <c r="D51" s="414"/>
      <c r="E51" s="415"/>
    </row>
    <row r="52" spans="1:11" s="103" customFormat="1" ht="22.95" customHeight="1">
      <c r="A52" s="412"/>
      <c r="B52" s="413"/>
      <c r="C52" s="413"/>
      <c r="D52" s="414"/>
      <c r="E52" s="415"/>
    </row>
    <row r="53" spans="1:11" ht="20.25" customHeight="1">
      <c r="A53" s="298"/>
      <c r="B53" s="299"/>
      <c r="C53" s="251"/>
      <c r="D53" s="300"/>
      <c r="E53" s="300"/>
      <c r="J53" s="120"/>
      <c r="K53" s="120"/>
    </row>
    <row r="54" spans="1:11" ht="20.25" customHeight="1">
      <c r="A54" s="37"/>
      <c r="B54" s="38"/>
      <c r="C54" s="251" t="s">
        <v>161</v>
      </c>
      <c r="D54" s="39"/>
      <c r="E54" s="39"/>
      <c r="J54" s="120"/>
      <c r="K54" s="120"/>
    </row>
    <row r="55" spans="1:11" ht="20.25" customHeight="1">
      <c r="A55" s="298"/>
      <c r="B55" s="299"/>
      <c r="C55" s="251"/>
      <c r="D55" s="300"/>
      <c r="E55" s="300"/>
      <c r="J55" s="120"/>
      <c r="K55" s="120"/>
    </row>
    <row r="56" spans="1:11">
      <c r="A56" s="252" t="s">
        <v>142</v>
      </c>
      <c r="B56" s="252"/>
      <c r="C56" s="252"/>
      <c r="D56" s="301"/>
      <c r="E56" s="301"/>
    </row>
    <row r="57" spans="1:11">
      <c r="A57" s="652" t="s">
        <v>25</v>
      </c>
      <c r="B57" s="652"/>
      <c r="C57" s="652"/>
      <c r="D57" s="302"/>
      <c r="E57" s="302"/>
    </row>
  </sheetData>
  <mergeCells count="1">
    <mergeCell ref="A57:C5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6"/>
  <sheetViews>
    <sheetView zoomScale="92" zoomScaleNormal="92" zoomScaleSheetLayoutView="100" workbookViewId="0">
      <selection activeCell="J20" sqref="J20"/>
    </sheetView>
  </sheetViews>
  <sheetFormatPr defaultColWidth="9" defaultRowHeight="36" customHeight="1"/>
  <cols>
    <col min="1" max="13" width="9" style="1"/>
    <col min="14" max="14" width="108.6640625" style="1" customWidth="1"/>
    <col min="15" max="15" width="26.88671875" style="10" customWidth="1"/>
    <col min="16" max="16384" width="9" style="1"/>
  </cols>
  <sheetData>
    <row r="1" spans="1:16" ht="46.2" customHeight="1" thickBot="1">
      <c r="A1" s="653" t="s">
        <v>242</v>
      </c>
      <c r="B1" s="654"/>
      <c r="C1" s="654"/>
      <c r="D1" s="654"/>
      <c r="E1" s="654"/>
      <c r="F1" s="654"/>
      <c r="G1" s="654"/>
      <c r="H1" s="654"/>
      <c r="I1" s="654"/>
      <c r="J1" s="654"/>
      <c r="K1" s="654"/>
      <c r="L1" s="654"/>
      <c r="M1" s="654"/>
      <c r="N1" s="655"/>
    </row>
    <row r="2" spans="1:16" ht="42.6" customHeight="1">
      <c r="A2" s="656" t="s">
        <v>383</v>
      </c>
      <c r="B2" s="657"/>
      <c r="C2" s="657"/>
      <c r="D2" s="657"/>
      <c r="E2" s="657"/>
      <c r="F2" s="657"/>
      <c r="G2" s="657"/>
      <c r="H2" s="657"/>
      <c r="I2" s="657"/>
      <c r="J2" s="657"/>
      <c r="K2" s="657"/>
      <c r="L2" s="657"/>
      <c r="M2" s="657"/>
      <c r="N2" s="658"/>
    </row>
    <row r="3" spans="1:16" ht="315.60000000000002" customHeight="1" thickBot="1">
      <c r="A3" s="659" t="s">
        <v>384</v>
      </c>
      <c r="B3" s="660"/>
      <c r="C3" s="660"/>
      <c r="D3" s="660"/>
      <c r="E3" s="660"/>
      <c r="F3" s="660"/>
      <c r="G3" s="660"/>
      <c r="H3" s="660"/>
      <c r="I3" s="660"/>
      <c r="J3" s="660"/>
      <c r="K3" s="660"/>
      <c r="L3" s="660"/>
      <c r="M3" s="660"/>
      <c r="N3" s="661"/>
      <c r="P3" s="291"/>
    </row>
    <row r="4" spans="1:16" ht="47.4" customHeight="1">
      <c r="A4" s="662" t="s">
        <v>385</v>
      </c>
      <c r="B4" s="663"/>
      <c r="C4" s="663"/>
      <c r="D4" s="663"/>
      <c r="E4" s="663"/>
      <c r="F4" s="663"/>
      <c r="G4" s="663"/>
      <c r="H4" s="663"/>
      <c r="I4" s="663"/>
      <c r="J4" s="663"/>
      <c r="K4" s="663"/>
      <c r="L4" s="663"/>
      <c r="M4" s="663"/>
      <c r="N4" s="664"/>
    </row>
    <row r="5" spans="1:16" ht="99.6" customHeight="1" thickBot="1">
      <c r="A5" s="665" t="s">
        <v>386</v>
      </c>
      <c r="B5" s="666"/>
      <c r="C5" s="666"/>
      <c r="D5" s="666"/>
      <c r="E5" s="666"/>
      <c r="F5" s="666"/>
      <c r="G5" s="666"/>
      <c r="H5" s="666"/>
      <c r="I5" s="666"/>
      <c r="J5" s="666"/>
      <c r="K5" s="666"/>
      <c r="L5" s="666"/>
      <c r="M5" s="666"/>
      <c r="N5" s="667"/>
    </row>
    <row r="6" spans="1:16" ht="49.2" customHeight="1" thickBot="1">
      <c r="A6" s="668" t="s">
        <v>387</v>
      </c>
      <c r="B6" s="669"/>
      <c r="C6" s="669"/>
      <c r="D6" s="669"/>
      <c r="E6" s="669"/>
      <c r="F6" s="669"/>
      <c r="G6" s="669"/>
      <c r="H6" s="669"/>
      <c r="I6" s="669"/>
      <c r="J6" s="669"/>
      <c r="K6" s="669"/>
      <c r="L6" s="669"/>
      <c r="M6" s="669"/>
      <c r="N6" s="670"/>
    </row>
    <row r="7" spans="1:16" ht="143.4" customHeight="1" thickBot="1">
      <c r="A7" s="671" t="s">
        <v>388</v>
      </c>
      <c r="B7" s="672"/>
      <c r="C7" s="672"/>
      <c r="D7" s="672"/>
      <c r="E7" s="672"/>
      <c r="F7" s="672"/>
      <c r="G7" s="672"/>
      <c r="H7" s="672"/>
      <c r="I7" s="672"/>
      <c r="J7" s="672"/>
      <c r="K7" s="672"/>
      <c r="L7" s="672"/>
      <c r="M7" s="672"/>
      <c r="N7" s="673"/>
      <c r="O7" s="42" t="s">
        <v>173</v>
      </c>
    </row>
    <row r="8" spans="1:16" ht="49.2" customHeight="1" thickBot="1">
      <c r="A8" s="677" t="s">
        <v>389</v>
      </c>
      <c r="B8" s="678"/>
      <c r="C8" s="678"/>
      <c r="D8" s="678"/>
      <c r="E8" s="678"/>
      <c r="F8" s="678"/>
      <c r="G8" s="678"/>
      <c r="H8" s="678"/>
      <c r="I8" s="678"/>
      <c r="J8" s="678"/>
      <c r="K8" s="678"/>
      <c r="L8" s="678"/>
      <c r="M8" s="678"/>
      <c r="N8" s="679"/>
      <c r="O8" s="45"/>
    </row>
    <row r="9" spans="1:16" ht="168.6" customHeight="1" thickBot="1">
      <c r="A9" s="680" t="s">
        <v>390</v>
      </c>
      <c r="B9" s="681"/>
      <c r="C9" s="681"/>
      <c r="D9" s="681"/>
      <c r="E9" s="681"/>
      <c r="F9" s="681"/>
      <c r="G9" s="681"/>
      <c r="H9" s="681"/>
      <c r="I9" s="681"/>
      <c r="J9" s="681"/>
      <c r="K9" s="681"/>
      <c r="L9" s="681"/>
      <c r="M9" s="681"/>
      <c r="N9" s="682"/>
      <c r="O9" s="45"/>
    </row>
    <row r="10" spans="1:16" s="103" customFormat="1" ht="49.2" customHeight="1">
      <c r="A10" s="683" t="s">
        <v>391</v>
      </c>
      <c r="B10" s="684"/>
      <c r="C10" s="684"/>
      <c r="D10" s="684"/>
      <c r="E10" s="684"/>
      <c r="F10" s="684"/>
      <c r="G10" s="684"/>
      <c r="H10" s="684"/>
      <c r="I10" s="684"/>
      <c r="J10" s="684"/>
      <c r="K10" s="684"/>
      <c r="L10" s="684"/>
      <c r="M10" s="684"/>
      <c r="N10" s="685"/>
      <c r="O10" s="273"/>
    </row>
    <row r="11" spans="1:16" s="103" customFormat="1" ht="122.4" customHeight="1" thickBot="1">
      <c r="A11" s="686" t="s">
        <v>392</v>
      </c>
      <c r="B11" s="687"/>
      <c r="C11" s="687"/>
      <c r="D11" s="687"/>
      <c r="E11" s="687"/>
      <c r="F11" s="687"/>
      <c r="G11" s="687"/>
      <c r="H11" s="687"/>
      <c r="I11" s="687"/>
      <c r="J11" s="687"/>
      <c r="K11" s="687"/>
      <c r="L11" s="687"/>
      <c r="M11" s="687"/>
      <c r="N11" s="688"/>
      <c r="O11" s="273"/>
    </row>
    <row r="12" spans="1:16" ht="43.8" hidden="1" customHeight="1">
      <c r="A12" s="689"/>
      <c r="B12" s="690"/>
      <c r="C12" s="690"/>
      <c r="D12" s="690"/>
      <c r="E12" s="690"/>
      <c r="F12" s="690"/>
      <c r="G12" s="690"/>
      <c r="H12" s="690"/>
      <c r="I12" s="690"/>
      <c r="J12" s="690"/>
      <c r="K12" s="690"/>
      <c r="L12" s="690"/>
      <c r="M12" s="690"/>
      <c r="N12" s="691"/>
    </row>
    <row r="13" spans="1:16" ht="212.4" hidden="1" customHeight="1" thickBot="1">
      <c r="A13" s="692"/>
      <c r="B13" s="693"/>
      <c r="C13" s="693"/>
      <c r="D13" s="693"/>
      <c r="E13" s="693"/>
      <c r="F13" s="693"/>
      <c r="G13" s="693"/>
      <c r="H13" s="693"/>
      <c r="I13" s="693"/>
      <c r="J13" s="693"/>
      <c r="K13" s="693"/>
      <c r="L13" s="693"/>
      <c r="M13" s="693"/>
      <c r="N13" s="694"/>
    </row>
    <row r="14" spans="1:16" ht="38.4" customHeight="1">
      <c r="A14" s="676" t="s">
        <v>26</v>
      </c>
      <c r="B14" s="676"/>
      <c r="C14" s="676"/>
      <c r="D14" s="676"/>
      <c r="E14" s="676"/>
      <c r="F14" s="676"/>
      <c r="G14" s="676"/>
      <c r="H14" s="676"/>
      <c r="I14" s="676"/>
      <c r="J14" s="676"/>
      <c r="K14" s="676"/>
      <c r="L14" s="676"/>
      <c r="M14" s="676"/>
      <c r="N14" s="676"/>
    </row>
    <row r="15" spans="1:16" ht="42" customHeight="1">
      <c r="A15" s="674" t="s">
        <v>25</v>
      </c>
      <c r="B15" s="675"/>
      <c r="C15" s="675"/>
      <c r="D15" s="675"/>
      <c r="E15" s="675"/>
      <c r="F15" s="675"/>
      <c r="G15" s="675"/>
      <c r="H15" s="675"/>
      <c r="I15" s="675"/>
      <c r="J15" s="675"/>
      <c r="K15" s="675"/>
      <c r="L15" s="675"/>
      <c r="M15" s="675"/>
      <c r="N15" s="675"/>
    </row>
    <row r="16" spans="1:16" ht="45.6" customHeight="1"/>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tabColor theme="1"/>
  </sheetPr>
  <dimension ref="A1:C44"/>
  <sheetViews>
    <sheetView view="pageBreakPreview" zoomScale="86" zoomScaleNormal="75" zoomScaleSheetLayoutView="86" workbookViewId="0">
      <selection activeCell="F3" sqref="F3"/>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0" customFormat="1" ht="46.2" customHeight="1" thickBot="1">
      <c r="A1" s="125" t="s">
        <v>243</v>
      </c>
      <c r="B1" s="43" t="s">
        <v>0</v>
      </c>
      <c r="C1" s="44" t="s">
        <v>2</v>
      </c>
    </row>
    <row r="2" spans="1:3" ht="46.8" customHeight="1">
      <c r="A2" s="296" t="s">
        <v>393</v>
      </c>
      <c r="B2" s="2"/>
      <c r="C2" s="695"/>
    </row>
    <row r="3" spans="1:3" ht="169.2" customHeight="1">
      <c r="A3" s="433" t="s">
        <v>398</v>
      </c>
      <c r="B3" s="46"/>
      <c r="C3" s="696"/>
    </row>
    <row r="4" spans="1:3" ht="34.799999999999997" customHeight="1" thickBot="1">
      <c r="A4" s="434" t="s">
        <v>394</v>
      </c>
      <c r="B4" s="1"/>
      <c r="C4" s="1"/>
    </row>
    <row r="5" spans="1:3" ht="41.4" customHeight="1">
      <c r="A5" s="392" t="s">
        <v>395</v>
      </c>
      <c r="B5" s="2"/>
      <c r="C5" s="695"/>
    </row>
    <row r="6" spans="1:3" ht="146.4" customHeight="1">
      <c r="A6" s="366" t="s">
        <v>396</v>
      </c>
      <c r="B6" s="46"/>
      <c r="C6" s="696"/>
    </row>
    <row r="7" spans="1:3" ht="38.4" customHeight="1">
      <c r="A7" s="291" t="s">
        <v>397</v>
      </c>
      <c r="B7" s="1"/>
      <c r="C7" s="1"/>
    </row>
    <row r="8" spans="1:3" ht="43.2" hidden="1" customHeight="1">
      <c r="A8" s="454"/>
      <c r="B8" s="152"/>
      <c r="C8" s="695"/>
    </row>
    <row r="9" spans="1:3" ht="98.4" hidden="1" customHeight="1" thickBot="1">
      <c r="A9" s="435"/>
      <c r="B9" s="153"/>
      <c r="C9" s="696"/>
    </row>
    <row r="10" spans="1:3" ht="36" hidden="1" customHeight="1">
      <c r="A10" s="330"/>
      <c r="B10" s="1"/>
      <c r="C10" s="1"/>
    </row>
    <row r="11" spans="1:3" s="331" customFormat="1" ht="42.6" hidden="1" customHeight="1">
      <c r="A11" s="436"/>
      <c r="B11" s="437"/>
      <c r="C11" s="437"/>
    </row>
    <row r="12" spans="1:3" ht="105.6" hidden="1" customHeight="1" thickBot="1">
      <c r="A12" s="367"/>
      <c r="B12" s="332"/>
      <c r="C12" s="332"/>
    </row>
    <row r="13" spans="1:3" s="334" customFormat="1" ht="34.200000000000003" hidden="1" customHeight="1">
      <c r="A13" s="333"/>
    </row>
    <row r="14" spans="1:3" s="331" customFormat="1" ht="42.6" hidden="1" customHeight="1">
      <c r="A14" s="438"/>
      <c r="B14" s="439"/>
      <c r="C14" s="439"/>
    </row>
    <row r="15" spans="1:3" ht="205.8" hidden="1" customHeight="1" thickBot="1">
      <c r="A15" s="367"/>
      <c r="B15" s="332"/>
      <c r="C15" s="332"/>
    </row>
    <row r="16" spans="1:3" s="334" customFormat="1" ht="46.8" hidden="1" customHeight="1">
      <c r="A16" s="453"/>
    </row>
    <row r="17" spans="1:3" ht="90.6" hidden="1" customHeight="1">
      <c r="A17" s="452"/>
      <c r="B17" s="1"/>
      <c r="C17" s="1"/>
    </row>
    <row r="18" spans="1:3" ht="29.4" hidden="1" customHeight="1">
      <c r="A18" s="368"/>
      <c r="B18" s="1"/>
      <c r="C18" s="1"/>
    </row>
    <row r="19" spans="1:3" s="334" customFormat="1" ht="46.8" hidden="1" customHeight="1">
      <c r="A19" s="453"/>
    </row>
    <row r="20" spans="1:3" ht="58.8" hidden="1" customHeight="1">
      <c r="A20" s="452"/>
      <c r="B20" s="1"/>
      <c r="C20" s="1"/>
    </row>
    <row r="21" spans="1:3" ht="38.4" customHeight="1">
      <c r="A21" s="368"/>
      <c r="B21" s="1"/>
      <c r="C21" s="1"/>
    </row>
    <row r="22" spans="1:3" ht="39" customHeight="1">
      <c r="A22" s="1" t="s">
        <v>187</v>
      </c>
      <c r="B22" s="1"/>
      <c r="C22" s="1"/>
    </row>
    <row r="23" spans="1:3" ht="32.25" customHeight="1">
      <c r="A23" s="1" t="s">
        <v>188</v>
      </c>
      <c r="B23" s="1"/>
      <c r="C23" s="1"/>
    </row>
    <row r="24" spans="1:3" ht="36.75" customHeight="1"/>
    <row r="25" spans="1:3" ht="33" customHeight="1"/>
    <row r="26" spans="1:3" ht="36.75" customHeight="1"/>
    <row r="27" spans="1:3" ht="36.75" customHeight="1"/>
    <row r="28" spans="1:3" ht="25.5" customHeight="1"/>
    <row r="29" spans="1:3" ht="32.25" customHeight="1"/>
    <row r="30" spans="1:3" ht="30.75" customHeight="1"/>
    <row r="31" spans="1:3" ht="42.75" customHeight="1"/>
    <row r="32" spans="1:3" ht="43.5" customHeight="1"/>
    <row r="33" ht="27.75" customHeight="1"/>
    <row r="34" ht="30.75" customHeight="1"/>
    <row r="35" ht="29.25" customHeight="1"/>
    <row r="36" ht="27" customHeight="1"/>
    <row r="37" ht="27" customHeight="1"/>
    <row r="38" ht="27" customHeight="1"/>
    <row r="39" ht="27" customHeight="1"/>
    <row r="40" ht="27" customHeight="1"/>
    <row r="41" ht="27" customHeight="1"/>
    <row r="42" ht="27" customHeight="1"/>
    <row r="43" ht="27" customHeight="1"/>
    <row r="44" ht="27" customHeight="1"/>
  </sheetData>
  <mergeCells count="3">
    <mergeCell ref="C2:C3"/>
    <mergeCell ref="C5:C6"/>
    <mergeCell ref="C8:C9"/>
  </mergeCells>
  <phoneticPr fontId="86"/>
  <hyperlinks>
    <hyperlink ref="A4" r:id="rId1" xr:uid="{FABA1124-7EEE-4759-A0E1-762E4B302362}"/>
    <hyperlink ref="A7" r:id="rId2" xr:uid="{7EF9C0CF-EA22-4D1B-81AF-B2DF66848E14}"/>
  </hyperlinks>
  <pageMargins left="0" right="0" top="0.19685039370078741" bottom="0.39370078740157483" header="0" footer="0.19685039370078741"/>
  <pageSetup paperSize="9" scale="6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I49"/>
  <sheetViews>
    <sheetView view="pageBreakPreview" topLeftCell="B1" zoomScale="69" zoomScaleNormal="100" zoomScaleSheetLayoutView="69" workbookViewId="0">
      <selection activeCell="AQ21" sqref="AQ21"/>
    </sheetView>
  </sheetViews>
  <sheetFormatPr defaultRowHeight="13.2"/>
  <cols>
    <col min="1" max="1" width="8.88671875" hidden="1" customWidth="1"/>
    <col min="6" max="6" width="4.88671875" customWidth="1"/>
    <col min="8" max="8" width="1.77734375" customWidth="1"/>
    <col min="9" max="9" width="8.88671875" hidden="1" customWidth="1"/>
    <col min="11" max="11" width="11.6640625" customWidth="1"/>
    <col min="17" max="17" width="6.109375" customWidth="1"/>
    <col min="27" max="27" width="4.109375" customWidth="1"/>
  </cols>
  <sheetData>
    <row r="1" spans="1:35">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row>
    <row r="2" spans="1:35" ht="55.2" customHeight="1">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row>
    <row r="3" spans="1:35">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row>
    <row r="4" spans="1:35">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row>
    <row r="5" spans="1:35">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row>
    <row r="6" spans="1:35" ht="24.6" customHeight="1">
      <c r="A6" s="396"/>
      <c r="B6" s="442"/>
      <c r="C6" s="442"/>
      <c r="D6" s="443"/>
      <c r="E6" s="443"/>
      <c r="F6" s="443"/>
      <c r="G6" s="444"/>
      <c r="H6" s="442"/>
      <c r="I6" s="442"/>
      <c r="J6" s="442"/>
      <c r="K6" s="442"/>
      <c r="L6" s="445"/>
      <c r="M6" s="445"/>
      <c r="N6" s="445"/>
      <c r="O6" s="445"/>
      <c r="P6" s="445"/>
      <c r="Q6" s="445"/>
      <c r="R6" s="445"/>
      <c r="S6" s="442"/>
      <c r="T6" s="442"/>
      <c r="U6" s="442"/>
      <c r="V6" s="442"/>
      <c r="W6" s="442"/>
      <c r="X6" s="442"/>
      <c r="Y6" s="442"/>
      <c r="Z6" s="442"/>
      <c r="AA6" s="442"/>
      <c r="AB6" s="442"/>
      <c r="AC6" s="442"/>
      <c r="AD6" s="442"/>
      <c r="AE6" s="442"/>
      <c r="AF6" s="442"/>
      <c r="AG6" s="442"/>
      <c r="AH6" s="442"/>
      <c r="AI6" s="442"/>
    </row>
    <row r="7" spans="1:35" ht="24.6" customHeight="1">
      <c r="A7" s="397"/>
      <c r="B7" s="442"/>
      <c r="C7" s="442"/>
      <c r="D7" s="446"/>
      <c r="E7" s="446"/>
      <c r="F7" s="446"/>
      <c r="G7" s="446"/>
      <c r="H7" s="442"/>
      <c r="I7" s="442"/>
      <c r="J7" s="442"/>
      <c r="K7" s="442"/>
      <c r="L7" s="445"/>
      <c r="M7" s="445"/>
      <c r="N7" s="445"/>
      <c r="O7" s="445"/>
      <c r="P7" s="445"/>
      <c r="Q7" s="445"/>
      <c r="R7" s="445"/>
      <c r="S7" s="442"/>
      <c r="T7" s="442"/>
      <c r="U7" s="442"/>
      <c r="V7" s="442"/>
      <c r="W7" s="442"/>
      <c r="X7" s="442"/>
      <c r="Y7" s="442"/>
      <c r="Z7" s="442"/>
      <c r="AA7" s="442"/>
      <c r="AB7" s="442"/>
      <c r="AC7" s="442"/>
      <c r="AD7" s="442"/>
      <c r="AE7" s="442"/>
      <c r="AF7" s="442"/>
      <c r="AG7" s="442"/>
      <c r="AH7" s="442"/>
      <c r="AI7" s="442"/>
    </row>
    <row r="8" spans="1:35" ht="7.2" customHeight="1">
      <c r="A8" s="398"/>
      <c r="B8" s="442"/>
      <c r="C8" s="442"/>
      <c r="D8" s="447"/>
      <c r="E8" s="447"/>
      <c r="F8" s="447"/>
      <c r="G8" s="447"/>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row>
    <row r="9" spans="1:35" ht="24.6" customHeight="1">
      <c r="A9" s="399"/>
      <c r="B9" s="442"/>
      <c r="C9" s="442"/>
      <c r="D9" s="448"/>
      <c r="E9" s="448"/>
      <c r="F9" s="448"/>
      <c r="G9" s="448"/>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row>
    <row r="10" spans="1:35" ht="13.2" customHeight="1">
      <c r="A10" s="398"/>
      <c r="B10" s="442"/>
      <c r="C10" s="442"/>
      <c r="D10" s="447"/>
      <c r="E10" s="447"/>
      <c r="F10" s="447"/>
      <c r="G10" s="447"/>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row>
    <row r="11" spans="1:35" ht="13.2" customHeight="1">
      <c r="A11" s="398"/>
      <c r="B11" s="442"/>
      <c r="C11" s="442"/>
      <c r="D11" s="447"/>
      <c r="E11" s="447"/>
      <c r="F11" s="447"/>
      <c r="G11" s="447"/>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row>
    <row r="12" spans="1:35" ht="13.2" customHeight="1">
      <c r="A12" s="398"/>
      <c r="B12" s="442"/>
      <c r="C12" s="442"/>
      <c r="D12" s="447"/>
      <c r="E12" s="447"/>
      <c r="F12" s="447"/>
      <c r="G12" s="447"/>
      <c r="H12" s="447"/>
      <c r="I12" s="447"/>
      <c r="J12" s="447"/>
      <c r="K12" s="447"/>
      <c r="L12" s="447"/>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row>
    <row r="13" spans="1:35" ht="13.2" customHeight="1">
      <c r="A13" s="398"/>
      <c r="B13" s="442"/>
      <c r="C13" s="442"/>
      <c r="D13" s="447"/>
      <c r="E13" s="447"/>
      <c r="F13" s="447"/>
      <c r="G13" s="447"/>
      <c r="H13" s="447"/>
      <c r="I13" s="447"/>
      <c r="J13" s="447"/>
      <c r="K13" s="447"/>
      <c r="L13" s="447"/>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row>
    <row r="14" spans="1:35">
      <c r="A14" s="395"/>
      <c r="B14" s="442"/>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row>
    <row r="15" spans="1:35" ht="21" customHeight="1">
      <c r="A15" s="395"/>
      <c r="B15" s="442"/>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row>
    <row r="16" spans="1:35" ht="13.2" customHeight="1">
      <c r="A16" s="395"/>
      <c r="B16" s="442"/>
      <c r="C16" s="442"/>
      <c r="D16" s="442"/>
      <c r="E16" s="442"/>
      <c r="F16" s="442"/>
      <c r="G16" s="442"/>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row>
    <row r="17" spans="1:35" ht="13.2" customHeight="1">
      <c r="A17" s="395"/>
      <c r="B17" s="442"/>
      <c r="C17" s="442"/>
      <c r="D17" s="442"/>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row>
    <row r="18" spans="1:35">
      <c r="A18" s="395"/>
      <c r="B18" s="442"/>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row>
    <row r="19" spans="1:35">
      <c r="A19" s="395"/>
      <c r="B19" s="442"/>
      <c r="C19" s="442"/>
      <c r="D19" s="442"/>
      <c r="E19" s="442"/>
      <c r="F19" s="442"/>
      <c r="G19" s="442"/>
      <c r="H19" s="442"/>
      <c r="I19" s="442"/>
      <c r="J19" s="442"/>
      <c r="K19" s="442"/>
      <c r="L19" s="442"/>
      <c r="M19" s="442"/>
      <c r="N19" s="442"/>
      <c r="O19" s="442"/>
      <c r="P19" s="442"/>
      <c r="Q19" s="442"/>
      <c r="R19" s="442"/>
      <c r="S19" s="442"/>
      <c r="T19" s="442"/>
      <c r="U19" s="442"/>
      <c r="V19" s="442"/>
      <c r="W19" s="449"/>
      <c r="X19" s="442"/>
      <c r="Y19" s="442"/>
      <c r="Z19" s="442"/>
      <c r="AA19" s="442"/>
      <c r="AB19" s="442"/>
      <c r="AC19" s="442"/>
      <c r="AD19" s="442"/>
      <c r="AE19" s="442"/>
      <c r="AF19" s="442"/>
      <c r="AG19" s="442"/>
      <c r="AH19" s="442"/>
      <c r="AI19" s="442"/>
    </row>
    <row r="20" spans="1:35">
      <c r="A20" s="395"/>
      <c r="B20" s="442"/>
      <c r="C20" s="442"/>
      <c r="D20" s="442"/>
      <c r="E20" s="442"/>
      <c r="F20" s="442"/>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row>
    <row r="21" spans="1:35">
      <c r="A21" s="395"/>
      <c r="B21" s="442"/>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row>
    <row r="22" spans="1:35">
      <c r="A22" s="395"/>
      <c r="B22" s="442"/>
      <c r="C22" s="442"/>
      <c r="D22" s="442"/>
      <c r="E22" s="442"/>
      <c r="F22" s="442"/>
      <c r="G22" s="442"/>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2"/>
    </row>
    <row r="23" spans="1:35">
      <c r="A23" s="395"/>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row>
    <row r="24" spans="1:35">
      <c r="A24" s="395"/>
      <c r="B24" s="442"/>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row>
    <row r="25" spans="1:35">
      <c r="A25" s="395"/>
      <c r="B25" s="442"/>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row>
    <row r="26" spans="1:35">
      <c r="A26" s="395"/>
      <c r="B26" s="442"/>
      <c r="C26" s="442"/>
      <c r="D26" s="442"/>
      <c r="E26" s="442"/>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row>
    <row r="27" spans="1:35">
      <c r="A27" s="395"/>
      <c r="B27" s="442"/>
      <c r="C27" s="442"/>
      <c r="D27" s="442"/>
      <c r="E27" s="442"/>
      <c r="F27" s="442"/>
      <c r="G27" s="442"/>
      <c r="H27" s="442"/>
      <c r="I27" s="442"/>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row>
    <row r="28" spans="1:35">
      <c r="A28" s="395"/>
      <c r="B28" s="442"/>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row>
    <row r="29" spans="1:35">
      <c r="A29" s="395"/>
      <c r="B29" s="442"/>
      <c r="C29" s="442"/>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row>
    <row r="30" spans="1:35">
      <c r="A30" s="395"/>
      <c r="B30" s="442"/>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row>
    <row r="31" spans="1:35">
      <c r="A31" s="395"/>
      <c r="B31" s="442"/>
      <c r="C31" s="442"/>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row>
    <row r="32" spans="1:35">
      <c r="A32" s="395"/>
      <c r="B32" s="442"/>
      <c r="C32" s="442"/>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row>
    <row r="33" spans="1:35">
      <c r="A33" s="395"/>
      <c r="B33" s="442"/>
      <c r="C33" s="442"/>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row>
    <row r="34" spans="1:35">
      <c r="A34" s="395"/>
      <c r="B34" s="442"/>
      <c r="C34" s="442"/>
      <c r="D34" s="442"/>
      <c r="E34" s="442"/>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row>
    <row r="35" spans="1:35">
      <c r="A35" s="395"/>
      <c r="B35" s="442"/>
      <c r="C35" s="442"/>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row>
    <row r="36" spans="1:35">
      <c r="A36" s="395"/>
      <c r="B36" s="442"/>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row>
    <row r="37" spans="1:35">
      <c r="A37" s="395"/>
      <c r="B37" s="442"/>
      <c r="C37" s="442"/>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row>
    <row r="38" spans="1:35">
      <c r="A38" s="395"/>
      <c r="B38" s="442"/>
      <c r="C38" s="442"/>
      <c r="D38" s="442"/>
      <c r="E38" s="442"/>
      <c r="F38" s="442"/>
      <c r="G38" s="442"/>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row>
    <row r="39" spans="1:35">
      <c r="A39" s="395"/>
      <c r="B39" s="442"/>
      <c r="C39" s="442"/>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row>
    <row r="40" spans="1:35">
      <c r="A40" s="395"/>
      <c r="B40" s="442"/>
      <c r="C40" s="442"/>
      <c r="D40" s="442"/>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row>
    <row r="41" spans="1:35" ht="14.4">
      <c r="A41" s="395"/>
      <c r="B41" s="442"/>
      <c r="C41" s="442"/>
      <c r="D41" s="442"/>
      <c r="E41" s="505"/>
      <c r="F41" s="505"/>
      <c r="G41" s="505"/>
      <c r="H41" s="505"/>
      <c r="I41" s="505"/>
      <c r="J41" s="505"/>
      <c r="K41" s="505"/>
      <c r="L41" s="442"/>
      <c r="M41" s="442"/>
      <c r="N41" s="442"/>
      <c r="O41" s="442"/>
      <c r="P41" s="442"/>
      <c r="Q41" s="442"/>
      <c r="R41" s="442"/>
      <c r="S41" s="505"/>
      <c r="T41" s="505"/>
      <c r="U41" s="505"/>
      <c r="V41" s="505"/>
      <c r="W41" s="442"/>
      <c r="X41" s="442"/>
      <c r="Y41" s="442"/>
      <c r="Z41" s="442"/>
      <c r="AA41" s="442"/>
      <c r="AB41" s="442"/>
      <c r="AC41" s="442"/>
      <c r="AD41" s="442"/>
      <c r="AE41" s="442"/>
      <c r="AF41" s="442"/>
      <c r="AG41" s="442"/>
      <c r="AH41" s="442"/>
      <c r="AI41" s="442"/>
    </row>
    <row r="42" spans="1:35">
      <c r="A42" s="395"/>
      <c r="B42" s="442"/>
      <c r="C42" s="442"/>
      <c r="D42" s="442"/>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row>
    <row r="43" spans="1:35">
      <c r="A43" s="395"/>
      <c r="B43" s="442"/>
      <c r="C43" s="442"/>
      <c r="D43" s="442"/>
      <c r="E43" s="442"/>
      <c r="F43" s="442"/>
      <c r="G43" s="442"/>
      <c r="H43" s="442"/>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2"/>
      <c r="AI43" s="442"/>
    </row>
    <row r="44" spans="1:35">
      <c r="A44" s="395"/>
      <c r="B44" s="442"/>
      <c r="C44" s="442"/>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row>
    <row r="45" spans="1:35">
      <c r="A45" s="395"/>
      <c r="B45" s="442"/>
      <c r="C45" s="442"/>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row>
    <row r="46" spans="1:35">
      <c r="A46" s="395"/>
      <c r="B46" s="442"/>
      <c r="C46" s="442"/>
      <c r="D46" s="442"/>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row>
    <row r="47" spans="1:35">
      <c r="A47" s="395"/>
      <c r="B47" s="442"/>
      <c r="C47" s="442"/>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2"/>
      <c r="AE47" s="442"/>
      <c r="AF47" s="442"/>
      <c r="AG47" s="442"/>
      <c r="AH47" s="442"/>
      <c r="AI47" s="442"/>
    </row>
    <row r="48" spans="1:35">
      <c r="A48" s="395"/>
      <c r="B48" s="442"/>
      <c r="C48" s="442"/>
      <c r="D48" s="442"/>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2"/>
      <c r="AD48" s="442"/>
      <c r="AE48" s="442"/>
      <c r="AF48" s="442"/>
      <c r="AG48" s="442"/>
      <c r="AH48" s="442"/>
      <c r="AI48" s="442"/>
    </row>
    <row r="49" spans="1:35">
      <c r="A49" s="395"/>
      <c r="B49" s="442"/>
      <c r="C49" s="442"/>
      <c r="D49" s="442"/>
      <c r="E49" s="442"/>
      <c r="F49" s="442"/>
      <c r="G49" s="442"/>
      <c r="H49" s="442"/>
      <c r="I49" s="442"/>
      <c r="J49" s="442"/>
      <c r="K49" s="442"/>
      <c r="L49" s="442"/>
      <c r="M49" s="442"/>
      <c r="N49" s="442"/>
      <c r="O49" s="442"/>
      <c r="P49" s="442"/>
      <c r="Q49" s="442"/>
      <c r="R49" s="442"/>
      <c r="S49" s="442"/>
      <c r="T49" s="442"/>
      <c r="U49" s="442"/>
      <c r="V49" s="442"/>
      <c r="W49" s="442"/>
      <c r="X49" s="442"/>
      <c r="Y49" s="442"/>
      <c r="Z49" s="442"/>
      <c r="AA49" s="442"/>
      <c r="AB49" s="442"/>
      <c r="AC49" s="442"/>
      <c r="AD49" s="442"/>
      <c r="AE49" s="442"/>
      <c r="AF49" s="442"/>
      <c r="AG49" s="442"/>
      <c r="AH49" s="442"/>
      <c r="AI49" s="442"/>
    </row>
  </sheetData>
  <sheetProtection formatCells="0" formatColumns="0" formatRows="0" insertColumns="0" insertRows="0" insertHyperlinks="0" deleteColumns="0" deleteRows="0" sort="0" autoFilter="0" pivotTables="0"/>
  <mergeCells count="2">
    <mergeCell ref="E41:K41"/>
    <mergeCell ref="S41:V41"/>
  </mergeCells>
  <phoneticPr fontId="86"/>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5"/>
  <sheetViews>
    <sheetView tabSelected="1" zoomScaleNormal="100" zoomScaleSheetLayoutView="100" workbookViewId="0">
      <selection activeCell="J89" sqref="J89"/>
    </sheetView>
  </sheetViews>
  <sheetFormatPr defaultColWidth="9" defaultRowHeight="13.2"/>
  <cols>
    <col min="1" max="1" width="12.77734375" style="52" customWidth="1"/>
    <col min="2" max="2" width="5.109375" style="52" customWidth="1"/>
    <col min="3" max="3" width="3.77734375" style="52" customWidth="1"/>
    <col min="4" max="4" width="6.88671875" style="52" customWidth="1"/>
    <col min="5" max="5" width="13.109375" style="52" customWidth="1"/>
    <col min="6" max="6" width="13.109375" style="87" customWidth="1"/>
    <col min="7" max="7" width="11.33203125" style="52" customWidth="1"/>
    <col min="8" max="8" width="26.6640625" style="64" customWidth="1"/>
    <col min="9" max="9" width="13" style="57" customWidth="1"/>
    <col min="10" max="10" width="16.109375" style="57" customWidth="1"/>
    <col min="11" max="11" width="13.44140625" style="87" customWidth="1"/>
    <col min="12" max="12" width="22.44140625" style="87" customWidth="1"/>
    <col min="13" max="13" width="13.44140625" style="62" customWidth="1"/>
    <col min="14" max="14" width="22.44140625" style="52" customWidth="1"/>
    <col min="15" max="15" width="9" style="53"/>
    <col min="16" max="16384" width="9" style="52"/>
  </cols>
  <sheetData>
    <row r="1" spans="1:16" ht="26.25" customHeight="1" thickTop="1">
      <c r="A1" s="47" t="s">
        <v>164</v>
      </c>
      <c r="B1" s="48"/>
      <c r="C1" s="48"/>
      <c r="D1" s="49"/>
      <c r="E1" s="49"/>
      <c r="F1" s="50"/>
      <c r="G1" s="51"/>
      <c r="H1" s="336"/>
      <c r="I1" s="337" t="s">
        <v>35</v>
      </c>
      <c r="J1" s="338"/>
      <c r="K1" s="339"/>
      <c r="L1" s="340"/>
      <c r="M1" s="341"/>
    </row>
    <row r="2" spans="1:16" ht="17.399999999999999">
      <c r="A2" s="54"/>
      <c r="B2" s="178"/>
      <c r="C2" s="178"/>
      <c r="D2" s="178"/>
      <c r="E2" s="178"/>
      <c r="F2" s="178"/>
      <c r="G2" s="55"/>
      <c r="H2" s="342"/>
      <c r="I2" s="590" t="s">
        <v>174</v>
      </c>
      <c r="J2" s="590"/>
      <c r="K2" s="590"/>
      <c r="L2" s="590"/>
      <c r="M2" s="590"/>
      <c r="N2" s="154"/>
      <c r="P2" s="117"/>
    </row>
    <row r="3" spans="1:16" ht="17.399999999999999">
      <c r="A3" s="179" t="s">
        <v>26</v>
      </c>
      <c r="B3" s="180"/>
      <c r="D3" s="181"/>
      <c r="E3" s="181"/>
      <c r="F3" s="181"/>
      <c r="G3" s="56"/>
      <c r="H3" s="104"/>
      <c r="I3" s="345"/>
      <c r="J3" s="346"/>
      <c r="K3" s="347"/>
      <c r="L3" s="339"/>
      <c r="M3" s="348"/>
    </row>
    <row r="4" spans="1:16" ht="17.399999999999999">
      <c r="A4" s="58"/>
      <c r="B4" s="180"/>
      <c r="C4" s="87"/>
      <c r="D4" s="181"/>
      <c r="E4" s="181"/>
      <c r="F4" s="182"/>
      <c r="G4" s="59"/>
      <c r="H4" s="349"/>
      <c r="I4" s="349"/>
      <c r="J4" s="338"/>
      <c r="K4" s="347"/>
      <c r="L4" s="339"/>
      <c r="M4" s="348"/>
      <c r="N4" s="242"/>
    </row>
    <row r="5" spans="1:16">
      <c r="A5" s="183"/>
      <c r="D5" s="181"/>
      <c r="E5" s="60"/>
      <c r="F5" s="184"/>
      <c r="G5" s="61"/>
      <c r="H5"/>
      <c r="I5" s="350"/>
      <c r="J5" s="338"/>
      <c r="K5" s="347"/>
      <c r="L5" s="347"/>
      <c r="M5" s="348"/>
    </row>
    <row r="6" spans="1:16" ht="17.399999999999999">
      <c r="A6" s="183"/>
      <c r="D6" s="181"/>
      <c r="E6" s="184"/>
      <c r="F6" s="184"/>
      <c r="G6" s="61"/>
      <c r="H6" s="342"/>
      <c r="I6" s="351"/>
      <c r="J6" s="338"/>
      <c r="K6" s="347"/>
      <c r="L6" s="347"/>
      <c r="M6" s="348"/>
    </row>
    <row r="7" spans="1:16">
      <c r="A7" s="183"/>
      <c r="D7" s="181"/>
      <c r="E7" s="184"/>
      <c r="F7" s="184"/>
      <c r="G7" s="61"/>
      <c r="H7" s="352"/>
      <c r="I7" s="350"/>
      <c r="J7" s="338"/>
      <c r="K7" s="347"/>
      <c r="L7" s="347"/>
      <c r="M7" s="348"/>
    </row>
    <row r="8" spans="1:16">
      <c r="A8" s="183"/>
      <c r="D8" s="181"/>
      <c r="E8" s="184"/>
      <c r="F8" s="184"/>
      <c r="G8" s="61"/>
      <c r="H8" s="343"/>
      <c r="I8" s="353"/>
      <c r="J8" s="353"/>
      <c r="K8" s="353"/>
      <c r="L8" s="347"/>
      <c r="M8" s="354"/>
    </row>
    <row r="9" spans="1:16">
      <c r="A9" s="183"/>
      <c r="D9" s="181"/>
      <c r="E9" s="184"/>
      <c r="F9" s="184"/>
      <c r="G9" s="61"/>
      <c r="H9" s="353"/>
      <c r="I9" s="353"/>
      <c r="J9" s="353"/>
      <c r="K9" s="353"/>
      <c r="L9" s="347"/>
      <c r="M9" s="354"/>
      <c r="N9" s="63"/>
    </row>
    <row r="10" spans="1:16">
      <c r="A10" s="183"/>
      <c r="D10" s="181"/>
      <c r="E10" s="184"/>
      <c r="F10" s="184"/>
      <c r="G10" s="61"/>
      <c r="H10" s="353"/>
      <c r="I10" s="353"/>
      <c r="J10" s="353"/>
      <c r="K10" s="353"/>
      <c r="L10" s="347"/>
      <c r="M10" s="354"/>
      <c r="N10" s="63" t="s">
        <v>36</v>
      </c>
    </row>
    <row r="11" spans="1:16">
      <c r="A11" s="183"/>
      <c r="D11" s="181"/>
      <c r="E11" s="184"/>
      <c r="F11" s="184"/>
      <c r="G11" s="61"/>
      <c r="H11" s="353"/>
      <c r="I11" s="353"/>
      <c r="J11" s="353"/>
      <c r="K11" s="353"/>
      <c r="L11" s="347"/>
      <c r="M11" s="354"/>
    </row>
    <row r="12" spans="1:16">
      <c r="A12" s="183"/>
      <c r="D12" s="181"/>
      <c r="E12" s="184"/>
      <c r="F12" s="184"/>
      <c r="G12" s="61"/>
      <c r="H12" s="353"/>
      <c r="I12" s="353"/>
      <c r="J12" s="353"/>
      <c r="K12" s="353"/>
      <c r="L12" s="347"/>
      <c r="M12" s="354"/>
      <c r="N12" s="63" t="s">
        <v>37</v>
      </c>
      <c r="O12" s="278"/>
    </row>
    <row r="13" spans="1:16">
      <c r="A13" s="183"/>
      <c r="D13" s="181"/>
      <c r="E13" s="184"/>
      <c r="F13" s="184"/>
      <c r="G13" s="61"/>
      <c r="H13" s="353"/>
      <c r="I13" s="353"/>
      <c r="J13" s="353"/>
      <c r="K13" s="353"/>
      <c r="L13" s="347"/>
      <c r="M13" s="354"/>
    </row>
    <row r="14" spans="1:16">
      <c r="A14" s="183"/>
      <c r="D14" s="181"/>
      <c r="E14" s="184"/>
      <c r="F14" s="184"/>
      <c r="G14" s="61"/>
      <c r="H14" s="353"/>
      <c r="I14" s="353"/>
      <c r="J14" s="353"/>
      <c r="K14" s="353"/>
      <c r="L14" s="347"/>
      <c r="M14" s="354"/>
      <c r="N14" s="307" t="s">
        <v>38</v>
      </c>
    </row>
    <row r="15" spans="1:16">
      <c r="A15" s="183"/>
      <c r="D15" s="181"/>
      <c r="E15" s="181" t="s">
        <v>19</v>
      </c>
      <c r="F15" s="182"/>
      <c r="G15" s="56"/>
      <c r="H15" s="352"/>
      <c r="I15" s="350"/>
      <c r="J15" s="343"/>
      <c r="K15" s="347"/>
      <c r="L15" s="347"/>
      <c r="M15" s="354"/>
    </row>
    <row r="16" spans="1:16">
      <c r="A16" s="183"/>
      <c r="D16" s="181"/>
      <c r="E16" s="181"/>
      <c r="F16" s="182"/>
      <c r="G16" s="56"/>
      <c r="H16" s="338"/>
      <c r="I16" s="350"/>
      <c r="J16" s="338"/>
      <c r="K16" s="347"/>
      <c r="L16" s="347"/>
      <c r="M16" s="354"/>
      <c r="N16" s="243" t="s">
        <v>162</v>
      </c>
    </row>
    <row r="17" spans="1:19" ht="20.25" customHeight="1" thickBot="1">
      <c r="A17" s="506" t="s">
        <v>237</v>
      </c>
      <c r="B17" s="507"/>
      <c r="C17" s="507"/>
      <c r="D17" s="186"/>
      <c r="E17" s="187"/>
      <c r="F17" s="508" t="s">
        <v>238</v>
      </c>
      <c r="G17" s="509"/>
      <c r="H17" s="352"/>
      <c r="I17" s="350"/>
      <c r="J17" s="343"/>
      <c r="K17" s="347"/>
      <c r="L17" s="344"/>
      <c r="M17" s="348"/>
      <c r="N17" s="185" t="s">
        <v>125</v>
      </c>
    </row>
    <row r="18" spans="1:19" ht="39" customHeight="1" thickTop="1">
      <c r="A18" s="510" t="s">
        <v>39</v>
      </c>
      <c r="B18" s="511"/>
      <c r="C18" s="512"/>
      <c r="D18" s="188" t="s">
        <v>40</v>
      </c>
      <c r="E18" s="189"/>
      <c r="F18" s="513" t="s">
        <v>41</v>
      </c>
      <c r="G18" s="514"/>
      <c r="H18" s="338"/>
      <c r="I18" s="350"/>
      <c r="J18" s="338"/>
      <c r="K18" s="347"/>
      <c r="L18" s="347"/>
      <c r="M18" s="348"/>
      <c r="Q18" s="52" t="s">
        <v>26</v>
      </c>
      <c r="S18" s="52" t="s">
        <v>19</v>
      </c>
    </row>
    <row r="19" spans="1:19" ht="30" customHeight="1">
      <c r="A19" s="515" t="s">
        <v>178</v>
      </c>
      <c r="B19" s="515"/>
      <c r="C19" s="515"/>
      <c r="D19" s="515"/>
      <c r="E19" s="515"/>
      <c r="F19" s="515"/>
      <c r="G19" s="515"/>
      <c r="H19" s="355"/>
      <c r="I19" s="356" t="s">
        <v>42</v>
      </c>
      <c r="J19" s="356"/>
      <c r="K19" s="356"/>
      <c r="L19" s="344"/>
      <c r="M19" s="348"/>
    </row>
    <row r="20" spans="1:19" ht="17.399999999999999">
      <c r="E20" s="190" t="s">
        <v>43</v>
      </c>
      <c r="F20" s="191" t="s">
        <v>44</v>
      </c>
      <c r="H20" s="280" t="s">
        <v>145</v>
      </c>
      <c r="I20" s="350"/>
      <c r="J20" s="338" t="s">
        <v>19</v>
      </c>
      <c r="K20" s="357" t="s">
        <v>19</v>
      </c>
      <c r="L20" s="347"/>
      <c r="M20" s="348"/>
    </row>
    <row r="21" spans="1:19" ht="16.8" thickBot="1">
      <c r="A21" s="192"/>
      <c r="B21" s="516">
        <v>45305</v>
      </c>
      <c r="C21" s="517"/>
      <c r="D21" s="193" t="s">
        <v>45</v>
      </c>
      <c r="E21" s="518" t="s">
        <v>46</v>
      </c>
      <c r="F21" s="519"/>
      <c r="G21" s="57" t="s">
        <v>47</v>
      </c>
      <c r="H21" s="526" t="s">
        <v>234</v>
      </c>
      <c r="I21" s="527"/>
      <c r="J21" s="527"/>
      <c r="K21" s="527"/>
      <c r="L21" s="527"/>
      <c r="M21" s="358">
        <v>7</v>
      </c>
      <c r="N21" s="360"/>
    </row>
    <row r="22" spans="1:19" ht="36" customHeight="1" thickTop="1" thickBot="1">
      <c r="A22" s="194" t="s">
        <v>48</v>
      </c>
      <c r="B22" s="528" t="s">
        <v>49</v>
      </c>
      <c r="C22" s="529"/>
      <c r="D22" s="530"/>
      <c r="E22" s="65" t="s">
        <v>192</v>
      </c>
      <c r="F22" s="65" t="s">
        <v>193</v>
      </c>
      <c r="G22" s="195" t="s">
        <v>50</v>
      </c>
      <c r="H22" s="531" t="s">
        <v>175</v>
      </c>
      <c r="I22" s="532"/>
      <c r="J22" s="532"/>
      <c r="K22" s="532"/>
      <c r="L22" s="533"/>
      <c r="M22" s="359" t="s">
        <v>51</v>
      </c>
      <c r="N22" s="361" t="s">
        <v>52</v>
      </c>
      <c r="R22" s="52" t="s">
        <v>26</v>
      </c>
    </row>
    <row r="23" spans="1:19" ht="79.2" customHeight="1" thickBot="1">
      <c r="A23" s="406" t="s">
        <v>53</v>
      </c>
      <c r="B23" s="520" t="str">
        <f>IF(G23&gt;5,"☆☆☆☆",IF(AND(G23&gt;=2.39,G23&lt;5),"☆☆☆",IF(AND(G23&gt;=1.39,G23&lt;2.4),"☆☆",IF(AND(G23&gt;0,G23&lt;1.4),"☆",IF(AND(G23&gt;=-1.39,G23&lt;0),"★",IF(AND(G23&gt;=-2.39,G23&lt;-1.4),"★★",IF(AND(G23&gt;=-3.39,G23&lt;-2.4),"★★★")))))))</f>
        <v>★</v>
      </c>
      <c r="C23" s="521"/>
      <c r="D23" s="522"/>
      <c r="E23" s="328">
        <v>2.5</v>
      </c>
      <c r="F23" s="328">
        <v>1.19</v>
      </c>
      <c r="G23" s="284">
        <f t="shared" ref="G23:G70" si="0">F23-E23</f>
        <v>-1.31</v>
      </c>
      <c r="H23" s="534" t="s">
        <v>196</v>
      </c>
      <c r="I23" s="535"/>
      <c r="J23" s="535"/>
      <c r="K23" s="535"/>
      <c r="L23" s="536"/>
      <c r="M23" s="371" t="s">
        <v>197</v>
      </c>
      <c r="N23" s="483">
        <v>45288</v>
      </c>
      <c r="O23" s="254" t="s">
        <v>156</v>
      </c>
    </row>
    <row r="24" spans="1:19" ht="76.2" customHeight="1" thickBot="1">
      <c r="A24" s="196" t="s">
        <v>54</v>
      </c>
      <c r="B24" s="520" t="str">
        <f t="shared" ref="B24" si="1">IF(G24&gt;5,"☆☆☆☆",IF(AND(G24&gt;=2.39,G24&lt;5),"☆☆☆",IF(AND(G24&gt;=1.39,G24&lt;2.4),"☆☆",IF(AND(G24&gt;0,G24&lt;1.4),"☆",IF(AND(G24&gt;=-1.39,G24&lt;0),"★",IF(AND(G24&gt;=-2.39,G24&lt;-1.4),"★★",IF(AND(G24&gt;=-3.39,G24&lt;-2.4),"★★★")))))))</f>
        <v>★</v>
      </c>
      <c r="C24" s="521"/>
      <c r="D24" s="522"/>
      <c r="E24" s="119">
        <v>3.61</v>
      </c>
      <c r="F24" s="328">
        <v>2.57</v>
      </c>
      <c r="G24" s="405">
        <f t="shared" si="0"/>
        <v>-1.04</v>
      </c>
      <c r="H24" s="726" t="s">
        <v>303</v>
      </c>
      <c r="I24" s="727"/>
      <c r="J24" s="727"/>
      <c r="K24" s="727"/>
      <c r="L24" s="728"/>
      <c r="M24" s="487" t="s">
        <v>304</v>
      </c>
      <c r="N24" s="488">
        <v>45301</v>
      </c>
      <c r="O24" s="254" t="s">
        <v>54</v>
      </c>
      <c r="Q24" s="52" t="s">
        <v>26</v>
      </c>
    </row>
    <row r="25" spans="1:19" ht="81" customHeight="1" thickBot="1">
      <c r="A25" s="260" t="s">
        <v>55</v>
      </c>
      <c r="B25" s="520" t="str">
        <f t="shared" ref="B25:B31" si="2">IF(G25&gt;5,"☆☆☆☆",IF(AND(G25&gt;=2.39,G25&lt;5),"☆☆☆",IF(AND(G25&gt;=1.39,G25&lt;2.4),"☆☆",IF(AND(G25&gt;0,G25&lt;1.4),"☆",IF(AND(G25&gt;=-1.39,G25&lt;0),"★",IF(AND(G25&gt;=-2.39,G25&lt;-1.4),"★★",IF(AND(G25&gt;=-3.39,G25&lt;-2.4),"★★★")))))))</f>
        <v>★</v>
      </c>
      <c r="C25" s="521"/>
      <c r="D25" s="522"/>
      <c r="E25" s="119">
        <v>3</v>
      </c>
      <c r="F25" s="328">
        <v>2.08</v>
      </c>
      <c r="G25" s="284">
        <f t="shared" si="0"/>
        <v>-0.91999999999999993</v>
      </c>
      <c r="H25" s="523"/>
      <c r="I25" s="524"/>
      <c r="J25" s="524"/>
      <c r="K25" s="524"/>
      <c r="L25" s="525"/>
      <c r="M25" s="371"/>
      <c r="N25" s="148"/>
      <c r="O25" s="254" t="s">
        <v>55</v>
      </c>
    </row>
    <row r="26" spans="1:19" ht="83.25" customHeight="1" thickBot="1">
      <c r="A26" s="260" t="s">
        <v>56</v>
      </c>
      <c r="B26" s="520" t="str">
        <f t="shared" si="2"/>
        <v>★</v>
      </c>
      <c r="C26" s="521"/>
      <c r="D26" s="522"/>
      <c r="E26" s="119">
        <v>3.22</v>
      </c>
      <c r="F26" s="328">
        <v>2.11</v>
      </c>
      <c r="G26" s="284">
        <f t="shared" si="0"/>
        <v>-1.1100000000000003</v>
      </c>
      <c r="H26" s="523"/>
      <c r="I26" s="524"/>
      <c r="J26" s="524"/>
      <c r="K26" s="524"/>
      <c r="L26" s="525"/>
      <c r="M26" s="147"/>
      <c r="N26" s="148"/>
      <c r="O26" s="254" t="s">
        <v>56</v>
      </c>
    </row>
    <row r="27" spans="1:19" ht="78.599999999999994" customHeight="1" thickBot="1">
      <c r="A27" s="260" t="s">
        <v>57</v>
      </c>
      <c r="B27" s="520" t="str">
        <f t="shared" si="2"/>
        <v>★★</v>
      </c>
      <c r="C27" s="521"/>
      <c r="D27" s="522"/>
      <c r="E27" s="119">
        <v>3.06</v>
      </c>
      <c r="F27" s="328">
        <v>1.1299999999999999</v>
      </c>
      <c r="G27" s="284">
        <f t="shared" si="0"/>
        <v>-1.9300000000000002</v>
      </c>
      <c r="H27" s="523"/>
      <c r="I27" s="524"/>
      <c r="J27" s="524"/>
      <c r="K27" s="524"/>
      <c r="L27" s="525"/>
      <c r="M27" s="147"/>
      <c r="N27" s="148"/>
      <c r="O27" s="254" t="s">
        <v>57</v>
      </c>
    </row>
    <row r="28" spans="1:19" ht="87" customHeight="1" thickBot="1">
      <c r="A28" s="260" t="s">
        <v>58</v>
      </c>
      <c r="B28" s="520" t="str">
        <f t="shared" si="2"/>
        <v>★★★</v>
      </c>
      <c r="C28" s="521"/>
      <c r="D28" s="522"/>
      <c r="E28" s="119">
        <v>4.5</v>
      </c>
      <c r="F28" s="328">
        <v>1.29</v>
      </c>
      <c r="G28" s="284">
        <f t="shared" si="0"/>
        <v>-3.21</v>
      </c>
      <c r="H28" s="523"/>
      <c r="I28" s="524"/>
      <c r="J28" s="524"/>
      <c r="K28" s="524"/>
      <c r="L28" s="525"/>
      <c r="M28" s="147"/>
      <c r="N28" s="148"/>
      <c r="O28" s="254" t="s">
        <v>58</v>
      </c>
    </row>
    <row r="29" spans="1:19" ht="81" customHeight="1" thickBot="1">
      <c r="A29" s="260" t="s">
        <v>59</v>
      </c>
      <c r="B29" s="520" t="str">
        <f t="shared" si="2"/>
        <v>★</v>
      </c>
      <c r="C29" s="521"/>
      <c r="D29" s="522"/>
      <c r="E29" s="328">
        <v>2.39</v>
      </c>
      <c r="F29" s="328">
        <v>1.49</v>
      </c>
      <c r="G29" s="284">
        <f t="shared" si="0"/>
        <v>-0.90000000000000013</v>
      </c>
      <c r="H29" s="523"/>
      <c r="I29" s="524"/>
      <c r="J29" s="524"/>
      <c r="K29" s="524"/>
      <c r="L29" s="525"/>
      <c r="M29" s="147"/>
      <c r="N29" s="148"/>
      <c r="O29" s="254" t="s">
        <v>59</v>
      </c>
    </row>
    <row r="30" spans="1:19" ht="73.5" customHeight="1" thickBot="1">
      <c r="A30" s="260" t="s">
        <v>60</v>
      </c>
      <c r="B30" s="520" t="str">
        <f t="shared" si="2"/>
        <v>★</v>
      </c>
      <c r="C30" s="521"/>
      <c r="D30" s="522"/>
      <c r="E30" s="119">
        <v>4.25</v>
      </c>
      <c r="F30" s="328">
        <v>2.91</v>
      </c>
      <c r="G30" s="284">
        <f t="shared" si="0"/>
        <v>-1.3399999999999999</v>
      </c>
      <c r="H30" s="523"/>
      <c r="I30" s="524"/>
      <c r="J30" s="524"/>
      <c r="K30" s="524"/>
      <c r="L30" s="525"/>
      <c r="M30" s="147"/>
      <c r="N30" s="148"/>
      <c r="O30" s="254" t="s">
        <v>60</v>
      </c>
    </row>
    <row r="31" spans="1:19" ht="75.75" customHeight="1" thickBot="1">
      <c r="A31" s="260" t="s">
        <v>61</v>
      </c>
      <c r="B31" s="520" t="str">
        <f t="shared" si="2"/>
        <v>★★</v>
      </c>
      <c r="C31" s="521"/>
      <c r="D31" s="522"/>
      <c r="E31" s="119">
        <v>4.5</v>
      </c>
      <c r="F31" s="328">
        <v>2.15</v>
      </c>
      <c r="G31" s="284">
        <f t="shared" si="0"/>
        <v>-2.35</v>
      </c>
      <c r="H31" s="537" t="s">
        <v>282</v>
      </c>
      <c r="I31" s="538"/>
      <c r="J31" s="538"/>
      <c r="K31" s="538"/>
      <c r="L31" s="539"/>
      <c r="M31" s="487" t="s">
        <v>283</v>
      </c>
      <c r="N31" s="488">
        <v>45303</v>
      </c>
      <c r="O31" s="254" t="s">
        <v>61</v>
      </c>
    </row>
    <row r="32" spans="1:19" ht="163.80000000000001" customHeight="1" thickBot="1">
      <c r="A32" s="261" t="s">
        <v>62</v>
      </c>
      <c r="B32" s="520" t="str">
        <f t="shared" ref="B32" si="3">IF(G32&gt;5,"☆☆☆☆",IF(AND(G32&gt;=2.39,G32&lt;5),"☆☆☆",IF(AND(G32&gt;=1.39,G32&lt;2.4),"☆☆",IF(AND(G32&gt;0,G32&lt;1.4),"☆",IF(AND(G32&gt;=-1.39,G32&lt;0),"★",IF(AND(G32&gt;=-2.39,G32&lt;-1.4),"★★",IF(AND(G32&gt;=-3.39,G32&lt;-2.4),"★★★")))))))</f>
        <v>★★★</v>
      </c>
      <c r="C32" s="521"/>
      <c r="D32" s="522"/>
      <c r="E32" s="119">
        <v>4.6900000000000004</v>
      </c>
      <c r="F32" s="328">
        <v>2.25</v>
      </c>
      <c r="G32" s="284">
        <f t="shared" si="0"/>
        <v>-2.4400000000000004</v>
      </c>
      <c r="H32" s="523"/>
      <c r="I32" s="524"/>
      <c r="J32" s="524"/>
      <c r="K32" s="524"/>
      <c r="L32" s="525"/>
      <c r="M32" s="147"/>
      <c r="N32" s="455"/>
      <c r="O32" s="254" t="s">
        <v>62</v>
      </c>
    </row>
    <row r="33" spans="1:16" ht="74.400000000000006" customHeight="1" thickBot="1">
      <c r="A33" s="262" t="s">
        <v>63</v>
      </c>
      <c r="B33" s="520" t="s">
        <v>235</v>
      </c>
      <c r="C33" s="521"/>
      <c r="D33" s="522"/>
      <c r="E33" s="393">
        <v>7.17</v>
      </c>
      <c r="F33" s="119">
        <v>3.31</v>
      </c>
      <c r="G33" s="284">
        <f t="shared" si="0"/>
        <v>-3.86</v>
      </c>
      <c r="H33" s="537" t="s">
        <v>244</v>
      </c>
      <c r="I33" s="538"/>
      <c r="J33" s="538"/>
      <c r="K33" s="538"/>
      <c r="L33" s="539"/>
      <c r="M33" s="487" t="s">
        <v>245</v>
      </c>
      <c r="N33" s="488">
        <v>45303</v>
      </c>
      <c r="O33" s="254" t="s">
        <v>63</v>
      </c>
    </row>
    <row r="34" spans="1:16" ht="93" customHeight="1" thickBot="1">
      <c r="A34" s="196" t="s">
        <v>64</v>
      </c>
      <c r="B34" s="520" t="str">
        <f t="shared" ref="B34:B71" si="4">IF(G34&gt;5,"☆☆☆☆",IF(AND(G34&gt;=2.39,G34&lt;5),"☆☆☆",IF(AND(G34&gt;=1.39,G34&lt;2.4),"☆☆",IF(AND(G34&gt;0,G34&lt;1.4),"☆",IF(AND(G34&gt;=-1.39,G34&lt;0),"★",IF(AND(G34&gt;=-2.39,G34&lt;-1.4),"★★",IF(AND(G34&gt;=-3.39,G34&lt;-2.4),"★★★")))))))</f>
        <v>★★</v>
      </c>
      <c r="C34" s="521"/>
      <c r="D34" s="522"/>
      <c r="E34" s="119">
        <v>5.44</v>
      </c>
      <c r="F34" s="119">
        <v>3.66</v>
      </c>
      <c r="G34" s="284">
        <f t="shared" si="0"/>
        <v>-1.7800000000000002</v>
      </c>
      <c r="H34" s="540" t="s">
        <v>194</v>
      </c>
      <c r="I34" s="541"/>
      <c r="J34" s="541"/>
      <c r="K34" s="541"/>
      <c r="L34" s="542"/>
      <c r="M34" s="484" t="s">
        <v>195</v>
      </c>
      <c r="N34" s="485">
        <v>45297</v>
      </c>
      <c r="O34" s="254" t="s">
        <v>64</v>
      </c>
    </row>
    <row r="35" spans="1:16" ht="78.599999999999994" customHeight="1">
      <c r="A35" s="715" t="s">
        <v>65</v>
      </c>
      <c r="B35" s="709" t="s">
        <v>235</v>
      </c>
      <c r="C35" s="710"/>
      <c r="D35" s="711"/>
      <c r="E35" s="707">
        <v>9.5</v>
      </c>
      <c r="F35" s="705">
        <v>3.59</v>
      </c>
      <c r="G35" s="703">
        <f t="shared" si="0"/>
        <v>-5.91</v>
      </c>
      <c r="H35" s="543" t="s">
        <v>248</v>
      </c>
      <c r="I35" s="544"/>
      <c r="J35" s="544"/>
      <c r="K35" s="544"/>
      <c r="L35" s="545"/>
      <c r="M35" s="489" t="s">
        <v>249</v>
      </c>
      <c r="N35" s="490">
        <v>45303</v>
      </c>
      <c r="O35" s="254" t="s">
        <v>65</v>
      </c>
    </row>
    <row r="36" spans="1:16" ht="67.2" customHeight="1" thickBot="1">
      <c r="A36" s="716"/>
      <c r="B36" s="712"/>
      <c r="C36" s="713"/>
      <c r="D36" s="714"/>
      <c r="E36" s="708"/>
      <c r="F36" s="706"/>
      <c r="G36" s="704"/>
      <c r="H36" s="717" t="s">
        <v>278</v>
      </c>
      <c r="I36" s="718"/>
      <c r="J36" s="718"/>
      <c r="K36" s="718"/>
      <c r="L36" s="719"/>
      <c r="M36" s="701" t="s">
        <v>279</v>
      </c>
      <c r="N36" s="702">
        <v>45304</v>
      </c>
      <c r="O36" s="254"/>
    </row>
    <row r="37" spans="1:16" ht="92.4" customHeight="1" thickBot="1">
      <c r="A37" s="263" t="s">
        <v>66</v>
      </c>
      <c r="B37" s="520" t="s">
        <v>235</v>
      </c>
      <c r="C37" s="521"/>
      <c r="D37" s="522"/>
      <c r="E37" s="393">
        <v>7.06</v>
      </c>
      <c r="F37" s="119">
        <v>3.16</v>
      </c>
      <c r="G37" s="284">
        <f t="shared" si="0"/>
        <v>-3.8999999999999995</v>
      </c>
      <c r="H37" s="537" t="s">
        <v>336</v>
      </c>
      <c r="I37" s="538"/>
      <c r="J37" s="538"/>
      <c r="K37" s="538"/>
      <c r="L37" s="539"/>
      <c r="M37" s="729" t="s">
        <v>335</v>
      </c>
      <c r="N37" s="730">
        <v>45303</v>
      </c>
      <c r="O37" s="254" t="s">
        <v>66</v>
      </c>
    </row>
    <row r="38" spans="1:16" ht="87.75" customHeight="1" thickBot="1">
      <c r="A38" s="260" t="s">
        <v>67</v>
      </c>
      <c r="B38" s="520" t="str">
        <f t="shared" si="4"/>
        <v>★★</v>
      </c>
      <c r="C38" s="521"/>
      <c r="D38" s="522"/>
      <c r="E38" s="328">
        <v>2.78</v>
      </c>
      <c r="F38" s="328">
        <v>1.24</v>
      </c>
      <c r="G38" s="284">
        <f t="shared" si="0"/>
        <v>-1.5399999999999998</v>
      </c>
      <c r="H38" s="523"/>
      <c r="I38" s="524"/>
      <c r="J38" s="524"/>
      <c r="K38" s="524"/>
      <c r="L38" s="525"/>
      <c r="M38" s="147"/>
      <c r="N38" s="148"/>
      <c r="O38" s="254" t="s">
        <v>67</v>
      </c>
    </row>
    <row r="39" spans="1:16" ht="75.75" customHeight="1" thickBot="1">
      <c r="A39" s="260" t="s">
        <v>68</v>
      </c>
      <c r="B39" s="520" t="str">
        <f t="shared" si="4"/>
        <v>★★★</v>
      </c>
      <c r="C39" s="521"/>
      <c r="D39" s="522"/>
      <c r="E39" s="393">
        <v>6.03</v>
      </c>
      <c r="F39" s="119">
        <v>3.41</v>
      </c>
      <c r="G39" s="284">
        <f t="shared" si="0"/>
        <v>-2.62</v>
      </c>
      <c r="H39" s="523"/>
      <c r="I39" s="524"/>
      <c r="J39" s="524"/>
      <c r="K39" s="524"/>
      <c r="L39" s="525"/>
      <c r="M39" s="147"/>
      <c r="N39" s="148"/>
      <c r="O39" s="254" t="s">
        <v>68</v>
      </c>
    </row>
    <row r="40" spans="1:16" ht="70.2" customHeight="1" thickBot="1">
      <c r="A40" s="260" t="s">
        <v>69</v>
      </c>
      <c r="B40" s="520" t="s">
        <v>235</v>
      </c>
      <c r="C40" s="521"/>
      <c r="D40" s="522"/>
      <c r="E40" s="393">
        <v>7.7</v>
      </c>
      <c r="F40" s="119">
        <v>4</v>
      </c>
      <c r="G40" s="284">
        <f t="shared" si="0"/>
        <v>-3.7</v>
      </c>
      <c r="H40" s="537" t="s">
        <v>305</v>
      </c>
      <c r="I40" s="538"/>
      <c r="J40" s="538"/>
      <c r="K40" s="538"/>
      <c r="L40" s="539"/>
      <c r="M40" s="729" t="s">
        <v>306</v>
      </c>
      <c r="N40" s="730">
        <v>45301</v>
      </c>
      <c r="O40" s="254" t="s">
        <v>69</v>
      </c>
    </row>
    <row r="41" spans="1:16" ht="78.75" customHeight="1" thickBot="1">
      <c r="A41" s="260" t="s">
        <v>70</v>
      </c>
      <c r="B41" s="520" t="s">
        <v>235</v>
      </c>
      <c r="C41" s="521"/>
      <c r="D41" s="522"/>
      <c r="E41" s="393">
        <v>7.28</v>
      </c>
      <c r="F41" s="119">
        <v>3.24</v>
      </c>
      <c r="G41" s="284">
        <f t="shared" si="0"/>
        <v>-4.04</v>
      </c>
      <c r="H41" s="523"/>
      <c r="I41" s="524"/>
      <c r="J41" s="524"/>
      <c r="K41" s="524"/>
      <c r="L41" s="525"/>
      <c r="M41" s="147"/>
      <c r="N41" s="148"/>
      <c r="O41" s="254" t="s">
        <v>70</v>
      </c>
    </row>
    <row r="42" spans="1:16" ht="66" customHeight="1" thickBot="1">
      <c r="A42" s="260" t="s">
        <v>71</v>
      </c>
      <c r="B42" s="520" t="str">
        <f t="shared" si="4"/>
        <v>★★★</v>
      </c>
      <c r="C42" s="521"/>
      <c r="D42" s="522"/>
      <c r="E42" s="119">
        <v>4.71</v>
      </c>
      <c r="F42" s="328">
        <v>2.04</v>
      </c>
      <c r="G42" s="284">
        <f t="shared" si="0"/>
        <v>-2.67</v>
      </c>
      <c r="H42" s="523"/>
      <c r="I42" s="524"/>
      <c r="J42" s="524"/>
      <c r="K42" s="524"/>
      <c r="L42" s="525"/>
      <c r="M42" s="147"/>
      <c r="N42" s="148"/>
      <c r="O42" s="254" t="s">
        <v>71</v>
      </c>
    </row>
    <row r="43" spans="1:16" ht="77.25" customHeight="1" thickBot="1">
      <c r="A43" s="260" t="s">
        <v>72</v>
      </c>
      <c r="B43" s="520" t="str">
        <f t="shared" si="4"/>
        <v>★★</v>
      </c>
      <c r="C43" s="521"/>
      <c r="D43" s="522"/>
      <c r="E43" s="119">
        <v>4.1500000000000004</v>
      </c>
      <c r="F43" s="328">
        <v>2.04</v>
      </c>
      <c r="G43" s="284">
        <f t="shared" si="0"/>
        <v>-2.1100000000000003</v>
      </c>
      <c r="H43" s="523"/>
      <c r="I43" s="524"/>
      <c r="J43" s="524"/>
      <c r="K43" s="524"/>
      <c r="L43" s="525"/>
      <c r="M43" s="303"/>
      <c r="N43" s="148"/>
      <c r="O43" s="254" t="s">
        <v>72</v>
      </c>
      <c r="P43" s="52" t="s">
        <v>145</v>
      </c>
    </row>
    <row r="44" spans="1:16" ht="77.400000000000006" customHeight="1" thickBot="1">
      <c r="A44" s="260" t="s">
        <v>73</v>
      </c>
      <c r="B44" s="520" t="str">
        <f t="shared" si="4"/>
        <v>★★★</v>
      </c>
      <c r="C44" s="521"/>
      <c r="D44" s="522"/>
      <c r="E44" s="119">
        <v>3.79</v>
      </c>
      <c r="F44" s="328">
        <v>1.38</v>
      </c>
      <c r="G44" s="284">
        <f t="shared" si="0"/>
        <v>-2.41</v>
      </c>
      <c r="H44" s="537" t="s">
        <v>301</v>
      </c>
      <c r="I44" s="538"/>
      <c r="J44" s="538"/>
      <c r="K44" s="538"/>
      <c r="L44" s="539"/>
      <c r="M44" s="487" t="s">
        <v>302</v>
      </c>
      <c r="N44" s="488">
        <v>45301</v>
      </c>
      <c r="O44" s="254" t="s">
        <v>73</v>
      </c>
    </row>
    <row r="45" spans="1:16" ht="77.25" customHeight="1" thickBot="1">
      <c r="A45" s="264" t="s">
        <v>74</v>
      </c>
      <c r="B45" s="520" t="str">
        <f t="shared" si="4"/>
        <v>★★★</v>
      </c>
      <c r="C45" s="521"/>
      <c r="D45" s="522"/>
      <c r="E45" s="119">
        <v>5.52</v>
      </c>
      <c r="F45" s="328">
        <v>2.83</v>
      </c>
      <c r="G45" s="284">
        <f t="shared" si="0"/>
        <v>-2.6899999999999995</v>
      </c>
      <c r="H45" s="546"/>
      <c r="I45" s="547"/>
      <c r="J45" s="547"/>
      <c r="K45" s="547"/>
      <c r="L45" s="547"/>
      <c r="M45" s="147"/>
      <c r="N45" s="373"/>
      <c r="O45" s="254" t="s">
        <v>74</v>
      </c>
    </row>
    <row r="46" spans="1:16" ht="81.75" customHeight="1" thickBot="1">
      <c r="A46" s="260" t="s">
        <v>75</v>
      </c>
      <c r="B46" s="520" t="str">
        <f t="shared" si="4"/>
        <v>★★</v>
      </c>
      <c r="C46" s="521"/>
      <c r="D46" s="522"/>
      <c r="E46" s="119">
        <v>4.01</v>
      </c>
      <c r="F46" s="328">
        <v>1.92</v>
      </c>
      <c r="G46" s="284">
        <f t="shared" si="0"/>
        <v>-2.09</v>
      </c>
      <c r="H46" s="697" t="s">
        <v>257</v>
      </c>
      <c r="I46" s="698"/>
      <c r="J46" s="698"/>
      <c r="K46" s="698"/>
      <c r="L46" s="699"/>
      <c r="M46" s="487" t="s">
        <v>258</v>
      </c>
      <c r="N46" s="700">
        <v>45304</v>
      </c>
      <c r="O46" s="254" t="s">
        <v>75</v>
      </c>
    </row>
    <row r="47" spans="1:16" ht="72.75" customHeight="1" thickBot="1">
      <c r="A47" s="260" t="s">
        <v>76</v>
      </c>
      <c r="B47" s="520" t="str">
        <f t="shared" si="4"/>
        <v>★</v>
      </c>
      <c r="C47" s="521"/>
      <c r="D47" s="522"/>
      <c r="E47" s="119">
        <v>3.49</v>
      </c>
      <c r="F47" s="328">
        <v>2.62</v>
      </c>
      <c r="G47" s="284">
        <f t="shared" si="0"/>
        <v>-0.87000000000000011</v>
      </c>
      <c r="H47" s="523"/>
      <c r="I47" s="524"/>
      <c r="J47" s="524"/>
      <c r="K47" s="524"/>
      <c r="L47" s="525"/>
      <c r="M47" s="147"/>
      <c r="N47" s="148"/>
      <c r="O47" s="254" t="s">
        <v>76</v>
      </c>
    </row>
    <row r="48" spans="1:16" ht="91.2" customHeight="1" thickBot="1">
      <c r="A48" s="260" t="s">
        <v>77</v>
      </c>
      <c r="B48" s="520" t="str">
        <f t="shared" si="4"/>
        <v>★★★</v>
      </c>
      <c r="C48" s="521"/>
      <c r="D48" s="522"/>
      <c r="E48" s="119">
        <v>4.1100000000000003</v>
      </c>
      <c r="F48" s="328">
        <v>1.61</v>
      </c>
      <c r="G48" s="284">
        <f t="shared" si="0"/>
        <v>-2.5</v>
      </c>
      <c r="H48" s="523"/>
      <c r="I48" s="524"/>
      <c r="J48" s="524"/>
      <c r="K48" s="524"/>
      <c r="L48" s="525"/>
      <c r="M48" s="364"/>
      <c r="N48" s="148"/>
      <c r="O48" s="254" t="s">
        <v>77</v>
      </c>
    </row>
    <row r="49" spans="1:15" ht="78.75" customHeight="1" thickBot="1">
      <c r="A49" s="260" t="s">
        <v>78</v>
      </c>
      <c r="B49" s="520" t="str">
        <f t="shared" si="4"/>
        <v>★★</v>
      </c>
      <c r="C49" s="521"/>
      <c r="D49" s="522"/>
      <c r="E49" s="119">
        <v>3.14</v>
      </c>
      <c r="F49" s="328">
        <v>1.51</v>
      </c>
      <c r="G49" s="284">
        <f t="shared" si="0"/>
        <v>-1.6300000000000001</v>
      </c>
      <c r="H49" s="548"/>
      <c r="I49" s="549"/>
      <c r="J49" s="549"/>
      <c r="K49" s="549"/>
      <c r="L49" s="550"/>
      <c r="M49" s="147"/>
      <c r="N49" s="148"/>
      <c r="O49" s="254" t="s">
        <v>78</v>
      </c>
    </row>
    <row r="50" spans="1:15" ht="74.25" customHeight="1" thickBot="1">
      <c r="A50" s="260" t="s">
        <v>79</v>
      </c>
      <c r="B50" s="520" t="str">
        <f t="shared" si="4"/>
        <v>★★</v>
      </c>
      <c r="C50" s="521"/>
      <c r="D50" s="522"/>
      <c r="E50" s="119">
        <v>3.89</v>
      </c>
      <c r="F50" s="328">
        <v>2.48</v>
      </c>
      <c r="G50" s="284">
        <f t="shared" si="0"/>
        <v>-1.4100000000000001</v>
      </c>
      <c r="H50" s="523"/>
      <c r="I50" s="524"/>
      <c r="J50" s="524"/>
      <c r="K50" s="524"/>
      <c r="L50" s="525"/>
      <c r="M50" s="147"/>
      <c r="N50" s="148"/>
      <c r="O50" s="254" t="s">
        <v>79</v>
      </c>
    </row>
    <row r="51" spans="1:15" ht="73.2" customHeight="1" thickBot="1">
      <c r="A51" s="260" t="s">
        <v>80</v>
      </c>
      <c r="B51" s="520" t="str">
        <f t="shared" si="4"/>
        <v>★★</v>
      </c>
      <c r="C51" s="521"/>
      <c r="D51" s="522"/>
      <c r="E51" s="119">
        <v>5.0199999999999996</v>
      </c>
      <c r="F51" s="328">
        <v>2.67</v>
      </c>
      <c r="G51" s="284">
        <f t="shared" si="0"/>
        <v>-2.3499999999999996</v>
      </c>
      <c r="H51" s="720" t="s">
        <v>280</v>
      </c>
      <c r="I51" s="721"/>
      <c r="J51" s="721"/>
      <c r="K51" s="721"/>
      <c r="L51" s="722"/>
      <c r="M51" s="487" t="s">
        <v>281</v>
      </c>
      <c r="N51" s="723">
        <v>45303</v>
      </c>
      <c r="O51" s="254" t="s">
        <v>80</v>
      </c>
    </row>
    <row r="52" spans="1:15" ht="73.5" customHeight="1" thickBot="1">
      <c r="A52" s="260" t="s">
        <v>81</v>
      </c>
      <c r="B52" s="520" t="str">
        <f t="shared" si="4"/>
        <v>★★</v>
      </c>
      <c r="C52" s="521"/>
      <c r="D52" s="522"/>
      <c r="E52" s="119">
        <v>4.0599999999999996</v>
      </c>
      <c r="F52" s="328">
        <v>2.15</v>
      </c>
      <c r="G52" s="284">
        <f t="shared" si="0"/>
        <v>-1.9099999999999997</v>
      </c>
      <c r="H52" s="523"/>
      <c r="I52" s="524"/>
      <c r="J52" s="524"/>
      <c r="K52" s="524"/>
      <c r="L52" s="525"/>
      <c r="M52" s="304"/>
      <c r="N52" s="305"/>
      <c r="O52" s="254" t="s">
        <v>81</v>
      </c>
    </row>
    <row r="53" spans="1:15" ht="75" customHeight="1" thickBot="1">
      <c r="A53" s="260" t="s">
        <v>82</v>
      </c>
      <c r="B53" s="520" t="str">
        <f t="shared" si="4"/>
        <v>★★★</v>
      </c>
      <c r="C53" s="521"/>
      <c r="D53" s="522"/>
      <c r="E53" s="119">
        <v>4.47</v>
      </c>
      <c r="F53" s="328">
        <v>1.93</v>
      </c>
      <c r="G53" s="284">
        <f t="shared" si="0"/>
        <v>-2.54</v>
      </c>
      <c r="H53" s="537" t="s">
        <v>252</v>
      </c>
      <c r="I53" s="538"/>
      <c r="J53" s="538"/>
      <c r="K53" s="538"/>
      <c r="L53" s="539"/>
      <c r="M53" s="487" t="s">
        <v>253</v>
      </c>
      <c r="N53" s="488">
        <v>45303</v>
      </c>
      <c r="O53" s="254" t="s">
        <v>82</v>
      </c>
    </row>
    <row r="54" spans="1:15" ht="77.25" customHeight="1" thickBot="1">
      <c r="A54" s="260" t="s">
        <v>83</v>
      </c>
      <c r="B54" s="520" t="str">
        <f t="shared" si="4"/>
        <v>★</v>
      </c>
      <c r="C54" s="521"/>
      <c r="D54" s="522"/>
      <c r="E54" s="328">
        <v>2.79</v>
      </c>
      <c r="F54" s="328">
        <v>1.74</v>
      </c>
      <c r="G54" s="284">
        <f t="shared" si="0"/>
        <v>-1.05</v>
      </c>
      <c r="H54" s="537" t="s">
        <v>250</v>
      </c>
      <c r="I54" s="538"/>
      <c r="J54" s="538"/>
      <c r="K54" s="538"/>
      <c r="L54" s="539"/>
      <c r="M54" s="487" t="s">
        <v>251</v>
      </c>
      <c r="N54" s="488">
        <v>45303</v>
      </c>
      <c r="O54" s="254" t="s">
        <v>83</v>
      </c>
    </row>
    <row r="55" spans="1:15" ht="70.8" customHeight="1" thickBot="1">
      <c r="A55" s="260" t="s">
        <v>84</v>
      </c>
      <c r="B55" s="520" t="s">
        <v>235</v>
      </c>
      <c r="C55" s="521"/>
      <c r="D55" s="522"/>
      <c r="E55" s="393">
        <v>6.96</v>
      </c>
      <c r="F55" s="119">
        <v>3.13</v>
      </c>
      <c r="G55" s="284">
        <f t="shared" si="0"/>
        <v>-3.83</v>
      </c>
      <c r="H55" s="523" t="s">
        <v>231</v>
      </c>
      <c r="I55" s="524"/>
      <c r="J55" s="524"/>
      <c r="K55" s="524"/>
      <c r="L55" s="525"/>
      <c r="M55" s="147" t="s">
        <v>232</v>
      </c>
      <c r="N55" s="148">
        <v>45285</v>
      </c>
      <c r="O55" s="254" t="s">
        <v>84</v>
      </c>
    </row>
    <row r="56" spans="1:15" ht="69" customHeight="1" thickBot="1">
      <c r="A56" s="260" t="s">
        <v>85</v>
      </c>
      <c r="B56" s="520" t="str">
        <f t="shared" si="4"/>
        <v>★</v>
      </c>
      <c r="C56" s="521"/>
      <c r="D56" s="522"/>
      <c r="E56" s="119">
        <v>3.67</v>
      </c>
      <c r="F56" s="119">
        <v>3.28</v>
      </c>
      <c r="G56" s="284">
        <f t="shared" si="0"/>
        <v>-0.39000000000000012</v>
      </c>
      <c r="H56" s="537" t="s">
        <v>259</v>
      </c>
      <c r="I56" s="538"/>
      <c r="J56" s="538"/>
      <c r="K56" s="538"/>
      <c r="L56" s="539"/>
      <c r="M56" s="487" t="s">
        <v>260</v>
      </c>
      <c r="N56" s="488">
        <v>45303</v>
      </c>
      <c r="O56" s="254" t="s">
        <v>85</v>
      </c>
    </row>
    <row r="57" spans="1:15" ht="69" customHeight="1" thickBot="1">
      <c r="A57" s="260" t="s">
        <v>86</v>
      </c>
      <c r="B57" s="520" t="str">
        <f t="shared" si="4"/>
        <v>★★★</v>
      </c>
      <c r="C57" s="521"/>
      <c r="D57" s="522"/>
      <c r="E57" s="393">
        <v>6.71</v>
      </c>
      <c r="F57" s="119">
        <v>3.39</v>
      </c>
      <c r="G57" s="284">
        <f t="shared" si="0"/>
        <v>-3.32</v>
      </c>
      <c r="H57" s="523" t="s">
        <v>229</v>
      </c>
      <c r="I57" s="524"/>
      <c r="J57" s="524"/>
      <c r="K57" s="524"/>
      <c r="L57" s="525"/>
      <c r="M57" s="147" t="s">
        <v>230</v>
      </c>
      <c r="N57" s="148">
        <v>45288</v>
      </c>
      <c r="O57" s="254" t="s">
        <v>86</v>
      </c>
    </row>
    <row r="58" spans="1:15" ht="63.75" customHeight="1" thickBot="1">
      <c r="A58" s="260" t="s">
        <v>87</v>
      </c>
      <c r="B58" s="520" t="str">
        <f t="shared" si="4"/>
        <v>★★★</v>
      </c>
      <c r="C58" s="521"/>
      <c r="D58" s="522"/>
      <c r="E58" s="393">
        <v>6.53</v>
      </c>
      <c r="F58" s="119">
        <v>3.3</v>
      </c>
      <c r="G58" s="284">
        <f t="shared" si="0"/>
        <v>-3.2300000000000004</v>
      </c>
      <c r="H58" s="548"/>
      <c r="I58" s="549"/>
      <c r="J58" s="549"/>
      <c r="K58" s="549"/>
      <c r="L58" s="550"/>
      <c r="M58" s="147"/>
      <c r="N58" s="148"/>
      <c r="O58" s="254" t="s">
        <v>87</v>
      </c>
    </row>
    <row r="59" spans="1:15" ht="69.75" customHeight="1" thickBot="1">
      <c r="A59" s="260" t="s">
        <v>88</v>
      </c>
      <c r="B59" s="520" t="str">
        <f t="shared" si="4"/>
        <v>★★</v>
      </c>
      <c r="C59" s="521"/>
      <c r="D59" s="522"/>
      <c r="E59" s="119">
        <v>5.48</v>
      </c>
      <c r="F59" s="119">
        <v>3.74</v>
      </c>
      <c r="G59" s="284">
        <f t="shared" si="0"/>
        <v>-1.7400000000000002</v>
      </c>
      <c r="H59" s="537" t="s">
        <v>246</v>
      </c>
      <c r="I59" s="538"/>
      <c r="J59" s="538"/>
      <c r="K59" s="538"/>
      <c r="L59" s="539"/>
      <c r="M59" s="487" t="s">
        <v>247</v>
      </c>
      <c r="N59" s="488">
        <v>45303</v>
      </c>
      <c r="O59" s="254" t="s">
        <v>88</v>
      </c>
    </row>
    <row r="60" spans="1:15" ht="76.2" customHeight="1" thickBot="1">
      <c r="A60" s="260" t="s">
        <v>89</v>
      </c>
      <c r="B60" s="520" t="str">
        <f t="shared" si="4"/>
        <v>★★★</v>
      </c>
      <c r="C60" s="521"/>
      <c r="D60" s="522"/>
      <c r="E60" s="393">
        <v>8.25</v>
      </c>
      <c r="F60" s="119">
        <v>5.5</v>
      </c>
      <c r="G60" s="284">
        <f t="shared" si="0"/>
        <v>-2.75</v>
      </c>
      <c r="H60" s="523" t="s">
        <v>200</v>
      </c>
      <c r="I60" s="524"/>
      <c r="J60" s="524"/>
      <c r="K60" s="524"/>
      <c r="L60" s="525"/>
      <c r="M60" s="147" t="s">
        <v>201</v>
      </c>
      <c r="N60" s="148">
        <v>45288</v>
      </c>
      <c r="O60" s="254" t="s">
        <v>89</v>
      </c>
    </row>
    <row r="61" spans="1:15" ht="91.95" customHeight="1" thickBot="1">
      <c r="A61" s="260" t="s">
        <v>90</v>
      </c>
      <c r="B61" s="520" t="s">
        <v>235</v>
      </c>
      <c r="C61" s="521"/>
      <c r="D61" s="522"/>
      <c r="E61" s="393">
        <v>9.84</v>
      </c>
      <c r="F61" s="119">
        <v>4.9400000000000004</v>
      </c>
      <c r="G61" s="284">
        <f t="shared" si="0"/>
        <v>-4.8999999999999995</v>
      </c>
      <c r="H61" s="523" t="s">
        <v>198</v>
      </c>
      <c r="I61" s="524"/>
      <c r="J61" s="524"/>
      <c r="K61" s="524"/>
      <c r="L61" s="525"/>
      <c r="M61" s="147" t="s">
        <v>199</v>
      </c>
      <c r="N61" s="148">
        <v>45287</v>
      </c>
      <c r="O61" s="254" t="s">
        <v>90</v>
      </c>
    </row>
    <row r="62" spans="1:15" ht="81" customHeight="1" thickBot="1">
      <c r="A62" s="260" t="s">
        <v>91</v>
      </c>
      <c r="B62" s="520" t="str">
        <f t="shared" si="4"/>
        <v>★★</v>
      </c>
      <c r="C62" s="521"/>
      <c r="D62" s="522"/>
      <c r="E62" s="328">
        <v>2.77</v>
      </c>
      <c r="F62" s="328">
        <v>0.69</v>
      </c>
      <c r="G62" s="284">
        <f t="shared" si="0"/>
        <v>-2.08</v>
      </c>
      <c r="H62" s="537" t="s">
        <v>299</v>
      </c>
      <c r="I62" s="538"/>
      <c r="J62" s="538"/>
      <c r="K62" s="538"/>
      <c r="L62" s="539"/>
      <c r="M62" s="487" t="s">
        <v>300</v>
      </c>
      <c r="N62" s="488">
        <v>45302</v>
      </c>
      <c r="O62" s="254" t="s">
        <v>91</v>
      </c>
    </row>
    <row r="63" spans="1:15" ht="75.599999999999994" customHeight="1" thickBot="1">
      <c r="A63" s="260" t="s">
        <v>92</v>
      </c>
      <c r="B63" s="520" t="str">
        <f t="shared" si="4"/>
        <v>★★★</v>
      </c>
      <c r="C63" s="521"/>
      <c r="D63" s="522"/>
      <c r="E63" s="393">
        <v>7.14</v>
      </c>
      <c r="F63" s="119">
        <v>3.97</v>
      </c>
      <c r="G63" s="284">
        <f t="shared" si="0"/>
        <v>-3.1699999999999995</v>
      </c>
      <c r="H63" s="537" t="s">
        <v>293</v>
      </c>
      <c r="I63" s="538"/>
      <c r="J63" s="538"/>
      <c r="K63" s="538"/>
      <c r="L63" s="539"/>
      <c r="M63" s="725" t="s">
        <v>294</v>
      </c>
      <c r="N63" s="488">
        <v>45303</v>
      </c>
      <c r="O63" s="254" t="s">
        <v>92</v>
      </c>
    </row>
    <row r="64" spans="1:15" ht="87" customHeight="1" thickBot="1">
      <c r="A64" s="260" t="s">
        <v>93</v>
      </c>
      <c r="B64" s="520" t="str">
        <f t="shared" si="4"/>
        <v>★★</v>
      </c>
      <c r="C64" s="521"/>
      <c r="D64" s="522"/>
      <c r="E64" s="119">
        <v>4.96</v>
      </c>
      <c r="F64" s="328">
        <v>2.96</v>
      </c>
      <c r="G64" s="284">
        <f t="shared" si="0"/>
        <v>-2</v>
      </c>
      <c r="H64" s="523"/>
      <c r="I64" s="524"/>
      <c r="J64" s="524"/>
      <c r="K64" s="524"/>
      <c r="L64" s="525"/>
      <c r="M64" s="419"/>
      <c r="N64" s="148"/>
      <c r="O64" s="254" t="s">
        <v>93</v>
      </c>
    </row>
    <row r="65" spans="1:18" ht="73.2" customHeight="1" thickBot="1">
      <c r="A65" s="260" t="s">
        <v>94</v>
      </c>
      <c r="B65" s="520" t="str">
        <f t="shared" si="4"/>
        <v>★</v>
      </c>
      <c r="C65" s="521"/>
      <c r="D65" s="522"/>
      <c r="E65" s="119">
        <v>3.52</v>
      </c>
      <c r="F65" s="328">
        <v>2.84</v>
      </c>
      <c r="G65" s="284">
        <f t="shared" si="0"/>
        <v>-0.68000000000000016</v>
      </c>
      <c r="H65" s="731" t="s">
        <v>312</v>
      </c>
      <c r="I65" s="732"/>
      <c r="J65" s="732"/>
      <c r="K65" s="732"/>
      <c r="L65" s="733"/>
      <c r="M65" s="487" t="s">
        <v>253</v>
      </c>
      <c r="N65" s="488">
        <v>45298</v>
      </c>
      <c r="O65" s="254" t="s">
        <v>94</v>
      </c>
    </row>
    <row r="66" spans="1:18" ht="80.25" customHeight="1" thickBot="1">
      <c r="A66" s="260" t="s">
        <v>95</v>
      </c>
      <c r="B66" s="520" t="s">
        <v>235</v>
      </c>
      <c r="C66" s="521"/>
      <c r="D66" s="522"/>
      <c r="E66" s="393">
        <v>7.44</v>
      </c>
      <c r="F66" s="119">
        <v>3.94</v>
      </c>
      <c r="G66" s="284">
        <f t="shared" si="0"/>
        <v>-3.5000000000000004</v>
      </c>
      <c r="H66" s="548"/>
      <c r="I66" s="549"/>
      <c r="J66" s="549"/>
      <c r="K66" s="549"/>
      <c r="L66" s="550"/>
      <c r="M66" s="369"/>
      <c r="N66" s="148"/>
      <c r="O66" s="254" t="s">
        <v>95</v>
      </c>
    </row>
    <row r="67" spans="1:18" ht="88.5" customHeight="1" thickBot="1">
      <c r="A67" s="260" t="s">
        <v>96</v>
      </c>
      <c r="B67" s="520" t="s">
        <v>236</v>
      </c>
      <c r="C67" s="521"/>
      <c r="D67" s="522"/>
      <c r="E67" s="440">
        <v>12.31</v>
      </c>
      <c r="F67" s="119">
        <v>5.89</v>
      </c>
      <c r="G67" s="284">
        <f t="shared" si="0"/>
        <v>-6.4200000000000008</v>
      </c>
      <c r="H67" s="548"/>
      <c r="I67" s="549"/>
      <c r="J67" s="549"/>
      <c r="K67" s="549"/>
      <c r="L67" s="550"/>
      <c r="M67" s="147"/>
      <c r="N67" s="148"/>
      <c r="O67" s="254" t="s">
        <v>96</v>
      </c>
    </row>
    <row r="68" spans="1:18" ht="78.75" customHeight="1" thickBot="1">
      <c r="A68" s="260" t="s">
        <v>97</v>
      </c>
      <c r="B68" s="520" t="str">
        <f t="shared" si="4"/>
        <v>★★★</v>
      </c>
      <c r="C68" s="521"/>
      <c r="D68" s="522"/>
      <c r="E68" s="393">
        <v>8.69</v>
      </c>
      <c r="F68" s="119">
        <v>5.69</v>
      </c>
      <c r="G68" s="284">
        <f t="shared" si="0"/>
        <v>-2.9999999999999991</v>
      </c>
      <c r="H68" s="523"/>
      <c r="I68" s="524"/>
      <c r="J68" s="524"/>
      <c r="K68" s="524"/>
      <c r="L68" s="525"/>
      <c r="M68" s="147"/>
      <c r="N68" s="148"/>
      <c r="O68" s="254" t="s">
        <v>97</v>
      </c>
    </row>
    <row r="69" spans="1:18" ht="73.8" customHeight="1" thickBot="1">
      <c r="A69" s="263" t="s">
        <v>98</v>
      </c>
      <c r="B69" s="520" t="str">
        <f t="shared" si="4"/>
        <v>★★</v>
      </c>
      <c r="C69" s="521"/>
      <c r="D69" s="522"/>
      <c r="E69" s="393">
        <v>7.27</v>
      </c>
      <c r="F69" s="119">
        <v>5</v>
      </c>
      <c r="G69" s="284">
        <f t="shared" si="0"/>
        <v>-2.2699999999999996</v>
      </c>
      <c r="H69" s="523"/>
      <c r="I69" s="524"/>
      <c r="J69" s="524"/>
      <c r="K69" s="524"/>
      <c r="L69" s="525"/>
      <c r="M69" s="304"/>
      <c r="N69" s="148"/>
      <c r="O69" s="254" t="s">
        <v>98</v>
      </c>
    </row>
    <row r="70" spans="1:18" ht="72.75" customHeight="1" thickBot="1">
      <c r="A70" s="261" t="s">
        <v>99</v>
      </c>
      <c r="B70" s="520" t="str">
        <f t="shared" si="4"/>
        <v>★</v>
      </c>
      <c r="C70" s="521"/>
      <c r="D70" s="522"/>
      <c r="E70" s="420">
        <v>2.23</v>
      </c>
      <c r="F70" s="420">
        <v>2</v>
      </c>
      <c r="G70" s="284">
        <f t="shared" si="0"/>
        <v>-0.22999999999999998</v>
      </c>
      <c r="H70" s="548"/>
      <c r="I70" s="549"/>
      <c r="J70" s="549"/>
      <c r="K70" s="549"/>
      <c r="L70" s="550"/>
      <c r="M70" s="147"/>
      <c r="N70" s="148"/>
      <c r="O70" s="254" t="s">
        <v>99</v>
      </c>
    </row>
    <row r="71" spans="1:18" ht="58.5" customHeight="1" thickBot="1">
      <c r="A71" s="197" t="s">
        <v>100</v>
      </c>
      <c r="B71" s="520" t="str">
        <f t="shared" si="4"/>
        <v>★★★</v>
      </c>
      <c r="C71" s="521"/>
      <c r="D71" s="522"/>
      <c r="E71" s="119">
        <v>5.46</v>
      </c>
      <c r="F71" s="486">
        <v>2.82</v>
      </c>
      <c r="G71" s="363">
        <f t="shared" ref="G71" si="5">F71-E71</f>
        <v>-2.64</v>
      </c>
      <c r="H71" s="523"/>
      <c r="I71" s="524"/>
      <c r="J71" s="524"/>
      <c r="K71" s="524"/>
      <c r="L71" s="525"/>
      <c r="M71" s="198"/>
      <c r="N71" s="148"/>
      <c r="O71" s="254"/>
    </row>
    <row r="72" spans="1:18" ht="42.75" customHeight="1" thickBot="1">
      <c r="A72" s="199"/>
      <c r="B72" s="199"/>
      <c r="C72" s="199"/>
      <c r="D72" s="199"/>
      <c r="E72" s="581"/>
      <c r="F72" s="581"/>
      <c r="G72" s="581"/>
      <c r="H72" s="581"/>
      <c r="I72" s="581"/>
      <c r="J72" s="581"/>
      <c r="K72" s="581"/>
      <c r="L72" s="581"/>
      <c r="M72" s="53">
        <f>COUNTIF(E24:E70,"&gt;=10")</f>
        <v>1</v>
      </c>
      <c r="N72" s="53">
        <f>COUNTIF(F24:F70,"&gt;=10")</f>
        <v>0</v>
      </c>
      <c r="O72" s="53" t="s">
        <v>26</v>
      </c>
    </row>
    <row r="73" spans="1:18" ht="36.75" customHeight="1" thickBot="1">
      <c r="A73" s="66" t="s">
        <v>19</v>
      </c>
      <c r="B73" s="67"/>
      <c r="C73" s="112"/>
      <c r="D73" s="112"/>
      <c r="E73" s="582" t="s">
        <v>18</v>
      </c>
      <c r="F73" s="582"/>
      <c r="G73" s="582"/>
      <c r="H73" s="583" t="s">
        <v>191</v>
      </c>
      <c r="I73" s="584"/>
      <c r="J73" s="67"/>
      <c r="K73" s="68"/>
      <c r="L73" s="68"/>
      <c r="M73" s="69"/>
      <c r="N73" s="70"/>
    </row>
    <row r="74" spans="1:18" ht="36.75" customHeight="1" thickBot="1">
      <c r="A74" s="71"/>
      <c r="B74" s="200"/>
      <c r="C74" s="587" t="s">
        <v>167</v>
      </c>
      <c r="D74" s="588"/>
      <c r="E74" s="588"/>
      <c r="F74" s="589"/>
      <c r="G74" s="72">
        <f>+F71</f>
        <v>2.82</v>
      </c>
      <c r="H74" s="73" t="s">
        <v>101</v>
      </c>
      <c r="I74" s="585">
        <f>+G71</f>
        <v>-2.64</v>
      </c>
      <c r="J74" s="586"/>
      <c r="K74" s="201"/>
      <c r="L74" s="201"/>
      <c r="M74" s="202"/>
      <c r="N74" s="74"/>
    </row>
    <row r="75" spans="1:18" ht="36.75" customHeight="1" thickBot="1">
      <c r="A75" s="71"/>
      <c r="B75" s="200"/>
      <c r="C75" s="551" t="s">
        <v>102</v>
      </c>
      <c r="D75" s="552"/>
      <c r="E75" s="552"/>
      <c r="F75" s="553"/>
      <c r="G75" s="75">
        <f>+F35</f>
        <v>3.59</v>
      </c>
      <c r="H75" s="76" t="s">
        <v>101</v>
      </c>
      <c r="I75" s="554">
        <f>+G35</f>
        <v>-5.91</v>
      </c>
      <c r="J75" s="555"/>
      <c r="K75" s="201"/>
      <c r="L75" s="201"/>
      <c r="M75" s="202"/>
      <c r="N75" s="74"/>
      <c r="R75" s="239" t="s">
        <v>19</v>
      </c>
    </row>
    <row r="76" spans="1:18" ht="36.75" customHeight="1" thickBot="1">
      <c r="A76" s="71"/>
      <c r="B76" s="200"/>
      <c r="C76" s="556" t="s">
        <v>103</v>
      </c>
      <c r="D76" s="557"/>
      <c r="E76" s="557"/>
      <c r="F76" s="77" t="str">
        <f>VLOOKUP(G76,F:P,10,0)</f>
        <v>大分県</v>
      </c>
      <c r="G76" s="78">
        <f>MAX(F23:F71)</f>
        <v>5.89</v>
      </c>
      <c r="H76" s="558" t="s">
        <v>104</v>
      </c>
      <c r="I76" s="559"/>
      <c r="J76" s="559"/>
      <c r="K76" s="79">
        <f>+N72</f>
        <v>0</v>
      </c>
      <c r="L76" s="80" t="s">
        <v>105</v>
      </c>
      <c r="M76" s="81">
        <f>N72-M72</f>
        <v>-1</v>
      </c>
      <c r="N76" s="74"/>
      <c r="R76" s="240"/>
    </row>
    <row r="77" spans="1:18" ht="36.75" customHeight="1" thickBot="1">
      <c r="A77" s="82"/>
      <c r="B77" s="83"/>
      <c r="C77" s="83"/>
      <c r="D77" s="83"/>
      <c r="E77" s="83"/>
      <c r="F77" s="83"/>
      <c r="G77" s="83"/>
      <c r="H77" s="83"/>
      <c r="I77" s="83"/>
      <c r="J77" s="83"/>
      <c r="K77" s="84"/>
      <c r="L77" s="84"/>
      <c r="M77" s="85"/>
      <c r="N77" s="86"/>
      <c r="R77" s="240"/>
    </row>
    <row r="78" spans="1:18" ht="30.75" customHeight="1">
      <c r="A78" s="108"/>
      <c r="B78" s="108"/>
      <c r="C78" s="108"/>
      <c r="D78" s="108"/>
      <c r="E78" s="108"/>
      <c r="F78" s="108"/>
      <c r="G78" s="108"/>
      <c r="H78" s="108"/>
      <c r="I78" s="108"/>
      <c r="J78" s="108"/>
      <c r="K78" s="203"/>
      <c r="L78" s="203"/>
      <c r="M78" s="204"/>
      <c r="N78" s="205"/>
      <c r="R78" s="241"/>
    </row>
    <row r="79" spans="1:18" ht="30.75" customHeight="1" thickBot="1">
      <c r="A79" s="206"/>
      <c r="B79" s="206"/>
      <c r="C79" s="206"/>
      <c r="D79" s="206"/>
      <c r="E79" s="206"/>
      <c r="F79" s="206"/>
      <c r="G79" s="206"/>
      <c r="H79" s="206"/>
      <c r="I79" s="206"/>
      <c r="J79" s="206"/>
      <c r="K79" s="207"/>
      <c r="L79" s="207"/>
      <c r="M79" s="208"/>
      <c r="N79" s="206"/>
    </row>
    <row r="80" spans="1:18" ht="24.75" customHeight="1" thickTop="1">
      <c r="A80" s="560">
        <v>3</v>
      </c>
      <c r="B80" s="563" t="s">
        <v>189</v>
      </c>
      <c r="C80" s="564"/>
      <c r="D80" s="564"/>
      <c r="E80" s="564"/>
      <c r="F80" s="565"/>
      <c r="G80" s="572" t="s">
        <v>190</v>
      </c>
      <c r="H80" s="573"/>
      <c r="I80" s="573"/>
      <c r="J80" s="573"/>
      <c r="K80" s="573"/>
      <c r="L80" s="573"/>
      <c r="M80" s="573"/>
      <c r="N80" s="574"/>
    </row>
    <row r="81" spans="1:16" ht="24.75" customHeight="1">
      <c r="A81" s="561"/>
      <c r="B81" s="566"/>
      <c r="C81" s="567"/>
      <c r="D81" s="567"/>
      <c r="E81" s="567"/>
      <c r="F81" s="568"/>
      <c r="G81" s="575"/>
      <c r="H81" s="576"/>
      <c r="I81" s="576"/>
      <c r="J81" s="576"/>
      <c r="K81" s="576"/>
      <c r="L81" s="576"/>
      <c r="M81" s="576"/>
      <c r="N81" s="577"/>
      <c r="O81" s="209" t="s">
        <v>26</v>
      </c>
      <c r="P81" s="209"/>
    </row>
    <row r="82" spans="1:16" ht="24.75" customHeight="1">
      <c r="A82" s="561"/>
      <c r="B82" s="566"/>
      <c r="C82" s="567"/>
      <c r="D82" s="567"/>
      <c r="E82" s="567"/>
      <c r="F82" s="568"/>
      <c r="G82" s="575"/>
      <c r="H82" s="576"/>
      <c r="I82" s="576"/>
      <c r="J82" s="576"/>
      <c r="K82" s="576"/>
      <c r="L82" s="576"/>
      <c r="M82" s="576"/>
      <c r="N82" s="577"/>
      <c r="O82" s="209" t="s">
        <v>19</v>
      </c>
      <c r="P82" s="209" t="s">
        <v>106</v>
      </c>
    </row>
    <row r="83" spans="1:16" ht="24.75" customHeight="1">
      <c r="A83" s="561"/>
      <c r="B83" s="566"/>
      <c r="C83" s="567"/>
      <c r="D83" s="567"/>
      <c r="E83" s="567"/>
      <c r="F83" s="568"/>
      <c r="G83" s="575"/>
      <c r="H83" s="576"/>
      <c r="I83" s="576"/>
      <c r="J83" s="576"/>
      <c r="K83" s="576"/>
      <c r="L83" s="576"/>
      <c r="M83" s="576"/>
      <c r="N83" s="577"/>
      <c r="O83" s="210"/>
      <c r="P83" s="209"/>
    </row>
    <row r="84" spans="1:16" ht="46.2" customHeight="1" thickBot="1">
      <c r="A84" s="562"/>
      <c r="B84" s="569"/>
      <c r="C84" s="570"/>
      <c r="D84" s="570"/>
      <c r="E84" s="570"/>
      <c r="F84" s="571"/>
      <c r="G84" s="578"/>
      <c r="H84" s="579"/>
      <c r="I84" s="579"/>
      <c r="J84" s="579"/>
      <c r="K84" s="579"/>
      <c r="L84" s="579"/>
      <c r="M84" s="579"/>
      <c r="N84" s="580"/>
    </row>
    <row r="85" spans="1:16" ht="13.8" thickTop="1"/>
  </sheetData>
  <sheetProtection formatCells="0" formatColumns="0" formatRows="0" insertColumns="0" insertRows="0" insertHyperlinks="0" deleteColumns="0" deleteRows="0" sort="0" autoFilter="0" pivotTables="0"/>
  <autoFilter ref="A22:G76" xr:uid="{00000000-0009-0000-0000-000002000000}">
    <filterColumn colId="1" showButton="0"/>
    <filterColumn colId="2" showButton="0"/>
  </autoFilter>
  <mergeCells count="124">
    <mergeCell ref="A35:A36"/>
    <mergeCell ref="H36:L36"/>
    <mergeCell ref="I2:M2"/>
    <mergeCell ref="B68:D68"/>
    <mergeCell ref="H68:L68"/>
    <mergeCell ref="B69:D69"/>
    <mergeCell ref="H69:L69"/>
    <mergeCell ref="B70:D70"/>
    <mergeCell ref="H70:L70"/>
    <mergeCell ref="B65:D65"/>
    <mergeCell ref="H65:L65"/>
    <mergeCell ref="B66:D66"/>
    <mergeCell ref="B67:D67"/>
    <mergeCell ref="H67:L67"/>
    <mergeCell ref="H66:L66"/>
    <mergeCell ref="B62:D62"/>
    <mergeCell ref="H62:L62"/>
    <mergeCell ref="B63:D63"/>
    <mergeCell ref="H63:L63"/>
    <mergeCell ref="B64:D64"/>
    <mergeCell ref="H64:L64"/>
    <mergeCell ref="B59:D59"/>
    <mergeCell ref="H59:L59"/>
    <mergeCell ref="B60:D60"/>
    <mergeCell ref="H60:L60"/>
    <mergeCell ref="B61:D61"/>
    <mergeCell ref="C75:F75"/>
    <mergeCell ref="I75:J75"/>
    <mergeCell ref="C76:E76"/>
    <mergeCell ref="H76:J76"/>
    <mergeCell ref="A80:A84"/>
    <mergeCell ref="B80:F84"/>
    <mergeCell ref="G80:N84"/>
    <mergeCell ref="B71:D71"/>
    <mergeCell ref="H71:L71"/>
    <mergeCell ref="E72:L72"/>
    <mergeCell ref="E73:G73"/>
    <mergeCell ref="H73:I73"/>
    <mergeCell ref="I74:J74"/>
    <mergeCell ref="C74:F74"/>
    <mergeCell ref="H61:L61"/>
    <mergeCell ref="B56:D56"/>
    <mergeCell ref="H56:L56"/>
    <mergeCell ref="B57:D57"/>
    <mergeCell ref="H57:L57"/>
    <mergeCell ref="B58:D58"/>
    <mergeCell ref="B53:D53"/>
    <mergeCell ref="H53:L53"/>
    <mergeCell ref="B54:D54"/>
    <mergeCell ref="H54:L54"/>
    <mergeCell ref="B55:D55"/>
    <mergeCell ref="H55:L55"/>
    <mergeCell ref="H58:L58"/>
    <mergeCell ref="B51:D51"/>
    <mergeCell ref="H51:L51"/>
    <mergeCell ref="B52:D52"/>
    <mergeCell ref="H52:L52"/>
    <mergeCell ref="B47:D47"/>
    <mergeCell ref="H47:L47"/>
    <mergeCell ref="B48:D48"/>
    <mergeCell ref="H48:L48"/>
    <mergeCell ref="B49:D49"/>
    <mergeCell ref="H49:L49"/>
    <mergeCell ref="B46:D46"/>
    <mergeCell ref="H46:L46"/>
    <mergeCell ref="B41:D41"/>
    <mergeCell ref="H41:L41"/>
    <mergeCell ref="B42:D42"/>
    <mergeCell ref="H42:L42"/>
    <mergeCell ref="B43:D43"/>
    <mergeCell ref="H43:L43"/>
    <mergeCell ref="B50:D50"/>
    <mergeCell ref="H50:L50"/>
    <mergeCell ref="B40:D40"/>
    <mergeCell ref="H40:L40"/>
    <mergeCell ref="H35:L35"/>
    <mergeCell ref="B37:D37"/>
    <mergeCell ref="H37:L37"/>
    <mergeCell ref="B44:D44"/>
    <mergeCell ref="H44:L44"/>
    <mergeCell ref="B45:D45"/>
    <mergeCell ref="H45:L45"/>
    <mergeCell ref="G35:G36"/>
    <mergeCell ref="F35:F36"/>
    <mergeCell ref="E35:E36"/>
    <mergeCell ref="B35:D36"/>
    <mergeCell ref="H33:L33"/>
    <mergeCell ref="B29:D29"/>
    <mergeCell ref="H29:L29"/>
    <mergeCell ref="B30:D30"/>
    <mergeCell ref="H30:L30"/>
    <mergeCell ref="B38:D38"/>
    <mergeCell ref="H38:L38"/>
    <mergeCell ref="B39:D39"/>
    <mergeCell ref="H39:L39"/>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35 G37:G71">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8">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1"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04B0-DDA5-42FB-BFE0-417ACE65EF9E}">
  <dimension ref="A1:J28"/>
  <sheetViews>
    <sheetView workbookViewId="0">
      <selection activeCell="P22" sqref="P22"/>
    </sheetView>
  </sheetViews>
  <sheetFormatPr defaultRowHeight="13.2"/>
  <cols>
    <col min="2" max="4" width="11" customWidth="1"/>
    <col min="5" max="7" width="12.109375" customWidth="1"/>
  </cols>
  <sheetData>
    <row r="1" spans="1:10">
      <c r="A1" s="104"/>
      <c r="B1" s="104"/>
      <c r="C1" s="104"/>
      <c r="D1" s="104"/>
      <c r="E1" s="104"/>
      <c r="F1" s="104"/>
      <c r="G1" s="104"/>
      <c r="H1" s="104"/>
    </row>
    <row r="2" spans="1:10">
      <c r="A2" s="104"/>
      <c r="B2" s="104"/>
      <c r="C2" s="104"/>
      <c r="D2" s="104"/>
      <c r="E2" s="104"/>
      <c r="F2" s="104"/>
      <c r="G2" s="104"/>
      <c r="H2" s="104"/>
    </row>
    <row r="3" spans="1:10">
      <c r="A3" s="104"/>
      <c r="B3" s="104"/>
      <c r="C3" s="104"/>
      <c r="D3" s="104"/>
      <c r="E3" s="104"/>
      <c r="F3" s="104"/>
      <c r="G3" s="104"/>
      <c r="H3" s="104"/>
    </row>
    <row r="4" spans="1:10">
      <c r="A4" s="104"/>
      <c r="B4" s="456" t="s">
        <v>224</v>
      </c>
      <c r="C4" s="457"/>
      <c r="D4" s="104"/>
      <c r="E4" s="104"/>
      <c r="F4" s="104"/>
      <c r="G4" s="104"/>
      <c r="H4" s="104"/>
    </row>
    <row r="5" spans="1:10" ht="13.8" thickBot="1">
      <c r="A5" s="104"/>
      <c r="B5" s="591" t="s">
        <v>210</v>
      </c>
      <c r="C5" s="592"/>
      <c r="D5" s="592"/>
      <c r="E5" s="593" t="s">
        <v>211</v>
      </c>
      <c r="F5" s="593"/>
      <c r="G5" s="594"/>
      <c r="H5" s="104"/>
    </row>
    <row r="6" spans="1:10">
      <c r="A6" s="104"/>
      <c r="B6" s="458" t="s">
        <v>212</v>
      </c>
      <c r="C6" s="459" t="s">
        <v>212</v>
      </c>
      <c r="D6" s="459" t="s">
        <v>213</v>
      </c>
      <c r="E6" s="460" t="s">
        <v>212</v>
      </c>
      <c r="F6" s="459" t="s">
        <v>212</v>
      </c>
      <c r="G6" s="461" t="s">
        <v>213</v>
      </c>
      <c r="H6" s="104"/>
    </row>
    <row r="7" spans="1:10">
      <c r="A7" s="104"/>
      <c r="B7" s="462" t="s">
        <v>214</v>
      </c>
      <c r="C7" s="463" t="s">
        <v>215</v>
      </c>
      <c r="D7" s="463" t="s">
        <v>216</v>
      </c>
      <c r="E7" s="464" t="s">
        <v>214</v>
      </c>
      <c r="F7" s="463" t="s">
        <v>215</v>
      </c>
      <c r="G7" s="465" t="s">
        <v>216</v>
      </c>
      <c r="H7" s="104"/>
    </row>
    <row r="8" spans="1:10" ht="13.8" thickBot="1">
      <c r="A8" s="104"/>
      <c r="B8" s="475">
        <v>166690</v>
      </c>
      <c r="C8" s="476">
        <v>86968</v>
      </c>
      <c r="D8" s="476">
        <v>79722</v>
      </c>
      <c r="E8" s="476">
        <v>17379</v>
      </c>
      <c r="F8" s="476">
        <v>8498</v>
      </c>
      <c r="G8" s="477">
        <v>8881</v>
      </c>
      <c r="H8" s="104"/>
    </row>
    <row r="9" spans="1:10">
      <c r="A9" s="104"/>
      <c r="B9" s="104"/>
      <c r="C9" s="104"/>
      <c r="D9" s="104"/>
      <c r="E9" s="104"/>
      <c r="F9" s="104"/>
      <c r="G9" s="104"/>
      <c r="H9" s="104"/>
    </row>
    <row r="10" spans="1:10">
      <c r="A10" s="104"/>
      <c r="B10" s="104"/>
      <c r="C10" s="104"/>
      <c r="D10" s="104"/>
      <c r="E10" s="104"/>
      <c r="F10" s="104"/>
      <c r="G10" s="104"/>
      <c r="H10" s="104"/>
      <c r="J10" t="s">
        <v>145</v>
      </c>
    </row>
    <row r="11" spans="1:10">
      <c r="A11" s="104"/>
      <c r="B11" s="104"/>
      <c r="C11" s="104"/>
      <c r="D11" s="104"/>
      <c r="E11" s="104"/>
      <c r="F11" s="104"/>
      <c r="G11" s="104"/>
      <c r="H11" s="104"/>
    </row>
    <row r="12" spans="1:10">
      <c r="A12" s="104"/>
      <c r="B12" s="456" t="s">
        <v>225</v>
      </c>
      <c r="C12" s="457"/>
      <c r="D12" s="104"/>
      <c r="E12" s="104"/>
      <c r="F12" s="104"/>
      <c r="G12" s="104"/>
      <c r="H12" s="104"/>
    </row>
    <row r="13" spans="1:10" ht="13.8" thickBot="1">
      <c r="A13" s="104"/>
      <c r="B13" s="591" t="s">
        <v>210</v>
      </c>
      <c r="C13" s="592"/>
      <c r="D13" s="592"/>
      <c r="E13" s="593" t="s">
        <v>211</v>
      </c>
      <c r="F13" s="593"/>
      <c r="G13" s="594"/>
      <c r="H13" s="104"/>
    </row>
    <row r="14" spans="1:10">
      <c r="A14" s="104"/>
      <c r="B14" s="458" t="s">
        <v>212</v>
      </c>
      <c r="C14" s="459" t="s">
        <v>212</v>
      </c>
      <c r="D14" s="459" t="s">
        <v>213</v>
      </c>
      <c r="E14" s="460" t="s">
        <v>212</v>
      </c>
      <c r="F14" s="459" t="s">
        <v>212</v>
      </c>
      <c r="G14" s="461" t="s">
        <v>213</v>
      </c>
      <c r="H14" s="104"/>
    </row>
    <row r="15" spans="1:10">
      <c r="A15" s="104"/>
      <c r="B15" s="462" t="s">
        <v>214</v>
      </c>
      <c r="C15" s="463" t="s">
        <v>215</v>
      </c>
      <c r="D15" s="463" t="s">
        <v>216</v>
      </c>
      <c r="E15" s="464" t="s">
        <v>214</v>
      </c>
      <c r="F15" s="463" t="s">
        <v>215</v>
      </c>
      <c r="G15" s="465" t="s">
        <v>216</v>
      </c>
      <c r="H15" s="104"/>
    </row>
    <row r="16" spans="1:10" ht="13.8" thickBot="1">
      <c r="A16" s="104"/>
      <c r="B16" s="475">
        <v>147858</v>
      </c>
      <c r="C16" s="476">
        <v>76879</v>
      </c>
      <c r="D16" s="476">
        <v>70979</v>
      </c>
      <c r="E16" s="476">
        <v>20511</v>
      </c>
      <c r="F16" s="476">
        <v>10072</v>
      </c>
      <c r="G16" s="477">
        <v>10439</v>
      </c>
      <c r="H16" s="104"/>
    </row>
    <row r="17" spans="1:8">
      <c r="A17" s="104"/>
      <c r="B17" s="104"/>
      <c r="C17" s="104"/>
      <c r="D17" s="104"/>
      <c r="E17" s="104"/>
      <c r="F17" s="104"/>
      <c r="G17" s="104"/>
      <c r="H17" s="104"/>
    </row>
    <row r="18" spans="1:8">
      <c r="A18" s="104"/>
      <c r="B18" s="104"/>
      <c r="C18" s="104"/>
      <c r="D18" s="104"/>
      <c r="E18" s="104"/>
      <c r="F18" s="104"/>
      <c r="G18" s="104"/>
      <c r="H18" s="104"/>
    </row>
    <row r="19" spans="1:8">
      <c r="A19" s="104"/>
      <c r="B19" s="104"/>
      <c r="C19" s="104"/>
      <c r="D19" s="104"/>
      <c r="E19" s="104"/>
      <c r="F19" s="104"/>
      <c r="G19" s="104"/>
      <c r="H19" s="104"/>
    </row>
    <row r="20" spans="1:8" ht="18" customHeight="1">
      <c r="A20" s="104"/>
      <c r="B20" s="466" t="s">
        <v>210</v>
      </c>
      <c r="C20" s="467"/>
      <c r="D20" s="467"/>
      <c r="E20" s="468" t="s">
        <v>211</v>
      </c>
      <c r="F20" s="468"/>
      <c r="G20" s="469"/>
      <c r="H20" s="104"/>
    </row>
    <row r="21" spans="1:8" ht="18" customHeight="1">
      <c r="A21" s="104"/>
      <c r="B21" s="470" t="s">
        <v>217</v>
      </c>
      <c r="C21" s="471" t="s">
        <v>218</v>
      </c>
      <c r="D21" s="471" t="s">
        <v>219</v>
      </c>
      <c r="E21" s="472" t="s">
        <v>220</v>
      </c>
      <c r="F21" s="471" t="s">
        <v>221</v>
      </c>
      <c r="G21" s="473" t="s">
        <v>222</v>
      </c>
      <c r="H21" s="104"/>
    </row>
    <row r="22" spans="1:8" ht="18" customHeight="1">
      <c r="A22" s="104"/>
      <c r="B22" s="474">
        <f>+B16/B8</f>
        <v>0.88702381666566676</v>
      </c>
      <c r="C22" s="474">
        <f t="shared" ref="C22:G22" si="0">+C16/C8</f>
        <v>0.88399181308067332</v>
      </c>
      <c r="D22" s="474">
        <f t="shared" si="0"/>
        <v>0.89033140162063173</v>
      </c>
      <c r="E22" s="474">
        <f t="shared" si="0"/>
        <v>1.1802175038839979</v>
      </c>
      <c r="F22" s="474">
        <f t="shared" si="0"/>
        <v>1.1852200517768887</v>
      </c>
      <c r="G22" s="474">
        <f t="shared" si="0"/>
        <v>1.1754306947415831</v>
      </c>
      <c r="H22" s="104"/>
    </row>
    <row r="23" spans="1:8">
      <c r="B23" s="104"/>
      <c r="C23" s="104"/>
      <c r="D23" s="104"/>
      <c r="E23" s="104"/>
      <c r="F23" s="104"/>
      <c r="G23" s="104"/>
      <c r="H23" s="104"/>
    </row>
    <row r="24" spans="1:8">
      <c r="B24" s="104"/>
      <c r="C24" s="104"/>
      <c r="D24" s="104"/>
      <c r="E24" s="104"/>
      <c r="F24" s="104"/>
      <c r="G24" s="104"/>
      <c r="H24" s="104"/>
    </row>
    <row r="25" spans="1:8">
      <c r="B25" s="104"/>
      <c r="C25" s="104"/>
      <c r="D25" s="104"/>
      <c r="E25" s="104"/>
      <c r="F25" s="104"/>
      <c r="G25" s="104"/>
      <c r="H25" s="104"/>
    </row>
    <row r="26" spans="1:8">
      <c r="H26" s="104"/>
    </row>
    <row r="28" spans="1:8">
      <c r="H28" t="s">
        <v>223</v>
      </c>
    </row>
  </sheetData>
  <mergeCells count="4">
    <mergeCell ref="B5:D5"/>
    <mergeCell ref="E5:G5"/>
    <mergeCell ref="B13:D13"/>
    <mergeCell ref="E13:G13"/>
  </mergeCells>
  <phoneticPr fontId="8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BB41E-4483-4BB5-9565-D34BAAE3D3A1}">
  <sheetPr>
    <pageSetUpPr fitToPage="1"/>
  </sheetPr>
  <dimension ref="A1:P38"/>
  <sheetViews>
    <sheetView view="pageBreakPreview" zoomScale="95" zoomScaleNormal="100" zoomScaleSheetLayoutView="95" workbookViewId="0">
      <selection activeCell="U15" sqref="U15"/>
    </sheetView>
  </sheetViews>
  <sheetFormatPr defaultColWidth="9" defaultRowHeight="13.2"/>
  <cols>
    <col min="1" max="1" width="4.88671875" style="478" customWidth="1"/>
    <col min="2" max="8" width="9" style="478"/>
    <col min="9" max="9" width="6" style="478" customWidth="1"/>
    <col min="10" max="10" width="9" style="478"/>
    <col min="11" max="11" width="5.88671875" style="478" customWidth="1"/>
    <col min="12" max="12" width="41.77734375" style="478" customWidth="1"/>
    <col min="13" max="13" width="6.33203125" style="478" customWidth="1"/>
    <col min="14" max="14" width="3.44140625" style="478" customWidth="1"/>
    <col min="15" max="16384" width="9" style="478"/>
  </cols>
  <sheetData>
    <row r="1" spans="1:14" ht="23.4">
      <c r="A1" s="754" t="s">
        <v>227</v>
      </c>
      <c r="B1" s="754"/>
      <c r="C1" s="754"/>
      <c r="D1" s="754"/>
      <c r="E1" s="754"/>
      <c r="F1" s="754"/>
      <c r="G1" s="754"/>
      <c r="H1" s="754"/>
      <c r="I1" s="754"/>
      <c r="J1" s="621"/>
      <c r="K1" s="621"/>
      <c r="L1" s="621"/>
      <c r="M1" s="621"/>
    </row>
    <row r="2" spans="1:14" s="1" customFormat="1" ht="26.25" customHeight="1">
      <c r="A2" s="755" t="s">
        <v>424</v>
      </c>
      <c r="B2" s="755"/>
      <c r="C2" s="755"/>
      <c r="D2" s="755"/>
      <c r="E2" s="755"/>
      <c r="F2" s="755"/>
      <c r="G2" s="755"/>
      <c r="H2" s="755"/>
      <c r="I2" s="755"/>
      <c r="J2" s="755"/>
      <c r="K2" s="755"/>
      <c r="L2" s="755"/>
      <c r="M2" s="755"/>
    </row>
    <row r="3" spans="1:14" s="1" customFormat="1" ht="26.25" customHeight="1">
      <c r="A3" s="756" t="s">
        <v>228</v>
      </c>
      <c r="B3" s="756"/>
      <c r="C3" s="756"/>
      <c r="D3" s="756"/>
      <c r="E3" s="756"/>
      <c r="F3" s="756"/>
      <c r="G3" s="756"/>
      <c r="H3" s="756"/>
      <c r="I3" s="756"/>
      <c r="J3" s="756"/>
      <c r="K3" s="756"/>
      <c r="L3" s="755"/>
      <c r="M3" s="755"/>
    </row>
    <row r="4" spans="1:14" s="1" customFormat="1" ht="22.2" customHeight="1">
      <c r="A4" s="757" t="s">
        <v>425</v>
      </c>
      <c r="B4" s="757"/>
      <c r="C4" s="757"/>
      <c r="D4" s="757"/>
      <c r="E4" s="757"/>
      <c r="F4" s="757"/>
      <c r="G4" s="757"/>
      <c r="H4" s="757"/>
      <c r="I4" s="757"/>
      <c r="J4" s="757"/>
      <c r="K4" s="757"/>
      <c r="L4" s="758"/>
      <c r="M4" s="758"/>
    </row>
    <row r="5" spans="1:14" ht="22.2" customHeight="1">
      <c r="A5" s="479"/>
      <c r="B5" s="759" t="s">
        <v>426</v>
      </c>
      <c r="C5" s="759"/>
      <c r="D5" s="759"/>
      <c r="E5" s="759"/>
      <c r="F5" s="759"/>
      <c r="G5" s="759"/>
      <c r="H5" s="759"/>
      <c r="I5" s="759"/>
      <c r="J5" s="759"/>
      <c r="K5" s="759"/>
      <c r="L5" s="759"/>
      <c r="M5" s="760"/>
      <c r="N5" s="761"/>
    </row>
    <row r="6" spans="1:14" ht="7.2" customHeight="1">
      <c r="A6" s="480"/>
      <c r="B6" s="762"/>
      <c r="C6" s="762"/>
      <c r="D6" s="762"/>
      <c r="E6" s="762"/>
      <c r="F6" s="762"/>
      <c r="G6" s="762"/>
      <c r="H6" s="762"/>
      <c r="I6" s="762"/>
      <c r="J6" s="762"/>
      <c r="K6" s="762"/>
      <c r="L6" s="762"/>
      <c r="M6" s="763"/>
      <c r="N6" s="761"/>
    </row>
    <row r="7" spans="1:14" ht="21.75" customHeight="1">
      <c r="A7" s="764"/>
      <c r="B7" s="765"/>
      <c r="C7" s="766"/>
      <c r="D7" s="766"/>
      <c r="E7" s="766"/>
      <c r="F7" s="764"/>
      <c r="G7" s="764" t="s">
        <v>19</v>
      </c>
      <c r="H7" s="767" t="s">
        <v>427</v>
      </c>
      <c r="I7" s="768"/>
      <c r="J7" s="768"/>
      <c r="K7" s="768"/>
      <c r="L7" s="768"/>
      <c r="M7" s="764"/>
      <c r="N7" s="761"/>
    </row>
    <row r="8" spans="1:14" ht="21.75" customHeight="1">
      <c r="A8" s="764"/>
      <c r="B8" s="766"/>
      <c r="C8" s="766"/>
      <c r="D8" s="766"/>
      <c r="E8" s="766"/>
      <c r="F8" s="764"/>
      <c r="G8" s="764"/>
      <c r="H8" s="768"/>
      <c r="I8" s="768"/>
      <c r="J8" s="768"/>
      <c r="K8" s="768"/>
      <c r="L8" s="768"/>
      <c r="M8" s="764"/>
      <c r="N8" s="761"/>
    </row>
    <row r="9" spans="1:14" ht="21.75" customHeight="1">
      <c r="A9" s="764"/>
      <c r="B9" s="766"/>
      <c r="C9" s="766"/>
      <c r="D9" s="766"/>
      <c r="E9" s="766"/>
      <c r="F9" s="764"/>
      <c r="G9" s="764"/>
      <c r="H9" s="768"/>
      <c r="I9" s="768"/>
      <c r="J9" s="768"/>
      <c r="K9" s="768"/>
      <c r="L9" s="768"/>
      <c r="M9" s="764"/>
    </row>
    <row r="10" spans="1:14" ht="21.75" customHeight="1">
      <c r="A10" s="764"/>
      <c r="B10" s="766"/>
      <c r="C10" s="766"/>
      <c r="D10" s="766"/>
      <c r="E10" s="766"/>
      <c r="F10" s="764"/>
      <c r="G10" s="764"/>
      <c r="H10" s="768"/>
      <c r="I10" s="768"/>
      <c r="J10" s="768"/>
      <c r="K10" s="768"/>
      <c r="L10" s="768"/>
      <c r="M10" s="764"/>
    </row>
    <row r="11" spans="1:14" ht="21.75" customHeight="1">
      <c r="A11" s="764"/>
      <c r="B11" s="766"/>
      <c r="C11" s="766"/>
      <c r="D11" s="766"/>
      <c r="E11" s="766"/>
      <c r="F11" s="764"/>
      <c r="G11" s="764"/>
      <c r="H11" s="768"/>
      <c r="I11" s="768"/>
      <c r="J11" s="768"/>
      <c r="K11" s="768"/>
      <c r="L11" s="768"/>
      <c r="M11" s="764"/>
    </row>
    <row r="12" spans="1:14" ht="21.75" customHeight="1">
      <c r="A12" s="764"/>
      <c r="B12" s="766"/>
      <c r="C12" s="766"/>
      <c r="D12" s="766"/>
      <c r="E12" s="766"/>
      <c r="F12" s="769"/>
      <c r="G12" s="769"/>
      <c r="H12" s="768"/>
      <c r="I12" s="768"/>
      <c r="J12" s="768"/>
      <c r="K12" s="768"/>
      <c r="L12" s="768"/>
      <c r="M12" s="764"/>
    </row>
    <row r="13" spans="1:14" ht="21.75" customHeight="1">
      <c r="A13" s="764"/>
      <c r="B13" s="766"/>
      <c r="C13" s="766"/>
      <c r="D13" s="766"/>
      <c r="E13" s="766"/>
      <c r="F13" s="770"/>
      <c r="G13" s="770"/>
      <c r="H13" s="768"/>
      <c r="I13" s="768"/>
      <c r="J13" s="768"/>
      <c r="K13" s="768"/>
      <c r="L13" s="768"/>
      <c r="M13" s="764"/>
    </row>
    <row r="14" spans="1:14" ht="21.75" customHeight="1">
      <c r="A14" s="764"/>
      <c r="B14" s="771"/>
      <c r="C14" s="771"/>
      <c r="D14" s="771"/>
      <c r="E14" s="771"/>
      <c r="F14" s="770"/>
      <c r="G14" s="770"/>
      <c r="H14" s="768"/>
      <c r="I14" s="768"/>
      <c r="J14" s="768"/>
      <c r="K14" s="768"/>
      <c r="L14" s="768"/>
      <c r="M14" s="764"/>
    </row>
    <row r="15" spans="1:14" ht="21.75" customHeight="1">
      <c r="A15" s="764"/>
      <c r="B15" s="771"/>
      <c r="C15" s="771"/>
      <c r="D15" s="771"/>
      <c r="E15" s="771"/>
      <c r="F15" s="769"/>
      <c r="G15" s="769"/>
      <c r="H15" s="768"/>
      <c r="I15" s="768"/>
      <c r="J15" s="768"/>
      <c r="K15" s="768"/>
      <c r="L15" s="768"/>
      <c r="M15" s="764"/>
    </row>
    <row r="16" spans="1:14" ht="11.4" customHeight="1">
      <c r="A16" s="772"/>
      <c r="B16" s="773" t="s">
        <v>19</v>
      </c>
      <c r="C16" s="764"/>
      <c r="D16" s="764"/>
      <c r="E16" s="764"/>
      <c r="F16" s="764"/>
      <c r="G16" s="764"/>
      <c r="H16" s="764"/>
      <c r="I16" s="764"/>
      <c r="J16" s="764"/>
      <c r="K16" s="764"/>
      <c r="L16" s="764"/>
      <c r="M16" s="764"/>
    </row>
    <row r="17" spans="1:16" ht="33.6" customHeight="1">
      <c r="A17" s="774"/>
      <c r="B17" s="775" t="s">
        <v>428</v>
      </c>
      <c r="C17" s="776"/>
      <c r="D17" s="776"/>
      <c r="E17" s="776"/>
      <c r="F17" s="776"/>
      <c r="G17" s="776"/>
      <c r="H17" s="776"/>
      <c r="I17" s="776"/>
      <c r="J17" s="776"/>
      <c r="K17" s="776"/>
      <c r="L17" s="776"/>
      <c r="M17" s="776"/>
    </row>
    <row r="18" spans="1:16" ht="33.6" customHeight="1">
      <c r="A18" s="774"/>
      <c r="B18" s="776"/>
      <c r="C18" s="776"/>
      <c r="D18" s="776"/>
      <c r="E18" s="776"/>
      <c r="F18" s="776"/>
      <c r="G18" s="776"/>
      <c r="H18" s="776"/>
      <c r="I18" s="776"/>
      <c r="J18" s="776"/>
      <c r="K18" s="776"/>
      <c r="L18" s="776"/>
      <c r="M18" s="776"/>
    </row>
    <row r="19" spans="1:16" ht="33.6" customHeight="1">
      <c r="A19" s="774"/>
      <c r="B19" s="776"/>
      <c r="C19" s="776"/>
      <c r="D19" s="776"/>
      <c r="E19" s="776"/>
      <c r="F19" s="776"/>
      <c r="G19" s="776"/>
      <c r="H19" s="776"/>
      <c r="I19" s="776"/>
      <c r="J19" s="776"/>
      <c r="K19" s="776"/>
      <c r="L19" s="776"/>
      <c r="M19" s="776"/>
      <c r="P19" s="481"/>
    </row>
    <row r="20" spans="1:16" ht="33.6" customHeight="1">
      <c r="A20" s="774"/>
      <c r="B20" s="776"/>
      <c r="C20" s="776"/>
      <c r="D20" s="776"/>
      <c r="E20" s="776"/>
      <c r="F20" s="776"/>
      <c r="G20" s="776"/>
      <c r="H20" s="776"/>
      <c r="I20" s="776"/>
      <c r="J20" s="776"/>
      <c r="K20" s="776"/>
      <c r="L20" s="776"/>
      <c r="M20" s="776"/>
    </row>
    <row r="21" spans="1:16" ht="33.6" customHeight="1">
      <c r="A21" s="774"/>
      <c r="B21" s="776"/>
      <c r="C21" s="776"/>
      <c r="D21" s="776"/>
      <c r="E21" s="776"/>
      <c r="F21" s="776"/>
      <c r="G21" s="776"/>
      <c r="H21" s="776"/>
      <c r="I21" s="776"/>
      <c r="J21" s="776"/>
      <c r="K21" s="776"/>
      <c r="L21" s="776"/>
      <c r="M21" s="776"/>
    </row>
    <row r="22" spans="1:16" ht="23.4" customHeight="1">
      <c r="A22" s="777"/>
      <c r="B22" s="776"/>
      <c r="C22" s="776"/>
      <c r="D22" s="776"/>
      <c r="E22" s="776"/>
      <c r="F22" s="776"/>
      <c r="G22" s="776"/>
      <c r="H22" s="776"/>
      <c r="I22" s="776"/>
      <c r="J22" s="776"/>
      <c r="K22" s="776"/>
      <c r="L22" s="776"/>
      <c r="M22" s="776"/>
    </row>
    <row r="23" spans="1:16">
      <c r="G23" s="110"/>
      <c r="H23" s="110"/>
      <c r="I23" s="110"/>
      <c r="J23" s="110"/>
      <c r="K23" s="110"/>
      <c r="L23" s="110"/>
      <c r="M23" s="110"/>
    </row>
    <row r="24" spans="1:16">
      <c r="G24" s="110"/>
      <c r="H24" s="110"/>
      <c r="I24" s="110"/>
      <c r="J24" s="110"/>
      <c r="K24" s="110"/>
      <c r="L24" s="110"/>
      <c r="M24" s="110"/>
    </row>
    <row r="25" spans="1:16">
      <c r="G25" s="110"/>
      <c r="H25" s="110"/>
      <c r="I25" s="110"/>
      <c r="J25" s="110"/>
      <c r="K25" s="110"/>
      <c r="L25" s="110"/>
      <c r="M25" s="110"/>
    </row>
    <row r="26" spans="1:16">
      <c r="G26" s="110"/>
      <c r="H26" s="110"/>
      <c r="I26" s="110"/>
      <c r="J26" s="110"/>
      <c r="K26" s="110"/>
      <c r="L26" s="110"/>
      <c r="M26" s="110"/>
    </row>
    <row r="27" spans="1:16">
      <c r="G27" s="110"/>
      <c r="H27" s="110"/>
      <c r="I27" s="110"/>
      <c r="J27" s="110"/>
      <c r="K27" s="110"/>
      <c r="L27" s="110"/>
      <c r="M27" s="110"/>
    </row>
    <row r="28" spans="1:16">
      <c r="G28" s="110"/>
      <c r="H28" s="110"/>
      <c r="I28" s="110"/>
      <c r="J28" s="110"/>
      <c r="K28" s="110"/>
      <c r="L28" s="110"/>
      <c r="M28" s="110"/>
    </row>
    <row r="29" spans="1:16">
      <c r="G29" s="110"/>
      <c r="H29" s="110"/>
      <c r="I29" s="110"/>
      <c r="J29" s="110"/>
      <c r="K29" s="110"/>
      <c r="L29" s="110"/>
      <c r="M29" s="110"/>
    </row>
    <row r="30" spans="1:16">
      <c r="G30" s="110"/>
      <c r="H30" s="110"/>
      <c r="I30" s="110"/>
      <c r="J30" s="110"/>
      <c r="K30" s="110"/>
      <c r="L30" s="110"/>
      <c r="M30" s="110"/>
    </row>
    <row r="31" spans="1:16">
      <c r="G31" s="110"/>
      <c r="H31" s="110"/>
      <c r="I31" s="110"/>
      <c r="J31" s="110"/>
      <c r="K31" s="110"/>
      <c r="L31" s="110"/>
      <c r="M31" s="110"/>
    </row>
    <row r="32" spans="1:16">
      <c r="G32" s="110"/>
      <c r="H32" s="110"/>
      <c r="I32" s="110"/>
      <c r="J32" s="110"/>
      <c r="K32" s="110"/>
      <c r="L32" s="110"/>
      <c r="M32" s="110"/>
    </row>
    <row r="33" spans="7:13">
      <c r="G33" s="110"/>
      <c r="H33" s="110"/>
      <c r="I33" s="110"/>
      <c r="J33" s="110"/>
      <c r="K33" s="110"/>
      <c r="L33" s="110"/>
      <c r="M33" s="110"/>
    </row>
    <row r="34" spans="7:13">
      <c r="G34" s="110"/>
      <c r="H34" s="110"/>
      <c r="I34" s="110"/>
      <c r="J34" s="110"/>
      <c r="K34" s="110"/>
      <c r="L34" s="110"/>
      <c r="M34" s="110"/>
    </row>
    <row r="35" spans="7:13">
      <c r="G35" s="110"/>
      <c r="H35" s="110"/>
      <c r="I35" s="110"/>
      <c r="J35" s="110"/>
      <c r="K35" s="110"/>
      <c r="L35" s="110"/>
      <c r="M35" s="110"/>
    </row>
    <row r="36" spans="7:13">
      <c r="G36" s="110"/>
      <c r="H36" s="110"/>
      <c r="I36" s="110"/>
      <c r="J36" s="110"/>
      <c r="K36" s="110"/>
      <c r="L36" s="110"/>
      <c r="M36" s="110"/>
    </row>
    <row r="37" spans="7:13">
      <c r="G37" s="110"/>
      <c r="H37" s="110"/>
      <c r="I37" s="110"/>
      <c r="J37" s="110"/>
      <c r="K37" s="110"/>
      <c r="L37" s="110"/>
      <c r="M37" s="110"/>
    </row>
    <row r="38" spans="7:13">
      <c r="G38" s="110"/>
      <c r="H38" s="110"/>
      <c r="I38" s="110"/>
      <c r="J38" s="110"/>
      <c r="K38" s="110"/>
      <c r="L38" s="110"/>
      <c r="M38" s="110"/>
    </row>
  </sheetData>
  <mergeCells count="8">
    <mergeCell ref="B17:M22"/>
    <mergeCell ref="A1:M1"/>
    <mergeCell ref="A2:M2"/>
    <mergeCell ref="A3:M3"/>
    <mergeCell ref="A4:M4"/>
    <mergeCell ref="B5:L5"/>
    <mergeCell ref="B7:E15"/>
    <mergeCell ref="H7:L15"/>
  </mergeCells>
  <phoneticPr fontId="86"/>
  <pageMargins left="0.74803149606299213" right="0.74803149606299213" top="0.98425196850393704" bottom="0.98425196850393704" header="0.51181102362204722" footer="0.51181102362204722"/>
  <pageSetup paperSize="9" scale="9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0"/>
  <sheetViews>
    <sheetView showGridLines="0" zoomScale="99" zoomScaleNormal="99" zoomScaleSheetLayoutView="79" workbookViewId="0">
      <selection activeCell="A44" sqref="A44"/>
    </sheetView>
  </sheetViews>
  <sheetFormatPr defaultColWidth="9" defaultRowHeight="19.2"/>
  <cols>
    <col min="1" max="1" width="163.88671875" style="277" customWidth="1"/>
    <col min="2" max="2" width="11.21875" style="275" customWidth="1"/>
    <col min="3" max="3" width="22" style="275" customWidth="1"/>
    <col min="4" max="4" width="20.109375" style="276" customWidth="1"/>
    <col min="5" max="16384" width="9" style="1"/>
  </cols>
  <sheetData>
    <row r="1" spans="1:19" s="40" customFormat="1" ht="44.25" customHeight="1" thickBot="1">
      <c r="A1" s="159" t="s">
        <v>239</v>
      </c>
      <c r="B1" s="160" t="s">
        <v>0</v>
      </c>
      <c r="C1" s="161" t="s">
        <v>1</v>
      </c>
      <c r="D1" s="274" t="s">
        <v>2</v>
      </c>
    </row>
    <row r="2" spans="1:19" s="40" customFormat="1" ht="48" customHeight="1" thickTop="1">
      <c r="A2" s="157" t="s">
        <v>254</v>
      </c>
      <c r="B2" s="287"/>
      <c r="C2" s="595" t="s">
        <v>277</v>
      </c>
      <c r="D2" s="290"/>
    </row>
    <row r="3" spans="1:19" s="40" customFormat="1" ht="331.8" customHeight="1">
      <c r="A3" s="416" t="s">
        <v>255</v>
      </c>
      <c r="B3" s="411" t="s">
        <v>256</v>
      </c>
      <c r="C3" s="596"/>
      <c r="D3" s="450">
        <v>45303</v>
      </c>
    </row>
    <row r="4" spans="1:19" s="40" customFormat="1" ht="36.6" customHeight="1" thickBot="1">
      <c r="A4" s="158" t="s">
        <v>276</v>
      </c>
      <c r="B4" s="286"/>
      <c r="C4" s="597"/>
      <c r="D4" s="289"/>
    </row>
    <row r="5" spans="1:19" s="40" customFormat="1" ht="39" customHeight="1" thickTop="1">
      <c r="A5" s="382" t="s">
        <v>271</v>
      </c>
      <c r="B5" s="287"/>
      <c r="C5" s="603" t="s">
        <v>275</v>
      </c>
      <c r="D5" s="290"/>
    </row>
    <row r="6" spans="1:19" s="40" customFormat="1" ht="183.6" customHeight="1">
      <c r="A6" s="374" t="s">
        <v>272</v>
      </c>
      <c r="B6" s="411" t="s">
        <v>274</v>
      </c>
      <c r="C6" s="596"/>
      <c r="D6" s="450">
        <v>45303</v>
      </c>
    </row>
    <row r="7" spans="1:19" s="40" customFormat="1" ht="36.6" customHeight="1" thickBot="1">
      <c r="A7" s="135" t="s">
        <v>273</v>
      </c>
      <c r="B7" s="286"/>
      <c r="C7" s="597"/>
      <c r="D7" s="289"/>
    </row>
    <row r="8" spans="1:19" s="40" customFormat="1" ht="42" customHeight="1" thickTop="1">
      <c r="A8" s="382" t="s">
        <v>261</v>
      </c>
      <c r="B8" s="287"/>
      <c r="C8" s="595" t="s">
        <v>265</v>
      </c>
      <c r="D8" s="290"/>
    </row>
    <row r="9" spans="1:19" s="40" customFormat="1" ht="145.19999999999999" customHeight="1">
      <c r="A9" s="374" t="s">
        <v>262</v>
      </c>
      <c r="B9" s="411" t="s">
        <v>264</v>
      </c>
      <c r="C9" s="596"/>
      <c r="D9" s="288">
        <v>45304</v>
      </c>
    </row>
    <row r="10" spans="1:19" s="40" customFormat="1" ht="36.6" customHeight="1" thickBot="1">
      <c r="A10" s="291" t="s">
        <v>263</v>
      </c>
      <c r="B10" s="286"/>
      <c r="C10" s="597"/>
      <c r="D10" s="289"/>
    </row>
    <row r="11" spans="1:19" s="40" customFormat="1" ht="44.4" customHeight="1" thickTop="1">
      <c r="A11" s="382" t="s">
        <v>266</v>
      </c>
      <c r="B11" s="287"/>
      <c r="C11" s="595" t="s">
        <v>270</v>
      </c>
      <c r="D11" s="290"/>
    </row>
    <row r="12" spans="1:19" s="40" customFormat="1" ht="231" customHeight="1">
      <c r="A12" s="430" t="s">
        <v>267</v>
      </c>
      <c r="B12" s="292" t="s">
        <v>268</v>
      </c>
      <c r="C12" s="604"/>
      <c r="D12" s="450">
        <v>45303</v>
      </c>
    </row>
    <row r="13" spans="1:19" s="40" customFormat="1" ht="33" customHeight="1" thickBot="1">
      <c r="A13" s="431" t="s">
        <v>269</v>
      </c>
      <c r="B13" s="421"/>
      <c r="C13" s="418"/>
      <c r="D13" s="422"/>
    </row>
    <row r="14" spans="1:19" s="40" customFormat="1" ht="54" customHeight="1" thickTop="1">
      <c r="A14" s="724" t="s">
        <v>284</v>
      </c>
      <c r="B14" s="482"/>
      <c r="C14" s="608" t="s">
        <v>287</v>
      </c>
      <c r="D14" s="605">
        <v>45303</v>
      </c>
    </row>
    <row r="15" spans="1:19" s="40" customFormat="1" ht="145.19999999999999" customHeight="1">
      <c r="A15" s="374" t="s">
        <v>285</v>
      </c>
      <c r="B15" s="292" t="s">
        <v>288</v>
      </c>
      <c r="C15" s="609"/>
      <c r="D15" s="606"/>
      <c r="S15" s="432"/>
    </row>
    <row r="16" spans="1:19" s="40" customFormat="1" ht="36.6" customHeight="1" thickBot="1">
      <c r="A16" s="158" t="s">
        <v>286</v>
      </c>
      <c r="B16" s="156"/>
      <c r="C16" s="610"/>
      <c r="D16" s="607"/>
    </row>
    <row r="17" spans="1:4" s="40" customFormat="1" ht="47.4" customHeight="1" thickTop="1">
      <c r="A17" s="382" t="s">
        <v>289</v>
      </c>
      <c r="B17" s="287"/>
      <c r="C17" s="603" t="s">
        <v>291</v>
      </c>
      <c r="D17" s="290"/>
    </row>
    <row r="18" spans="1:4" s="40" customFormat="1" ht="121.2" customHeight="1">
      <c r="A18" s="374" t="s">
        <v>290</v>
      </c>
      <c r="B18" s="411" t="s">
        <v>291</v>
      </c>
      <c r="C18" s="596"/>
      <c r="D18" s="288">
        <v>45303</v>
      </c>
    </row>
    <row r="19" spans="1:4" s="40" customFormat="1" ht="42" customHeight="1" thickBot="1">
      <c r="A19" s="158" t="s">
        <v>292</v>
      </c>
      <c r="B19" s="286"/>
      <c r="C19" s="597"/>
      <c r="D19" s="289"/>
    </row>
    <row r="20" spans="1:4" s="40" customFormat="1" ht="45" customHeight="1" thickTop="1">
      <c r="A20" s="417" t="s">
        <v>295</v>
      </c>
      <c r="B20" s="287"/>
      <c r="C20" s="595" t="s">
        <v>317</v>
      </c>
      <c r="D20" s="290"/>
    </row>
    <row r="21" spans="1:4" s="40" customFormat="1" ht="255.6" customHeight="1">
      <c r="A21" s="374" t="s">
        <v>296</v>
      </c>
      <c r="B21" s="411" t="s">
        <v>297</v>
      </c>
      <c r="C21" s="596"/>
      <c r="D21" s="288">
        <v>45303</v>
      </c>
    </row>
    <row r="22" spans="1:4" s="40" customFormat="1" ht="40.200000000000003" customHeight="1" thickBot="1">
      <c r="A22" s="158" t="s">
        <v>298</v>
      </c>
      <c r="B22" s="286"/>
      <c r="C22" s="597"/>
      <c r="D22" s="289"/>
    </row>
    <row r="23" spans="1:4" s="40" customFormat="1" ht="40.950000000000003" customHeight="1" thickTop="1" thickBot="1">
      <c r="A23" s="451" t="s">
        <v>307</v>
      </c>
      <c r="B23" s="598" t="s">
        <v>309</v>
      </c>
      <c r="C23" s="613" t="s">
        <v>310</v>
      </c>
      <c r="D23" s="614">
        <v>45299</v>
      </c>
    </row>
    <row r="24" spans="1:4" s="40" customFormat="1" ht="273" customHeight="1" thickBot="1">
      <c r="A24" s="391" t="s">
        <v>311</v>
      </c>
      <c r="B24" s="599"/>
      <c r="C24" s="601"/>
      <c r="D24" s="611"/>
    </row>
    <row r="25" spans="1:4" s="40" customFormat="1" ht="43.8" customHeight="1" thickBot="1">
      <c r="A25" s="282" t="s">
        <v>308</v>
      </c>
      <c r="B25" s="600"/>
      <c r="C25" s="602"/>
      <c r="D25" s="612"/>
    </row>
    <row r="26" spans="1:4" s="40" customFormat="1" ht="40.799999999999997" customHeight="1" thickTop="1" thickBot="1">
      <c r="A26" s="394" t="s">
        <v>313</v>
      </c>
      <c r="B26" s="599" t="s">
        <v>268</v>
      </c>
      <c r="C26" s="601" t="s">
        <v>315</v>
      </c>
      <c r="D26" s="607">
        <v>45304</v>
      </c>
    </row>
    <row r="27" spans="1:4" s="40" customFormat="1" ht="71.400000000000006" customHeight="1" thickBot="1">
      <c r="A27" s="391" t="s">
        <v>314</v>
      </c>
      <c r="B27" s="599"/>
      <c r="C27" s="601"/>
      <c r="D27" s="611"/>
    </row>
    <row r="28" spans="1:4" s="40" customFormat="1" ht="31.8" customHeight="1" thickBot="1">
      <c r="A28" s="282" t="s">
        <v>316</v>
      </c>
      <c r="B28" s="600"/>
      <c r="C28" s="602"/>
      <c r="D28" s="612"/>
    </row>
    <row r="29" spans="1:4" ht="42.6" customHeight="1" thickTop="1" thickBot="1">
      <c r="A29" s="394" t="s">
        <v>318</v>
      </c>
      <c r="B29" s="599" t="s">
        <v>264</v>
      </c>
      <c r="C29" s="601" t="s">
        <v>321</v>
      </c>
      <c r="D29" s="607">
        <v>45304</v>
      </c>
    </row>
    <row r="30" spans="1:4" ht="142.19999999999999" customHeight="1" thickBot="1">
      <c r="A30" s="391" t="s">
        <v>319</v>
      </c>
      <c r="B30" s="599"/>
      <c r="C30" s="601"/>
      <c r="D30" s="611"/>
    </row>
    <row r="31" spans="1:4" ht="34.200000000000003" customHeight="1" thickBot="1">
      <c r="A31" s="282" t="s">
        <v>320</v>
      </c>
      <c r="B31" s="600"/>
      <c r="C31" s="602"/>
      <c r="D31" s="612"/>
    </row>
    <row r="32" spans="1:4" ht="43.2" customHeight="1" thickTop="1" thickBot="1">
      <c r="A32" s="394" t="s">
        <v>322</v>
      </c>
      <c r="B32" s="599" t="s">
        <v>323</v>
      </c>
      <c r="C32" s="601" t="s">
        <v>325</v>
      </c>
      <c r="D32" s="607">
        <v>45301</v>
      </c>
    </row>
    <row r="33" spans="1:4" ht="210.6" customHeight="1" thickBot="1">
      <c r="A33" s="391" t="s">
        <v>324</v>
      </c>
      <c r="B33" s="599"/>
      <c r="C33" s="601"/>
      <c r="D33" s="611"/>
    </row>
    <row r="34" spans="1:4" ht="36.6" customHeight="1" thickBot="1">
      <c r="A34" s="282" t="s">
        <v>326</v>
      </c>
      <c r="B34" s="600"/>
      <c r="C34" s="602"/>
      <c r="D34" s="612"/>
    </row>
    <row r="35" spans="1:4" ht="43.2" customHeight="1" thickTop="1" thickBot="1">
      <c r="A35" s="394" t="s">
        <v>327</v>
      </c>
      <c r="B35" s="599" t="s">
        <v>329</v>
      </c>
      <c r="C35" s="601" t="s">
        <v>277</v>
      </c>
      <c r="D35" s="607">
        <v>45301</v>
      </c>
    </row>
    <row r="36" spans="1:4" ht="96" customHeight="1" thickBot="1">
      <c r="A36" s="391" t="s">
        <v>328</v>
      </c>
      <c r="B36" s="599"/>
      <c r="C36" s="601"/>
      <c r="D36" s="611"/>
    </row>
    <row r="37" spans="1:4" ht="36.6" customHeight="1" thickBot="1">
      <c r="A37" s="282" t="s">
        <v>330</v>
      </c>
      <c r="B37" s="600"/>
      <c r="C37" s="602"/>
      <c r="D37" s="612"/>
    </row>
    <row r="38" spans="1:4" s="40" customFormat="1" ht="41.4" customHeight="1" thickTop="1">
      <c r="A38" s="417" t="s">
        <v>331</v>
      </c>
      <c r="B38" s="287"/>
      <c r="C38" s="595" t="s">
        <v>270</v>
      </c>
      <c r="D38" s="290"/>
    </row>
    <row r="39" spans="1:4" s="40" customFormat="1" ht="210.6" customHeight="1">
      <c r="A39" s="374" t="s">
        <v>332</v>
      </c>
      <c r="B39" s="411" t="s">
        <v>334</v>
      </c>
      <c r="C39" s="596"/>
      <c r="D39" s="288">
        <v>45300</v>
      </c>
    </row>
    <row r="40" spans="1:4" s="40" customFormat="1" ht="40.200000000000003" customHeight="1" thickBot="1">
      <c r="A40" s="158" t="s">
        <v>333</v>
      </c>
      <c r="B40" s="286"/>
      <c r="C40" s="597"/>
      <c r="D40" s="289"/>
    </row>
  </sheetData>
  <mergeCells count="24">
    <mergeCell ref="D35:D37"/>
    <mergeCell ref="B32:B34"/>
    <mergeCell ref="C32:C34"/>
    <mergeCell ref="D32:D34"/>
    <mergeCell ref="D29:D31"/>
    <mergeCell ref="D14:D16"/>
    <mergeCell ref="C14:C16"/>
    <mergeCell ref="C20:C22"/>
    <mergeCell ref="C17:C19"/>
    <mergeCell ref="D26:D28"/>
    <mergeCell ref="C23:C25"/>
    <mergeCell ref="D23:D25"/>
    <mergeCell ref="C2:C4"/>
    <mergeCell ref="C5:C7"/>
    <mergeCell ref="C26:C28"/>
    <mergeCell ref="C11:C12"/>
    <mergeCell ref="C8:C10"/>
    <mergeCell ref="C38:C40"/>
    <mergeCell ref="B23:B25"/>
    <mergeCell ref="B26:B28"/>
    <mergeCell ref="B29:B31"/>
    <mergeCell ref="C29:C31"/>
    <mergeCell ref="B35:B37"/>
    <mergeCell ref="C35:C37"/>
  </mergeCells>
  <phoneticPr fontId="16"/>
  <hyperlinks>
    <hyperlink ref="A10" r:id="rId1" xr:uid="{63E8E2A4-F1E8-417E-B351-1A173E5C9918}"/>
    <hyperlink ref="A13" r:id="rId2" xr:uid="{E6B984E7-3D7F-42B9-A980-0E4ADDC8A252}"/>
    <hyperlink ref="A4" r:id="rId3" xr:uid="{FF2C6124-FD70-4232-9F49-FC4899D5350C}"/>
    <hyperlink ref="A16" r:id="rId4" xr:uid="{CFA52F38-27F2-4E13-AE11-B9060B74FDBB}"/>
    <hyperlink ref="A19" r:id="rId5" xr:uid="{911942DA-533D-407E-BCC4-1F222EC233F5}"/>
    <hyperlink ref="A22" r:id="rId6" xr:uid="{82A00ECF-0EBF-4EA5-A179-D1B78E688957}"/>
    <hyperlink ref="A25" r:id="rId7" xr:uid="{F4EEA1C4-A4FE-4808-AE15-C8BC8F71B0E4}"/>
    <hyperlink ref="A28" r:id="rId8" xr:uid="{5499654F-7CC0-426A-B049-704E8C706B9D}"/>
    <hyperlink ref="A31" r:id="rId9" xr:uid="{488591FE-C8B7-40F2-AA37-955056CA59E8}"/>
    <hyperlink ref="A34" r:id="rId10" xr:uid="{5F690E8A-EDDD-4702-B16D-8B137577493C}"/>
    <hyperlink ref="A37" r:id="rId11" xr:uid="{D4A48502-DA89-4A07-B565-02F859B5ACE9}"/>
    <hyperlink ref="A40" r:id="rId12" location=":~:text=%E9%AB%98%E7%9F%A5%E5%B8%82%E3%81%AE%E9%A3%B2%E9%A3%9F%E5%BA%97,%E5%85%A5%E3%81%A3%E3%81%9F%E3%81%A8%E3%81%84%E3%81%86%E3%81%93%E3%81%A8%E3%81%A7%E3%81%99%E3%80%82" xr:uid="{68012F19-C9BE-4CB7-87A6-D031C89CCD98}"/>
  </hyperlinks>
  <pageMargins left="0" right="0" top="0.19685039370078741" bottom="0.39370078740157483" header="0" footer="0.19685039370078741"/>
  <pageSetup paperSize="8" scale="28" orientation="portrait" horizontalDpi="300" verticalDpi="300" r:id="rId1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X31"/>
  <sheetViews>
    <sheetView defaultGridColor="0" view="pageBreakPreview" colorId="56" zoomScale="96" zoomScaleNormal="66" zoomScaleSheetLayoutView="96" workbookViewId="0">
      <selection sqref="A1:A1048576"/>
    </sheetView>
  </sheetViews>
  <sheetFormatPr defaultColWidth="9" defaultRowHeight="40.200000000000003" customHeight="1"/>
  <cols>
    <col min="1" max="1" width="193.5546875" style="281" customWidth="1"/>
    <col min="2" max="2" width="18" style="131" customWidth="1"/>
    <col min="3" max="3" width="20.109375" style="132" customWidth="1"/>
    <col min="4" max="16384" width="9" style="36"/>
  </cols>
  <sheetData>
    <row r="1" spans="1:24" ht="40.200000000000003" customHeight="1" thickBot="1">
      <c r="A1" s="35" t="s">
        <v>240</v>
      </c>
      <c r="B1" s="271" t="s">
        <v>22</v>
      </c>
      <c r="C1" s="272" t="s">
        <v>2</v>
      </c>
    </row>
    <row r="2" spans="1:24" ht="40.200000000000003" customHeight="1">
      <c r="A2" s="121" t="s">
        <v>429</v>
      </c>
      <c r="B2" s="126"/>
      <c r="C2" s="127"/>
    </row>
    <row r="3" spans="1:24" ht="100.8" customHeight="1">
      <c r="A3" s="327" t="s">
        <v>400</v>
      </c>
      <c r="B3" s="285" t="s">
        <v>419</v>
      </c>
      <c r="C3" s="128">
        <v>45303</v>
      </c>
    </row>
    <row r="4" spans="1:24" ht="40.200000000000003" customHeight="1" thickBot="1">
      <c r="A4" s="283" t="s">
        <v>399</v>
      </c>
      <c r="B4" s="129"/>
      <c r="C4" s="130"/>
    </row>
    <row r="5" spans="1:24" ht="40.200000000000003" customHeight="1">
      <c r="A5" s="121" t="s">
        <v>430</v>
      </c>
      <c r="B5" s="126" t="s">
        <v>420</v>
      </c>
      <c r="C5" s="127"/>
    </row>
    <row r="6" spans="1:24" ht="364.2" customHeight="1">
      <c r="A6" s="327" t="s">
        <v>402</v>
      </c>
      <c r="B6" s="325" t="s">
        <v>419</v>
      </c>
      <c r="C6" s="128">
        <v>45302</v>
      </c>
    </row>
    <row r="7" spans="1:24" ht="40.200000000000003" customHeight="1" thickBot="1">
      <c r="A7" s="283" t="s">
        <v>401</v>
      </c>
      <c r="B7" s="129"/>
      <c r="C7" s="130"/>
    </row>
    <row r="8" spans="1:24" s="365" customFormat="1" ht="40.200000000000003" customHeight="1">
      <c r="A8" s="121" t="s">
        <v>431</v>
      </c>
      <c r="B8" s="126"/>
      <c r="C8" s="127" t="s">
        <v>420</v>
      </c>
    </row>
    <row r="9" spans="1:24" s="365" customFormat="1" ht="117.6" customHeight="1">
      <c r="A9" s="327" t="s">
        <v>404</v>
      </c>
      <c r="B9" s="285" t="s">
        <v>421</v>
      </c>
      <c r="C9" s="128">
        <v>45302</v>
      </c>
    </row>
    <row r="10" spans="1:24" ht="39" customHeight="1" thickBot="1">
      <c r="A10" s="379" t="s">
        <v>403</v>
      </c>
      <c r="B10" s="375"/>
      <c r="C10" s="128"/>
    </row>
    <row r="11" spans="1:24" ht="40.200000000000003" customHeight="1">
      <c r="A11" s="381" t="s">
        <v>432</v>
      </c>
      <c r="B11" s="427"/>
      <c r="C11" s="376"/>
    </row>
    <row r="12" spans="1:24" ht="250.2" customHeight="1">
      <c r="A12" s="404" t="s">
        <v>406</v>
      </c>
      <c r="B12" s="425" t="s">
        <v>422</v>
      </c>
      <c r="C12" s="377">
        <v>45302</v>
      </c>
    </row>
    <row r="13" spans="1:24" ht="34.799999999999997" customHeight="1" thickBot="1">
      <c r="A13" s="423" t="s">
        <v>405</v>
      </c>
      <c r="B13" s="428"/>
      <c r="C13" s="378"/>
    </row>
    <row r="14" spans="1:24" ht="40.200000000000003" customHeight="1">
      <c r="A14" s="381" t="s">
        <v>433</v>
      </c>
      <c r="B14" s="427"/>
      <c r="C14" s="376"/>
    </row>
    <row r="15" spans="1:24" ht="96" customHeight="1">
      <c r="A15" s="404" t="s">
        <v>408</v>
      </c>
      <c r="B15" s="426" t="s">
        <v>421</v>
      </c>
      <c r="C15" s="377">
        <v>45302</v>
      </c>
    </row>
    <row r="16" spans="1:24" ht="40.200000000000003" customHeight="1" thickBot="1">
      <c r="A16" s="380" t="s">
        <v>407</v>
      </c>
      <c r="B16" s="428"/>
      <c r="C16" s="378"/>
      <c r="X16" s="36">
        <v>0</v>
      </c>
    </row>
    <row r="17" spans="1:3" ht="40.200000000000003" customHeight="1">
      <c r="A17" s="381" t="s">
        <v>434</v>
      </c>
      <c r="B17" s="427"/>
      <c r="C17" s="376"/>
    </row>
    <row r="18" spans="1:3" ht="138" customHeight="1">
      <c r="A18" s="404" t="s">
        <v>410</v>
      </c>
      <c r="B18" s="426" t="s">
        <v>421</v>
      </c>
      <c r="C18" s="377">
        <v>45301</v>
      </c>
    </row>
    <row r="19" spans="1:3" ht="40.200000000000003" customHeight="1" thickBot="1">
      <c r="A19" s="380" t="s">
        <v>409</v>
      </c>
      <c r="B19" s="428"/>
      <c r="C19" s="378"/>
    </row>
    <row r="20" spans="1:3" ht="40.200000000000003" customHeight="1">
      <c r="A20" s="381" t="s">
        <v>435</v>
      </c>
      <c r="B20" s="427"/>
      <c r="C20" s="376"/>
    </row>
    <row r="21" spans="1:3" ht="289.8" customHeight="1">
      <c r="A21" s="404" t="s">
        <v>412</v>
      </c>
      <c r="B21" s="426" t="s">
        <v>422</v>
      </c>
      <c r="C21" s="377">
        <v>45301</v>
      </c>
    </row>
    <row r="22" spans="1:3" ht="40.200000000000003" customHeight="1" thickBot="1">
      <c r="A22" s="380" t="s">
        <v>411</v>
      </c>
      <c r="B22" s="428"/>
      <c r="C22" s="378"/>
    </row>
    <row r="23" spans="1:3" ht="40.200000000000003" customHeight="1">
      <c r="A23" s="381" t="s">
        <v>436</v>
      </c>
      <c r="B23" s="427"/>
      <c r="C23" s="376"/>
    </row>
    <row r="24" spans="1:3" ht="229.8" customHeight="1">
      <c r="A24" s="404" t="s">
        <v>414</v>
      </c>
      <c r="B24" s="426" t="s">
        <v>422</v>
      </c>
      <c r="C24" s="377">
        <v>45300</v>
      </c>
    </row>
    <row r="25" spans="1:3" ht="40.200000000000003" customHeight="1" thickBot="1">
      <c r="A25" s="380" t="s">
        <v>413</v>
      </c>
      <c r="B25" s="428"/>
      <c r="C25" s="378"/>
    </row>
    <row r="26" spans="1:3" ht="40.200000000000003" customHeight="1">
      <c r="A26" s="381" t="s">
        <v>437</v>
      </c>
      <c r="B26" s="427"/>
      <c r="C26" s="376"/>
    </row>
    <row r="27" spans="1:3" ht="268.2" customHeight="1">
      <c r="A27" s="404" t="s">
        <v>418</v>
      </c>
      <c r="B27" s="425" t="s">
        <v>423</v>
      </c>
      <c r="C27" s="377">
        <v>45299</v>
      </c>
    </row>
    <row r="28" spans="1:3" ht="40.200000000000003" customHeight="1" thickBot="1">
      <c r="A28" s="380" t="s">
        <v>415</v>
      </c>
      <c r="B28" s="428"/>
      <c r="C28" s="378"/>
    </row>
    <row r="29" spans="1:3" ht="40.200000000000003" customHeight="1">
      <c r="A29" s="381" t="s">
        <v>438</v>
      </c>
      <c r="B29" s="427"/>
      <c r="C29" s="376"/>
    </row>
    <row r="30" spans="1:3" ht="100.2" customHeight="1">
      <c r="A30" s="404" t="s">
        <v>417</v>
      </c>
      <c r="B30" s="425" t="s">
        <v>421</v>
      </c>
      <c r="C30" s="377">
        <v>45298</v>
      </c>
    </row>
    <row r="31" spans="1:3" ht="40.200000000000003" customHeight="1" thickBot="1">
      <c r="A31" s="380" t="s">
        <v>416</v>
      </c>
      <c r="B31" s="428"/>
      <c r="C31" s="378"/>
    </row>
  </sheetData>
  <phoneticPr fontId="86"/>
  <hyperlinks>
    <hyperlink ref="A4" r:id="rId1" xr:uid="{3ADBBBD0-903C-470D-BE31-D4D2FB6F399D}"/>
    <hyperlink ref="A7" r:id="rId2" xr:uid="{0E892FD3-4D09-405F-9E64-15DCD4B19591}"/>
    <hyperlink ref="A10" r:id="rId3" xr:uid="{BC72B8D8-089F-4A6D-88EA-FBECFACB62DD}"/>
    <hyperlink ref="A13" r:id="rId4" xr:uid="{DC8A0EF2-CC2F-4349-9DFB-5F163C3FC472}"/>
    <hyperlink ref="A16" r:id="rId5" xr:uid="{BCDC28A5-AEF5-45D8-ACD0-381D7E02F7B0}"/>
    <hyperlink ref="A19" r:id="rId6" xr:uid="{D26633D2-F3DC-42CC-974F-CDDBB7937EE3}"/>
    <hyperlink ref="A22" r:id="rId7" xr:uid="{89614C71-ED0F-4906-98DE-9B97806971C1}"/>
    <hyperlink ref="A25" r:id="rId8" xr:uid="{E473478B-F6D2-46C3-A589-DB61724D2964}"/>
    <hyperlink ref="A28" r:id="rId9" xr:uid="{674EDF24-5EE0-43F5-AB97-AD27EA7AE83F}"/>
    <hyperlink ref="A31" r:id="rId10" xr:uid="{38FF9EF9-78C8-4DDF-808C-A140F9873550}"/>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21" sqref="D21"/>
    </sheetView>
  </sheetViews>
  <sheetFormatPr defaultColWidth="9" defaultRowHeight="13.2"/>
  <cols>
    <col min="1" max="1" width="5" style="1" customWidth="1"/>
    <col min="2" max="2" width="25.77734375" style="88" customWidth="1"/>
    <col min="3" max="3" width="69.109375" style="1" customWidth="1"/>
    <col min="4" max="4" width="106.109375" style="1" customWidth="1"/>
    <col min="5" max="5" width="3.88671875" style="1" customWidth="1"/>
    <col min="6" max="16384" width="9" style="1"/>
  </cols>
  <sheetData>
    <row r="1" spans="1:7" ht="18.75" customHeight="1">
      <c r="B1" s="88" t="s">
        <v>107</v>
      </c>
    </row>
    <row r="2" spans="1:7" ht="17.25" customHeight="1" thickBot="1">
      <c r="B2" t="s">
        <v>202</v>
      </c>
      <c r="D2" s="620"/>
      <c r="E2" s="621"/>
    </row>
    <row r="3" spans="1:7" ht="16.5" customHeight="1" thickBot="1">
      <c r="B3" s="89" t="s">
        <v>108</v>
      </c>
      <c r="C3" s="175" t="s">
        <v>109</v>
      </c>
      <c r="D3" s="135" t="s">
        <v>149</v>
      </c>
    </row>
    <row r="4" spans="1:7" ht="17.25" customHeight="1" thickBot="1">
      <c r="B4" s="90" t="s">
        <v>110</v>
      </c>
      <c r="C4" s="111" t="s">
        <v>203</v>
      </c>
      <c r="D4" s="91"/>
    </row>
    <row r="5" spans="1:7" ht="17.25" customHeight="1">
      <c r="B5" s="622" t="s">
        <v>143</v>
      </c>
      <c r="C5" s="625" t="s">
        <v>146</v>
      </c>
      <c r="D5" s="626"/>
    </row>
    <row r="6" spans="1:7" ht="19.2" customHeight="1">
      <c r="B6" s="623"/>
      <c r="C6" s="627" t="s">
        <v>147</v>
      </c>
      <c r="D6" s="628"/>
      <c r="G6" s="149"/>
    </row>
    <row r="7" spans="1:7" ht="19.95" customHeight="1">
      <c r="B7" s="623"/>
      <c r="C7" s="176" t="s">
        <v>148</v>
      </c>
      <c r="D7" s="177"/>
      <c r="G7" s="149"/>
    </row>
    <row r="8" spans="1:7" ht="25.2" customHeight="1" thickBot="1">
      <c r="B8" s="624"/>
      <c r="C8" s="151" t="s">
        <v>150</v>
      </c>
      <c r="D8" s="150"/>
      <c r="G8" s="149"/>
    </row>
    <row r="9" spans="1:7" ht="49.2" customHeight="1" thickBot="1">
      <c r="B9" s="92" t="s">
        <v>182</v>
      </c>
      <c r="C9" s="629" t="s">
        <v>204</v>
      </c>
      <c r="D9" s="630"/>
    </row>
    <row r="10" spans="1:7" ht="65.400000000000006" customHeight="1" thickBot="1">
      <c r="B10" s="93" t="s">
        <v>111</v>
      </c>
      <c r="C10" s="631" t="s">
        <v>207</v>
      </c>
      <c r="D10" s="632"/>
    </row>
    <row r="11" spans="1:7" ht="50.4" customHeight="1" thickBot="1">
      <c r="B11" s="94"/>
      <c r="C11" s="95" t="s">
        <v>206</v>
      </c>
      <c r="D11" s="155" t="s">
        <v>205</v>
      </c>
      <c r="F11" s="1" t="s">
        <v>19</v>
      </c>
    </row>
    <row r="12" spans="1:7" ht="37.799999999999997" hidden="1" customHeight="1" thickBot="1">
      <c r="B12" s="92" t="s">
        <v>180</v>
      </c>
      <c r="C12" s="631"/>
      <c r="D12" s="632"/>
    </row>
    <row r="13" spans="1:7" ht="82.2" customHeight="1" thickBot="1">
      <c r="B13" s="96" t="s">
        <v>112</v>
      </c>
      <c r="C13" s="97" t="s">
        <v>208</v>
      </c>
      <c r="D13" s="424"/>
      <c r="F13" t="s">
        <v>26</v>
      </c>
    </row>
    <row r="14" spans="1:7" ht="66.599999999999994" customHeight="1" thickBot="1">
      <c r="A14" t="s">
        <v>145</v>
      </c>
      <c r="B14" s="98" t="s">
        <v>113</v>
      </c>
      <c r="C14" s="618" t="s">
        <v>209</v>
      </c>
      <c r="D14" s="619"/>
    </row>
    <row r="15" spans="1:7" ht="17.25" customHeight="1"/>
    <row r="16" spans="1:7" ht="17.25" customHeight="1">
      <c r="B16" s="615" t="s">
        <v>177</v>
      </c>
      <c r="C16" s="293"/>
      <c r="D16" s="1" t="s">
        <v>145</v>
      </c>
    </row>
    <row r="17" spans="2:5">
      <c r="B17" s="615"/>
      <c r="C17"/>
    </row>
    <row r="18" spans="2:5">
      <c r="B18" s="615"/>
      <c r="E18" s="1" t="s">
        <v>19</v>
      </c>
    </row>
    <row r="19" spans="2:5">
      <c r="B19" s="615"/>
    </row>
    <row r="20" spans="2:5">
      <c r="B20" s="615"/>
    </row>
    <row r="21" spans="2:5" ht="16.2">
      <c r="B21" s="615"/>
      <c r="D21" s="429" t="s">
        <v>183</v>
      </c>
    </row>
    <row r="22" spans="2:5">
      <c r="B22" s="615"/>
    </row>
    <row r="23" spans="2:5">
      <c r="B23" s="615"/>
      <c r="D23" s="616" t="s">
        <v>226</v>
      </c>
    </row>
    <row r="24" spans="2:5">
      <c r="B24" s="615"/>
      <c r="D24" s="617"/>
    </row>
    <row r="25" spans="2:5">
      <c r="B25" s="615"/>
      <c r="D25" s="617"/>
    </row>
    <row r="26" spans="2:5">
      <c r="B26" s="615"/>
      <c r="D26" s="617"/>
    </row>
    <row r="27" spans="2:5">
      <c r="B27" s="615"/>
      <c r="D27" s="617"/>
    </row>
    <row r="28" spans="2:5">
      <c r="B28" s="615"/>
    </row>
    <row r="29" spans="2:5">
      <c r="B29" s="615"/>
      <c r="D29" s="1" t="s">
        <v>145</v>
      </c>
    </row>
    <row r="30" spans="2:5">
      <c r="B30" s="615"/>
      <c r="D30" s="1" t="s">
        <v>145</v>
      </c>
    </row>
    <row r="31" spans="2:5">
      <c r="B31" s="615"/>
    </row>
    <row r="32" spans="2:5">
      <c r="B32" s="615"/>
    </row>
    <row r="33" spans="2:2">
      <c r="B33" s="615"/>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2" zoomScale="90" zoomScaleNormal="90" zoomScaleSheetLayoutView="100" workbookViewId="0">
      <selection activeCell="AF25" sqref="AF25"/>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636" t="s">
        <v>185</v>
      </c>
      <c r="B1" s="637"/>
      <c r="C1" s="637"/>
      <c r="D1" s="637"/>
      <c r="E1" s="637"/>
      <c r="F1" s="637"/>
      <c r="G1" s="637"/>
      <c r="H1" s="637"/>
      <c r="I1" s="637"/>
      <c r="J1" s="637"/>
      <c r="K1" s="637"/>
      <c r="L1" s="637"/>
      <c r="M1" s="637"/>
      <c r="N1" s="638"/>
      <c r="P1" s="639" t="s">
        <v>3</v>
      </c>
      <c r="Q1" s="640"/>
      <c r="R1" s="640"/>
      <c r="S1" s="640"/>
      <c r="T1" s="640"/>
      <c r="U1" s="640"/>
      <c r="V1" s="640"/>
      <c r="W1" s="640"/>
      <c r="X1" s="640"/>
      <c r="Y1" s="640"/>
      <c r="Z1" s="640"/>
      <c r="AA1" s="640"/>
      <c r="AB1" s="640"/>
      <c r="AC1" s="641"/>
    </row>
    <row r="2" spans="1:29" ht="18" customHeight="1" thickBot="1">
      <c r="A2" s="642" t="s">
        <v>186</v>
      </c>
      <c r="B2" s="643"/>
      <c r="C2" s="643"/>
      <c r="D2" s="643"/>
      <c r="E2" s="643"/>
      <c r="F2" s="643"/>
      <c r="G2" s="643"/>
      <c r="H2" s="643"/>
      <c r="I2" s="643"/>
      <c r="J2" s="643"/>
      <c r="K2" s="643"/>
      <c r="L2" s="643"/>
      <c r="M2" s="643"/>
      <c r="N2" s="644"/>
      <c r="P2" s="645" t="s">
        <v>4</v>
      </c>
      <c r="Q2" s="643"/>
      <c r="R2" s="643"/>
      <c r="S2" s="643"/>
      <c r="T2" s="643"/>
      <c r="U2" s="643"/>
      <c r="V2" s="643"/>
      <c r="W2" s="643"/>
      <c r="X2" s="643"/>
      <c r="Y2" s="643"/>
      <c r="Z2" s="643"/>
      <c r="AA2" s="643"/>
      <c r="AB2" s="643"/>
      <c r="AC2" s="646"/>
    </row>
    <row r="3" spans="1:29" ht="13.8" thickBot="1">
      <c r="A3" s="6" t="s">
        <v>186</v>
      </c>
      <c r="B3" s="133" t="s">
        <v>159</v>
      </c>
      <c r="C3" s="136" t="s">
        <v>5</v>
      </c>
      <c r="D3" s="136" t="s">
        <v>6</v>
      </c>
      <c r="E3" s="136" t="s">
        <v>7</v>
      </c>
      <c r="F3" s="136" t="s">
        <v>8</v>
      </c>
      <c r="G3" s="136" t="s">
        <v>9</v>
      </c>
      <c r="H3" s="136" t="s">
        <v>10</v>
      </c>
      <c r="I3" s="136" t="s">
        <v>11</v>
      </c>
      <c r="J3" s="136" t="s">
        <v>12</v>
      </c>
      <c r="K3" s="136" t="s">
        <v>13</v>
      </c>
      <c r="L3" s="136" t="s">
        <v>14</v>
      </c>
      <c r="M3" s="136" t="s">
        <v>15</v>
      </c>
      <c r="N3" s="7" t="s">
        <v>16</v>
      </c>
      <c r="P3" s="8"/>
      <c r="Q3" s="133" t="s">
        <v>159</v>
      </c>
      <c r="R3" s="136" t="s">
        <v>5</v>
      </c>
      <c r="S3" s="136" t="s">
        <v>6</v>
      </c>
      <c r="T3" s="136" t="s">
        <v>7</v>
      </c>
      <c r="U3" s="136" t="s">
        <v>8</v>
      </c>
      <c r="V3" s="136" t="s">
        <v>9</v>
      </c>
      <c r="W3" s="136" t="s">
        <v>10</v>
      </c>
      <c r="X3" s="136" t="s">
        <v>11</v>
      </c>
      <c r="Y3" s="136" t="s">
        <v>12</v>
      </c>
      <c r="Z3" s="136" t="s">
        <v>13</v>
      </c>
      <c r="AA3" s="136" t="s">
        <v>14</v>
      </c>
      <c r="AB3" s="136" t="s">
        <v>15</v>
      </c>
      <c r="AC3" s="9" t="s">
        <v>17</v>
      </c>
    </row>
    <row r="4" spans="1:29" ht="13.8" thickBot="1">
      <c r="A4" s="322" t="s">
        <v>186</v>
      </c>
      <c r="B4" s="323">
        <f t="shared" ref="B4:M4" si="0">AVERAGE(B8:B19)</f>
        <v>68.083333333333329</v>
      </c>
      <c r="C4" s="323">
        <f t="shared" si="0"/>
        <v>56.083333333333336</v>
      </c>
      <c r="D4" s="323">
        <f t="shared" si="0"/>
        <v>67.333333333333329</v>
      </c>
      <c r="E4" s="323">
        <f t="shared" si="0"/>
        <v>103.25</v>
      </c>
      <c r="F4" s="323">
        <f t="shared" si="0"/>
        <v>188.08333333333334</v>
      </c>
      <c r="G4" s="323">
        <f t="shared" si="0"/>
        <v>415.33333333333331</v>
      </c>
      <c r="H4" s="323">
        <f t="shared" si="0"/>
        <v>607.08333333333337</v>
      </c>
      <c r="I4" s="323">
        <f t="shared" si="0"/>
        <v>866.25</v>
      </c>
      <c r="J4" s="323">
        <f t="shared" si="0"/>
        <v>555.5</v>
      </c>
      <c r="K4" s="323">
        <f t="shared" ref="K4" si="1">AVERAGE(K8:K19)</f>
        <v>365.91666666666669</v>
      </c>
      <c r="L4" s="323">
        <f t="shared" si="0"/>
        <v>224.41666666666666</v>
      </c>
      <c r="M4" s="323">
        <f t="shared" si="0"/>
        <v>136.41666666666666</v>
      </c>
      <c r="N4" s="323">
        <f>AVERAGE(N8:N19)</f>
        <v>3653.75</v>
      </c>
      <c r="O4" s="10"/>
      <c r="P4" s="324" t="str">
        <f>+A4</f>
        <v xml:space="preserve"> </v>
      </c>
      <c r="Q4" s="323">
        <f t="shared" ref="Q4:AC4" si="2">AVERAGE(Q8:Q19)</f>
        <v>8.1666666666666661</v>
      </c>
      <c r="R4" s="323">
        <f t="shared" si="2"/>
        <v>8.75</v>
      </c>
      <c r="S4" s="323">
        <f t="shared" si="2"/>
        <v>13.25</v>
      </c>
      <c r="T4" s="323">
        <f t="shared" si="2"/>
        <v>6.5</v>
      </c>
      <c r="U4" s="323">
        <f t="shared" si="2"/>
        <v>9.1666666666666661</v>
      </c>
      <c r="V4" s="323">
        <f t="shared" si="2"/>
        <v>8.9166666666666661</v>
      </c>
      <c r="W4" s="323">
        <f t="shared" si="2"/>
        <v>8.0833333333333339</v>
      </c>
      <c r="X4" s="323">
        <f t="shared" si="2"/>
        <v>10.833333333333334</v>
      </c>
      <c r="Y4" s="323">
        <f t="shared" ref="Y4" si="3">AVERAGE(Y8:Y19)</f>
        <v>9.1666666666666661</v>
      </c>
      <c r="Z4" s="323">
        <f t="shared" ref="Z4" si="4">AVERAGE(Z8:Z19)</f>
        <v>18.75</v>
      </c>
      <c r="AA4" s="323">
        <f t="shared" si="2"/>
        <v>11.25</v>
      </c>
      <c r="AB4" s="323">
        <f t="shared" si="2"/>
        <v>11.583333333333334</v>
      </c>
      <c r="AC4" s="323">
        <f t="shared" si="2"/>
        <v>124.41666666666667</v>
      </c>
    </row>
    <row r="5" spans="1:29" ht="19.8" customHeight="1" thickBot="1">
      <c r="A5" s="245" t="s">
        <v>186</v>
      </c>
      <c r="B5" s="313" t="s">
        <v>339</v>
      </c>
      <c r="C5" s="245"/>
      <c r="D5" s="245"/>
      <c r="E5" s="245"/>
      <c r="F5" s="245"/>
      <c r="G5" s="245"/>
      <c r="H5" s="245"/>
      <c r="I5" s="245"/>
      <c r="J5" s="245"/>
      <c r="K5" s="245"/>
      <c r="L5" s="245"/>
      <c r="M5" s="245"/>
      <c r="N5" s="212"/>
      <c r="O5" s="103"/>
      <c r="P5" s="134"/>
      <c r="Q5" s="313" t="s">
        <v>339</v>
      </c>
      <c r="R5" s="134"/>
      <c r="S5" s="245"/>
      <c r="T5" s="245"/>
      <c r="U5" s="245"/>
      <c r="V5" s="245"/>
      <c r="W5" s="245"/>
      <c r="X5" s="245"/>
      <c r="Y5" s="245"/>
      <c r="Z5" s="245"/>
      <c r="AA5" s="245"/>
      <c r="AB5" s="245"/>
      <c r="AC5" s="212"/>
    </row>
    <row r="6" spans="1:29" ht="19.8" customHeight="1" thickBot="1">
      <c r="A6" s="245" t="s">
        <v>186</v>
      </c>
      <c r="B6" s="313">
        <v>9</v>
      </c>
      <c r="C6" s="245"/>
      <c r="D6" s="245"/>
      <c r="E6" s="245"/>
      <c r="F6" s="245"/>
      <c r="G6" s="245"/>
      <c r="H6" s="245"/>
      <c r="I6" s="245"/>
      <c r="J6" s="245"/>
      <c r="K6" s="245"/>
      <c r="L6" s="245"/>
      <c r="M6" s="245"/>
      <c r="N6" s="308"/>
      <c r="O6" s="103"/>
      <c r="P6" s="736"/>
      <c r="Q6" s="313">
        <v>2</v>
      </c>
      <c r="R6" s="134"/>
      <c r="S6" s="245"/>
      <c r="T6" s="245"/>
      <c r="U6" s="245"/>
      <c r="V6" s="245"/>
      <c r="W6" s="245"/>
      <c r="X6" s="245"/>
      <c r="Y6" s="245"/>
      <c r="Z6" s="245"/>
      <c r="AA6" s="245"/>
      <c r="AB6" s="245"/>
      <c r="AC6" s="308"/>
    </row>
    <row r="7" spans="1:29" ht="19.8" customHeight="1" thickBot="1">
      <c r="A7" s="735" t="s">
        <v>337</v>
      </c>
      <c r="B7" s="743">
        <v>9</v>
      </c>
      <c r="C7" s="739"/>
      <c r="D7" s="739"/>
      <c r="E7" s="739"/>
      <c r="F7" s="739"/>
      <c r="G7" s="739"/>
      <c r="H7" s="739"/>
      <c r="I7" s="739"/>
      <c r="J7" s="739"/>
      <c r="K7" s="739"/>
      <c r="L7" s="739"/>
      <c r="M7" s="734"/>
      <c r="N7" s="740"/>
      <c r="O7" s="103"/>
      <c r="P7" s="738" t="s">
        <v>337</v>
      </c>
      <c r="Q7" s="744">
        <v>2</v>
      </c>
      <c r="R7" s="134"/>
      <c r="S7" s="245"/>
      <c r="T7" s="245"/>
      <c r="U7" s="245"/>
      <c r="V7" s="245"/>
      <c r="W7" s="245"/>
      <c r="X7" s="245"/>
      <c r="Y7" s="245"/>
      <c r="Z7" s="245"/>
      <c r="AA7" s="245"/>
      <c r="AB7" s="245"/>
      <c r="AC7" s="740"/>
    </row>
    <row r="8" spans="1:29" ht="18" customHeight="1" thickBot="1">
      <c r="A8" s="312" t="s">
        <v>163</v>
      </c>
      <c r="B8" s="320">
        <v>82</v>
      </c>
      <c r="C8" s="318">
        <v>62</v>
      </c>
      <c r="D8" s="362">
        <v>99</v>
      </c>
      <c r="E8" s="318">
        <v>112</v>
      </c>
      <c r="F8" s="741">
        <v>224</v>
      </c>
      <c r="G8" s="741">
        <v>526</v>
      </c>
      <c r="H8" s="741">
        <v>521</v>
      </c>
      <c r="I8" s="318">
        <v>768</v>
      </c>
      <c r="J8" s="318">
        <v>454</v>
      </c>
      <c r="K8" s="318">
        <v>390</v>
      </c>
      <c r="L8" s="318">
        <v>416</v>
      </c>
      <c r="M8" s="441">
        <v>154</v>
      </c>
      <c r="N8" s="742">
        <f>SUM(B8:M8)</f>
        <v>3808</v>
      </c>
      <c r="O8" s="10"/>
      <c r="P8" s="737" t="s">
        <v>163</v>
      </c>
      <c r="Q8" s="389">
        <v>1</v>
      </c>
      <c r="R8" s="390">
        <v>1</v>
      </c>
      <c r="S8" s="390">
        <v>4</v>
      </c>
      <c r="T8" s="390">
        <v>2</v>
      </c>
      <c r="U8" s="390">
        <v>2</v>
      </c>
      <c r="V8" s="318">
        <v>7</v>
      </c>
      <c r="W8" s="318">
        <v>7</v>
      </c>
      <c r="X8" s="318">
        <v>3</v>
      </c>
      <c r="Y8" s="318">
        <v>1</v>
      </c>
      <c r="Z8" s="318">
        <v>7</v>
      </c>
      <c r="AA8" s="318">
        <v>7</v>
      </c>
      <c r="AB8" s="321">
        <v>5</v>
      </c>
      <c r="AC8" s="319">
        <f>SUM(Q8:AB8)</f>
        <v>47</v>
      </c>
    </row>
    <row r="9" spans="1:29" ht="18" customHeight="1" thickBot="1">
      <c r="A9" s="309" t="s">
        <v>158</v>
      </c>
      <c r="B9" s="314">
        <v>81</v>
      </c>
      <c r="C9" s="315">
        <v>39</v>
      </c>
      <c r="D9" s="315">
        <v>72</v>
      </c>
      <c r="E9" s="316">
        <v>89</v>
      </c>
      <c r="F9" s="316">
        <v>258</v>
      </c>
      <c r="G9" s="316">
        <v>416</v>
      </c>
      <c r="H9" s="316">
        <v>554</v>
      </c>
      <c r="I9" s="316">
        <v>568</v>
      </c>
      <c r="J9" s="316">
        <v>578</v>
      </c>
      <c r="K9" s="316">
        <v>337</v>
      </c>
      <c r="L9" s="316">
        <v>169</v>
      </c>
      <c r="M9" s="316">
        <v>168</v>
      </c>
      <c r="N9" s="317">
        <f t="shared" ref="N9:N20" si="5">SUM(B9:M9)</f>
        <v>3329</v>
      </c>
      <c r="O9" s="108" t="s">
        <v>19</v>
      </c>
      <c r="P9" s="387" t="s">
        <v>158</v>
      </c>
      <c r="Q9" s="409">
        <v>0</v>
      </c>
      <c r="R9" s="410">
        <v>5</v>
      </c>
      <c r="S9" s="410">
        <v>4</v>
      </c>
      <c r="T9" s="410">
        <v>1</v>
      </c>
      <c r="U9" s="410">
        <v>1</v>
      </c>
      <c r="V9" s="410">
        <v>1</v>
      </c>
      <c r="W9" s="410">
        <v>1</v>
      </c>
      <c r="X9" s="410">
        <v>1</v>
      </c>
      <c r="Y9" s="409">
        <v>0</v>
      </c>
      <c r="Z9" s="409">
        <v>0</v>
      </c>
      <c r="AA9" s="409">
        <v>0</v>
      </c>
      <c r="AB9" s="409">
        <v>2</v>
      </c>
      <c r="AC9" s="388">
        <f t="shared" ref="AC9:AC20" si="6">SUM(Q9:AB9)</f>
        <v>16</v>
      </c>
    </row>
    <row r="10" spans="1:29" ht="18" customHeight="1" thickBot="1">
      <c r="A10" s="309" t="s">
        <v>144</v>
      </c>
      <c r="B10" s="265">
        <v>81</v>
      </c>
      <c r="C10" s="265">
        <v>48</v>
      </c>
      <c r="D10" s="266">
        <v>71</v>
      </c>
      <c r="E10" s="265">
        <v>128</v>
      </c>
      <c r="F10" s="265">
        <v>171</v>
      </c>
      <c r="G10" s="265">
        <v>350</v>
      </c>
      <c r="H10" s="265">
        <v>569</v>
      </c>
      <c r="I10" s="265">
        <v>553</v>
      </c>
      <c r="J10" s="265">
        <v>458</v>
      </c>
      <c r="K10" s="265">
        <v>306</v>
      </c>
      <c r="L10" s="265">
        <v>220</v>
      </c>
      <c r="M10" s="266">
        <v>229</v>
      </c>
      <c r="N10" s="297">
        <f t="shared" si="5"/>
        <v>3184</v>
      </c>
      <c r="O10" s="244"/>
      <c r="P10" s="387" t="s">
        <v>144</v>
      </c>
      <c r="Q10" s="407">
        <v>1</v>
      </c>
      <c r="R10" s="407">
        <v>2</v>
      </c>
      <c r="S10" s="407">
        <v>1</v>
      </c>
      <c r="T10" s="407">
        <v>0</v>
      </c>
      <c r="U10" s="407">
        <v>0</v>
      </c>
      <c r="V10" s="407">
        <v>0</v>
      </c>
      <c r="W10" s="407">
        <v>1</v>
      </c>
      <c r="X10" s="407">
        <v>1</v>
      </c>
      <c r="Y10" s="407">
        <v>0</v>
      </c>
      <c r="Z10" s="407">
        <v>1</v>
      </c>
      <c r="AA10" s="407">
        <v>0</v>
      </c>
      <c r="AB10" s="407">
        <v>0</v>
      </c>
      <c r="AC10" s="408">
        <f t="shared" si="6"/>
        <v>7</v>
      </c>
    </row>
    <row r="11" spans="1:29" ht="18" customHeight="1" thickBot="1">
      <c r="A11" s="246" t="s">
        <v>126</v>
      </c>
      <c r="B11" s="162">
        <v>112</v>
      </c>
      <c r="C11" s="162">
        <v>85</v>
      </c>
      <c r="D11" s="162">
        <v>60</v>
      </c>
      <c r="E11" s="162">
        <v>97</v>
      </c>
      <c r="F11" s="162">
        <v>95</v>
      </c>
      <c r="G11" s="162">
        <v>305</v>
      </c>
      <c r="H11" s="162">
        <v>544</v>
      </c>
      <c r="I11" s="162">
        <v>449</v>
      </c>
      <c r="J11" s="162">
        <v>475</v>
      </c>
      <c r="K11" s="162">
        <v>505</v>
      </c>
      <c r="L11" s="162">
        <v>219</v>
      </c>
      <c r="M11" s="163">
        <v>98</v>
      </c>
      <c r="N11" s="259">
        <f t="shared" si="5"/>
        <v>3044</v>
      </c>
      <c r="O11" s="108"/>
      <c r="P11" s="309" t="s">
        <v>126</v>
      </c>
      <c r="Q11" s="211">
        <v>16</v>
      </c>
      <c r="R11" s="211">
        <v>1</v>
      </c>
      <c r="S11" s="211">
        <v>19</v>
      </c>
      <c r="T11" s="211">
        <v>3</v>
      </c>
      <c r="U11" s="211">
        <v>13</v>
      </c>
      <c r="V11" s="211">
        <v>1</v>
      </c>
      <c r="W11" s="211">
        <v>2</v>
      </c>
      <c r="X11" s="211">
        <v>2</v>
      </c>
      <c r="Y11" s="211">
        <v>0</v>
      </c>
      <c r="Z11" s="211">
        <v>24</v>
      </c>
      <c r="AA11" s="211">
        <v>4</v>
      </c>
      <c r="AB11" s="211">
        <v>2</v>
      </c>
      <c r="AC11" s="258">
        <f t="shared" si="6"/>
        <v>87</v>
      </c>
    </row>
    <row r="12" spans="1:29" ht="18" customHeight="1" thickBot="1">
      <c r="A12" s="247" t="s">
        <v>27</v>
      </c>
      <c r="B12" s="213">
        <v>84</v>
      </c>
      <c r="C12" s="213">
        <v>100</v>
      </c>
      <c r="D12" s="214">
        <v>77</v>
      </c>
      <c r="E12" s="214">
        <v>80</v>
      </c>
      <c r="F12" s="123">
        <v>236</v>
      </c>
      <c r="G12" s="123">
        <v>438</v>
      </c>
      <c r="H12" s="124">
        <v>631</v>
      </c>
      <c r="I12" s="123">
        <v>752</v>
      </c>
      <c r="J12" s="122">
        <v>523</v>
      </c>
      <c r="K12" s="123">
        <v>427</v>
      </c>
      <c r="L12" s="122">
        <v>253</v>
      </c>
      <c r="M12" s="215">
        <v>136</v>
      </c>
      <c r="N12" s="249">
        <f t="shared" si="5"/>
        <v>3737</v>
      </c>
      <c r="O12" s="108"/>
      <c r="P12" s="310" t="s">
        <v>20</v>
      </c>
      <c r="Q12" s="216">
        <v>7</v>
      </c>
      <c r="R12" s="216">
        <v>7</v>
      </c>
      <c r="S12" s="217">
        <v>13</v>
      </c>
      <c r="T12" s="217">
        <v>3</v>
      </c>
      <c r="U12" s="217">
        <v>8</v>
      </c>
      <c r="V12" s="217">
        <v>11</v>
      </c>
      <c r="W12" s="216">
        <v>5</v>
      </c>
      <c r="X12" s="217">
        <v>11</v>
      </c>
      <c r="Y12" s="217">
        <v>9</v>
      </c>
      <c r="Z12" s="217">
        <v>9</v>
      </c>
      <c r="AA12" s="218">
        <v>20</v>
      </c>
      <c r="AB12" s="218">
        <v>37</v>
      </c>
      <c r="AC12" s="256">
        <f t="shared" si="6"/>
        <v>140</v>
      </c>
    </row>
    <row r="13" spans="1:29" ht="18" customHeight="1" thickBot="1">
      <c r="A13" s="247" t="s">
        <v>28</v>
      </c>
      <c r="B13" s="217">
        <v>41</v>
      </c>
      <c r="C13" s="217">
        <v>44</v>
      </c>
      <c r="D13" s="217">
        <v>67</v>
      </c>
      <c r="E13" s="217">
        <v>103</v>
      </c>
      <c r="F13" s="219">
        <v>311</v>
      </c>
      <c r="G13" s="217">
        <v>415</v>
      </c>
      <c r="H13" s="217">
        <v>539</v>
      </c>
      <c r="I13" s="219">
        <v>1165</v>
      </c>
      <c r="J13" s="217">
        <v>534</v>
      </c>
      <c r="K13" s="217">
        <v>297</v>
      </c>
      <c r="L13" s="216">
        <v>205</v>
      </c>
      <c r="M13" s="220">
        <v>92</v>
      </c>
      <c r="N13" s="250">
        <f t="shared" si="5"/>
        <v>3813</v>
      </c>
      <c r="O13" s="108"/>
      <c r="P13" s="311" t="s">
        <v>28</v>
      </c>
      <c r="Q13" s="217">
        <v>9</v>
      </c>
      <c r="R13" s="217">
        <v>22</v>
      </c>
      <c r="S13" s="216">
        <v>18</v>
      </c>
      <c r="T13" s="217">
        <v>9</v>
      </c>
      <c r="U13" s="221">
        <v>21</v>
      </c>
      <c r="V13" s="217">
        <v>14</v>
      </c>
      <c r="W13" s="217">
        <v>6</v>
      </c>
      <c r="X13" s="217">
        <v>13</v>
      </c>
      <c r="Y13" s="217">
        <v>7</v>
      </c>
      <c r="Z13" s="222">
        <v>81</v>
      </c>
      <c r="AA13" s="221">
        <v>31</v>
      </c>
      <c r="AB13" s="222">
        <v>37</v>
      </c>
      <c r="AC13" s="257">
        <f t="shared" si="6"/>
        <v>268</v>
      </c>
    </row>
    <row r="14" spans="1:29" ht="18" customHeight="1" thickBot="1">
      <c r="A14" s="247" t="s">
        <v>29</v>
      </c>
      <c r="B14" s="217">
        <v>57</v>
      </c>
      <c r="C14" s="216">
        <v>35</v>
      </c>
      <c r="D14" s="217">
        <v>95</v>
      </c>
      <c r="E14" s="216">
        <v>112</v>
      </c>
      <c r="F14" s="217">
        <v>131</v>
      </c>
      <c r="G14" s="13">
        <v>340</v>
      </c>
      <c r="H14" s="13">
        <v>483</v>
      </c>
      <c r="I14" s="14">
        <v>1339</v>
      </c>
      <c r="J14" s="13">
        <v>614</v>
      </c>
      <c r="K14" s="13">
        <v>349</v>
      </c>
      <c r="L14" s="13">
        <v>236</v>
      </c>
      <c r="M14" s="223">
        <v>68</v>
      </c>
      <c r="N14" s="249">
        <f t="shared" si="5"/>
        <v>3859</v>
      </c>
      <c r="O14" s="108"/>
      <c r="P14" s="311" t="s">
        <v>29</v>
      </c>
      <c r="Q14" s="217">
        <v>19</v>
      </c>
      <c r="R14" s="217">
        <v>12</v>
      </c>
      <c r="S14" s="217">
        <v>8</v>
      </c>
      <c r="T14" s="216">
        <v>12</v>
      </c>
      <c r="U14" s="217">
        <v>7</v>
      </c>
      <c r="V14" s="217">
        <v>15</v>
      </c>
      <c r="W14" s="13">
        <v>16</v>
      </c>
      <c r="X14" s="223">
        <v>12</v>
      </c>
      <c r="Y14" s="216">
        <v>16</v>
      </c>
      <c r="Z14" s="217">
        <v>6</v>
      </c>
      <c r="AA14" s="216">
        <v>12</v>
      </c>
      <c r="AB14" s="216">
        <v>6</v>
      </c>
      <c r="AC14" s="256">
        <f t="shared" si="6"/>
        <v>141</v>
      </c>
    </row>
    <row r="15" spans="1:29" ht="18" hidden="1" customHeight="1" thickBot="1">
      <c r="A15" s="247" t="s">
        <v>30</v>
      </c>
      <c r="B15" s="224">
        <v>68</v>
      </c>
      <c r="C15" s="217">
        <v>42</v>
      </c>
      <c r="D15" s="217">
        <v>44</v>
      </c>
      <c r="E15" s="216">
        <v>75</v>
      </c>
      <c r="F15" s="216">
        <v>135</v>
      </c>
      <c r="G15" s="216">
        <v>448</v>
      </c>
      <c r="H15" s="217">
        <v>507</v>
      </c>
      <c r="I15" s="217">
        <v>808</v>
      </c>
      <c r="J15" s="221">
        <v>795</v>
      </c>
      <c r="K15" s="216">
        <v>313</v>
      </c>
      <c r="L15" s="216">
        <v>246</v>
      </c>
      <c r="M15" s="216">
        <v>143</v>
      </c>
      <c r="N15" s="249">
        <f t="shared" si="5"/>
        <v>3624</v>
      </c>
      <c r="O15" s="108"/>
      <c r="P15" s="311" t="s">
        <v>30</v>
      </c>
      <c r="Q15" s="226">
        <v>9</v>
      </c>
      <c r="R15" s="217">
        <v>16</v>
      </c>
      <c r="S15" s="217">
        <v>12</v>
      </c>
      <c r="T15" s="216">
        <v>6</v>
      </c>
      <c r="U15" s="227">
        <v>7</v>
      </c>
      <c r="V15" s="227">
        <v>14</v>
      </c>
      <c r="W15" s="217">
        <v>9</v>
      </c>
      <c r="X15" s="217">
        <v>14</v>
      </c>
      <c r="Y15" s="217">
        <v>9</v>
      </c>
      <c r="Z15" s="217">
        <v>9</v>
      </c>
      <c r="AA15" s="227">
        <v>8</v>
      </c>
      <c r="AB15" s="227">
        <v>7</v>
      </c>
      <c r="AC15" s="256">
        <f t="shared" si="6"/>
        <v>120</v>
      </c>
    </row>
    <row r="16" spans="1:29" ht="18" hidden="1" customHeight="1" thickBot="1">
      <c r="A16" s="12" t="s">
        <v>31</v>
      </c>
      <c r="B16" s="228">
        <v>71</v>
      </c>
      <c r="C16" s="228">
        <v>97</v>
      </c>
      <c r="D16" s="228">
        <v>61</v>
      </c>
      <c r="E16" s="229">
        <v>105</v>
      </c>
      <c r="F16" s="229">
        <v>198</v>
      </c>
      <c r="G16" s="229">
        <v>442</v>
      </c>
      <c r="H16" s="230">
        <v>790</v>
      </c>
      <c r="I16" s="15">
        <v>674</v>
      </c>
      <c r="J16" s="15">
        <v>594</v>
      </c>
      <c r="K16" s="229">
        <v>275</v>
      </c>
      <c r="L16" s="229">
        <v>133</v>
      </c>
      <c r="M16" s="229">
        <v>108</v>
      </c>
      <c r="N16" s="249">
        <f t="shared" si="5"/>
        <v>3548</v>
      </c>
      <c r="O16" s="10"/>
      <c r="P16" s="248" t="s">
        <v>31</v>
      </c>
      <c r="Q16" s="228">
        <v>7</v>
      </c>
      <c r="R16" s="228">
        <v>13</v>
      </c>
      <c r="S16" s="228">
        <v>12</v>
      </c>
      <c r="T16" s="229">
        <v>11</v>
      </c>
      <c r="U16" s="229">
        <v>12</v>
      </c>
      <c r="V16" s="229">
        <v>15</v>
      </c>
      <c r="W16" s="229">
        <v>20</v>
      </c>
      <c r="X16" s="229">
        <v>15</v>
      </c>
      <c r="Y16" s="229">
        <v>15</v>
      </c>
      <c r="Z16" s="229">
        <v>20</v>
      </c>
      <c r="AA16" s="229">
        <v>9</v>
      </c>
      <c r="AB16" s="229">
        <v>7</v>
      </c>
      <c r="AC16" s="255">
        <f t="shared" si="6"/>
        <v>156</v>
      </c>
    </row>
    <row r="17" spans="1:31" ht="13.8" hidden="1" thickBot="1">
      <c r="A17" s="17" t="s">
        <v>32</v>
      </c>
      <c r="B17" s="226">
        <v>38</v>
      </c>
      <c r="C17" s="229">
        <v>19</v>
      </c>
      <c r="D17" s="229">
        <v>38</v>
      </c>
      <c r="E17" s="229">
        <v>203</v>
      </c>
      <c r="F17" s="229">
        <v>146</v>
      </c>
      <c r="G17" s="229">
        <v>439</v>
      </c>
      <c r="H17" s="230">
        <v>964</v>
      </c>
      <c r="I17" s="230">
        <v>1154</v>
      </c>
      <c r="J17" s="229">
        <v>423</v>
      </c>
      <c r="K17" s="229">
        <v>388</v>
      </c>
      <c r="L17" s="229">
        <v>176</v>
      </c>
      <c r="M17" s="229">
        <v>143</v>
      </c>
      <c r="N17" s="231">
        <f t="shared" si="5"/>
        <v>4131</v>
      </c>
      <c r="O17" s="10"/>
      <c r="P17" s="16" t="s">
        <v>32</v>
      </c>
      <c r="Q17" s="229">
        <v>7</v>
      </c>
      <c r="R17" s="229">
        <v>7</v>
      </c>
      <c r="S17" s="229">
        <v>8</v>
      </c>
      <c r="T17" s="229">
        <v>12</v>
      </c>
      <c r="U17" s="229">
        <v>9</v>
      </c>
      <c r="V17" s="229">
        <v>6</v>
      </c>
      <c r="W17" s="229">
        <v>11</v>
      </c>
      <c r="X17" s="229">
        <v>8</v>
      </c>
      <c r="Y17" s="229">
        <v>16</v>
      </c>
      <c r="Z17" s="229">
        <v>40</v>
      </c>
      <c r="AA17" s="229">
        <v>17</v>
      </c>
      <c r="AB17" s="229">
        <v>16</v>
      </c>
      <c r="AC17" s="229">
        <f t="shared" si="6"/>
        <v>157</v>
      </c>
    </row>
    <row r="18" spans="1:31" ht="13.8" hidden="1" thickBot="1">
      <c r="A18" s="232" t="s">
        <v>33</v>
      </c>
      <c r="B18" s="15">
        <v>49</v>
      </c>
      <c r="C18" s="15">
        <v>63</v>
      </c>
      <c r="D18" s="15">
        <v>50</v>
      </c>
      <c r="E18" s="15">
        <v>71</v>
      </c>
      <c r="F18" s="15">
        <v>144</v>
      </c>
      <c r="G18" s="15">
        <v>374</v>
      </c>
      <c r="H18" s="105">
        <v>729</v>
      </c>
      <c r="I18" s="105">
        <v>1097</v>
      </c>
      <c r="J18" s="105">
        <v>650</v>
      </c>
      <c r="K18" s="15">
        <v>397</v>
      </c>
      <c r="L18" s="15">
        <v>192</v>
      </c>
      <c r="M18" s="15">
        <v>217</v>
      </c>
      <c r="N18" s="231">
        <f t="shared" si="5"/>
        <v>4033</v>
      </c>
      <c r="O18" s="10"/>
      <c r="P18" s="18" t="s">
        <v>33</v>
      </c>
      <c r="Q18" s="15">
        <v>10</v>
      </c>
      <c r="R18" s="15">
        <v>6</v>
      </c>
      <c r="S18" s="15">
        <v>14</v>
      </c>
      <c r="T18" s="15">
        <v>10</v>
      </c>
      <c r="U18" s="15">
        <v>10</v>
      </c>
      <c r="V18" s="15">
        <v>19</v>
      </c>
      <c r="W18" s="15">
        <v>11</v>
      </c>
      <c r="X18" s="15">
        <v>20</v>
      </c>
      <c r="Y18" s="15">
        <v>15</v>
      </c>
      <c r="Z18" s="15">
        <v>8</v>
      </c>
      <c r="AA18" s="15">
        <v>11</v>
      </c>
      <c r="AB18" s="15">
        <v>8</v>
      </c>
      <c r="AC18" s="229">
        <f t="shared" si="6"/>
        <v>142</v>
      </c>
    </row>
    <row r="19" spans="1:31" ht="13.8" hidden="1" thickBot="1">
      <c r="A19" s="17" t="s">
        <v>34</v>
      </c>
      <c r="B19" s="15">
        <v>53</v>
      </c>
      <c r="C19" s="15">
        <v>39</v>
      </c>
      <c r="D19" s="15">
        <v>74</v>
      </c>
      <c r="E19" s="15">
        <v>64</v>
      </c>
      <c r="F19" s="15">
        <v>208</v>
      </c>
      <c r="G19" s="15">
        <v>491</v>
      </c>
      <c r="H19" s="15">
        <v>454</v>
      </c>
      <c r="I19" s="105">
        <v>1068</v>
      </c>
      <c r="J19" s="15">
        <v>568</v>
      </c>
      <c r="K19" s="15">
        <v>407</v>
      </c>
      <c r="L19" s="15">
        <v>228</v>
      </c>
      <c r="M19" s="15">
        <v>81</v>
      </c>
      <c r="N19" s="225">
        <f t="shared" si="5"/>
        <v>3735</v>
      </c>
      <c r="O19" s="10"/>
      <c r="P19" s="16" t="s">
        <v>34</v>
      </c>
      <c r="Q19" s="15">
        <v>12</v>
      </c>
      <c r="R19" s="15">
        <v>13</v>
      </c>
      <c r="S19" s="15">
        <v>46</v>
      </c>
      <c r="T19" s="15">
        <v>9</v>
      </c>
      <c r="U19" s="15">
        <v>20</v>
      </c>
      <c r="V19" s="15">
        <v>4</v>
      </c>
      <c r="W19" s="15">
        <v>8</v>
      </c>
      <c r="X19" s="15">
        <v>30</v>
      </c>
      <c r="Y19" s="15">
        <v>22</v>
      </c>
      <c r="Z19" s="15">
        <v>20</v>
      </c>
      <c r="AA19" s="15">
        <v>16</v>
      </c>
      <c r="AB19" s="15">
        <v>12</v>
      </c>
      <c r="AC19" s="233">
        <f t="shared" si="6"/>
        <v>212</v>
      </c>
    </row>
    <row r="20" spans="1:31" ht="13.8" hidden="1" thickBot="1">
      <c r="A20" s="17" t="s">
        <v>21</v>
      </c>
      <c r="B20" s="106">
        <v>67</v>
      </c>
      <c r="C20" s="106">
        <v>62</v>
      </c>
      <c r="D20" s="106">
        <v>57</v>
      </c>
      <c r="E20" s="106">
        <v>77</v>
      </c>
      <c r="F20" s="106">
        <v>473</v>
      </c>
      <c r="G20" s="106">
        <v>468</v>
      </c>
      <c r="H20" s="107">
        <v>659</v>
      </c>
      <c r="I20" s="106">
        <v>851</v>
      </c>
      <c r="J20" s="106">
        <v>542</v>
      </c>
      <c r="K20" s="106">
        <v>270</v>
      </c>
      <c r="L20" s="106">
        <v>208</v>
      </c>
      <c r="M20" s="106">
        <v>174</v>
      </c>
      <c r="N20" s="234">
        <f t="shared" si="5"/>
        <v>3908</v>
      </c>
      <c r="O20" s="10" t="s">
        <v>26</v>
      </c>
      <c r="P20" s="18" t="s">
        <v>21</v>
      </c>
      <c r="Q20" s="15">
        <v>6</v>
      </c>
      <c r="R20" s="15">
        <v>25</v>
      </c>
      <c r="S20" s="15">
        <v>29</v>
      </c>
      <c r="T20" s="15">
        <v>4</v>
      </c>
      <c r="U20" s="15">
        <v>17</v>
      </c>
      <c r="V20" s="15">
        <v>19</v>
      </c>
      <c r="W20" s="15">
        <v>14</v>
      </c>
      <c r="X20" s="15">
        <v>37</v>
      </c>
      <c r="Y20" s="19">
        <v>76</v>
      </c>
      <c r="Z20" s="15">
        <v>34</v>
      </c>
      <c r="AA20" s="15">
        <v>17</v>
      </c>
      <c r="AB20" s="15">
        <v>18</v>
      </c>
      <c r="AC20" s="233">
        <f t="shared" si="6"/>
        <v>296</v>
      </c>
    </row>
    <row r="21" spans="1:31">
      <c r="A21" s="20"/>
      <c r="B21" s="235"/>
      <c r="C21" s="235"/>
      <c r="D21" s="235"/>
      <c r="E21" s="235"/>
      <c r="F21" s="235"/>
      <c r="G21" s="235"/>
      <c r="H21" s="235"/>
      <c r="I21" s="235"/>
      <c r="J21" s="235"/>
      <c r="K21" s="235"/>
      <c r="L21" s="235"/>
      <c r="M21" s="235"/>
      <c r="N21" s="21"/>
      <c r="O21" s="10"/>
      <c r="P21" s="22"/>
      <c r="Q21" s="236"/>
      <c r="R21" s="236"/>
      <c r="S21" s="236"/>
      <c r="T21" s="236"/>
      <c r="U21" s="236"/>
      <c r="V21" s="236"/>
      <c r="W21" s="236"/>
      <c r="X21" s="236"/>
      <c r="Y21" s="236"/>
      <c r="Z21" s="236"/>
      <c r="AA21" s="236"/>
      <c r="AB21" s="236"/>
      <c r="AC21" s="235"/>
    </row>
    <row r="22" spans="1:31" ht="13.5" customHeight="1">
      <c r="A22" s="647" t="s">
        <v>338</v>
      </c>
      <c r="B22" s="648"/>
      <c r="C22" s="648"/>
      <c r="D22" s="648"/>
      <c r="E22" s="648"/>
      <c r="F22" s="648"/>
      <c r="G22" s="648"/>
      <c r="H22" s="648"/>
      <c r="I22" s="648"/>
      <c r="J22" s="648"/>
      <c r="K22" s="648"/>
      <c r="L22" s="648"/>
      <c r="M22" s="648"/>
      <c r="N22" s="649"/>
      <c r="O22" s="10"/>
      <c r="P22" s="647" t="str">
        <f>+A22</f>
        <v>※2024年 第1週（1/1～1/7） 現在</v>
      </c>
      <c r="Q22" s="648"/>
      <c r="R22" s="648"/>
      <c r="S22" s="648"/>
      <c r="T22" s="648"/>
      <c r="U22" s="648"/>
      <c r="V22" s="648"/>
      <c r="W22" s="648"/>
      <c r="X22" s="648"/>
      <c r="Y22" s="648"/>
      <c r="Z22" s="648"/>
      <c r="AA22" s="648"/>
      <c r="AB22" s="648"/>
      <c r="AC22" s="649"/>
    </row>
    <row r="23" spans="1:31" ht="13.8" thickBot="1">
      <c r="A23" s="294" t="s">
        <v>145</v>
      </c>
      <c r="B23" s="10"/>
      <c r="C23" s="10"/>
      <c r="D23" s="10"/>
      <c r="E23" s="10"/>
      <c r="F23" s="10"/>
      <c r="G23" s="10" t="s">
        <v>19</v>
      </c>
      <c r="H23" s="10"/>
      <c r="I23" s="10"/>
      <c r="J23" s="10"/>
      <c r="K23" s="10"/>
      <c r="L23" s="10"/>
      <c r="M23" s="10"/>
      <c r="N23" s="24"/>
      <c r="O23" s="10"/>
      <c r="P23" s="295"/>
      <c r="Q23" s="10"/>
      <c r="R23" s="10"/>
      <c r="S23" s="10"/>
      <c r="T23" s="10"/>
      <c r="U23" s="10"/>
      <c r="V23" s="10"/>
      <c r="W23" s="10"/>
      <c r="X23" s="10"/>
      <c r="Y23" s="10"/>
      <c r="Z23" s="10"/>
      <c r="AA23" s="10"/>
      <c r="AB23" s="10"/>
      <c r="AC23" s="26"/>
    </row>
    <row r="24" spans="1:31" ht="33" customHeight="1" thickBot="1">
      <c r="A24" s="23"/>
      <c r="B24" s="237" t="s">
        <v>152</v>
      </c>
      <c r="C24" s="10"/>
      <c r="D24" s="650" t="s">
        <v>340</v>
      </c>
      <c r="E24" s="651"/>
      <c r="F24" s="10"/>
      <c r="G24" s="10" t="s">
        <v>19</v>
      </c>
      <c r="H24" s="10"/>
      <c r="I24" s="10"/>
      <c r="J24" s="10"/>
      <c r="K24" s="10"/>
      <c r="L24" s="10"/>
      <c r="M24" s="10"/>
      <c r="N24" s="24"/>
      <c r="O24" s="108" t="s">
        <v>19</v>
      </c>
      <c r="P24" s="146"/>
      <c r="Q24" s="370" t="s">
        <v>153</v>
      </c>
      <c r="R24" s="633" t="s">
        <v>181</v>
      </c>
      <c r="S24" s="634"/>
      <c r="T24" s="635"/>
      <c r="U24" s="10"/>
      <c r="V24" s="10"/>
      <c r="W24" s="10"/>
      <c r="X24" s="10"/>
      <c r="Y24" s="10"/>
      <c r="Z24" s="10"/>
      <c r="AA24" s="10"/>
      <c r="AB24" s="10"/>
      <c r="AC24" s="26"/>
    </row>
    <row r="25" spans="1:31" ht="15" customHeight="1">
      <c r="A25" s="23"/>
      <c r="B25" s="10"/>
      <c r="C25" s="10"/>
      <c r="D25" s="10" t="s">
        <v>26</v>
      </c>
      <c r="E25" s="10"/>
      <c r="F25" s="10"/>
      <c r="G25" s="10"/>
      <c r="H25" s="10"/>
      <c r="I25" s="10"/>
      <c r="J25" s="10"/>
      <c r="K25" s="10"/>
      <c r="L25" s="10"/>
      <c r="M25" s="10"/>
      <c r="N25" s="24"/>
      <c r="O25" s="108" t="s">
        <v>19</v>
      </c>
      <c r="P25" s="145"/>
      <c r="Q25" s="10"/>
      <c r="R25" s="10"/>
      <c r="S25" s="10"/>
      <c r="T25" s="10"/>
      <c r="U25" s="10"/>
      <c r="V25" s="10"/>
      <c r="W25" s="10"/>
      <c r="X25" s="10"/>
      <c r="Y25" s="10"/>
      <c r="Z25" s="10"/>
      <c r="AA25" s="10"/>
      <c r="AB25" s="10"/>
      <c r="AC25" s="26"/>
    </row>
    <row r="26" spans="1:31" ht="9" customHeight="1">
      <c r="A26" s="23"/>
      <c r="B26" s="10"/>
      <c r="C26" s="10"/>
      <c r="D26" s="10"/>
      <c r="E26" s="10"/>
      <c r="F26" s="10"/>
      <c r="G26" s="10"/>
      <c r="H26" s="10"/>
      <c r="I26" s="10"/>
      <c r="J26" s="10"/>
      <c r="K26" s="10"/>
      <c r="L26" s="10"/>
      <c r="M26" s="10"/>
      <c r="N26" s="24"/>
      <c r="O26" s="108" t="s">
        <v>19</v>
      </c>
      <c r="P26" s="25"/>
      <c r="Q26" s="10"/>
      <c r="R26" s="10"/>
      <c r="S26" s="10"/>
      <c r="T26" s="10"/>
      <c r="U26" s="10"/>
      <c r="V26" s="10"/>
      <c r="W26" s="10"/>
      <c r="X26" s="10"/>
      <c r="Y26" s="10"/>
      <c r="Z26" s="10"/>
      <c r="AA26" s="10"/>
      <c r="AB26" s="10"/>
      <c r="AC26" s="26"/>
      <c r="AE26" s="1" t="s">
        <v>145</v>
      </c>
    </row>
    <row r="27" spans="1:31">
      <c r="A27" s="23"/>
      <c r="B27" s="10"/>
      <c r="C27" s="10"/>
      <c r="D27" s="10"/>
      <c r="E27" s="10"/>
      <c r="F27" s="10"/>
      <c r="G27" s="10"/>
      <c r="H27" s="10"/>
      <c r="I27" s="10"/>
      <c r="J27" s="10"/>
      <c r="K27" s="10"/>
      <c r="L27" s="10"/>
      <c r="M27" s="10"/>
      <c r="N27" s="24"/>
      <c r="O27" s="10" t="s">
        <v>19</v>
      </c>
      <c r="P27" s="11"/>
      <c r="AC27" s="27"/>
    </row>
    <row r="28" spans="1:31">
      <c r="A28" s="23"/>
      <c r="B28" s="10"/>
      <c r="C28" s="10"/>
      <c r="D28" s="10"/>
      <c r="E28" s="10"/>
      <c r="F28" s="10"/>
      <c r="G28" s="10"/>
      <c r="H28" s="10"/>
      <c r="I28" s="10"/>
      <c r="J28" s="10"/>
      <c r="K28" s="10"/>
      <c r="L28" s="10"/>
      <c r="M28" s="10"/>
      <c r="N28" s="24"/>
      <c r="O28" s="10" t="s">
        <v>19</v>
      </c>
      <c r="P28" s="11"/>
      <c r="AC28" s="27"/>
    </row>
    <row r="29" spans="1:31">
      <c r="A29" s="23"/>
      <c r="B29" s="10"/>
      <c r="C29" s="10"/>
      <c r="D29" s="10"/>
      <c r="E29" s="10"/>
      <c r="F29" s="10"/>
      <c r="G29" s="10"/>
      <c r="H29" s="10"/>
      <c r="I29" s="10"/>
      <c r="J29" s="10"/>
      <c r="K29" s="10"/>
      <c r="L29" s="10"/>
      <c r="M29" s="10"/>
      <c r="N29" s="24"/>
      <c r="O29" s="10" t="s">
        <v>19</v>
      </c>
      <c r="P29" s="11"/>
      <c r="AC29" s="27"/>
      <c r="AD29" s="164"/>
    </row>
    <row r="30" spans="1:31">
      <c r="A30" s="23"/>
      <c r="B30" s="10"/>
      <c r="C30" s="10"/>
      <c r="D30" s="10"/>
      <c r="E30" s="10"/>
      <c r="F30" s="10"/>
      <c r="G30" s="10"/>
      <c r="H30" s="10"/>
      <c r="I30" s="10"/>
      <c r="J30" s="10"/>
      <c r="K30" s="10"/>
      <c r="L30" s="10"/>
      <c r="M30" s="10"/>
      <c r="N30" s="24"/>
      <c r="O30" s="10"/>
      <c r="P30" s="11"/>
      <c r="AC30" s="27"/>
    </row>
    <row r="31" spans="1:31" ht="21.6">
      <c r="A31" s="329" t="s">
        <v>169</v>
      </c>
      <c r="B31" s="10"/>
      <c r="C31" s="10"/>
      <c r="D31" s="10"/>
      <c r="E31" s="10"/>
      <c r="F31" s="10"/>
      <c r="G31" s="10"/>
      <c r="H31" s="10"/>
      <c r="I31" s="10"/>
      <c r="J31" s="10"/>
      <c r="K31" s="10"/>
      <c r="L31" s="10"/>
      <c r="M31" s="10"/>
      <c r="N31" s="24"/>
      <c r="O31" s="10"/>
      <c r="P31" s="11"/>
      <c r="AC31" s="27"/>
    </row>
    <row r="32" spans="1:31" ht="13.8" thickBot="1">
      <c r="A32" s="28"/>
      <c r="B32" s="29"/>
      <c r="C32" s="29"/>
      <c r="D32" s="29"/>
      <c r="E32" s="29"/>
      <c r="F32" s="29"/>
      <c r="G32" s="29"/>
      <c r="H32" s="29"/>
      <c r="I32" s="29"/>
      <c r="J32" s="29"/>
      <c r="K32" s="29"/>
      <c r="L32" s="29"/>
      <c r="M32" s="29"/>
      <c r="N32" s="30"/>
      <c r="O32" s="10"/>
      <c r="P32" s="31"/>
      <c r="Q32" s="32"/>
      <c r="R32" s="32"/>
      <c r="S32" s="32"/>
      <c r="T32" s="32"/>
      <c r="U32" s="32"/>
      <c r="V32" s="32"/>
      <c r="W32" s="32"/>
      <c r="X32" s="32"/>
      <c r="Y32" s="32"/>
      <c r="Z32" s="32"/>
      <c r="AA32" s="32"/>
      <c r="AB32" s="32"/>
      <c r="AC32" s="33"/>
    </row>
    <row r="33" spans="1:29">
      <c r="A33" s="34"/>
      <c r="C33" s="10"/>
      <c r="D33" s="10"/>
      <c r="E33" s="10"/>
      <c r="F33" s="10"/>
      <c r="G33" s="10"/>
      <c r="H33" s="10"/>
      <c r="I33" s="10"/>
      <c r="J33" s="10"/>
      <c r="K33" s="10"/>
      <c r="L33" s="10"/>
      <c r="M33" s="10"/>
      <c r="N33" s="10"/>
      <c r="O33" s="10"/>
    </row>
    <row r="34" spans="1:29">
      <c r="O34" s="10"/>
    </row>
    <row r="35" spans="1:29">
      <c r="K35" s="238" t="s">
        <v>26</v>
      </c>
      <c r="O35" s="10"/>
    </row>
    <row r="36" spans="1:29">
      <c r="O36" s="10"/>
    </row>
    <row r="37" spans="1:29">
      <c r="O37" s="10"/>
    </row>
    <row r="38" spans="1:29">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Q39" s="118" t="s">
        <v>154</v>
      </c>
      <c r="R39" s="118"/>
      <c r="S39" s="118"/>
      <c r="T39" s="118"/>
      <c r="U39" s="118"/>
      <c r="V39" s="118"/>
      <c r="W39" s="118"/>
      <c r="X39" s="118"/>
    </row>
    <row r="40" spans="1:29">
      <c r="Q40" s="118" t="s">
        <v>155</v>
      </c>
      <c r="R40" s="118"/>
      <c r="S40" s="118"/>
      <c r="T40" s="118"/>
      <c r="U40" s="118"/>
      <c r="V40" s="118"/>
      <c r="W40" s="118"/>
      <c r="X40" s="118"/>
    </row>
  </sheetData>
  <mergeCells count="8">
    <mergeCell ref="R24:T24"/>
    <mergeCell ref="A1:N1"/>
    <mergeCell ref="P1:AC1"/>
    <mergeCell ref="A2:N2"/>
    <mergeCell ref="P2:AC2"/>
    <mergeCell ref="A22:N22"/>
    <mergeCell ref="P22:AC22"/>
    <mergeCell ref="D24:E24"/>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1　ノロウイルス関連情報 </vt:lpstr>
      <vt:lpstr>Sheet1</vt:lpstr>
      <vt:lpstr>1 衛生訓話 </vt:lpstr>
      <vt:lpstr>1　食中毒記事等 </vt:lpstr>
      <vt:lpstr>51　海外情報</vt:lpstr>
      <vt:lpstr>50　感染症情報</vt:lpstr>
      <vt:lpstr>1　感染症統計</vt:lpstr>
      <vt:lpstr>1 食品回収</vt:lpstr>
      <vt:lpstr>1　食品表示</vt:lpstr>
      <vt:lpstr>1　残留農薬　等 </vt:lpstr>
      <vt:lpstr>'1　ノロウイルス関連情報 '!Print_Area</vt:lpstr>
      <vt:lpstr>'1 衛生訓話 '!Print_Area</vt:lpstr>
      <vt:lpstr>'1　感染症統計'!Print_Area</vt:lpstr>
      <vt:lpstr>'1　残留農薬　等 '!Print_Area</vt:lpstr>
      <vt:lpstr>'1　食中毒記事等 '!Print_Area</vt:lpstr>
      <vt:lpstr>'1 食品回収'!Print_Area</vt:lpstr>
      <vt:lpstr>'1　食品表示'!Print_Area</vt:lpstr>
      <vt:lpstr>'50　感染症情報'!Print_Area</vt:lpstr>
      <vt:lpstr>'51　海外情報'!Print_Area</vt:lpstr>
      <vt:lpstr>スポンサー公告!Print_Area</vt:lpstr>
      <vt:lpstr>'1　残留農薬　等 '!Print_Titles</vt:lpstr>
      <vt:lpstr>'1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2024-01-14T03:42:54Z</dcterms:modified>
</cp:coreProperties>
</file>