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hidePivotFieldList="1"/>
  <xr:revisionPtr revIDLastSave="0" documentId="14_{1836ED39-424D-4435-8D4B-76DDC21F6481}" xr6:coauthVersionLast="47" xr6:coauthVersionMax="47" xr10:uidLastSave="{00000000-0000-0000-0000-000000000000}"/>
  <bookViews>
    <workbookView xWindow="-108" yWindow="-108" windowWidth="23256" windowHeight="12456" firstSheet="2" activeTab="3" xr2:uid="{00000000-000D-0000-FFFF-FFFF00000000}"/>
  </bookViews>
  <sheets>
    <sheet name="Sheet1" sheetId="160" state="hidden" r:id="rId1"/>
    <sheet name="ヘッドライン" sheetId="78" state="hidden" r:id="rId2"/>
    <sheet name="スポンサー公告" sheetId="127" r:id="rId3"/>
    <sheet name="51　ノロウイルス関連情報 " sheetId="101" r:id="rId4"/>
    <sheet name="51  衛生訓話 " sheetId="161" r:id="rId5"/>
    <sheet name="51　食中毒記事等 " sheetId="29" r:id="rId6"/>
    <sheet name="51　海外情報" sheetId="123" r:id="rId7"/>
    <sheet name="50　感染症情報" sheetId="124" r:id="rId8"/>
    <sheet name="51　感染症統計" sheetId="125" r:id="rId9"/>
    <sheet name="51 食品回収" sheetId="60" r:id="rId10"/>
    <sheet name="51　食品表示" sheetId="34" r:id="rId11"/>
    <sheet name="51　残留農薬　等 " sheetId="156" r:id="rId12"/>
  </sheets>
  <definedNames>
    <definedName name="_xlnm._FilterDatabase" localSheetId="3" hidden="1">'51　ノロウイルス関連情報 '!$A$22:$G$75</definedName>
    <definedName name="_xlnm._FilterDatabase" localSheetId="11" hidden="1">'51　残留農薬　等 '!$A$1:$C$1</definedName>
    <definedName name="_xlnm._FilterDatabase" localSheetId="5" hidden="1">'51　食中毒記事等 '!$A$1:$D$1</definedName>
    <definedName name="_xlnm.Print_Area" localSheetId="7">'50　感染症情報'!$A$1:$D$33</definedName>
    <definedName name="_xlnm.Print_Area" localSheetId="4">'51  衛生訓話 '!$A$1:$N$24</definedName>
    <definedName name="_xlnm.Print_Area" localSheetId="3">'51　ノロウイルス関連情報 '!$A$1:$N$84</definedName>
    <definedName name="_xlnm.Print_Area" localSheetId="6">'51　海外情報'!$A$1:$C$34</definedName>
    <definedName name="_xlnm.Print_Area" localSheetId="8">'51　感染症統計'!$A$1:$AC$37</definedName>
    <definedName name="_xlnm.Print_Area" localSheetId="11">'51　残留農薬　等 '!$A$1:$C$23</definedName>
    <definedName name="_xlnm.Print_Area" localSheetId="5">'51　食中毒記事等 '!$A$1:$D$25</definedName>
    <definedName name="_xlnm.Print_Area" localSheetId="9">'51 食品回収'!$A$1:$E$57</definedName>
    <definedName name="_xlnm.Print_Area" localSheetId="10">'51　食品表示'!$A$1:$N$15</definedName>
    <definedName name="_xlnm.Print_Area" localSheetId="2">スポンサー公告!$B$1:$AI$49</definedName>
    <definedName name="_xlnm.Print_Titles" localSheetId="11">'51　残留農薬　等 '!$1:$1</definedName>
    <definedName name="_xlnm.Print_Titles" localSheetId="5">'51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78" l="1"/>
  <c r="B18" i="78"/>
  <c r="N7" i="125" l="1"/>
  <c r="AC7" i="125"/>
  <c r="C22" i="160"/>
  <c r="D22" i="160"/>
  <c r="E22" i="160"/>
  <c r="F22" i="160"/>
  <c r="G22" i="160"/>
  <c r="B22" i="160"/>
  <c r="B11" i="78" l="1"/>
  <c r="B12" i="78" l="1"/>
  <c r="G23" i="101" l="1"/>
  <c r="G24" i="101"/>
  <c r="N8" i="125" l="1"/>
  <c r="N9" i="125"/>
  <c r="Y4" i="125" l="1"/>
  <c r="Z4" i="125"/>
  <c r="K4" i="125"/>
  <c r="B10" i="78" l="1"/>
  <c r="B15" i="78" l="1"/>
  <c r="B14" i="78"/>
  <c r="B13" i="78" l="1"/>
  <c r="G11" i="78" l="1"/>
  <c r="F4" i="125" l="1"/>
  <c r="E4" i="125"/>
  <c r="D4" i="125"/>
  <c r="N71" i="101" l="1"/>
  <c r="M71" i="101"/>
  <c r="G74" i="101" l="1"/>
  <c r="G35" i="101" l="1"/>
  <c r="B35" i="101" s="1"/>
  <c r="B24" i="10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73" i="101"/>
  <c r="B16"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AC8" i="125"/>
  <c r="AC4" i="125" s="1"/>
  <c r="P4" i="125"/>
  <c r="N4" i="125" l="1"/>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<sst xmlns="http://schemas.openxmlformats.org/spreadsheetml/2006/main" count="708" uniqueCount="511">
  <si>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</si>
  <si>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</si>
  <si>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</si>
  <si>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</si>
  <si>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</si>
  <si>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</si>
  <si>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</si>
  <si>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</si>
  <si>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</si>
  <si>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</si>
  <si>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</si>
  <si>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</si>
  <si>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</si>
  <si>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</si>
  <si>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</si>
  <si>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</si>
  <si>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</si>
  <si>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</si>
  <si>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</si>
  <si>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</si>
  <si>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</si>
  <si>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</si>
  <si>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</si>
  <si>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</si>
  <si>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</si>
  <si>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</si>
  <si>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</si>
  <si>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</si>
  <si>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</si>
  <si>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</si>
  <si>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</si>
  <si>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</si>
  <si>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</si>
  <si>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</si>
  <si>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</si>
  <si>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</si>
  <si>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</si>
  <si>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</si>
  <si>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</si>
  <si>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</si>
  <si>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</si>
  <si>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</si>
  <si>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</si>
  <si>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</si>
  <si>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</si>
  <si>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</si>
  <si>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</si>
  <si>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</si>
  <si>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</si>
  <si>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</si>
  <si>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</si>
  <si>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</si>
  <si>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</si>
  <si>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</si>
  <si>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</si>
  <si>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</si>
  <si>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</si>
  <si>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</si>
  <si>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</si>
  <si>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</si>
  <si>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</si>
  <si>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</si>
  <si>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</si>
  <si>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</si>
  <si>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</si>
  <si>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</si>
  <si>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</si>
  <si>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</si>
  <si>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</si>
  <si>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</si>
  <si>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</si>
  <si>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</si>
  <si>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</si>
  <si>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</si>
  <si>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</si>
  <si>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</si>
  <si>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</si>
  <si>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</si>
  <si>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</si>
  <si>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</si>
  <si>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</si>
  <si>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</si>
  <si>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</si>
  <si>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</si>
  <si>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</si>
  <si>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</si>
  <si>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</si>
  <si>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</si>
  <si>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</si>
  <si>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</si>
  <si>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</si>
  <si>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</si>
  <si>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</si>
  <si>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</si>
  <si>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</si>
  <si>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</si>
  <si>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</si>
  <si>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</si>
  <si>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</si>
  <si>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</si>
  <si>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</si>
  <si>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</si>
  <si>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</si>
  <si>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</si>
  <si>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</si>
  <si>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</si>
  <si>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</si>
  <si>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</si>
  <si>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</si>
  <si>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</si>
  <si>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</si>
  <si>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</si>
  <si>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</si>
  <si>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</si>
  <si>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</si>
  <si>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</si>
  <si>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</si>
  <si>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</si>
  <si>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</si>
  <si>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</si>
  <si>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</si>
  <si>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</si>
  <si>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</si>
  <si>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</si>
  <si>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</si>
  <si>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</si>
  <si>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</si>
  <si>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</si>
  <si>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</si>
  <si>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</si>
  <si>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</si>
  <si>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</si>
  <si>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</si>
  <si>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</si>
  <si>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</si>
  <si>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</si>
  <si>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</si>
  <si>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</si>
  <si>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</si>
  <si>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</si>
  <si>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</si>
  <si>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</si>
  <si>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</si>
  <si>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</si>
  <si>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</si>
  <si>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</si>
  <si>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</si>
  <si>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</si>
  <si>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</si>
  <si>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</si>
  <si>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</si>
  <si>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</si>
  <si>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</si>
  <si>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</si>
  <si>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</si>
  <si>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</si>
  <si>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</si>
  <si>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</si>
  <si>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</si>
  <si>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</si>
  <si>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</si>
  <si>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</si>
  <si>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</si>
  <si>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</si>
  <si>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</si>
  <si>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</si>
  <si>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</si>
  <si>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</si>
  <si>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</si>
  <si>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</si>
  <si>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1.　食中毒</t>
    <rPh sb="3" eb="6">
      <t>ショクチュウドク</t>
    </rPh>
    <phoneticPr fontId="33"/>
  </si>
  <si>
    <t>2.　ノロウイルス</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</si>
  <si>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</si>
  <si>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</si>
  <si>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</si>
  <si>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</si>
  <si>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</si>
  <si>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</si>
  <si>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</si>
  <si>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</si>
  <si>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</si>
  <si>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やや増加　コロナ前に近づく</t>
    <rPh sb="2" eb="4">
      <t>ゾウカ</t>
    </rPh>
    <rPh sb="8" eb="9">
      <t>マエ</t>
    </rPh>
    <rPh sb="10" eb="11">
      <t>チカ</t>
    </rPh>
    <phoneticPr fontId="5"/>
  </si>
  <si>
    <t>3類感染症　
細菌性赤痢</t>
    <phoneticPr fontId="5"/>
  </si>
  <si>
    <t>回収＆返金</t>
  </si>
  <si>
    <t>回収＆返金/交換</t>
  </si>
  <si>
    <t>回収</t>
  </si>
  <si>
    <t>単月としては多い</t>
    <rPh sb="0" eb="2">
      <t>タンゲツ</t>
    </rPh>
    <rPh sb="6" eb="7">
      <t>オオ</t>
    </rPh>
    <phoneticPr fontId="86"/>
  </si>
  <si>
    <t>注意</t>
    <rPh sb="0" eb="2">
      <t>チュウイ</t>
    </rPh>
    <phoneticPr fontId="86"/>
  </si>
  <si>
    <t>　　　　フード・セーフティー　http://www7b.biglobe.ne.jp/~food-safty/　　更新2023/12/10</t>
    <phoneticPr fontId="5"/>
  </si>
  <si>
    <t>食品表示 (12/11-12/17)</t>
    <rPh sb="0" eb="2">
      <t>ショクヒン</t>
    </rPh>
    <rPh sb="2" eb="4">
      <t>ヒョウジ</t>
    </rPh>
    <phoneticPr fontId="5"/>
  </si>
  <si>
    <t xml:space="preserve"> </t>
    <phoneticPr fontId="16"/>
  </si>
  <si>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</si>
  <si>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</si>
  <si>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神戸物産</t>
  </si>
  <si>
    <t>ファクトリー・クリンシステムからe-learningのご案内</t>
  </si>
  <si>
    <t>11月ー3月中9-10月、4月以降
施設の所在市町村で           流行・食中毒が複数件報告される。
定点観測値が5.00～10.00</t>
    <phoneticPr fontId="86"/>
  </si>
  <si>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6"/>
  </si>
  <si>
    <t>和歌山県によりますと、今月20日に橋本市にある保育園から複数の園児が嘔吐や下痢の症状を訴えていると保健所に連絡がありました。保健所の調査で、18日から21日までに、0歳から5歳までの園児28人、職員2人が症状を訴えていることが判明。4人の園児らの便を検査したところ、全員からノロウイルスが検出され、保健所はノロウイルスの集団感染と判断しました。</t>
    <phoneticPr fontId="86"/>
  </si>
  <si>
    <t>　</t>
    <phoneticPr fontId="86"/>
  </si>
  <si>
    <t>読売テレビ</t>
    <rPh sb="0" eb="2">
      <t>ヨミウリ</t>
    </rPh>
    <phoneticPr fontId="86"/>
  </si>
  <si>
    <t>大分市で12月に開かれた披露宴で、出席者125人のうち50人に下痢や腹痛などの症状があることがわかりました。大分市保健所はノロウイルスG２による食中毒と断定し、この施設に対し、2日間の営業停止処分としました。</t>
    <phoneticPr fontId="86"/>
  </si>
  <si>
    <t>大分放送</t>
    <rPh sb="0" eb="4">
      <t>ダイブホウソウ</t>
    </rPh>
    <phoneticPr fontId="86"/>
  </si>
  <si>
    <t>食中毒が発生したのは、熱田区波寄町の飲食店「東北商店金山東口店」です。
名古屋市によりますと、今月14日と16日にこの店で食事をした2つのグループの合計66人のうち、41人が下痢や嘔吐などの症状を訴えたということです。
保健所が調べたところ、客と調理スタッフ合わせて8人からノロウイルスが検出され、保健所はこの店で食中毒が発生したと断定し、20日付けで、営業禁止処分としました。</t>
    <phoneticPr fontId="86"/>
  </si>
  <si>
    <t>CBC放送</t>
    <rPh sb="3" eb="5">
      <t>ホウソウ</t>
    </rPh>
    <phoneticPr fontId="86"/>
  </si>
  <si>
    <t>営業停止の処分を受けたのは、中央区にある「中華居酒屋 彩味園 茅場町店」です。
東京都によりますと、今月8日にこの店でコース料理を食べた39人から、下痢やおう吐、発熱などの症状が出たとの連絡があったということです。いずれも症状は軽く、回復傾向にあるということですが、症状を訴えた人や従業員の便から「ノロウイルス」が検出されたということです。</t>
    <phoneticPr fontId="86"/>
  </si>
  <si>
    <t>TBS</t>
    <phoneticPr fontId="86"/>
  </si>
  <si>
    <r>
      <t>さいたま市は19日、同市大宮区北袋町の飲食店「セナラ大宮店」で食事をした25人から、ノロウイルスが検出されたと発表した。市は同日、食品衛生法に基づき同店を2日間の営業停止処分とした。　市生活衛</t>
    </r>
    <r>
      <rPr>
        <sz val="12"/>
        <color rgb="FF000000"/>
        <rFont val="ＭＳ Ｐゴシック"/>
        <family val="3"/>
        <charset val="128"/>
      </rPr>
      <t>生</t>
    </r>
    <r>
      <rPr>
        <b/>
        <sz val="12"/>
        <color indexed="8"/>
        <rFont val="ＭＳ Ｐゴシック"/>
        <family val="3"/>
        <charset val="128"/>
      </rPr>
      <t>課によると、10日に同店を利用した10歳未満から50代の38人が下痢や腹痛、嘔吐（おうと）などの症状を訴えた。発症者は同店でカルビやロースなどの焼き肉を食べていた。</t>
    </r>
    <phoneticPr fontId="86"/>
  </si>
  <si>
    <t>埼玉新聞</t>
    <rPh sb="0" eb="4">
      <t>サイタマシンブン</t>
    </rPh>
    <phoneticPr fontId="86"/>
  </si>
  <si>
    <t>感染経路を調べたところ、排せつ後の手洗いの一部に不十分な点があったとして、この施設に対して再度手洗いの徹底と消毒方法の確認を行い、二次感染予防対策について指導したということです。感染性胃腸炎は細菌性の場合とノロウイルスなどウイルス性の2種類があり、主に下痢や嘔吐、腹痛、吐き気の症状があります。</t>
    <phoneticPr fontId="86"/>
  </si>
  <si>
    <t>岩手放送</t>
    <rPh sb="0" eb="2">
      <t>イワテ</t>
    </rPh>
    <rPh sb="2" eb="4">
      <t>ホウソウ</t>
    </rPh>
    <phoneticPr fontId="86"/>
  </si>
  <si>
    <t>神奈川県</t>
    <rPh sb="0" eb="4">
      <t>カナガワケン</t>
    </rPh>
    <phoneticPr fontId="16"/>
  </si>
  <si>
    <t>日本料理　大屋	枚方市川原町11番18号	食品衛生法第6条第3号違反	
　営業停止1日間	・病院物質　ノロウイルス
・原因食品　令和5年12月12日に当該施設で提供された食事
・患者数　15名（12月19日時点）</t>
    <phoneticPr fontId="86"/>
  </si>
  <si>
    <t>枚方市公表</t>
    <rPh sb="0" eb="3">
      <t>ヒラカタシ</t>
    </rPh>
    <rPh sb="3" eb="5">
      <t>コウヒョウ</t>
    </rPh>
    <phoneticPr fontId="86"/>
  </si>
  <si>
    <t>韓国</t>
    <rPh sb="0" eb="2">
      <t>カンコク</t>
    </rPh>
    <phoneticPr fontId="86"/>
  </si>
  <si>
    <t>中国</t>
    <rPh sb="0" eb="2">
      <t>チュウゴク</t>
    </rPh>
    <phoneticPr fontId="86"/>
  </si>
  <si>
    <t>管理レベル「3」　</t>
    <phoneticPr fontId="5"/>
  </si>
  <si>
    <t>・渋川市の飲食店が作ったサンドイッチを食べた４６人が吐き気や腹痛などの症状を訴え、その後、ノロウイルスが検出されました。
サンドイッチは高崎市の事業所が開いた会議で配られたもので、県は食中毒と断定し、製造した飲食店を２２日から３日間の営業停止処分にしました。
営業停止処分となったのは、渋川市の飲食店、「サンドイッチハウス ピクルス」です。さ一部の客と従業員からノロウイルスが検出されたと発表した。
・群馬県は23日、太田市飯田町の居酒屋「味工房 夢太郎」が提供した宴会料理を食べた20～60代の男女計22人が下痢や嘔吐、発熱などの症状を訴え、一部の客と従業員からノロウイルスが検出されたと発表した。県は同店が原因の食中毒と断定し、25日まで3日間の営業停止処分とした。</t>
    <phoneticPr fontId="86"/>
  </si>
  <si>
    <t>NHK
上毛新聞</t>
    <rPh sb="9" eb="13">
      <t>ジョウモウシンブン</t>
    </rPh>
    <phoneticPr fontId="86"/>
  </si>
  <si>
    <t>2023/12/22
2023/12/23</t>
    <phoneticPr fontId="86"/>
  </si>
  <si>
    <t>今週のニュース（Noroｖｉｒｕｓ） (12/25-1/6)</t>
    <rPh sb="0" eb="2">
      <t>コンシュウ</t>
    </rPh>
    <phoneticPr fontId="5"/>
  </si>
  <si>
    <t>2023/50週</t>
    <phoneticPr fontId="86"/>
  </si>
  <si>
    <t>2023/51週</t>
  </si>
  <si>
    <t>千葉県は５日、成田市の居酒屋「四季彩　れんま」で、サラダやお造りなどを食べた１９～６２歳の男女１２人からノロウイルスが検出されたと発表した。重症者はおらず、全員快方に向かっている。印旛保健所は、同店の食事が原因の食中毒と断定し、同店を同日から３日間の営　</t>
    <phoneticPr fontId="86"/>
  </si>
  <si>
    <t>千葉日報</t>
    <rPh sb="0" eb="4">
      <t>チバニッポウ</t>
    </rPh>
    <phoneticPr fontId="86"/>
  </si>
  <si>
    <t>青森市の県立中央病院で入院患者56人に感染性胃腸炎が疑われる症状があり保健所が原因などを調べています。症状が出た県立中央病院の入院患者は先月31日に1人、今月1日に1人、今月2日に20人、今月3日に34人のあわせて56人で、おう吐や下痢、腹痛など感染性胃腸炎が疑われる症状が確認されました。このうち1人が中等症で55人が軽症です。</t>
    <phoneticPr fontId="86"/>
  </si>
  <si>
    <t>RAB青森放送</t>
    <rPh sb="3" eb="7">
      <t>アオモリホウソウ</t>
    </rPh>
    <phoneticPr fontId="86"/>
  </si>
  <si>
    <t>長崎県大村市の隣り合う食堂と割烹で2023年12月22日と23日に食事をした54人が食中毒の症状を訴えていたことが分かりました。このうち26人の便からノロウイルスが検出され、長崎県はこの２店舗を29日と30日の2日間営業停止処分としています。食中毒が発生したのは大村市西本町の食堂「てん新」と隣り合う割烹「奥座敷てん新」です。</t>
    <phoneticPr fontId="86"/>
  </si>
  <si>
    <t>テレビ長崎</t>
    <rPh sb="3" eb="5">
      <t>ナガサキ</t>
    </rPh>
    <phoneticPr fontId="86"/>
  </si>
  <si>
    <t>北海道・置戸町の飲食店で寿司などを食べた12人が「ノロウイルス」による食中毒にかかっていたことがわかりました。食中毒が発生したのは置戸町のそば店「いなだ屋」です。
今月15日、会食で店を利用し寿司や天ぷらなどを食べた25人のうち12人が下痢や発熱などの症状を訴え2人が病院を受診しました。現在、全員ほぼ回復しているということです。</t>
    <phoneticPr fontId="86"/>
  </si>
  <si>
    <t>北海道テレビ放送</t>
    <rPh sb="0" eb="3">
      <t>ホッカイドウ</t>
    </rPh>
    <rPh sb="6" eb="8">
      <t>ホウソウ</t>
    </rPh>
    <phoneticPr fontId="86"/>
  </si>
  <si>
    <t>「15日夜に同店で会食した複数人が消化器症状を呈している」との連絡を受けたため調査したところ、当日、同店で会食した17グループ97人のうち、3グループ8人(22歳～61歳の男性6人、28歳と53歳の女性2人)に同様の症状が確認されたということです。
保健所では、患者に共通する食事が、15日夜に「ひなた」で提供されたメニューしかないこと</t>
    <phoneticPr fontId="86"/>
  </si>
  <si>
    <t>あいテレビ</t>
    <phoneticPr fontId="86"/>
  </si>
  <si>
    <t>香川県は12月27日、坂出市内の介護付き有料老人ホームで職員や入所者ら28人が嘔吐や下痢の症状を訴える食中毒が発生したと発表しました。中讃保健所は、この有料老人ホームで食事を提供している坂出市の「サンフードサービス」に27日から3日間の営業停止処分を行いました</t>
    <phoneticPr fontId="86"/>
  </si>
  <si>
    <t>瀬戸内海放送</t>
    <rPh sb="0" eb="4">
      <t>セトナイカイ</t>
    </rPh>
    <rPh sb="4" eb="6">
      <t>ホウソウ</t>
    </rPh>
    <phoneticPr fontId="86"/>
  </si>
  <si>
    <t>県北地域の認定こども園で、園児と職員、あわせて３８人がおう吐や下痢などの症状を訴え、このうちの一部からノロウイルスが検出されました。
県は、ノロウイルスによる集団感染が発生したとして、基本的な感染対策を徹底するように指導しました。</t>
    <phoneticPr fontId="86"/>
  </si>
  <si>
    <t>NHK</t>
    <phoneticPr fontId="86"/>
  </si>
  <si>
    <t>食中毒情報 (12/25-1/6)</t>
    <rPh sb="0" eb="3">
      <t>ショクチュウドク</t>
    </rPh>
    <rPh sb="3" eb="5">
      <t>ジョウホウ</t>
    </rPh>
    <phoneticPr fontId="5"/>
  </si>
  <si>
    <t>海外情報 (12/25-1/6)</t>
    <rPh sb="0" eb="4">
      <t>カイガイジョウホウ</t>
    </rPh>
    <phoneticPr fontId="5"/>
  </si>
  <si>
    <t>2023年第50週（12月11日〜12月17日）</t>
    <phoneticPr fontId="86"/>
  </si>
  <si>
    <t>結核例　268例</t>
    <rPh sb="7" eb="8">
      <t>レイ</t>
    </rPh>
    <phoneticPr fontId="5"/>
  </si>
  <si>
    <t>細菌性赤痢1例 菌種：S. sonnei（D群）＿感染地域：ミャンマー</t>
    <phoneticPr fontId="86"/>
  </si>
  <si>
    <t>血清群・毒素型：‌O157 VT2（10例）、O157 VT1・VT2（9例）、O103 VT1（6例）、O26 VT1（3例）、O91VT1（2例）、
O111 VT1・VT2（1例）、その他・不明（9例）
累積報告数：3,736例（有症者2,491例、うちHUS 66例．死亡3例</t>
    <phoneticPr fontId="86"/>
  </si>
  <si>
    <t xml:space="preserve">年齢群：‌7歳（1例）、9歳（1例）、10代（8例）、20代（12例）、30代（5例）、40代（3例）、50代（3例）、60代（3例）、70代（4例）
</t>
    <phoneticPr fontId="86"/>
  </si>
  <si>
    <t xml:space="preserve">腸管出血性大腸菌感染症40例（有症者21例、うちHUS 1例）
感染地域：‌国内30例、ベトナム1例、ペルー1例、国内・国外不明8例
国内の感染地域：‌東京都5例、茨城県2例、埼玉県2例、千葉県2例、三重県2例、大阪府2例、福島県1例、富山県1例、滋賀県1例、京都府1例、兵庫県1例、山口県1例、福岡県1例、佐賀県1例、長崎県1例、
熊本県1例、鹿児島県1例、国内（都道府県不明）4例
</t>
    <phoneticPr fontId="86"/>
  </si>
  <si>
    <t>E型肝炎11例 感染地域（感染源）：‌岩手県1例（不明）、群馬県1例（不明）、
埼玉県1例（不明）、東京都1例（低温加熱調理の豚もつ料理）、宮崎県1例（不明）、国内（都道府県不明）1例（不明）、国内・国外不明5例（不明5例）
A型肝炎2例 感染地域：鹿児島県1例、ウズベキスタン1例</t>
    <phoneticPr fontId="86"/>
  </si>
  <si>
    <t>レジオネラ症35例（肺炎型32例、ポンティアック型3例）
感染地域：神奈川県4例、北海道3例、愛知県3例、茨城県2例、東京都2例、兵庫県2例、熊本県2例、宮城県1例、千葉県1例、新潟県1例、岐阜県1例、京都府1例、広島県1例、福岡県1例、長崎県1例、
宮崎県1例、沖縄県1例、国内（都道府県不明）4例、国内・国外不明3例
年齢群：40代（1例）、50代（6例）、60代（5例）、70代（10例）、80代（10例）、90代以上（3例）累積報告数：2,200例</t>
    <phoneticPr fontId="86"/>
  </si>
  <si>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</si>
  <si>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</si>
  <si>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</si>
  <si>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</si>
  <si>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</si>
  <si>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</si>
  <si>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</si>
  <si>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　I総数</t>
    <phoneticPr fontId="5"/>
  </si>
  <si>
    <t>I男性</t>
    <phoneticPr fontId="86"/>
  </si>
  <si>
    <t>I女性</t>
    <phoneticPr fontId="86"/>
  </si>
  <si>
    <t>　NC総数　　　　</t>
    <phoneticPr fontId="5"/>
  </si>
  <si>
    <t>NC男性</t>
    <phoneticPr fontId="86"/>
  </si>
  <si>
    <t>NC女性</t>
    <phoneticPr fontId="86"/>
  </si>
  <si>
    <t>.</t>
    <phoneticPr fontId="86"/>
  </si>
  <si>
    <t>2023年第49週</t>
    <phoneticPr fontId="86"/>
  </si>
  <si>
    <t>2023年第50週</t>
    <phoneticPr fontId="86"/>
  </si>
  <si>
    <r>
      <t xml:space="preserve">対前週
</t>
    </r>
    <r>
      <rPr>
        <b/>
        <sz val="14"/>
        <color rgb="FF0070C0"/>
        <rFont val="ＭＳ Ｐゴシック"/>
        <family val="3"/>
        <charset val="128"/>
      </rPr>
      <t>インフルエンザ 　   　 11.3%   減少</t>
    </r>
    <r>
      <rPr>
        <b/>
        <sz val="11"/>
        <rFont val="ＭＳ Ｐゴシック"/>
        <family val="3"/>
        <charset val="128"/>
      </rPr>
      <t xml:space="preserve">
</t>
    </r>
    <r>
      <rPr>
        <b/>
        <sz val="14"/>
        <color rgb="FFFF0000"/>
        <rFont val="ＭＳ Ｐゴシック"/>
        <family val="3"/>
        <charset val="128"/>
      </rPr>
      <t>新型コロナウイルス  118.0%　増加</t>
    </r>
    <rPh sb="0" eb="3">
      <t>タイゼンシュウゾウカ</t>
    </rPh>
    <rPh sb="26" eb="28">
      <t>ゲンショウ</t>
    </rPh>
    <phoneticPr fontId="86"/>
  </si>
  <si>
    <t>※2023年 第51週（12/18～12/24） 現在</t>
    <phoneticPr fontId="5"/>
  </si>
  <si>
    <t>食品表示
 (12/25-1/6)</t>
    <rPh sb="0" eb="2">
      <t>ショクヒン</t>
    </rPh>
    <rPh sb="2" eb="4">
      <t>ヒョウジ</t>
    </rPh>
    <phoneticPr fontId="5"/>
  </si>
  <si>
    <t>食品表示 (12/25-1/6)</t>
    <rPh sb="0" eb="2">
      <t>ショクヒン</t>
    </rPh>
    <rPh sb="2" eb="4">
      <t>ヒョウジ</t>
    </rPh>
    <phoneticPr fontId="5"/>
  </si>
  <si>
    <t>残留農薬 (12/25-1/6)</t>
    <phoneticPr fontId="5"/>
  </si>
  <si>
    <t>イーティーズ</t>
  </si>
  <si>
    <t>コモディイイダ</t>
  </si>
  <si>
    <t>ジェイアール東海...</t>
  </si>
  <si>
    <t>回収＆交換</t>
  </si>
  <si>
    <t>ビットワークス</t>
  </si>
  <si>
    <t>名古屋食糧</t>
  </si>
  <si>
    <t>ＪＲ東日本クロス...</t>
  </si>
  <si>
    <t>高知県農業協同組...</t>
  </si>
  <si>
    <t>オギノ</t>
  </si>
  <si>
    <t>山形屋ストア</t>
  </si>
  <si>
    <t>ツルヤ</t>
  </si>
  <si>
    <t>マックスバリュ東...</t>
  </si>
  <si>
    <t>平和堂</t>
  </si>
  <si>
    <t>カノー</t>
  </si>
  <si>
    <t>PAPABUBB...</t>
  </si>
  <si>
    <t>みづほ野</t>
  </si>
  <si>
    <t>京橘</t>
  </si>
  <si>
    <t>八水蒲鉾</t>
  </si>
  <si>
    <t>ジョイマート</t>
  </si>
  <si>
    <t>全国農業協同組合...</t>
  </si>
  <si>
    <t>M＆NCorpo...</t>
  </si>
  <si>
    <t>マックスバリュ西...</t>
  </si>
  <si>
    <t>ジェイアール西日...</t>
  </si>
  <si>
    <t>イオンリテール</t>
  </si>
  <si>
    <t>大和鶴間店 吟生 生サラミ 一部保管温度逸脱</t>
  </si>
  <si>
    <t>福井商事</t>
  </si>
  <si>
    <t>天津甘栗 一部原産国表示欠落コメントあり</t>
  </si>
  <si>
    <t>いたくらホールデ...</t>
  </si>
  <si>
    <t>本家いたくら飛騨高山らーめん 一部包装不良でカビ発生の恐れコメントあり</t>
  </si>
  <si>
    <t>生友商事</t>
  </si>
  <si>
    <t>小麻花(黒糖味) 一部基準超過のTBHQ検出</t>
  </si>
  <si>
    <t>かとう製菓</t>
  </si>
  <si>
    <t>ポテトスナック コンソメ風味 一部賞味期限誤表記印字コメントあり</t>
  </si>
  <si>
    <t>イオン琉球</t>
  </si>
  <si>
    <t>タコライス 一部アレルゲン表示欠落</t>
  </si>
  <si>
    <t>ワタリ</t>
  </si>
  <si>
    <t>生鮮ブルーベリー 一部残留農薬基準超過</t>
  </si>
  <si>
    <t>朝日商事</t>
  </si>
  <si>
    <t>ココアダスト トリュフ オレンジ風味 日本語表示シール欠落</t>
  </si>
  <si>
    <t>三和鶏園</t>
  </si>
  <si>
    <t>鶏卵 旨だち 一部賞味期限誤表示</t>
  </si>
  <si>
    <t>松屋総本店</t>
  </si>
  <si>
    <t>京急HAPPYレモン飴 一部外装と内装の間異物混入(虫)の恐れ</t>
  </si>
  <si>
    <t>ひだの</t>
  </si>
  <si>
    <t>手づくり信州りんごパイケーキ 一部カビ発生の恐れ</t>
  </si>
  <si>
    <t>オーケー</t>
  </si>
  <si>
    <t>味付数の子白造り他 保存温度,賞味期限誤表示</t>
  </si>
  <si>
    <t>ロールケーキ ブルーベリー風味 一部基準超過の添加物検出</t>
  </si>
  <si>
    <t>林兼産業</t>
  </si>
  <si>
    <t>鎌倉ハムポークウインナー 一部アレルギー(卵)表示欠落</t>
  </si>
  <si>
    <t>イナゾーファーム...</t>
  </si>
  <si>
    <t>有機トマトジュースクリア 一部殺菌不良カビ発生の恐れ</t>
  </si>
  <si>
    <t>山一食品</t>
  </si>
  <si>
    <t>ロールこまい 一部カビ発生の恐れ</t>
  </si>
  <si>
    <t>リンワン</t>
  </si>
  <si>
    <t>キャラメルガレットブルトンヌ 一部アレルギー(卵)表示欠落</t>
  </si>
  <si>
    <t>プリマール</t>
  </si>
  <si>
    <t>りんごのマンデルシュトレン 一部ラベル誤貼付でアレルゲン表示欠落</t>
  </si>
  <si>
    <t>マルエツ</t>
  </si>
  <si>
    <t>焼き子持ちからふとししゃも 一部消費期限誤印字</t>
  </si>
  <si>
    <t>札幌開発</t>
  </si>
  <si>
    <t>串鳥 鶏釜飯の素 一部賞味期限表示超過「だし小袋」混入コメントあり</t>
  </si>
  <si>
    <t>ジャフマック</t>
  </si>
  <si>
    <t>醗酵カシス他 16品目 規定超過のアルコール残存コメントあり</t>
  </si>
  <si>
    <t>シーボン</t>
  </si>
  <si>
    <t>発酵飲料 赤い女神 他 3品目 規定超過アルコール残存</t>
  </si>
  <si>
    <t>創健社</t>
  </si>
  <si>
    <t>発酵のやさしさ、カシスと乳酸菌 一部規定超過アルコール残存</t>
  </si>
  <si>
    <t>名糖産業</t>
  </si>
  <si>
    <t>ぷくぷくタイ乳酸菌ドリンク味 一部アレルギー表示欠落コメントあり</t>
  </si>
  <si>
    <t>ハートアートコレ...</t>
  </si>
  <si>
    <t>ジンジャーブレッド(チョコレート) 一部異物混入(幼虫)の恐れコメントあり</t>
  </si>
  <si>
    <t>いのうえ</t>
  </si>
  <si>
    <t>ふくのいも 芋けんぴ(塩) 一部賞味期限誤表記コメントあり</t>
  </si>
  <si>
    <t>井ノ阪</t>
  </si>
  <si>
    <t>河内長野店 味付け数の子 冷凍商品を一部冷蔵販買</t>
  </si>
  <si>
    <t>伯耆店 ポテト＆ナゲット 一部アレルギー表示欠落</t>
  </si>
  <si>
    <t>小菅店 ミニカツ丼 一部ラベル誤貼付でアレルギー表示欠落</t>
  </si>
  <si>
    <t>フードメゾン岡崎店 カネトク 竹の子水煮 一部消費期限誤表記</t>
  </si>
  <si>
    <t>benbeya シュガーパイ 一部アレルギー誤表示、賞味期限表記欠落</t>
  </si>
  <si>
    <t>辛子明太さきいか 一部ラベル誤貼付でアレルギー表示欠落</t>
  </si>
  <si>
    <t>飛騨高山こだわり生のし餅 一部消費期限表記欠落</t>
  </si>
  <si>
    <t>くりゆたかパウンドケーキ 一部ピンホールによるカビ発生恐れ</t>
  </si>
  <si>
    <t>高知県産にら 一部残留農薬基準超過</t>
  </si>
  <si>
    <t>生食用北海酢だこ 一部消費期限誤表示</t>
  </si>
  <si>
    <t>国産鶏刺身盛 一部消費期限誤印字</t>
  </si>
  <si>
    <t>紅茶&amp;洋梨パイ 一部アレルゲン(りんご)表示欠落</t>
  </si>
  <si>
    <t>えび揚げ天ぷら 一部保管温度逸脱</t>
  </si>
  <si>
    <t>厚切りひれかつ 一部アレルギー(卵,乳成分)表示欠落</t>
  </si>
  <si>
    <t>三元豚極旨ヒレカツ弁当 一部ラベル誤貼付でアレルギー表示欠落</t>
  </si>
  <si>
    <t>グミキャンディ(お年賀バブレッツ) 一部アレルゲン表示欠落コメントあり</t>
  </si>
  <si>
    <t>ホワイトマドレーヌ他 一部食品表示欠落</t>
  </si>
  <si>
    <t>貝合わせ最中4入 一部賞味期限誤表示</t>
  </si>
  <si>
    <t>孔雀 赤 一部膨張ガス溜まり腐敗</t>
  </si>
  <si>
    <t>ボイルいか 一部消費期限誤表示</t>
  </si>
  <si>
    <t>JAいわて りんご サンふじ 一部残留農薬基準超過</t>
  </si>
  <si>
    <t>海鮮チヂミ他 一部消費期限表示欠落</t>
  </si>
  <si>
    <t>国産ローストレッグ 一部ラベル誤貼付でアレルゲン表示欠落</t>
  </si>
  <si>
    <t>味付き半熟ゆでたまご他 一部保管温度逸脱</t>
  </si>
  <si>
    <t>毎週　　ひとつ　　覚えていきましょう</t>
    <phoneticPr fontId="5"/>
  </si>
  <si>
    <t>　↓　職場の先輩は以下のことを理解して　わかり易く　指導しましょう　↓</t>
    <phoneticPr fontId="5"/>
  </si>
  <si>
    <t>Withコロナウイルスと繁盛店の基本を見直しませんか</t>
    <rPh sb="12" eb="15">
      <t>ハンジョウテン</t>
    </rPh>
    <rPh sb="16" eb="18">
      <t>キホン</t>
    </rPh>
    <rPh sb="19" eb="21">
      <t>ミナオ</t>
    </rPh>
    <phoneticPr fontId="5"/>
  </si>
  <si>
    <t>外食店でもとりわけ回転率を重視してきた店舗で注意したいこと</t>
    <rPh sb="0" eb="3">
      <t>ガイショクテン</t>
    </rPh>
    <rPh sb="9" eb="12">
      <t>カイテンリツ</t>
    </rPh>
    <rPh sb="13" eb="15">
      <t>ジュウシ</t>
    </rPh>
    <rPh sb="19" eb="21">
      <t>テンポ</t>
    </rPh>
    <rPh sb="22" eb="24">
      <t>チュウイ</t>
    </rPh>
    <phoneticPr fontId="5"/>
  </si>
  <si>
    <r>
      <t>店内のサービスに問題が徐々に出でいる。
1.　ホール従業員が少ないために、すぐオーダーを取りに来ない。
2.　料理の提供に時間がかかる。(近頃遅いなー　この店!)
3.  オーダー方式のDX化に戸惑う顧客(イライラするなー!)
4.  客が出た後のテーブルの片付けがいつまでも行われない。
　　新しく着席したお客様の隣が、食べ終わりの食器と食べ残り品の 
    臭いで不快。
5.　すいませーん。お水ください。
　　→いまセルフなのでカウンターでどうぞ
6.　これでは家で自炊と変わりません。
　　</t>
    </r>
    <r>
      <rPr>
        <b/>
        <sz val="14"/>
        <rFont val="HG創英角ｺﾞｼｯｸUB"/>
        <family val="3"/>
        <charset val="128"/>
      </rPr>
      <t>こんな店には、二度と寄りません。</t>
    </r>
    <rPh sb="0" eb="2">
      <t>テンナイ</t>
    </rPh>
    <rPh sb="8" eb="10">
      <t>モンダイ</t>
    </rPh>
    <rPh sb="11" eb="13">
      <t>ジョジョ</t>
    </rPh>
    <rPh sb="14" eb="15">
      <t>デ</t>
    </rPh>
    <rPh sb="26" eb="29">
      <t>ジュウギョウイン</t>
    </rPh>
    <rPh sb="30" eb="31">
      <t>スク</t>
    </rPh>
    <rPh sb="44" eb="45">
      <t>ト</t>
    </rPh>
    <rPh sb="47" eb="48">
      <t>コ</t>
    </rPh>
    <rPh sb="55" eb="57">
      <t>リョウリ</t>
    </rPh>
    <rPh sb="58" eb="60">
      <t>テイキョウ</t>
    </rPh>
    <rPh sb="61" eb="63">
      <t>ジカン</t>
    </rPh>
    <rPh sb="69" eb="72">
      <t>チカゴロオソ</t>
    </rPh>
    <rPh sb="78" eb="79">
      <t>ミセ</t>
    </rPh>
    <rPh sb="90" eb="92">
      <t>ホウシキ</t>
    </rPh>
    <rPh sb="95" eb="96">
      <t>カ</t>
    </rPh>
    <rPh sb="97" eb="99">
      <t>トマド</t>
    </rPh>
    <rPh sb="100" eb="102">
      <t>コキャク</t>
    </rPh>
    <rPh sb="118" eb="119">
      <t>キャク</t>
    </rPh>
    <rPh sb="120" eb="121">
      <t>デ</t>
    </rPh>
    <rPh sb="122" eb="123">
      <t>アト</t>
    </rPh>
    <rPh sb="129" eb="131">
      <t>カタヅ</t>
    </rPh>
    <rPh sb="138" eb="139">
      <t>オコナ</t>
    </rPh>
    <rPh sb="147" eb="148">
      <t>アタラ</t>
    </rPh>
    <rPh sb="150" eb="152">
      <t>チャクセキ</t>
    </rPh>
    <rPh sb="155" eb="157">
      <t>キャクサマ</t>
    </rPh>
    <rPh sb="158" eb="159">
      <t>トナリ</t>
    </rPh>
    <rPh sb="161" eb="162">
      <t>タ</t>
    </rPh>
    <rPh sb="163" eb="164">
      <t>オ</t>
    </rPh>
    <rPh sb="167" eb="169">
      <t>ショッキ</t>
    </rPh>
    <rPh sb="170" eb="171">
      <t>タ</t>
    </rPh>
    <rPh sb="172" eb="173">
      <t>ノコ</t>
    </rPh>
    <rPh sb="174" eb="175">
      <t>ヒン</t>
    </rPh>
    <rPh sb="182" eb="183">
      <t>ニオ</t>
    </rPh>
    <rPh sb="185" eb="187">
      <t>フカイ</t>
    </rPh>
    <rPh sb="200" eb="201">
      <t>ミズ</t>
    </rPh>
    <rPh sb="235" eb="236">
      <t>イエ</t>
    </rPh>
    <rPh sb="237" eb="239">
      <t>ジスイ</t>
    </rPh>
    <rPh sb="240" eb="241">
      <t>カ</t>
    </rPh>
    <rPh sb="253" eb="254">
      <t>ミセ</t>
    </rPh>
    <rPh sb="257" eb="259">
      <t>ニド</t>
    </rPh>
    <rPh sb="260" eb="261">
      <t>ヨ</t>
    </rPh>
    <phoneticPr fontId="86"/>
  </si>
  <si>
    <t>コロナで人員過剰となった労働力は小売販売業に流れたが、今この労働力が外食に戻らない　</t>
    <rPh sb="4" eb="8">
      <t>ジンインカジョウ</t>
    </rPh>
    <rPh sb="12" eb="15">
      <t>ロウドウリョク</t>
    </rPh>
    <rPh sb="16" eb="18">
      <t>コウ</t>
    </rPh>
    <rPh sb="18" eb="21">
      <t>ハンバイギョウ</t>
    </rPh>
    <rPh sb="22" eb="23">
      <t>ナガ</t>
    </rPh>
    <rPh sb="27" eb="28">
      <t>イマ</t>
    </rPh>
    <rPh sb="30" eb="33">
      <t>ロウドウリョク</t>
    </rPh>
    <rPh sb="34" eb="36">
      <t>ガイショク</t>
    </rPh>
    <rPh sb="37" eb="38">
      <t>モド</t>
    </rPh>
    <phoneticPr fontId="5"/>
  </si>
  <si>
    <r>
      <t xml:space="preserve">■ホールを上手く回せない原因は　今、何をすべきか分かってない
</t>
    </r>
    <r>
      <rPr>
        <b/>
        <u/>
        <sz val="14"/>
        <color theme="0"/>
        <rFont val="ＭＳ Ｐゴシック"/>
        <family val="3"/>
        <charset val="128"/>
      </rPr>
      <t xml:space="preserve">役割分担をしっかりする　
</t>
    </r>
    <r>
      <rPr>
        <b/>
        <sz val="14"/>
        <color rgb="FFFFFF00"/>
        <rFont val="ＭＳ Ｐゴシック"/>
        <family val="3"/>
        <charset val="128"/>
      </rPr>
      <t>お客様に気持ちよく食事をしてもらうためには「お待たせしないこと」が大切。</t>
    </r>
    <r>
      <rPr>
        <b/>
        <sz val="14"/>
        <color theme="0"/>
        <rFont val="ＭＳ Ｐゴシック"/>
        <family val="3"/>
        <charset val="128"/>
      </rPr>
      <t xml:space="preserve">とくに待たされる気分になる場面は、　　　「オーダーを待っているとき」「料理を待っているとき」「会計を待っているとき」なので、
</t>
    </r>
    <r>
      <rPr>
        <b/>
        <sz val="14"/>
        <color rgb="FFFFFF00"/>
        <rFont val="ＭＳ Ｐゴシック"/>
        <family val="3"/>
        <charset val="128"/>
      </rPr>
      <t>オーダー・料理提供・会計を優先的に対応するとよいでしょう。</t>
    </r>
    <r>
      <rPr>
        <b/>
        <sz val="14"/>
        <color theme="0"/>
        <rFont val="ＭＳ Ｐゴシック"/>
        <family val="3"/>
        <charset val="128"/>
      </rPr>
      <t xml:space="preserve">
店によって役割分担はさまざまですが、とくにピーク時はお客様もスタッフも増えるため、役割分担を明確にすることが　重要です。ここでのポイントは、店のルールをしっかりと理解し、自分の役割をきっちりとこなすことです。　　　　　　　　　自分から動くことは大切ですが、ほかの人がするべきことに手を出すと、かえって自分の担当の仕事ができなくなるなど、ホールでのチームワークが乱れたりします。もしやりづらいことなどがあったら、自己流で解決しようとする前に店長やホールのリーダーに相談しましょう。</t>
    </r>
    <r>
      <rPr>
        <b/>
        <sz val="14"/>
        <color rgb="FFFFFF00"/>
        <rFont val="ＭＳ Ｐゴシック"/>
        <family val="3"/>
        <charset val="128"/>
      </rPr>
      <t>更にサービス業の基本に立ち返る教育は、（1）正しい言葉遣いをすることですね。</t>
    </r>
    <rPh sb="413" eb="414">
      <t>サラ</t>
    </rPh>
    <rPh sb="419" eb="420">
      <t>ギョウ</t>
    </rPh>
    <rPh sb="421" eb="423">
      <t>キホン</t>
    </rPh>
    <rPh sb="424" eb="425">
      <t>タ</t>
    </rPh>
    <rPh sb="426" eb="427">
      <t>カエ</t>
    </rPh>
    <rPh sb="428" eb="430">
      <t>キョウイク</t>
    </rPh>
    <phoneticPr fontId="86"/>
  </si>
  <si>
    <t>？</t>
    <phoneticPr fontId="86"/>
  </si>
  <si>
    <t>今週のお題( 調理施設の点検項目　役割分担)</t>
    <rPh sb="7" eb="11">
      <t>チョウリシセツ</t>
    </rPh>
    <rPh sb="12" eb="16">
      <t>テンケンコウモク</t>
    </rPh>
    <rPh sb="17" eb="21">
      <t>ヤクワリブンタン</t>
    </rPh>
    <phoneticPr fontId="5"/>
  </si>
  <si>
    <t>令和5年12月28日(木曜日)、埼玉県からさいたま市に「12月16日(土曜日)にさいたま市内の飲食店を3名で利用した県内在住者について、12月18日(月曜日)以降全員が腹痛、下痢等の症状を呈している。」という旨の通報があり、調査を開始しました。
2 調査結果（発表日現在）
喫食者数：1グループ3名　　患者数　：3名（10代男性2名、20代男性）（いずれも県内在住）
喫食日時：令和5年12月16日(土曜日)19時30分頃
発症日時：令和5年12月18日(月曜日)18時頃から令和5年12月19日(火曜日)12時頃
主な症状：下痢、腹痛、発熱　　　病因物質：カンピロバクター
原因食品：令和5年12月16日(土曜日)に当該飲食店が調理、提供した食事
　　　　　（料理のメニュー）　焼鳥（ぼんじり、ねぎま）、鶏レバーのごま油あえ、豚骨ラーメン、ドリンク
原因施設：営業者　板橋　徹（岩槻区）
　　　　　営業施設　HALE BALE（ハレバレ、見沼区東大宮5-29-22 小泉ビル1F）　　　営業の種類　飲食店営業
3 上記施設を原因施設と断定した理由
令和5年12月16日(土曜日)に当該施設で食事をした1グループ3名が、令和5年12月18日(月曜日)18時頃から令和5年12月19日(火曜日)12時頃までにかけて発症していること。発症者全員の共通食が当該施設で提供された食事に限定されたこと。発症者全員からカンピロバクターが検出されたこと。　潜伏時間、症状等の疫学的事項がカンピロバクターによる食中毒と一致したこと。　者を診察した医師から食中毒の届出が提出されたこと。</t>
    <phoneticPr fontId="16"/>
  </si>
  <si>
    <t>https://www.city.saitama.jp/006/014/008/003/012/010/p112245.html</t>
    <phoneticPr fontId="16"/>
  </si>
  <si>
    <t>埼玉県</t>
    <rPh sb="0" eb="3">
      <t>サイタマケン</t>
    </rPh>
    <phoneticPr fontId="16"/>
  </si>
  <si>
    <t>さいたま市公表</t>
    <rPh sb="4" eb="5">
      <t>シ</t>
    </rPh>
    <rPh sb="5" eb="7">
      <t>コウヒョウ</t>
    </rPh>
    <phoneticPr fontId="16"/>
  </si>
  <si>
    <t>この度、当社が運営する店舗「パノラミックレストラン ル・ノルマンディ」（神奈
川県横浜市中区）におきまして、ノロウイルスを原因とする食中毒事故が発生いたしま
した。発症されましたお客様には、多大なる苦痛とご迷惑をお掛けしましたことを心よりお
詫び申し上げます。また、当該店舗を日頃よりご利用いただいているお客様および今後
当該店舗をご利用予定のお客様、並びに関係者の皆様に多大なるご迷惑とご心配をおか
けしましたことを重ねてお詫び申し上げます。</t>
    <phoneticPr fontId="86"/>
  </si>
  <si>
    <t>株式会社ホテル、ニューグランド 管理本部</t>
    <phoneticPr fontId="86"/>
  </si>
  <si>
    <t>県立病院で70人が感染性胃腸炎の疑い　院内感染か　青森</t>
    <phoneticPr fontId="16"/>
  </si>
  <si>
    <t>青森県</t>
    <rPh sb="0" eb="3">
      <t>アオモリケン</t>
    </rPh>
    <phoneticPr fontId="16"/>
  </si>
  <si>
    <t>青森県立中央病院（青森市）で昨年末以降、入院患者や委託業者のスタッフに感染性胃腸炎の院内感染が疑われる症状が相次ぎ、県は4日時点で感染が疑われる人数が計70人に達したと明らかにした。青森市保健所が3日から立ち入り調査を実施しているが、原因は判明していない。3日現在の入院患者数は298人。診療などに影響はなく、入院制限なども実施していないという。
　県病院局によると、症状を訴えたのは入院患者68人、厨房（ちゅうぼう）に出入りし、配食などを担当するスタッフ2人。このうち患者1人は中等症という。12月31日に1人▽1月1日に2人▽2日に21人▽3日に34人▽4日に12人――が下痢や嘔吐（おうと）などの症状を訴えたという。4日の段階では12の病棟のうち11病棟から患者が発生。看護師が病棟ごとに配置されていることなどから、県は厨房から感染が広がった可能性があると判断。3日の夕食以降、入院患者の食事には院内で備蓄する保存食を提供しており、5日の夕食までは同様の対応を続けるという。</t>
    <phoneticPr fontId="16"/>
  </si>
  <si>
    <t>毎日新聞</t>
    <rPh sb="0" eb="4">
      <t>マイニチシンブン</t>
    </rPh>
    <phoneticPr fontId="16"/>
  </si>
  <si>
    <t>https://article.auone.jp/detail/1/2/2/101_2_r_20240104_1704362092038414</t>
    <phoneticPr fontId="16"/>
  </si>
  <si>
    <t>患者の共通食は、当該飲食店での食事以外になく、患者１０名の便からノロウイルスが検出されたこと、医療機関から食中毒患者の届出があったことから、広島市保健所は、当該飲食店で提供された食事を原因とする集団食中毒と判断し、１２月２８日(木曜日)、当該飲食店の営業者に対して、営業の禁止を命令した。</t>
    <phoneticPr fontId="86"/>
  </si>
  <si>
    <t>広島市公表</t>
    <rPh sb="0" eb="3">
      <t>ヒロシマシ</t>
    </rPh>
    <rPh sb="3" eb="5">
      <t>コウヒョウ</t>
    </rPh>
    <phoneticPr fontId="86"/>
  </si>
  <si>
    <t>仙台市青葉区の居酒屋で男女８人が食中毒　３日間の営業停止命令</t>
    <phoneticPr fontId="16"/>
  </si>
  <si>
    <t>仙台市青葉区の居酒屋で、セリ鍋のコース料理を食べた男女８人が発熱や下痢を訴えました。仙台市は食中毒と断定し、店を２５日から３日間の営業停止処分としました。営業停止処分を受けたのは青葉区の居酒屋「極・とり政」です。仙台市によりますと、この居酒屋で１２月１５日と１６日、セリ鍋など鶏肉を使った宴会メニューを食べた男女８人が発熱や下痢などの症状を訴えました。このうち５人からサルモネラ菌が検出されました。
仙台市は、症状を訴えた人が共通してこの店で食事をしていたことから、この店の食事が原因の食中毒と断定し２５日から３日間の営業停止処分にしました。症状を訴えた８人はいずれも快方に向かっているということです。仙台市によりますと、サルモネラ菌による食中毒の発生は２０２３年では初めてということです。</t>
    <phoneticPr fontId="16"/>
  </si>
  <si>
    <t>東日本放送</t>
    <rPh sb="0" eb="3">
      <t>ヒガシニホン</t>
    </rPh>
    <rPh sb="3" eb="5">
      <t>ホウソウ</t>
    </rPh>
    <phoneticPr fontId="16"/>
  </si>
  <si>
    <t>宮城県</t>
    <rPh sb="0" eb="3">
      <t>ミヤギケン</t>
    </rPh>
    <phoneticPr fontId="16"/>
  </si>
  <si>
    <t>https://nordot.app/1112183844783620353?c=113147194022725109</t>
    <phoneticPr fontId="16"/>
  </si>
  <si>
    <t>坂出市の老人ホームで入所者や職員など２８人が食中毒</t>
    <phoneticPr fontId="16"/>
  </si>
  <si>
    <t>坂出市の有料老人ホームで、入所者や職員などあわせて２８人が、相次いでおう吐などの症状を訴えました。
保健所は、施設に提供された食事が原因の食中毒と断定し、提供した事業者を２７日から３日間の営業停止処分にしました。
２７日から３日間の営業停止処分を受けたのは、坂出市にある「サンフードサービス京町」です。
県によりますと、坂出市内にある介護付き有料老人ホームで、１２月２１日から２２日にかけて、高齢の入所者や職員などあわせて２８人がおう吐や下痢などの症状を相次いで訴えました。全員、症状は軽く、入院した人はいないということです。
保健所が調べたところ入所者などあわせて１１人からノロウイルスが検出されたほか、食事も共通していることから、この事業者が提供した食事が原因の食中毒だと断定しました。県の担当者は「調理するときや食事の前、それにトイレのあとなどはこまめな手洗いをお願いしたい」として感染対策の徹底を呼びかけています。</t>
    <phoneticPr fontId="16"/>
  </si>
  <si>
    <t>香川県</t>
    <rPh sb="0" eb="3">
      <t>カガワケン</t>
    </rPh>
    <phoneticPr fontId="16"/>
  </si>
  <si>
    <t>NHK</t>
    <phoneticPr fontId="16"/>
  </si>
  <si>
    <t>https://www3.nhk.or.jp/lnews/takamatsu/20231227/8030017553.html</t>
    <phoneticPr fontId="16"/>
  </si>
  <si>
    <t>焼き菓子に幼虫が混入　阪急うめだ本店のクリスマスマーケットで販売　在庫57個中5個への混入が発覚</t>
    <phoneticPr fontId="16"/>
  </si>
  <si>
    <t>阪急百貨店のクリスマスマーケットで販売されていた焼き菓子に幼虫が混入していたことが分かりました。
消費者庁などによりますと、幼虫が混入していたのは21日（木）まで阪急うめだ本店のクリスマスマーケットで販売されていた、焼き菓子の「ジンジャーブレッド」です。店員が幼虫の混入に気づき在庫の57個を開封したところ、あわせて5個への混入が発覚したということです。この商品は63個が販売され、これまでに健康被害は確認されていないということですが、阪急うめだ本店と、商品をフランスから輸入した「ハートアートコレクション」は、商品を自主回収し返金を行うとしています。</t>
    <phoneticPr fontId="16"/>
  </si>
  <si>
    <t>https://nordot.app/1112525086725833141?c=768367547562557440</t>
    <phoneticPr fontId="16"/>
  </si>
  <si>
    <t>読売テレビニュース</t>
    <phoneticPr fontId="16"/>
  </si>
  <si>
    <t>大阪府</t>
    <rPh sb="0" eb="3">
      <t>オオサカフ</t>
    </rPh>
    <phoneticPr fontId="16"/>
  </si>
  <si>
    <t>愛媛県松山市の居酒屋で8人がノロウイルス食中毒 同店には2日間の営業停止処分</t>
    <phoneticPr fontId="16"/>
  </si>
  <si>
    <t>愛媛県</t>
    <rPh sb="0" eb="3">
      <t>エヒメケン</t>
    </rPh>
    <phoneticPr fontId="16"/>
  </si>
  <si>
    <t>愛媛県松山市保健所は27日、市内一番町の居酒屋「ひなた」でノロウイルスによる食中毒が発生したため、2日間の営業停止処分にしたと発表しました。松山市保健所によりますと、市内の医療機関から「15日夜に同店で会食した複数人が消化器症状を呈している」との連絡を受けたため調査したところ、当日、同店で会食した17グループ97人のうち、3グループ8人(22歳～61歳の男性6人、28歳と53歳の女性2人)に同様の症状が確認されたということです。保健所では、患者に共通する食事が、15日夜に「ひなた」で提供されたメニューしかないことや、患者からノロウイルスが検出されたことなどから、同店の食事が原因の食中毒と断定し、営業停止の行政処分を下しました。
なお、食中毒を発症した8人に入院した人はおらず、全員おおむね回復しているということです。</t>
    <phoneticPr fontId="16"/>
  </si>
  <si>
    <t>https://newsdig.tbs.co.jp/articles/-/917537?display=1</t>
    <phoneticPr fontId="16"/>
  </si>
  <si>
    <t>TBS</t>
    <phoneticPr fontId="16"/>
  </si>
  <si>
    <t>【5日前のパスタを食べた20歳の学生が死亡】電子レンジの再加熱での殺菌効果も期待できない「チャーハン症候群」の恐怖【2023ヘルスケア記事 3位】</t>
    <phoneticPr fontId="16"/>
  </si>
  <si>
    <t>2023年度（1月～12月）に反響の大きかったヘルスケア記事ベスト5をお届けする。第3位は、海外のトレンドワードの背景を解説する記事だった（初公開日：2023年11月17日）。「チャーハン症候群（fried rice syndrome）」という言葉が、海外のSNSを中心に話題になっている。これは「セレウス菌感染症」と呼ばれる食中毒が元となっているが、なぜ今この症状がSNSでトレンドワードとなっているのか。東京保険医療局が公開している予防策と併せて紹介する。2023年度（1月～12月）に反響の大きかった記事をジャンル別でお届けする。今回は「ヘルスケア記事ベスト5」第3位の、海外のトレンドワード「チャーハン症候群」を解説した記事だ。（初公開日：2023年11月17日。記事は公開日の状況。ご注意ください）
海外で話題の「fried rice syndrome」とは？
2023年9月頃から「fried rice syndrome」という言葉が、海外のSNSを中心に話題になっている。これを日本語に直訳すると、「チャーハン症候群」となる。筆者も一体何のことかと調べてみたが、どうやらパスタやチャーハンなど、調理後の料理を室温で長時間放置したことによる「セレウス菌（Bacillus cereus）」が原因の食中毒を指した表現のようだ。においの変化などがなくても危険、再加熱も無駄……ということで、多くのSNSユーザーを不安に駆り立てたという。料理を室温で長時間放置してはいけないというのは、温暖湿潤気候の日本に暮らす人間の衛生観念からすると、「何を今さら」と思える注意事項ではある。
いったい、このチャーハン症候群とはどのようなものなのか。改めてチェックしてみたい。</t>
    <phoneticPr fontId="16"/>
  </si>
  <si>
    <t>https://article.auone.jp/detail/1/2/4/339_4_r_20231227_1703631757373039</t>
    <phoneticPr fontId="16"/>
  </si>
  <si>
    <t>アメリカ</t>
    <phoneticPr fontId="16"/>
  </si>
  <si>
    <t>集英社オンライン</t>
    <phoneticPr fontId="16"/>
  </si>
  <si>
    <t>７～４８歳の２０人食中毒、下痢や発熱…焼き鳥店・営業停止</t>
    <phoneticPr fontId="16"/>
  </si>
  <si>
    <t>高松市は２６日、同市郷東町の飲食店「焼鳥山椒　西店（郷東店）」を利用した７～４８歳の男女２０人が下痢や発熱などの食中毒を発症し、うち１０人の便からノロウイルスや食中毒菌「カンピロバクター・ジェジュニ」が検出されたと発表した。いずれも軽症で快方に向かっているという。市は同店を２８日まで３日間の営業停止処分とした。</t>
    <phoneticPr fontId="16"/>
  </si>
  <si>
    <t>読売新聞</t>
    <rPh sb="0" eb="4">
      <t>ヨミウリシンブン</t>
    </rPh>
    <phoneticPr fontId="16"/>
  </si>
  <si>
    <t>https://www.yomiuri.co.jp/local/kansai/news/20231227-OYO1T50018/</t>
    <phoneticPr fontId="16"/>
  </si>
  <si>
    <t>牡蠣による食中毒を起こすノロウイルスは渡り鳥由来？ - 琉球大が提起</t>
    <phoneticPr fontId="16"/>
  </si>
  <si>
    <t>琉球大学は12月25日、これまで不明瞭だった食用牡蠣(カキ)に蓄積するノロウイルスの由来について、環境DNA解析による網羅的な動物相の分析により、カキからノロウイルスが検出された時期と、動物種の出現パターンの相互相関を解析した結果、カモ類、ハクチョウ類の飛来と同調して起きていることを発見し、鳥類がノロウイルスの運び屋(ベクター)である可能性があることを発表した。
同成果は、琉球大 医学部附属実験実習機器センターの佐藤行人准教授、宮城県立がんセンター がん制御研究部の安田純研究部長、仙台大学 体育学部の櫻井雅浩教授らの共同研究チームによるもの。詳細は、淡水系の水生生態学に関する全般を扱うオープンアクセスジャーナル「Journal of Freshwater Ecology」に掲載された。
カキの生食による食中毒の多くは、その原因となったカキ個体の体内に蓄積していたノロウイルスに起因する。カキは、生態学的には海水中の懸濁物を濾し取って摂食する「ろ過食者」であり、その体内に蓄積されるノロウイルスは、海水から取り込まれていることが明らかにされている。
しかし、ノロウイルスがどのように海水に含まれるのかについては、明確にはわかっていない。これまでは、食中毒患者から排出されたウイルス粒子が、トイレと下水を通じて沿岸海域に流れ込み、カキに蓄積するとする「下水由来モデル」が唱えられてきた。しかし日本を含む先進国では、2000年代前後から下水汚泥の焼却処理が広く普及するようになり、少なくとも先進国の多くの地域では、通常は起こりにくいことが想定されているという。そこで研究チームは今回、カキに蓄積するノロウイルスが、沿岸海域を生活の場とする動物によってもたらされるという「動物由来モデル」を提案したという。
今回の解析では、カキからのノロウイルスの検出日・場所として、カキの代表的産地の1つである宮城県・松島湾沿岸の漁協が行うRT-PCRに基づく自主検査の結果を使用。そして動物由来モデルを検討するため、カキの出荷シーズンに松島湾の海水を採取し、環境DNA分析が行われた。この分析は、海水に含まれる動物由来DNAを網羅的に調べ、ノロウイルスの検出と同調して出現する動物種を統計的に分析することが目的だとする。その結果、ノロウイルスの検出タイミングとの間に有意な相互相関を示す動物として、6種の鳥類(オナガガモ・ヨシガモ・ホシハジロ・キンクロハジロ・ハシボソガラス・ハクチョウ)と、1種の哺乳類(イエネコ)が同定された。そして、カモ類やハクチョウ類の飛来からおよそ4〜5週間後、およびカラスとイエネコの出現からおよそ1週間後に、カキからノロウイルスが検出される傾向があることが示唆された。さらにこの7種間の相互相関関係について、複数の異なる視点を導入してさらなる検討が行われたが、結果には変化はなかったとのこと。加えて、得られる結果を別の統計的尺度でも確認するため、各動物の環境DNA解析の結果である配列数を、絶対数(半定量的指標)ではなく比率(100万分率による相対的指標)に変換した上で、相互相関が調べられた。すると、動物種が5種(ヨシガモ・ホシハジロ・ハシボソガラス・ハクチョウ・イエネコ)に減少したものの、結論としてはほぼ同じ見解が得られたとしている。以上から研究チームは、季節性の渡り鳥がノロウイルスの自然宿主であり、それらが排出した糞尿を介してノロウイルスが沿岸海水に混入し、カキの一部に蓄積されるという動物由来モデルが支持されるとする。なおカラスとイエネコについては、その生態疫学的な解釈は現時点では不明だというものの、フィンランドの研究ではハシボソガラスの糞便にノロウイルスが含まれていたと報告されていることから、カラスとイエネコもノロウイルスの自然宿主の候補として、今後の重要な調査対象になり得ることが示唆されているとした。・・・</t>
    <phoneticPr fontId="16"/>
  </si>
  <si>
    <t>https://news.biglobe.ne.jp/it/1227/mnn_231227_0279412216.html</t>
    <phoneticPr fontId="16"/>
  </si>
  <si>
    <t>沖縄県</t>
    <rPh sb="0" eb="3">
      <t>オキナワケン</t>
    </rPh>
    <phoneticPr fontId="16"/>
  </si>
  <si>
    <t>まいなびニュース</t>
    <phoneticPr fontId="16"/>
  </si>
  <si>
    <t>牛の生レバー、常連客に「無料サービス」か 兵庫県の飲食店で食中毒の飲食店が牛の生レバー提供　／</t>
    <phoneticPr fontId="16"/>
  </si>
  <si>
    <t>兵庫県</t>
    <rPh sb="2" eb="3">
      <t>ケン</t>
    </rPh>
    <phoneticPr fontId="16"/>
  </si>
  <si>
    <t>兵庫県は24日、豊岡市出石町福住の飲食店「唐仙坊（とうせんぼう）」で、提供が禁止されている牛の生レバーなどを食べた4人が発熱などの症状を訴えたと発表した。このうち3人の検便から食中毒菌のカンピロバクターが検出されたことから、県は食中毒と断定し、同店に対して同日から営業禁止を命じた。県生活衛生課によると、12日に同店を訪れた12人のグループが、牛のレバ刺し（生レバー）や魚介類の刺し身などを食べた。このうち、26～34歳の男女4人が発熱や下痢などの症状を訴え、病院で受診した。現在は快方に向かっているという。牛の生レバーは2012年に提供が禁止されたが、この店のメニュー表には「牛のレバ刺し」はなく、常連客に無料サービスとして、その後も提供を続けていた、と同課はみている。</t>
    <phoneticPr fontId="16"/>
  </si>
  <si>
    <t>朝日新聞</t>
    <rPh sb="0" eb="4">
      <t>アサヒシンブン</t>
    </rPh>
    <phoneticPr fontId="16"/>
  </si>
  <si>
    <t>https://www.msn.com/ja-jp/health/other/%E7%89%9B%E3%81%AE%E7%94%9F%E3%83%AC%E3%83%90%E3%83%BC-%E5%B8%B8%E9%80%A3%E5%AE%A2%E3%81%AB-%E7%84%A1%E6%96%99%E3%82%B5%E3%83%BC%E3%83%93%E3%82%B9-%E3%81%8B-%E5%85%B5%E5%BA%AB%E7%9C%8C%E3%81%AE%E9%A3%B2%E9%A3%9F%E5%BA%97%E3%81%A7%E9%A3%9F%E4%B8%AD%E6%AF%92/ar-AA1lZAfv</t>
    <phoneticPr fontId="16"/>
  </si>
  <si>
    <t>横浜刑務所で２８５人が食中毒　ウエルシュ菌検出、いずれも軽症</t>
    <phoneticPr fontId="16"/>
  </si>
  <si>
    <t>横浜市は２５日、同市港南区の横浜刑務所で食事をした１０～８０代の受刑者ら２８５人が下痢や腹痛などの症状を訴え、うち６人の便からウエルシュ菌を検出したと発表した。いずれも軽症で、入院者はいないという。市保健所は、刑務所内で調理した２０日の昼食か夕食に菌が入っていた可能性があるとみて、所内の調理工場を給食の調理業務の禁止処分とし、詳しい原因を調べている。受刑者が作業の一環として調理していた。　市によると、２１日に刑務所から「２０日の夜から体調不良者が１００人以上いる」と連絡があった。２０日は昼食にチキンカレーや大根サラダなど、夕食に担々ごま鍋、カボチャと小倉あんの煮物などが提供されたという。</t>
    <phoneticPr fontId="16"/>
  </si>
  <si>
    <t>https://www.daily.co.jp/society/national/2023/12/25/0017167172.shtml</t>
    <phoneticPr fontId="16"/>
  </si>
  <si>
    <t>神戸新聞</t>
    <rPh sb="0" eb="4">
      <t>コウベシンブン</t>
    </rPh>
    <phoneticPr fontId="16"/>
  </si>
  <si>
    <t>「富貴寿し」（出雲市荻杼町 555-2）を原因施設とする食中毒については、12 月 23 日に発表
したところですが、島根県保健環境科学研究所における検査の結果、検便からノロウイルスが
検出されたことから、出雲保健所はこれを病因物質としました。</t>
    <phoneticPr fontId="86"/>
  </si>
  <si>
    <t>島根県公表</t>
    <rPh sb="0" eb="3">
      <t>シマネケン</t>
    </rPh>
    <rPh sb="3" eb="5">
      <t>コウヒョウ</t>
    </rPh>
    <phoneticPr fontId="86"/>
  </si>
  <si>
    <t>https://www.nna.jp/news/2609062</t>
  </si>
  <si>
    <t>https://www.jetro.go.jp/biznews/2023/12/dc842611abe3de3d.html</t>
    <phoneticPr fontId="86"/>
  </si>
  <si>
    <t>https://news.yahoo.co.jp/articles/af9d00670ed56195577baf20c9025baf974fa9e6</t>
    <phoneticPr fontId="86"/>
  </si>
  <si>
    <t>https://www.nikkei.com/article/DGXZQOUC285GM0Y3A221C2000000/</t>
    <phoneticPr fontId="86"/>
  </si>
  <si>
    <t>ワタミは、シンガポールで外食向けの食品加工を手掛けるリーダー・フードを買収する。2024年1月中旬をめどに、創業者から同社と関連会社2社の株式の約8割を約10億円で取得する。ワタミが海外企業をM&amp;A（合併・買収）するのは初めて。現地で食材の調達力を高めて、シンガポールをはじめアジアでの多店舗化の足がかりとする。12月29日付で株式取得契約を締結し、24年1月中旬に株式を取得する予定だ。リーダー・フードはシンガポール国内で牛肉や水産物の輸入のほか、中華料理店向けに牛肉や水産物などの食品加工や物流事業を手掛けている。
リーダー・フードの23年4月期の売上高は約28億円。ワタミは同社を通じて、アジアでの新規販路の開拓やワタミブランドの商品などの販売を増やす計画だ。ワタミの居酒屋や弁当宅配サービス「ワタミの宅食」などでのノウハウを活用し、これまで中華料理店に限られていたリーダー・フードの販路を和食店や洋食店へ広げる。
ワタミが手掛ける冷凍弁当やアイスなどの自社ブランド商品をシンガポールの飲食店に販売することも目指す。2、3年後をめどに同社の売上高を100億円規模まで引き上げる方針だ。ワタミはシンガポール国内で和食店を7店展開しているほか、東南アジアや香港などを中心に海外約50店舗を運営している。渡辺美樹会長兼社長はリーダー・フードを傘下に入れることで「アジア全体の店舗に向けた調達力強化につながる」と今回のM&amp;Aの意義を強調した。</t>
    <phoneticPr fontId="86"/>
  </si>
  <si>
    <t>https://news.yahoo.co.jp/articles/0ef53b50592ab6008dacef9771afc2df0817b5c4</t>
    <phoneticPr fontId="86"/>
  </si>
  <si>
    <t>【NEWSIS】韓国大手菓子メーカー「オリオン」の菓子「カスタード」から食中毒菌が検出されたため、該当製品について回収措置が取られた。
　韓国食品医薬品安全処（省庁の1つ）は3日、「忠清北道清州市にあるオリオン第4清州工場が製造、オリオンが販売したオリオン・カスタードから食中毒菌である黄色ブドウ球菌が検出されたため、該当製品の販売を中止し、回収措置を取る」と発表した。黄色ブドウ球菌はブドウの房に似た形の菌で、食品中から毒素を作り、嘔吐（おうと）や下痢などを引き起こす。回収対象は消費期限が2024年6月21日と表示されている製品だ。
　食品医薬品安全処は「管轄自治体である忠清北道清州市庁に対し、該当製品を迅速に回収するよう通知した。該当製品を購入した消費者は食べずに、購入先に返品してほしい」と要請した。食品に関する違法行為を目撃したら、電話の場合は不良食品通報電話番号「1399」、スマートフォンの場合は食品安全情報必須アプリ「ネソンアン（私の手の中）」から通報可能だ。</t>
    <phoneticPr fontId="86"/>
  </si>
  <si>
    <t>https://jp.reuters.com/life/sports/NVD3I7YYSVIWNBJCDYYX4BPFQE-2024-01-04/</t>
    <phoneticPr fontId="86"/>
  </si>
  <si>
    <t>今年開催される五輪パリ大会の開幕日に、市内のホテル平均価格が平常時の約３倍になる１０００ユーロ（約１５万６０００円）以上に引き上げられるという調査結果を、フランスの消費者グループＵＦＣが発表した。昨年１２月下旬に８０の３つ星、４つ星ホテルを対象に実施された調査によると、セーヌ川河畔で五輪開会式が行われる７月２６日の夜、ダブルルームの料金は平均１０３３ユーロだとされた。２週間前の１２日の夜は３１７ユーロだったとしている。
また、これらのホテルの５０％は２６日の夜はすでに満室で、３０％は最低２泊、中には５泊の予約が必要というホテルもあるとされた。また、ある３つ星ホテルはダブルルームの料金を２週間前の３０４ユーロから２０８３ユーロに値上げし、ある４つ星ホテルは１泊２０９５ユーロで最低４泊の予約が必要だという。
パリ大会は７月２６日から８月１１日まで開催される。</t>
    <phoneticPr fontId="86"/>
  </si>
  <si>
    <t>https://www.thaich.net/news/20240104qa.htm</t>
    <phoneticPr fontId="86"/>
  </si>
  <si>
    <t>Home /タイランドニュース /タイ内閣、酒類・ナイトクラブの税金の引き下げを承認
タイ内閣、酒類・ナイトクラブの税金の引き下げを承認
2024年1月4日 配信 twitter FacebookはてなブックマークLINEで送る
タイ内閣は、観光収入を増やすため、酒類や娯楽施設の税金を引き下げる一連の提案を承認しました。タイを観光の中心地として位置づけ、観光客の消費を促進することを目的としたこの提案は、ワインに課される物品税を10%から5%に引き下げ、酒税をリッター当たり1,500バーツから1,000バーツに引き下げます。地元で製造される酒に対してはについては、物品税は免除されますが、アルコール度数7%のお酒の酒税は変わりません。財務次官は、これらの提案は、地域に根ざした観光を優先し、地元の農産物の質を向上させ、観光関連サービスを国家経済の重要な推進力として位置づけるものであると述べました。これらの新たな措置により、観光客によるアルコール飲料への支出は3%増加し、観光収入は29億バーツ増加し、一人当たりの平均支出は43,400バーツに増加するとのことです。
タイ政府はまた、ナイトクラブ、パブ、バーなどの娯楽施設の物品税を10%から5%に一時的に引き下げることを導入。この措置は2024年12月31日まで適用されます。
 ■Cabinet Approves Lower Excise Taxes For Liquor, Nightclub Services｜NNT</t>
    <phoneticPr fontId="86"/>
  </si>
  <si>
    <t>https://www.viet-jo.com/news/social/240104192908.html</t>
    <phoneticPr fontId="86"/>
  </si>
  <si>
    <t xml:space="preserve"> 2023年9月中旬に集団食中毒が発生し、3か月の営業停止処分を受けていた南中部地方クアンナム省ホイアン市ミンアン街区にある人気バインミー(ベトナム風サンドイッチ)店「バインミーフオン(Banh Mi Phuong)」が、3日に正式に営業を再開した。バインミーフオンはこれに併せ、自店のフェイスブック(Facebook)ページで営業再開を発表した。営業停止処分期間が過ぎたため、ホイアン市当局は同店の営業再開を認めている。
　同店は営業停止期間中に、店内のリニューアルを行い、原材料の仕入れから加工プロセス、顧客に商品を提供する最後の段階に至るまでの全工程を見直したほか、スタッフの再教育や最新の機械の導入などにより、衛生面の管理を徹底しているという。これに先立つ2023年9月中旬、外国人103人を含む313人が同店のバインミーを食べた後に食中毒を発症。ニャチャン・パスツール研究所によるサンプル検査で、原材料サンプル12種中7種からサルモネラ菌とセレウス菌が検出され、これらが食中毒を引き起こしたと結論付けられた。その後、ホイアン市当局は、同店に対し、罰金9600万VND(約56万円)と3か月の営業停止処分を下した。</t>
    <phoneticPr fontId="86"/>
  </si>
  <si>
    <t>https://www.maff.go.jp/j/export/e-shorisui/kaiyou_houshutsu.html</t>
    <phoneticPr fontId="86"/>
  </si>
  <si>
    <t>ロシア（2023年10月16日現在） NEWアイコン
ロシア政府が公表した規制強化措置内容
露連邦動植物衛生監督庁は、日本からの水産物の供給に対する中国の制限措置に加わる。
露連邦動植物衛生監督庁は、予防措置として2023年10 月16日からの日本からの魚介類の輸入に対する中国の一時的制限措置に参加する。
当該制限は、水産物の安全性とユーラシア経済同盟の要求事項への適合を確認するために必要な情報が提供され、露連邦動植物衛生監督庁の専門家によって分析されるまで課されることになる。
ロシア政府が公表した規制強化措置内容の詳細
https://fsvps.gov.ru/news/rosselhoznadzor-prisoedinjaetsja-k-ogranichitelnym-meram-kitaja-v-otnoshenii-postavok-rybnoj-produkcii-iz-japonii/（外部リンク）</t>
    <phoneticPr fontId="86"/>
  </si>
  <si>
    <t>https://jp.reuters.com/markets/global-markets/ZQHQU2NGXZODTFGJGZ3X74RIPI-2023-12-29/</t>
    <phoneticPr fontId="86"/>
  </si>
  <si>
    <t>蒸留酒大手は、缶入りよりも容量が多く割安で手軽に飲める「ボトル入りカクテル」の売り込みに力を入れている。英ディアジオ(DGE.L)と仏ペルノ・リカール(PERP.PA)は最近、パンデミック後に高まった「家飲み」需要の取り込みを狙って米国での発売に踏み切った。新発売のボトル入りカクテルは容量が７５０ミリリットルもあり、両社はパーティー用やプレゼント用の需要を見込んでいる。ニューヨークに住むニラヤ・コービンさん（２２）は１１月にワインの代わりに「ケテル・ワン・ウォッカ」をベースにしたディアジオのボトル入り「エスプレッソ・マティーニ」を購入。すっかり気に入ってしまった。「めちゃめちゃ強くて」、バーやレストランで飲んだものよりもおいしかったという。以来、エスプレッソ・マティーニは家で飲むだけになり、今月の誕生日には、別のボトル入りカクテルも購入した。
生活費が上昇する中、価格に敏感な消費者にとってボトル入りカクテルは節約になる。</t>
    <phoneticPr fontId="86"/>
  </si>
  <si>
    <t>https://www.jetro.go.jp/biznews/2023/12/7f6bb7ea63ddec18.html</t>
    <phoneticPr fontId="86"/>
  </si>
  <si>
    <t>ジェトロは12月15～19日、中国の高級スーパーマーケット「Ole’上海環球港店」において、日本産食品と飲料のプロモーションイベントを開催した。ジェトロは日本産食品の輸出拡大を目的に、2023年12月から2024年3月にかけてOle’の華東地域10店舗で日本産食品（酒類、菓子）プロモーションイベント「J-Club Sake好酒好食」を開催予定で、今回はその第1回に当たる。これまでジェトロとOle’は、主に日本産菓子、調味料、麺類、飲料などの販売拡大で連携を図ってきたが、2023年度は輸出の伸びが著しい日本酒などの酒類を重点的にPRしている。今回のイベントでは、中国の来場者に100種類以上の日本酒、焼酎、梅酒、菓子などの日本産食品や飲料の試飲、試食の提供やPRなどを行った。また、日本酒インポーターが日本酒や焼酎などの飲み方と作り方を紹介し、来場者の関心を集め、日本酒の購入に至ったケースも見られた。
来場者からは、「普段は白酒と紹興酒を飲むことが多いが、今回は初めて日本酒を飲んでおいしかった」「子どもは日本産菓子が大好きで、以前、上海市内の他のOle’店舗で買ったことがある。今回のイベントには新商品が出品されているため、買って食べてみたいと思った」「日本酒と焼酎を試飲したところ、焼酎の方がとてもおいしかった」との声が寄せられた。その一方で、「車を運転して来ているので、現場での試飲ができないため、持ち帰り用の小さいサンプルを用意してもらえばありがたい」「寒い日には温かい日本酒の試飲があれば、体に良いと感じる」といった声も聞かれた。
ジェトロでは、今後、日本産食品の輸出をさらに拡大していくため、プロモーションイベントを継続的に実施していく予定だ。</t>
    <phoneticPr fontId="86"/>
  </si>
  <si>
    <t>コロンビア保健省は12月6日、しょうゆを含む59食品に対する塩分含有量を規制する2020年決議2013号（2022年7月20日記事参照）を修正する2023年決議2056号PDFファイル(外部サイトへ、新しいウィンドウで開きます)を公布した。2023年8月に公表した修正案（2023年9月1日記事参照）を踏襲したもので、日本料理で使用する天然発酵しょうゆについては、ナトリウム含有量の上限を緩和し、減塩タイプの天然発酵しょうゆならば、2024年11月9日以降の最終段階の規制開始後も流通可能となる。
さらなる規制緩和の一環として、今回の決議では、対象の食品が原料としてのみ使用される場合、またはガストロノミー部門の調理に使用される場合には、規制の適用外となることを新たに明記した。これを受けて、一連の塩分規制について「コロンビアでしょうゆ、ディジョンマスタード、魚エキス、オイスターソースの不足、密輸、偽造を生んでいる」として、レストラン向け利用に対する除外措置をかねて求めていたコロンビアレストラン協会（Acodres）は12月13日、今回の決議による規制緩和を歓迎する声明を公表した。</t>
    <phoneticPr fontId="86"/>
  </si>
  <si>
    <t>マカオの食品安全行政を管轄する市政署（IAM）は12月21日、直近で実施した定例食品サンプリング調査で重金属過多の事前包装済み食品が2商品あったと発表。関係業者に対して当該商品の販売停止と回収を命じるとともに、市民に対して摂取を控えるよう呼びかけを行った。1つ目は日本メーカー、マルヤわかめ株式会社の乾燥カットわかめ（現地商品名：CUT WAKAME SEAWEED／内容量：70グラム）、パッケージ上の賞味期限が2024年9月30日となっているもので、重金属鉛が1キログラムあたり1.16ミリグラム検出されたとのこと。マカオ市政署による食品サンプリング調査で基準値を超える重金属が検出された乾燥ポルチーニ茸のパッケージ
　2つ目は香港の大手スーパー、パークンショップの乾燥ポルチーニ茸（商品名：金御膳上品牛肝菌 Imperial Banquet Dried Porcini／内容量：65グラム）、パッケージ上の賞味期限が2024年8月20日となっているもので、総重金属水銀量検出量が乾燥食品換算係数計算で1キログラムあたり0.184ミリグラムだったという。
　IAMでは、これら2商品について、マカオの第23/2018号行政法規「食品中の重金属汚染物質の上限値」を超過しているとした上、いずれも今回の検出値は通常の摂取において一般的に人の健康へ悪影響を及ぼすことはないが、長期的に大量摂取した場合に一定の健康リスクを排除できないとし、当該製品を所持している場合、摂取を控えるよう呼びかるに至ったと説明している。</t>
    <phoneticPr fontId="86"/>
  </si>
  <si>
    <t>シンガポール</t>
    <phoneticPr fontId="86"/>
  </si>
  <si>
    <t>フランス</t>
    <phoneticPr fontId="86"/>
  </si>
  <si>
    <t>タイ</t>
    <phoneticPr fontId="86"/>
  </si>
  <si>
    <t>タイを観光の中心地として位置づけ、観光客の消費を促進することを目的としたこの提案は、ワインに課される物品税を10%から5%に引き下げ、酒税をリッター当たり1,500バーツから1,000バーツに引き下げます。地元で製造される酒に対してはについては、物品税は免除されますが、アルコール度数7%のお酒の酒税は変わりません。財務次官は、これらの提案は、地域に根ざした観光を優先し、地元の農産物の質を向上させ、観光関連サービスを国家経済の重要な推進力として位置づけるものであると述べました。これらの新たな措置により、観光客によるアルコール飲料への支出は3%増加し、観光収入は29億バーツ増加し、一人当たりの平均支出は43,400バーツに増加するとのことです。タイ政府はまた、ナイトクラブ、パブ、バーなどの娯楽施設の物品税を10%から5%に一時的に引き下げることを導入。この措置は2024年12月31日まで適用されます。
 ■Cabinet Approves Lower Excise Taxes For Liquor, Nightclub Services｜NNT</t>
    <phoneticPr fontId="86"/>
  </si>
  <si>
    <t>ベトナム</t>
    <phoneticPr fontId="86"/>
  </si>
  <si>
    <t>ロシア</t>
    <phoneticPr fontId="86"/>
  </si>
  <si>
    <t>米国</t>
    <rPh sb="0" eb="2">
      <t>ベイコク</t>
    </rPh>
    <phoneticPr fontId="86"/>
  </si>
  <si>
    <t>コロンビア</t>
    <phoneticPr fontId="86"/>
  </si>
  <si>
    <t>マカオ</t>
    <phoneticPr fontId="86"/>
  </si>
  <si>
    <t>ワタミ、シンガポールの食品会社を買収　初の海外M&amp;A - 日本経済新聞</t>
  </si>
  <si>
    <t>韓国製菓大手の人気商品から黄色ブドウ球菌検出　販売中止・回収措置（朝鮮日報日本語版） - Yahoo!ニュース</t>
  </si>
  <si>
    <t xml:space="preserve">五輪＝パリ大会開幕日、市内ホテルが平時の約3倍価格に - ロイター </t>
  </si>
  <si>
    <t xml:space="preserve">タイ内閣、酒類・ナイトクラブの税金の引き下げを承認 | タイランドハイパーリンクス：Thai Hyper 　 </t>
  </si>
  <si>
    <t xml:space="preserve">政府、酒類や娯楽施設への減税措置を実施へ - NNA ASIA・タイ・観光 　NNA ASIA </t>
  </si>
  <si>
    <t>ホイアン：集団食中毒発生の人気バインミー店、正式に営業再開 - VIETJOベトナムニュース</t>
  </si>
  <si>
    <t>ALPS処理水の海洋放出を受けて、中国・香港・マカオ・ロシアが規制を強化しております。</t>
  </si>
  <si>
    <t xml:space="preserve">アングル：米でボトル入りカクテルに脚光、家飲み・物価高が追い風 | ロイター </t>
  </si>
  <si>
    <t>上海市で日本産酒類・菓子プロモーションイベントを開催(中国) | ビジネス短信 ―ジェトロの海外</t>
  </si>
  <si>
    <t>しょうゆの塩分規制を緩和、レストラン向けは規制対象外に(コロンビア) ｜ ビジネス短信 - ジェトロ</t>
  </si>
  <si>
    <t>マカオの食品検査で日本の乾燥カットわかめなど2商品から基準値超える重金属検出（マカオ新聞） - Yahoo!ニュース</t>
  </si>
  <si>
    <t xml:space="preserve">6日から大麻類似成分「HHCP」など6物質の流通禁止…直前まで販売するサイトも - 通販通信 </t>
    <phoneticPr fontId="16"/>
  </si>
  <si>
    <t>大麻成分に似た「HHCP」「HHCV」など6物質を指定薬物に追加した厚生労働省の省令が1月6日から施行される。施行後は、6物質とその含有製品の製造・販売などが禁止され、違反すると懲役や罰金が科せられる。
▽関連記事
大麻類似成分の6物質を指定薬物に追加…来年1月6日から販売・使用など禁止
厚労省、大麻類似成分を含む38製品の販売・広告など禁止に</t>
    <phoneticPr fontId="16"/>
  </si>
  <si>
    <t xml:space="preserve">中国産アサリを「三重県産」と表示 元水産加工販売店経営の男起訴 - 伊勢新聞 </t>
    <phoneticPr fontId="16"/>
  </si>
  <si>
    <t>中国産のアサリを三重県産と偽って販売したとして書類送検されていた伊勢市村松町の水産加工販売店元経営者の男(65)について、津地検は４日、食品表示法違反と不正競争防止法違反の罪で在宅起訴した。起訴状などによると、男は令和４年４月１日―30日ごろ、当時経営していた水産加工販売店で、中国産のアサリ約４トンを県産と偽り、石川県の会社など３社に計約323万円で販売したとされる。また、津地検は４日、同じく書類送検されていた同水産加工販売店、元従業員の男性(56)を嫌疑不十分で不起訴処分とした。不起訴理由について「関係各証拠を精査した結果、犯罪の成立を認定すべき証拠が不十分であった」としている。</t>
    <phoneticPr fontId="16"/>
  </si>
  <si>
    <t xml:space="preserve">アレルギー表示が欠落した「イカの荒潮煮」の自主回収について - 安心とくしま - 徳島県 </t>
    <phoneticPr fontId="16"/>
  </si>
  <si>
    <t>ダイレックス小松島店が販売した、下記商品を自主回収しております。この商品をお持ちの方は、お問い合わせ先へ連絡してください。
１　自主回収対象品
　　　商 品 名　：イカの荒潮煮　　　包装形態　：パック詰め　　　賞味期限　：２０２４年２月１日　　　　販 売 数　：３パック
 ２　自主回収の理由
    　「辛子明太さきいか」に「イカの荒潮煮」のラベルを貼付し、販売したため、アレルギー表示の「小麦」及び「乳成分」が欠落していた。
３　加工者　　　　加工者　　　　　株式会社イーティーズ 
４　販売方法　　　ダイレックス小松島店で消費者向けに販売</t>
    <phoneticPr fontId="16"/>
  </si>
  <si>
    <t xml:space="preserve">
消費者庁、アレルギー表示基準改正へ 表示推奨にマカダミアナッツ追加 - 日本食糧新聞 </t>
    <phoneticPr fontId="16"/>
  </si>
  <si>
    <t>消費者庁食品表示企画課は13日、第6回食物アレルギー表示に関するアドバイザー会議を開催。即時型症例数やショック症例数、流通実態などを鑑みて、食物アレルゲンの表示推奨品目にマカダミアナッツを追加、マツタケを削除することを確認した。
　今年度内には食品表示基準の改正が行われ、改正後は経過措置期間は設けず、食品関連事業者は可能な限り速やかに表示の見直しを行うよう要請する見通しだ。このたびの改正に伴い、表示推奨品目はアーモンド、アワビ、イカ、イクラ、オレンジ・・・・</t>
    <phoneticPr fontId="16"/>
  </si>
  <si>
    <t>「ニラ」からの適用外農薬成分の検出について</t>
    <phoneticPr fontId="86"/>
  </si>
  <si>
    <t>みだしのことにつきまして、令和5年12月21日（木）、ＪＡグループの残留農薬自主検査で、当ＪＡ管内（黒潮町佐賀）の１生産者の「ニラ」から農薬成分の「プロシミドン」が食品衛生法で定められた残留基準値を超えて検出されました。
この成分を含む農薬は、「ニラ」への使用が認められていません。
消費者及び関係者の皆様にご迷惑をおかけしましたことをお詫びするとともに、農薬の適正使用について各生産者に再度周知し、安全・安心への取り組みを徹底してまいります。</t>
    <phoneticPr fontId="86"/>
  </si>
  <si>
    <t>https://ja-kochi.or.jp/informations/info/32529/</t>
    <phoneticPr fontId="86"/>
  </si>
  <si>
    <t>JAいわて りんご サンふじ 一部残留農薬基準超過</t>
    <phoneticPr fontId="86"/>
  </si>
  <si>
    <t>衛生検査所の残留農薬検査により、12月14日(木)に名古屋青果にて販売した、JAいわて平泉産サンふじ（無印４６玉）から適用外農薬成分メプロニルが検出された。検査結果は0.05ppm（基準値0.01ppm）  12月25日(月)に、販売市場(名古屋青果(株))より本会に対して、上記検査結果の連絡が入った。
【対応】   該当ロットのりんごについて、食品衛生法違反となる品物が混入している可能性が高い事から回収を行う。</t>
    <phoneticPr fontId="86"/>
  </si>
  <si>
    <t>https://ifas.mhlw.go.jp/faspub/_link.do?i=IO_S020502&amp;p=RCL202303709</t>
    <phoneticPr fontId="86"/>
  </si>
  <si>
    <t xml:space="preserve">生鮮ブルーベリー 一部残留農薬基準超過〔リコールプラス編集部〕 - 農業ビジネス </t>
    <phoneticPr fontId="86"/>
  </si>
  <si>
    <t>https://agri-biz.jp/item/detail/34606?item_type=1</t>
    <phoneticPr fontId="86"/>
  </si>
  <si>
    <t>株式会社ワタリの「生鮮ブルーベリー」において、基準値を超える残留農薬(テブコナゾール)が検出「検出値0.05ppm(基準値0.01ppm)」されたため、回収するとリコールプラス編集部。「生鮮ブルーベリー」において、基準値を超える残留農薬(テブコナゾール)が検出「検出値0.05ppm(基準値0.01ppm)」されたため、回収する。これまで健康被害の報告はない。(リコールプラス編集部)(リコールプラス
【対象商品】商品名:ブルーベリー　　ブランド:Allegria Foods　　内容量:125g　　形態　:フードパック
【JANコード】JANコード:7804671440003【輸入食品か否か】輸入食品:はい　輸入国:チリ</t>
    <phoneticPr fontId="86"/>
  </si>
  <si>
    <t xml:space="preserve">日本産イチゴが水際検査で不合格 残留農薬の規定違反で 全ロット検査継続／台湾 </t>
    <phoneticPr fontId="86"/>
  </si>
  <si>
    <t>衛生福利部（保健省）食品薬物管理署は26日、日本から輸入したイチゴ2ロットが水際検査で不合格になったと発表した。いずれも残留農薬の規定に違反していた。同署は日本から輸入されたイチゴに対し、全ロット検査を来年4月末まで継続する方針を示した。
不合格になったのは、福岡産59.4キロと栃木産168キロ。福岡産からは基準値を上回る殺虫剤アセタミプリドと、イチゴへの使用が認められていないアセキノシルヒドロキシが、栃木産からは基準値を超える殺虫剤フロニカミドがそれぞれ検出された。</t>
    <phoneticPr fontId="86"/>
  </si>
  <si>
    <t>https://news.yahoo.co.jp/articles/dfbaf8bc2bbcfd9506e98099b57bf78cbc550262</t>
    <phoneticPr fontId="86"/>
  </si>
  <si>
    <t>西三河農業協同組合 「ばれいしょ 一部残留農薬基準値超過」 回収＆返金</t>
    <phoneticPr fontId="86"/>
  </si>
  <si>
    <t>2023/12/10～15にAコープ一色店 で販売した「ばれいしょ」において、食品衛生法で規定する残留農薬基準値を超える農薬成分「アセフェート」が0.75ppm(基準値0.5ppm)、「メタミドホス」が0.27ppm(基準値0.1ppm)検出されたため、回収・返金するとリコールプラス編集部。</t>
    <phoneticPr fontId="86"/>
  </si>
  <si>
    <t>https://agri-biz.jp/item/detail/34562?item_type=1</t>
    <phoneticPr fontId="86"/>
  </si>
  <si>
    <t>皆様  週刊情報2023-51を配信いたします</t>
    <phoneticPr fontId="5"/>
  </si>
  <si>
    <t xml:space="preserve"> GⅡ　50週37例</t>
    <rPh sb="6" eb="7">
      <t>シュウ</t>
    </rPh>
    <phoneticPr fontId="5"/>
  </si>
  <si>
    <t xml:space="preserve"> GⅡ　51週　5例</t>
    <rPh sb="9" eb="10">
      <t>レイ</t>
    </rPh>
    <phoneticPr fontId="5"/>
  </si>
  <si>
    <t>諫早市の宿泊施設でノロウイルスによる集団食中毒…3日間の営業停止処分</t>
    <phoneticPr fontId="16"/>
  </si>
  <si>
    <t>6日、長崎県は諫早市高来町善住寺にある宿泊施設「いこいの村長崎」の利用者の集団食中毒を確認したと発表しました。
県によりますと、下痢やおう吐、発熱などの食中毒の症状を訴えているのは、12月31日に「いこいの村長崎」で提供されたメニューを食べた12歳から74歳までの17人です。3人が医療機関を受診しましたが、入院患者はいないということです。県は、施設の調理スタッフや患者の便からノロウイルスが検出されたことなどから、食中毒と断定したとしています。そして、施設を1月6日から8日までの3日間の営業停止処分としたと発表しました。</t>
    <phoneticPr fontId="16"/>
  </si>
  <si>
    <t>https://www.ktn.co.jp/news/detail.php?id=20240106003</t>
    <phoneticPr fontId="16"/>
  </si>
  <si>
    <t>長崎県</t>
    <rPh sb="0" eb="3">
      <t>ナガサキケン</t>
    </rPh>
    <phoneticPr fontId="16"/>
  </si>
  <si>
    <t>テレビ長崎</t>
    <rPh sb="3" eb="5">
      <t>ナガサキ</t>
    </rPh>
    <phoneticPr fontId="16"/>
  </si>
  <si>
    <t>食中毒事件の発生について(カンピロバクター)</t>
    <phoneticPr fontId="16"/>
  </si>
  <si>
    <t>特養ホーム2か所の計17人が発症　給食提供施設に「調理禁止処分」 広島・坂町</t>
    <phoneticPr fontId="16"/>
  </si>
  <si>
    <t>広島県は6日、坂町の特別養護老人ホーム2か所で集団食中毒が発生したと発表しました。
県によりますと、4日午後1時頃、坂町の特別養護老人ホームから西部保健所広島支所に「2日から3日にかけて発熱や下痢を発症した入所者が複数名いる」という連絡がありました。県が調査したところ、この特別養護老人ホームで11人、坂町にある別の特別養護老人ホームで6人のあわせて17人（60代~100代の男性1人と女性16人）が食中毒のような症状を示していることが分かりました。発症した人たちは毎日3食とも同じ給食を食べていて、検便でサルモネラ属菌が検出されたということです。
このため、県は給食を原因とする食中毒と判断。6日午後、坂町の集団給食施設「広島県済生会福祉総合センター」を調理業務の禁止処分としました。
同センターでは集団食中毒が起きた特別養護老人ホーム2か所とケアハウス、保育所のあわせて4施設に1回130食程度を提供していますが、ケアハウスと保育所では今のところ発症した人はいないということです。また、発症した17人のうち13人が受診しましたが、重症者はおらず、全員、回復傾向だということです。今年に入って広島県内で集団食中毒が発生したのは、これが初めてです。
県は食中毒の予防のため、手洗いの徹底、食品の十分な加熱と適切な保存、調理器具類の殺菌・消毒を呼びかけています。</t>
    <phoneticPr fontId="16"/>
  </si>
  <si>
    <t>広島県</t>
    <rPh sb="0" eb="3">
      <t>ヒロシマケン</t>
    </rPh>
    <phoneticPr fontId="16"/>
  </si>
  <si>
    <t>中国放送</t>
    <phoneticPr fontId="16"/>
  </si>
  <si>
    <t>https://newsdig.tbs.co.jp/articles/-/928454?display=1</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</si>
</sst>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4"/>
      <color theme="0"/>
      <name val="AR P新藝体E"/>
      <family val="3"/>
      <charset val="128"/>
    </font>
    <font>
      <b/>
      <sz val="14"/>
      <name val="Microsoft YaHei"/>
      <family val="3"/>
      <charset val="134"/>
    </font>
    <font>
      <sz val="12"/>
      <color rgb="FF000000"/>
      <name val="ＭＳ Ｐゴシック"/>
      <family val="3"/>
      <charset val="128"/>
    </font>
    <font>
      <b/>
      <sz val="17"/>
      <name val="ＭＳ Ｐゴシック"/>
      <family val="3"/>
      <charset val="128"/>
    </font>
    <font>
      <b/>
      <sz val="14"/>
      <color rgb="FF0070C0"/>
      <name val="ＭＳ Ｐゴシック"/>
      <family val="3"/>
      <charset val="128"/>
    </font>
    <font>
      <sz val="20"/>
      <color indexed="9"/>
      <name val="ＭＳ Ｐゴシック"/>
      <family val="3"/>
      <charset val="128"/>
    </font>
    <font>
      <b/>
      <sz val="14"/>
      <color indexed="53"/>
      <name val="ＭＳ Ｐゴシック"/>
      <family val="3"/>
      <charset val="128"/>
    </font>
    <font>
      <b/>
      <sz val="16"/>
      <color indexed="9"/>
      <name val="ＭＳ Ｐゴシック"/>
      <family val="3"/>
      <charset val="128"/>
    </font>
    <font>
      <b/>
      <sz val="16"/>
      <color indexed="13"/>
      <name val="ＭＳ Ｐゴシック"/>
      <family val="3"/>
      <charset val="128"/>
    </font>
    <font>
      <sz val="10"/>
      <name val="Arial"/>
      <family val="2"/>
    </font>
    <font>
      <b/>
      <sz val="14"/>
      <color indexed="51"/>
      <name val="ＭＳ Ｐゴシック"/>
      <family val="3"/>
      <charset val="128"/>
    </font>
    <font>
      <b/>
      <sz val="10"/>
      <color indexed="62"/>
      <name val="ＭＳ Ｐゴシック"/>
      <family val="3"/>
      <charset val="128"/>
    </font>
    <font>
      <sz val="10"/>
      <color indexed="62"/>
      <name val="ＭＳ Ｐゴシック"/>
      <family val="3"/>
      <charset val="128"/>
    </font>
    <font>
      <b/>
      <sz val="14"/>
      <name val="HG創英角ｺﾞｼｯｸUB"/>
      <family val="3"/>
      <charset val="128"/>
    </font>
    <font>
      <b/>
      <sz val="8"/>
      <color indexed="10"/>
      <name val="ＭＳ Ｐゴシック"/>
      <family val="3"/>
      <charset val="128"/>
    </font>
    <font>
      <b/>
      <sz val="10"/>
      <color indexed="9"/>
      <name val="ＭＳ Ｐゴシック"/>
      <family val="3"/>
      <charset val="128"/>
    </font>
    <font>
      <b/>
      <sz val="12"/>
      <color theme="9" tint="0.79998168889431442"/>
      <name val="ＭＳ Ｐゴシック"/>
      <family val="3"/>
      <charset val="128"/>
    </font>
    <font>
      <sz val="11"/>
      <color theme="9" tint="0.79998168889431442"/>
      <name val="ＭＳ Ｐゴシック"/>
      <family val="3"/>
      <charset val="128"/>
      <scheme val="minor"/>
    </font>
    <font>
      <b/>
      <sz val="14"/>
      <color theme="0"/>
      <name val="ＭＳ Ｐゴシック"/>
      <family val="3"/>
      <charset val="128"/>
    </font>
    <font>
      <b/>
      <u/>
      <sz val="14"/>
      <color theme="0"/>
      <name val="ＭＳ Ｐゴシック"/>
      <family val="3"/>
      <charset val="128"/>
    </font>
    <font>
      <b/>
      <sz val="14"/>
      <color rgb="FFFFFF00"/>
      <name val="ＭＳ Ｐ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6DDDF7"/>
        <bgColor indexed="64"/>
      </patternFill>
    </fill>
    <fill>
      <patternFill patternType="solid">
        <fgColor theme="5" tint="0.39997558519241921"/>
        <bgColor indexed="64"/>
      </patternFill>
    </fill>
    <fill>
      <patternFill patternType="solid">
        <fgColor rgb="FFFF9900"/>
        <bgColor indexed="64"/>
      </patternFill>
    </fill>
    <fill>
      <patternFill patternType="solid">
        <fgColor rgb="FF3399FF"/>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indexed="12"/>
        <bgColor indexed="64"/>
      </patternFill>
    </fill>
    <fill>
      <patternFill patternType="solid">
        <fgColor theme="3" tint="-0.249977111117893"/>
        <bgColor indexed="64"/>
      </patternFill>
    </fill>
  </fills>
  <borders count="25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right style="medium">
        <color indexed="12"/>
      </right>
      <top style="thin">
        <color indexed="12"/>
      </top>
      <bottom/>
      <diagonal/>
    </border>
    <border>
      <left style="medium">
        <color auto="1"/>
      </left>
      <right style="medium">
        <color indexed="12"/>
      </right>
      <top style="medium">
        <color auto="1"/>
      </top>
      <bottom style="thin">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1" fillId="0" borderId="0"/>
    <xf numFmtId="0" fontId="112" fillId="0" borderId="0" applyNumberFormat="0" applyFill="0" applyBorder="0" applyAlignment="0" applyProtection="0"/>
    <xf numFmtId="0" fontId="111" fillId="0" borderId="0"/>
  </cellStyleXfs>
  <cellXfs count="775">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1" xfId="2" applyFont="1" applyFill="1" applyBorder="1" applyAlignment="1">
      <alignment horizontal="center" vertical="center"/>
    </xf>
    <xf numFmtId="14" fontId="10" fillId="2" borderId="32"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2" xfId="17" applyFont="1" applyFill="1" applyBorder="1" applyAlignment="1">
      <alignment horizontal="left" vertical="center"/>
    </xf>
    <xf numFmtId="0" fontId="34" fillId="9" borderId="43" xfId="17" applyFont="1" applyFill="1" applyBorder="1" applyAlignment="1">
      <alignment horizontal="center" vertical="center"/>
    </xf>
    <xf numFmtId="0" fontId="34" fillId="9" borderId="43" xfId="2" applyFont="1" applyFill="1" applyBorder="1" applyAlignment="1">
      <alignment horizontal="center" vertical="center"/>
    </xf>
    <xf numFmtId="0" fontId="35" fillId="9" borderId="43" xfId="2" applyFont="1" applyFill="1" applyBorder="1" applyAlignment="1">
      <alignment horizontal="center" vertical="center"/>
    </xf>
    <xf numFmtId="0" fontId="35" fillId="9" borderId="44"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5" xfId="2" applyFont="1" applyFill="1" applyBorder="1" applyAlignment="1">
      <alignment horizontal="center" vertical="center"/>
    </xf>
    <xf numFmtId="0" fontId="35" fillId="9" borderId="46" xfId="2" applyFont="1" applyFill="1" applyBorder="1" applyAlignment="1">
      <alignment horizontal="center" vertical="center"/>
    </xf>
    <xf numFmtId="0" fontId="1" fillId="10" borderId="46" xfId="17" applyFill="1" applyBorder="1">
      <alignment vertical="center"/>
    </xf>
    <xf numFmtId="0" fontId="38" fillId="0" borderId="0" xfId="17" applyFont="1" applyAlignment="1">
      <alignment horizontal="center" vertical="center"/>
    </xf>
    <xf numFmtId="0" fontId="8" fillId="0" borderId="45" xfId="1" applyFill="1" applyBorder="1" applyAlignment="1" applyProtection="1">
      <alignment vertical="center"/>
    </xf>
    <xf numFmtId="0" fontId="1" fillId="10" borderId="46" xfId="17" applyFill="1" applyBorder="1" applyAlignment="1">
      <alignment horizontal="center" vertical="center"/>
    </xf>
    <xf numFmtId="0" fontId="8" fillId="10" borderId="0" xfId="1" applyFill="1" applyBorder="1" applyAlignment="1" applyProtection="1">
      <alignment vertical="center" wrapText="1"/>
    </xf>
    <xf numFmtId="0" fontId="6" fillId="10" borderId="46"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2" xfId="17" applyFont="1" applyFill="1" applyBorder="1" applyAlignment="1">
      <alignment horizontal="center" vertical="center"/>
    </xf>
    <xf numFmtId="0" fontId="57" fillId="3" borderId="54" xfId="17" applyFont="1" applyFill="1" applyBorder="1" applyAlignment="1">
      <alignment horizontal="center" vertical="center" wrapText="1"/>
    </xf>
    <xf numFmtId="0" fontId="7" fillId="3" borderId="55" xfId="17" applyFont="1" applyFill="1" applyBorder="1" applyAlignment="1">
      <alignment horizontal="center" vertical="center" wrapText="1"/>
    </xf>
    <xf numFmtId="0" fontId="14" fillId="3" borderId="55" xfId="17" applyFont="1" applyFill="1" applyBorder="1" applyAlignment="1">
      <alignment horizontal="center" vertical="center" wrapText="1"/>
    </xf>
    <xf numFmtId="0" fontId="59"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7" fillId="3" borderId="33" xfId="17" applyFont="1" applyFill="1" applyBorder="1" applyAlignment="1">
      <alignment horizontal="center" vertical="center" wrapText="1"/>
    </xf>
    <xf numFmtId="176" fontId="60" fillId="3" borderId="39" xfId="17" applyNumberFormat="1" applyFont="1" applyFill="1" applyBorder="1" applyAlignment="1">
      <alignment horizontal="center" vertical="center" wrapText="1"/>
    </xf>
    <xf numFmtId="0" fontId="60" fillId="3" borderId="39"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7" xfId="17" applyNumberFormat="1" applyFont="1" applyFill="1" applyBorder="1" applyAlignment="1">
      <alignment horizontal="center" vertical="center" wrapText="1"/>
    </xf>
    <xf numFmtId="0" fontId="60" fillId="12" borderId="57" xfId="17" applyFont="1" applyFill="1" applyBorder="1" applyAlignment="1">
      <alignment horizontal="left" vertical="center" wrapText="1"/>
    </xf>
    <xf numFmtId="0" fontId="64" fillId="13" borderId="58" xfId="17" applyFont="1" applyFill="1" applyBorder="1" applyAlignment="1">
      <alignment horizontal="center" vertical="center" wrapText="1"/>
    </xf>
    <xf numFmtId="176" fontId="62" fillId="13" borderId="58" xfId="17" applyNumberFormat="1" applyFont="1" applyFill="1" applyBorder="1" applyAlignment="1">
      <alignment horizontal="center" vertical="center" wrapText="1"/>
    </xf>
    <xf numFmtId="181" fontId="64" fillId="10" borderId="58" xfId="0" applyNumberFormat="1" applyFont="1" applyFill="1" applyBorder="1" applyAlignment="1">
      <alignment horizontal="center" vertical="center"/>
    </xf>
    <xf numFmtId="0" fontId="64" fillId="13" borderId="59" xfId="17" applyFont="1" applyFill="1" applyBorder="1" applyAlignment="1">
      <alignment horizontal="center" vertical="center" wrapText="1"/>
    </xf>
    <xf numFmtId="182" fontId="66" fillId="13" borderId="60" xfId="17" applyNumberFormat="1" applyFont="1" applyFill="1" applyBorder="1" applyAlignment="1">
      <alignment horizontal="center" vertical="center" wrapText="1"/>
    </xf>
    <xf numFmtId="0" fontId="7"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4" fillId="3" borderId="35" xfId="17" applyFont="1" applyFill="1" applyBorder="1" applyAlignment="1">
      <alignment horizontal="center" vertical="center" wrapText="1"/>
    </xf>
    <xf numFmtId="0" fontId="59"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2" xfId="2" applyFill="1" applyBorder="1" applyAlignment="1">
      <alignment vertical="top" wrapText="1"/>
    </xf>
    <xf numFmtId="0" fontId="6" fillId="2" borderId="63" xfId="2" applyFill="1" applyBorder="1" applyAlignment="1">
      <alignment vertical="top" wrapText="1"/>
    </xf>
    <xf numFmtId="0" fontId="1" fillId="2" borderId="64" xfId="2" applyFont="1" applyFill="1" applyBorder="1" applyAlignment="1">
      <alignment vertical="top" wrapText="1"/>
    </xf>
    <xf numFmtId="0" fontId="6" fillId="3" borderId="13" xfId="2" applyFill="1" applyBorder="1">
      <alignment vertical="center"/>
    </xf>
    <xf numFmtId="0" fontId="1" fillId="3" borderId="65" xfId="2" applyFont="1" applyFill="1" applyBorder="1" applyAlignment="1">
      <alignment vertical="top" wrapText="1"/>
    </xf>
    <xf numFmtId="0" fontId="6" fillId="15" borderId="13" xfId="2" applyFill="1" applyBorder="1">
      <alignment vertical="center"/>
    </xf>
    <xf numFmtId="0" fontId="0" fillId="0" borderId="67" xfId="0" applyBorder="1">
      <alignment vertical="center"/>
    </xf>
    <xf numFmtId="0" fontId="15" fillId="0" borderId="67" xfId="0" applyFont="1" applyBorder="1">
      <alignment vertical="center"/>
    </xf>
    <xf numFmtId="0" fontId="0" fillId="0" borderId="68" xfId="0" applyBorder="1">
      <alignment vertical="center"/>
    </xf>
    <xf numFmtId="0" fontId="0" fillId="0" borderId="48" xfId="0" applyBorder="1">
      <alignment vertical="center"/>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2" xfId="2" applyBorder="1" applyAlignment="1">
      <alignment horizontal="center" vertical="center" wrapText="1"/>
    </xf>
    <xf numFmtId="0" fontId="6" fillId="6" borderId="102" xfId="2" applyFill="1" applyBorder="1" applyAlignment="1">
      <alignment horizontal="center" vertical="center" wrapText="1"/>
    </xf>
    <xf numFmtId="0" fontId="1" fillId="5" borderId="0" xfId="2" applyFont="1" applyFill="1">
      <alignment vertical="center"/>
    </xf>
    <xf numFmtId="0" fontId="0" fillId="0" borderId="67" xfId="0" applyBorder="1" applyAlignment="1">
      <alignment vertical="top"/>
    </xf>
    <xf numFmtId="0" fontId="0" fillId="0" borderId="0" xfId="0" applyAlignment="1">
      <alignment vertical="top"/>
    </xf>
    <xf numFmtId="0" fontId="1" fillId="14" borderId="64" xfId="2" applyFont="1" applyFill="1" applyBorder="1" applyAlignment="1">
      <alignment vertical="top" wrapText="1"/>
    </xf>
    <xf numFmtId="0" fontId="7" fillId="25" borderId="55"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4" fillId="0" borderId="0" xfId="17" applyFont="1">
      <alignment vertical="center"/>
    </xf>
    <xf numFmtId="0" fontId="83" fillId="0" borderId="0" xfId="2" applyFont="1">
      <alignment vertical="center"/>
    </xf>
    <xf numFmtId="0" fontId="85" fillId="20" borderId="118" xfId="0" applyFont="1" applyFill="1" applyBorder="1" applyAlignment="1">
      <alignment horizontal="center" vertical="center" wrapText="1"/>
    </xf>
    <xf numFmtId="14" fontId="6" fillId="0" borderId="0" xfId="2" applyNumberFormat="1">
      <alignment vertical="center"/>
    </xf>
    <xf numFmtId="0" fontId="18" fillId="2" borderId="41"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0" xfId="2" applyFont="1" applyFill="1" applyBorder="1" applyAlignment="1">
      <alignment horizontal="center" vertical="center" wrapText="1"/>
    </xf>
    <xf numFmtId="0" fontId="91" fillId="3" borderId="40" xfId="2" applyFont="1" applyFill="1" applyBorder="1" applyAlignment="1">
      <alignment horizontal="center" vertical="center"/>
    </xf>
    <xf numFmtId="14" fontId="91" fillId="3" borderId="39"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8"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6" xfId="0" applyFont="1" applyBorder="1">
      <alignment vertical="center"/>
    </xf>
    <xf numFmtId="0" fontId="6" fillId="0" borderId="43" xfId="0" applyFont="1" applyBorder="1">
      <alignment vertical="center"/>
    </xf>
    <xf numFmtId="0" fontId="6" fillId="0" borderId="67" xfId="0" applyFont="1" applyBorder="1">
      <alignment vertical="center"/>
    </xf>
    <xf numFmtId="0" fontId="6" fillId="0" borderId="0" xfId="0" applyFont="1">
      <alignment vertical="center"/>
    </xf>
    <xf numFmtId="0" fontId="90" fillId="0" borderId="67" xfId="0" applyFont="1" applyBorder="1">
      <alignment vertical="center"/>
    </xf>
    <xf numFmtId="0" fontId="90" fillId="0" borderId="0" xfId="0" applyFont="1">
      <alignment vertical="center"/>
    </xf>
    <xf numFmtId="0" fontId="90" fillId="5" borderId="67" xfId="0" applyFont="1" applyFill="1" applyBorder="1">
      <alignment vertical="center"/>
    </xf>
    <xf numFmtId="0" fontId="90" fillId="5" borderId="0" xfId="0" applyFont="1" applyFill="1">
      <alignment vertical="center"/>
    </xf>
    <xf numFmtId="0" fontId="6" fillId="5" borderId="132" xfId="2" applyFill="1" applyBorder="1">
      <alignment vertical="center"/>
    </xf>
    <xf numFmtId="0" fontId="6" fillId="0" borderId="132" xfId="2" applyBorder="1">
      <alignment vertical="center"/>
    </xf>
    <xf numFmtId="0" fontId="93" fillId="19" borderId="130" xfId="17" applyFont="1" applyFill="1" applyBorder="1" applyAlignment="1">
      <alignment horizontal="center" vertical="center" wrapText="1"/>
    </xf>
    <xf numFmtId="14" fontId="93" fillId="19" borderId="131" xfId="17" applyNumberFormat="1" applyFont="1" applyFill="1" applyBorder="1" applyAlignment="1">
      <alignment horizontal="center" vertical="center"/>
    </xf>
    <xf numFmtId="0" fontId="6" fillId="0" borderId="0" xfId="2" applyAlignment="1">
      <alignment horizontal="left" vertical="top"/>
    </xf>
    <xf numFmtId="0" fontId="6" fillId="28" borderId="140" xfId="2" applyFill="1" applyBorder="1" applyAlignment="1">
      <alignment horizontal="left" vertical="top"/>
    </xf>
    <xf numFmtId="0" fontId="8" fillId="28" borderId="139" xfId="1" applyFill="1" applyBorder="1" applyAlignment="1" applyProtection="1">
      <alignment horizontal="left" vertical="top"/>
    </xf>
    <xf numFmtId="14" fontId="19" fillId="3" borderId="100" xfId="2" applyNumberFormat="1" applyFont="1" applyFill="1" applyBorder="1" applyAlignment="1">
      <alignment horizontal="center" vertical="center" shrinkToFit="1"/>
    </xf>
    <xf numFmtId="14" fontId="27" fillId="3" borderId="100"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2" xfId="2" applyFont="1" applyFill="1" applyBorder="1" applyAlignment="1">
      <alignment vertical="top" wrapText="1"/>
    </xf>
    <xf numFmtId="0" fontId="91" fillId="21" borderId="38" xfId="2" applyFont="1" applyFill="1" applyBorder="1" applyAlignment="1">
      <alignment horizontal="center" vertical="center"/>
    </xf>
    <xf numFmtId="0" fontId="18" fillId="21" borderId="149" xfId="2" applyFont="1" applyFill="1" applyBorder="1" applyAlignment="1">
      <alignment horizontal="center" vertical="center" wrapText="1"/>
    </xf>
    <xf numFmtId="0" fontId="8" fillId="0" borderId="152" xfId="1" applyFill="1" applyBorder="1" applyAlignment="1" applyProtection="1">
      <alignment vertical="center" wrapText="1"/>
    </xf>
    <xf numFmtId="0" fontId="18" fillId="23" borderId="145" xfId="2" applyFont="1" applyFill="1" applyBorder="1" applyAlignment="1">
      <alignment horizontal="center" vertical="center" wrapText="1"/>
    </xf>
    <xf numFmtId="0" fontId="87" fillId="23" borderId="146" xfId="2" applyFont="1" applyFill="1" applyBorder="1" applyAlignment="1">
      <alignment horizontal="center" vertical="center"/>
    </xf>
    <xf numFmtId="0" fontId="87" fillId="23" borderId="147"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7"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7"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1" xfId="2" applyBorder="1" applyAlignment="1">
      <alignmen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35" fillId="9" borderId="0" xfId="2" applyFont="1" applyFill="1" applyAlignment="1">
      <alignment horizontal="center" vertical="center"/>
    </xf>
    <xf numFmtId="14" fontId="1" fillId="0" borderId="45"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5"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8" xfId="17" applyFont="1" applyBorder="1">
      <alignment vertical="center"/>
    </xf>
    <xf numFmtId="0" fontId="50" fillId="0" borderId="48" xfId="17" applyFont="1" applyBorder="1" applyAlignment="1">
      <alignment horizontal="right" vertical="center"/>
    </xf>
    <xf numFmtId="0" fontId="38" fillId="0" borderId="50" xfId="17" applyFont="1" applyBorder="1" applyAlignment="1">
      <alignment horizontal="center" vertical="center"/>
    </xf>
    <xf numFmtId="0" fontId="38" fillId="0" borderId="161"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2" xfId="17" applyFont="1" applyBorder="1" applyAlignment="1">
      <alignment horizontal="center" vertical="center" shrinkToFit="1"/>
    </xf>
    <xf numFmtId="0" fontId="50" fillId="0" borderId="51" xfId="17" applyFont="1" applyBorder="1" applyAlignment="1">
      <alignment vertical="center" shrinkToFit="1"/>
    </xf>
    <xf numFmtId="0" fontId="50" fillId="0" borderId="51" xfId="17" applyFont="1" applyBorder="1" applyAlignment="1">
      <alignment horizontal="center" vertical="center"/>
    </xf>
    <xf numFmtId="0" fontId="13" fillId="0" borderId="128"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29"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7"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1"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1"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3"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2" xfId="16" applyFont="1" applyFill="1" applyBorder="1">
      <alignment vertical="center"/>
    </xf>
    <xf numFmtId="0" fontId="50" fillId="19" borderId="163" xfId="16" applyFont="1" applyFill="1" applyBorder="1">
      <alignment vertical="center"/>
    </xf>
    <xf numFmtId="0" fontId="10" fillId="19" borderId="163"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7" xfId="2" applyFont="1" applyFill="1" applyBorder="1" applyAlignment="1">
      <alignment horizontal="center" vertical="top" wrapText="1"/>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1"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0" xfId="2" applyNumberFormat="1" applyFont="1" applyFill="1" applyBorder="1" applyAlignment="1">
      <alignment horizontal="center" vertical="center" wrapText="1"/>
    </xf>
    <xf numFmtId="0" fontId="13" fillId="0" borderId="164" xfId="2" applyFont="1" applyBorder="1" applyAlignment="1">
      <alignment horizontal="center" vertical="center" wrapText="1"/>
    </xf>
    <xf numFmtId="0" fontId="13" fillId="0" borderId="165" xfId="2" applyFont="1" applyBorder="1" applyAlignment="1">
      <alignment horizontal="center" vertical="center" wrapText="1"/>
    </xf>
    <xf numFmtId="0" fontId="13" fillId="0" borderId="166" xfId="2" applyFont="1" applyBorder="1" applyAlignment="1">
      <alignment horizontal="center" vertical="center" wrapText="1"/>
    </xf>
    <xf numFmtId="0" fontId="13" fillId="0" borderId="164" xfId="2" applyFont="1" applyBorder="1" applyAlignment="1">
      <alignment horizontal="center" vertical="center"/>
    </xf>
    <xf numFmtId="0" fontId="13" fillId="5" borderId="164" xfId="2" applyFont="1" applyFill="1" applyBorder="1" applyAlignment="1">
      <alignment horizontal="center" vertical="center" wrapText="1"/>
    </xf>
    <xf numFmtId="0" fontId="103" fillId="19" borderId="133" xfId="0" applyFont="1" applyFill="1" applyBorder="1" applyAlignment="1">
      <alignment horizontal="center" vertical="center" wrapText="1"/>
    </xf>
    <xf numFmtId="0" fontId="103" fillId="19" borderId="157" xfId="0" applyFont="1" applyFill="1" applyBorder="1" applyAlignment="1">
      <alignment horizontal="center" vertical="center" wrapText="1"/>
    </xf>
    <xf numFmtId="0" fontId="98" fillId="26" borderId="167" xfId="2" applyFont="1" applyFill="1" applyBorder="1" applyAlignment="1">
      <alignment horizontal="center" vertical="center" wrapText="1"/>
    </xf>
    <xf numFmtId="0" fontId="99" fillId="26" borderId="168" xfId="2" applyFont="1" applyFill="1" applyBorder="1" applyAlignment="1">
      <alignment horizontal="center" vertical="center" wrapText="1"/>
    </xf>
    <xf numFmtId="0" fontId="97" fillId="26" borderId="168" xfId="2" applyFont="1" applyFill="1" applyBorder="1" applyAlignment="1">
      <alignment horizontal="center" vertical="center"/>
    </xf>
    <xf numFmtId="0" fontId="97" fillId="26" borderId="16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48"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3" fillId="19" borderId="0" xfId="17" applyFont="1" applyFill="1" applyAlignment="1">
      <alignment horizontal="left" vertical="center"/>
    </xf>
    <xf numFmtId="0" fontId="87" fillId="0" borderId="0" xfId="2" applyFont="1" applyAlignment="1">
      <alignment vertical="top" wrapText="1"/>
    </xf>
    <xf numFmtId="0" fontId="8" fillId="0" borderId="175" xfId="1" applyBorder="1" applyAlignment="1" applyProtection="1">
      <alignment vertical="center" wrapText="1"/>
    </xf>
    <xf numFmtId="0" fontId="8" fillId="0" borderId="170" xfId="1" applyFill="1" applyBorder="1" applyAlignment="1" applyProtection="1">
      <alignment vertical="center" wrapText="1"/>
    </xf>
    <xf numFmtId="180" fontId="50" fillId="11" borderId="176" xfId="17" applyNumberFormat="1" applyFont="1" applyFill="1" applyBorder="1" applyAlignment="1">
      <alignment horizontal="center" vertical="center"/>
    </xf>
    <xf numFmtId="0" fontId="115" fillId="3" borderId="9" xfId="2" applyFont="1" applyFill="1" applyBorder="1" applyAlignment="1">
      <alignment horizontal="center" vertical="center"/>
    </xf>
    <xf numFmtId="14" fontId="91" fillId="21" borderId="134" xfId="2" applyNumberFormat="1" applyFont="1" applyFill="1" applyBorder="1" applyAlignment="1">
      <alignment vertical="center" shrinkToFit="1"/>
    </xf>
    <xf numFmtId="14" fontId="29" fillId="21" borderId="177" xfId="2" applyNumberFormat="1" applyFont="1" applyFill="1" applyBorder="1" applyAlignment="1">
      <alignment horizontal="center" vertical="center" shrinkToFit="1"/>
    </xf>
    <xf numFmtId="14" fontId="87" fillId="21" borderId="179" xfId="1" applyNumberFormat="1" applyFont="1" applyFill="1" applyBorder="1" applyAlignment="1" applyProtection="1">
      <alignment vertical="center" wrapText="1"/>
    </xf>
    <xf numFmtId="14" fontId="87" fillId="21" borderId="180" xfId="1" applyNumberFormat="1" applyFont="1" applyFill="1" applyBorder="1" applyAlignment="1" applyProtection="1">
      <alignment vertical="center" wrapText="1"/>
    </xf>
    <xf numFmtId="56" fontId="87" fillId="21" borderId="178"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20" fillId="5" borderId="14" xfId="2" applyFont="1" applyFill="1" applyBorder="1">
      <alignment vertical="center"/>
    </xf>
    <xf numFmtId="0" fontId="119" fillId="0" borderId="132" xfId="0" applyFont="1" applyBorder="1">
      <alignment vertical="center"/>
    </xf>
    <xf numFmtId="0" fontId="118" fillId="31" borderId="0" xfId="0" applyFont="1" applyFill="1" applyAlignment="1">
      <alignment horizontal="center" vertical="center" wrapText="1"/>
    </xf>
    <xf numFmtId="177" fontId="13" fillId="19" borderId="18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0" xfId="17" applyFont="1" applyFill="1" applyBorder="1" applyAlignment="1">
      <alignment horizontal="center" vertical="center" wrapText="1"/>
    </xf>
    <xf numFmtId="14" fontId="37" fillId="19" borderId="131" xfId="17" applyNumberFormat="1" applyFont="1" applyFill="1" applyBorder="1" applyAlignment="1">
      <alignment horizontal="center" vertical="center"/>
    </xf>
    <xf numFmtId="0" fontId="1" fillId="19" borderId="130" xfId="17" applyFill="1" applyBorder="1" applyAlignment="1">
      <alignment horizontal="center" vertical="center" wrapText="1"/>
    </xf>
    <xf numFmtId="14" fontId="1" fillId="19" borderId="131"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83" xfId="2" applyNumberFormat="1" applyFont="1" applyFill="1" applyBorder="1" applyAlignment="1">
      <alignment horizontal="center" vertical="center" wrapText="1"/>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23" fillId="21" borderId="52" xfId="2" applyNumberFormat="1" applyFont="1" applyFill="1" applyBorder="1" applyAlignment="1">
      <alignment horizontal="center" vertical="center" shrinkToFit="1"/>
    </xf>
    <xf numFmtId="0" fontId="130" fillId="19" borderId="185" xfId="2" applyFont="1" applyFill="1" applyBorder="1" applyAlignment="1">
      <alignment horizontal="center" vertical="center"/>
    </xf>
    <xf numFmtId="177" fontId="130" fillId="19" borderId="185" xfId="2" applyNumberFormat="1" applyFont="1" applyFill="1" applyBorder="1" applyAlignment="1">
      <alignment horizontal="center" vertical="center" shrinkToFit="1"/>
    </xf>
    <xf numFmtId="0" fontId="131" fillId="0" borderId="185" xfId="0" applyFont="1" applyBorder="1" applyAlignment="1">
      <alignment horizontal="center" vertical="center" wrapText="1"/>
    </xf>
    <xf numFmtId="177" fontId="13" fillId="19" borderId="185" xfId="2" applyNumberFormat="1" applyFont="1" applyFill="1" applyBorder="1" applyAlignment="1">
      <alignment horizontal="center" vertical="center" wrapText="1"/>
    </xf>
    <xf numFmtId="177" fontId="23" fillId="19" borderId="184" xfId="2" applyNumberFormat="1" applyFont="1" applyFill="1" applyBorder="1" applyAlignment="1">
      <alignment horizontal="center" vertical="center" shrinkToFit="1"/>
    </xf>
    <xf numFmtId="177" fontId="1" fillId="19" borderId="184" xfId="2" applyNumberFormat="1" applyFont="1" applyFill="1" applyBorder="1" applyAlignment="1">
      <alignment horizontal="center" vertical="center" wrapText="1"/>
    </xf>
    <xf numFmtId="0" fontId="23" fillId="19" borderId="184" xfId="2" applyFont="1" applyFill="1" applyBorder="1" applyAlignment="1">
      <alignment horizontal="center" vertical="center" wrapText="1"/>
    </xf>
    <xf numFmtId="0" fontId="6" fillId="0" borderId="184" xfId="2" applyBorder="1" applyAlignment="1">
      <alignment horizontal="center" vertical="center"/>
    </xf>
    <xf numFmtId="0" fontId="24" fillId="23" borderId="7" xfId="2" applyFont="1" applyFill="1" applyBorder="1" applyAlignment="1">
      <alignment horizontal="center" vertical="top" wrapText="1"/>
    </xf>
    <xf numFmtId="177" fontId="1" fillId="23" borderId="37"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15" fillId="3" borderId="9" xfId="2" applyFont="1" applyFill="1" applyBorder="1" applyAlignment="1">
      <alignment horizontal="center" vertical="center" wrapText="1"/>
    </xf>
    <xf numFmtId="0" fontId="108" fillId="26" borderId="168" xfId="2" applyFont="1" applyFill="1" applyBorder="1" applyAlignment="1">
      <alignment horizontal="left" vertical="center" shrinkToFit="1"/>
    </xf>
    <xf numFmtId="0" fontId="132" fillId="0" borderId="181" xfId="1" applyFont="1" applyFill="1" applyBorder="1" applyAlignment="1" applyProtection="1">
      <alignment vertical="top" wrapText="1"/>
    </xf>
    <xf numFmtId="0" fontId="85" fillId="0" borderId="118" xfId="0" applyFont="1" applyBorder="1" applyAlignment="1">
      <alignment horizontal="center" vertical="center" wrapText="1"/>
    </xf>
    <xf numFmtId="0" fontId="135" fillId="0" borderId="0" xfId="0" applyFont="1">
      <alignment vertical="center"/>
    </xf>
    <xf numFmtId="0" fontId="137" fillId="21" borderId="149" xfId="2" applyFont="1" applyFill="1" applyBorder="1" applyAlignment="1">
      <alignment horizontal="center" vertical="center" wrapText="1"/>
    </xf>
    <xf numFmtId="0" fontId="8" fillId="0" borderId="188" xfId="1" applyFill="1" applyBorder="1" applyAlignment="1" applyProtection="1">
      <alignment vertical="center" wrapText="1"/>
    </xf>
    <xf numFmtId="0" fontId="6" fillId="0" borderId="104" xfId="2" applyBorder="1">
      <alignment vertical="center"/>
    </xf>
    <xf numFmtId="0" fontId="27" fillId="0" borderId="155" xfId="2" applyFont="1" applyBorder="1" applyAlignment="1">
      <alignment vertical="top" wrapText="1"/>
    </xf>
    <xf numFmtId="0" fontId="8" fillId="0" borderId="190" xfId="1" applyFill="1" applyBorder="1" applyAlignment="1" applyProtection="1">
      <alignment vertical="center" wrapText="1"/>
    </xf>
    <xf numFmtId="0" fontId="6" fillId="0" borderId="105" xfId="2" applyBorder="1">
      <alignment vertical="center"/>
    </xf>
    <xf numFmtId="0" fontId="105" fillId="5" borderId="67"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26" xfId="17" applyFill="1" applyBorder="1" applyAlignment="1">
      <alignment horizontal="center" vertical="center" wrapText="1"/>
    </xf>
    <xf numFmtId="0" fontId="1" fillId="19" borderId="0" xfId="17" applyFill="1">
      <alignment vertical="center"/>
    </xf>
    <xf numFmtId="0" fontId="1" fillId="19" borderId="127" xfId="17" applyFill="1" applyBorder="1" applyAlignment="1">
      <alignment horizontal="center" vertical="center"/>
    </xf>
    <xf numFmtId="177" fontId="23" fillId="32" borderId="184" xfId="2" applyNumberFormat="1" applyFont="1" applyFill="1" applyBorder="1" applyAlignment="1">
      <alignment horizontal="center" vertical="center" shrinkToFit="1"/>
    </xf>
    <xf numFmtId="180" fontId="50" fillId="11" borderId="191" xfId="17" applyNumberFormat="1" applyFont="1" applyFill="1" applyBorder="1" applyAlignment="1">
      <alignment horizontal="center" vertical="center"/>
    </xf>
    <xf numFmtId="0" fontId="94" fillId="19" borderId="0" xfId="0" applyFont="1" applyFill="1" applyAlignment="1">
      <alignment horizontal="center" vertical="center"/>
    </xf>
    <xf numFmtId="0" fontId="142" fillId="21" borderId="149" xfId="2" applyFont="1" applyFill="1" applyBorder="1" applyAlignment="1">
      <alignment horizontal="center" vertical="center" wrapText="1"/>
    </xf>
    <xf numFmtId="0" fontId="25" fillId="19" borderId="0" xfId="2" applyFont="1" applyFill="1">
      <alignment vertical="center"/>
    </xf>
    <xf numFmtId="0" fontId="144" fillId="0" borderId="0" xfId="0" applyFont="1" applyAlignment="1">
      <alignment vertical="top" wrapText="1"/>
    </xf>
    <xf numFmtId="0" fontId="132" fillId="0" borderId="189"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192" xfId="2" applyFont="1" applyFill="1" applyBorder="1" applyAlignment="1">
      <alignment horizontal="left" vertical="center"/>
    </xf>
    <xf numFmtId="0" fontId="101" fillId="19" borderId="130" xfId="17" applyFont="1" applyFill="1" applyBorder="1" applyAlignment="1">
      <alignment horizontal="center" vertical="center" wrapText="1"/>
    </xf>
    <xf numFmtId="183" fontId="105" fillId="5" borderId="0" xfId="0" applyNumberFormat="1" applyFont="1" applyFill="1" applyAlignment="1">
      <alignment horizontal="left" vertical="center"/>
    </xf>
    <xf numFmtId="14" fontId="121" fillId="19" borderId="131" xfId="0" applyNumberFormat="1" applyFont="1" applyFill="1" applyBorder="1" applyAlignment="1">
      <alignment horizontal="center" vertical="center"/>
    </xf>
    <xf numFmtId="0" fontId="132" fillId="0" borderId="151"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196" xfId="2" applyNumberFormat="1" applyFont="1" applyFill="1" applyBorder="1" applyAlignment="1">
      <alignment horizontal="center" vertical="center"/>
    </xf>
    <xf numFmtId="14" fontId="91" fillId="21" borderId="197" xfId="2" applyNumberFormat="1" applyFont="1" applyFill="1" applyBorder="1" applyAlignment="1">
      <alignment horizontal="center" vertical="center"/>
    </xf>
    <xf numFmtId="14" fontId="91" fillId="21" borderId="198" xfId="2" applyNumberFormat="1" applyFont="1" applyFill="1" applyBorder="1" applyAlignment="1">
      <alignment horizontal="center" vertical="center"/>
    </xf>
    <xf numFmtId="0" fontId="8" fillId="0" borderId="199" xfId="1" applyFill="1" applyBorder="1" applyAlignment="1" applyProtection="1">
      <alignment vertical="center" wrapText="1"/>
    </xf>
    <xf numFmtId="0" fontId="8" fillId="0" borderId="201" xfId="1" applyBorder="1" applyAlignment="1" applyProtection="1">
      <alignment vertical="top" wrapText="1"/>
    </xf>
    <xf numFmtId="0" fontId="32" fillId="23" borderId="200" xfId="2" applyFont="1" applyFill="1" applyBorder="1" applyAlignment="1">
      <alignment horizontal="center" vertical="center" wrapText="1"/>
    </xf>
    <xf numFmtId="0" fontId="32" fillId="21" borderId="149" xfId="2" applyFont="1" applyFill="1" applyBorder="1" applyAlignment="1">
      <alignment horizontal="center" vertical="center" wrapText="1"/>
    </xf>
    <xf numFmtId="0" fontId="114" fillId="19" borderId="202" xfId="0" applyFont="1" applyFill="1" applyBorder="1" applyAlignment="1">
      <alignment horizontal="left" vertical="center"/>
    </xf>
    <xf numFmtId="0" fontId="114" fillId="19" borderId="203" xfId="0" applyFont="1" applyFill="1" applyBorder="1" applyAlignment="1">
      <alignment horizontal="left" vertical="center"/>
    </xf>
    <xf numFmtId="14" fontId="114" fillId="19" borderId="203" xfId="0" applyNumberFormat="1" applyFont="1" applyFill="1" applyBorder="1" applyAlignment="1">
      <alignment horizontal="center" vertical="center"/>
    </xf>
    <xf numFmtId="14" fontId="114" fillId="19" borderId="204"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84" xfId="2" applyFont="1" applyFill="1" applyBorder="1" applyAlignment="1">
      <alignment horizontal="center" vertical="center" wrapText="1"/>
    </xf>
    <xf numFmtId="177" fontId="23" fillId="34" borderId="184" xfId="2" applyNumberFormat="1" applyFont="1" applyFill="1" applyBorder="1" applyAlignment="1">
      <alignment horizontal="center" vertical="center" shrinkToFit="1"/>
    </xf>
    <xf numFmtId="0" fontId="132" fillId="0" borderId="174" xfId="2" applyFont="1" applyBorder="1" applyAlignment="1">
      <alignment horizontal="left" vertical="top" wrapText="1"/>
    </xf>
    <xf numFmtId="0" fontId="148" fillId="35" borderId="0" xfId="0" applyFont="1" applyFill="1" applyAlignment="1">
      <alignment horizontal="center" vertical="center" wrapText="1"/>
    </xf>
    <xf numFmtId="0" fontId="85" fillId="36" borderId="118" xfId="0" applyFont="1" applyFill="1" applyBorder="1" applyAlignment="1">
      <alignment horizontal="center" vertical="center" wrapText="1"/>
    </xf>
    <xf numFmtId="0" fontId="142" fillId="21" borderId="144" xfId="1" applyFont="1" applyFill="1" applyBorder="1" applyAlignment="1" applyProtection="1">
      <alignment horizontal="center" vertical="center" wrapText="1"/>
    </xf>
    <xf numFmtId="0" fontId="0" fillId="37" borderId="0" xfId="0" applyFill="1">
      <alignment vertical="center"/>
    </xf>
    <xf numFmtId="0" fontId="139" fillId="37" borderId="0" xfId="0" applyFont="1" applyFill="1">
      <alignment vertical="center"/>
    </xf>
    <xf numFmtId="0" fontId="136" fillId="37" borderId="0" xfId="0" applyFont="1" applyFill="1">
      <alignment vertical="center"/>
    </xf>
    <xf numFmtId="0" fontId="128" fillId="37" borderId="0" xfId="0" applyFont="1" applyFill="1" applyAlignment="1">
      <alignment vertical="center" wrapText="1"/>
    </xf>
    <xf numFmtId="0" fontId="140" fillId="37" borderId="0" xfId="0" applyFont="1" applyFill="1">
      <alignment vertical="center"/>
    </xf>
    <xf numFmtId="0" fontId="114" fillId="19" borderId="207" xfId="0" applyFont="1" applyFill="1" applyBorder="1" applyAlignment="1">
      <alignment horizontal="left" vertical="center"/>
    </xf>
    <xf numFmtId="0" fontId="114" fillId="19" borderId="208" xfId="0" applyFont="1" applyFill="1" applyBorder="1" applyAlignment="1">
      <alignment horizontal="left" vertical="center"/>
    </xf>
    <xf numFmtId="14" fontId="114" fillId="19" borderId="208" xfId="0" applyNumberFormat="1" applyFont="1" applyFill="1" applyBorder="1" applyAlignment="1">
      <alignment horizontal="center" vertical="center"/>
    </xf>
    <xf numFmtId="14" fontId="114" fillId="19" borderId="209" xfId="0" applyNumberFormat="1" applyFont="1" applyFill="1" applyBorder="1" applyAlignment="1">
      <alignment horizontal="center" vertical="center"/>
    </xf>
    <xf numFmtId="0" fontId="149" fillId="0" borderId="210" xfId="2" applyFont="1" applyBorder="1" applyAlignment="1">
      <alignment horizontal="left" vertical="top" wrapText="1"/>
    </xf>
    <xf numFmtId="180" fontId="50" fillId="11" borderId="211" xfId="17" applyNumberFormat="1" applyFont="1" applyFill="1" applyBorder="1" applyAlignment="1">
      <alignment horizontal="center" vertical="center"/>
    </xf>
    <xf numFmtId="0" fontId="13" fillId="0" borderId="213"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50"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14" fontId="23" fillId="19" borderId="131" xfId="17" applyNumberFormat="1" applyFont="1" applyFill="1" applyBorder="1" applyAlignment="1">
      <alignment horizontal="center" vertical="center"/>
    </xf>
    <xf numFmtId="14" fontId="87" fillId="21" borderId="1" xfId="1" applyNumberFormat="1" applyFont="1" applyFill="1" applyBorder="1" applyAlignment="1" applyProtection="1">
      <alignment horizontal="center" vertical="center" shrinkToFit="1"/>
    </xf>
    <xf numFmtId="0" fontId="85" fillId="0" borderId="216" xfId="0" applyFont="1" applyBorder="1" applyAlignment="1">
      <alignment horizontal="center" vertical="center" wrapText="1"/>
    </xf>
    <xf numFmtId="0" fontId="85" fillId="0" borderId="217" xfId="0" applyFont="1" applyBorder="1" applyAlignment="1">
      <alignment horizontal="center" vertical="center" wrapText="1"/>
    </xf>
    <xf numFmtId="0" fontId="85" fillId="0" borderId="218" xfId="0" applyFont="1" applyBorder="1" applyAlignment="1">
      <alignment horizontal="center" vertical="center" wrapText="1"/>
    </xf>
    <xf numFmtId="0" fontId="114" fillId="19" borderId="219" xfId="0" applyFont="1" applyFill="1" applyBorder="1" applyAlignment="1">
      <alignment horizontal="left" vertical="center"/>
    </xf>
    <xf numFmtId="0" fontId="114" fillId="19" borderId="220" xfId="0" applyFont="1" applyFill="1" applyBorder="1" applyAlignment="1">
      <alignment horizontal="left" vertical="center"/>
    </xf>
    <xf numFmtId="14" fontId="114" fillId="19" borderId="220" xfId="0" applyNumberFormat="1" applyFont="1" applyFill="1" applyBorder="1" applyAlignment="1">
      <alignment horizontal="center" vertical="center"/>
    </xf>
    <xf numFmtId="14" fontId="114" fillId="19" borderId="221" xfId="0" applyNumberFormat="1" applyFont="1" applyFill="1" applyBorder="1" applyAlignment="1">
      <alignment horizontal="center" vertical="center"/>
    </xf>
    <xf numFmtId="0" fontId="149" fillId="0" borderId="222" xfId="1" applyFont="1" applyFill="1" applyBorder="1" applyAlignment="1" applyProtection="1">
      <alignment vertical="top" wrapText="1"/>
    </xf>
    <xf numFmtId="0" fontId="152" fillId="21" borderId="149" xfId="2" applyFont="1" applyFill="1" applyBorder="1" applyAlignment="1">
      <alignment horizontal="center" vertical="center" wrapText="1"/>
    </xf>
    <xf numFmtId="0" fontId="114" fillId="21" borderId="220" xfId="0" applyFont="1" applyFill="1" applyBorder="1" applyAlignment="1">
      <alignment horizontal="left" vertical="center"/>
    </xf>
    <xf numFmtId="0" fontId="114" fillId="29" borderId="203" xfId="0" applyFont="1" applyFill="1" applyBorder="1" applyAlignment="1">
      <alignment horizontal="left" vertical="center"/>
    </xf>
    <xf numFmtId="0" fontId="114" fillId="29" borderId="208" xfId="0" applyFont="1" applyFill="1" applyBorder="1" applyAlignment="1">
      <alignment horizontal="left" vertical="center"/>
    </xf>
    <xf numFmtId="0" fontId="114" fillId="29" borderId="220" xfId="0" applyFont="1" applyFill="1" applyBorder="1" applyAlignment="1">
      <alignment horizontal="left" vertical="center"/>
    </xf>
    <xf numFmtId="0" fontId="114" fillId="28" borderId="220" xfId="0" applyFont="1" applyFill="1" applyBorder="1" applyAlignment="1">
      <alignment horizontal="left" vertical="center"/>
    </xf>
    <xf numFmtId="0" fontId="114" fillId="38" borderId="220" xfId="0" applyFont="1" applyFill="1" applyBorder="1" applyAlignment="1">
      <alignment horizontal="left" vertical="center"/>
    </xf>
    <xf numFmtId="14" fontId="87" fillId="21" borderId="1" xfId="2" applyNumberFormat="1" applyFont="1" applyFill="1" applyBorder="1" applyAlignment="1">
      <alignment horizontal="center" vertical="center" wrapText="1" shrinkToFit="1"/>
    </xf>
    <xf numFmtId="0" fontId="71" fillId="19" borderId="0" xfId="0" applyFont="1" applyFill="1" applyAlignment="1">
      <alignment horizontal="center" vertical="center"/>
    </xf>
    <xf numFmtId="0" fontId="85" fillId="0" borderId="133" xfId="0" applyFont="1" applyBorder="1" applyAlignment="1">
      <alignment horizontal="center" vertical="center" wrapText="1"/>
    </xf>
    <xf numFmtId="0" fontId="114" fillId="28" borderId="203" xfId="0" applyFont="1" applyFill="1" applyBorder="1" applyAlignment="1">
      <alignment horizontal="left" vertical="center"/>
    </xf>
    <xf numFmtId="14" fontId="91" fillId="21" borderId="9" xfId="2" applyNumberFormat="1" applyFont="1" applyFill="1" applyBorder="1" applyAlignment="1">
      <alignment vertical="center" shrinkToFit="1"/>
    </xf>
    <xf numFmtId="14" fontId="87" fillId="21" borderId="9" xfId="1" applyNumberFormat="1" applyFont="1" applyFill="1" applyBorder="1" applyAlignment="1" applyProtection="1">
      <alignment vertical="center" wrapText="1"/>
    </xf>
    <xf numFmtId="0" fontId="8" fillId="0" borderId="201" xfId="1" applyBorder="1" applyAlignment="1" applyProtection="1">
      <alignment vertical="center" wrapText="1"/>
    </xf>
    <xf numFmtId="0" fontId="0" fillId="21" borderId="13" xfId="0" applyFill="1" applyBorder="1" applyAlignment="1">
      <alignment vertical="top" wrapText="1"/>
    </xf>
    <xf numFmtId="0" fontId="115" fillId="21" borderId="197" xfId="2" applyFont="1" applyFill="1" applyBorder="1" applyAlignment="1">
      <alignment horizontal="center" vertical="center" wrapText="1"/>
    </xf>
    <xf numFmtId="0" fontId="115" fillId="21" borderId="197" xfId="2" applyFont="1" applyFill="1" applyBorder="1" applyAlignment="1">
      <alignment horizontal="center" vertical="center"/>
    </xf>
    <xf numFmtId="0" fontId="115" fillId="21" borderId="196" xfId="2" applyFont="1" applyFill="1" applyBorder="1" applyAlignment="1">
      <alignment horizontal="center" vertical="center"/>
    </xf>
    <xf numFmtId="0" fontId="91" fillId="21" borderId="198" xfId="2" applyFont="1" applyFill="1" applyBorder="1" applyAlignment="1">
      <alignment horizontal="center" vertical="center"/>
    </xf>
    <xf numFmtId="56" fontId="93" fillId="19" borderId="130" xfId="17" applyNumberFormat="1" applyFont="1" applyFill="1" applyBorder="1" applyAlignment="1">
      <alignment horizontal="center" vertical="center" wrapText="1"/>
    </xf>
    <xf numFmtId="0" fontId="114" fillId="39" borderId="203" xfId="0" applyFont="1" applyFill="1" applyBorder="1" applyAlignment="1">
      <alignment horizontal="left" vertical="center"/>
    </xf>
    <xf numFmtId="0" fontId="114" fillId="39" borderId="208" xfId="0" applyFont="1" applyFill="1" applyBorder="1" applyAlignment="1">
      <alignment horizontal="left" vertical="center"/>
    </xf>
    <xf numFmtId="0" fontId="114" fillId="21" borderId="208" xfId="0" applyFont="1" applyFill="1" applyBorder="1" applyAlignment="1">
      <alignment horizontal="left" vertical="center"/>
    </xf>
    <xf numFmtId="0" fontId="147" fillId="0" borderId="0" xfId="2" applyFont="1">
      <alignment vertical="center"/>
    </xf>
    <xf numFmtId="0" fontId="133" fillId="0" borderId="224" xfId="1" applyFont="1" applyFill="1" applyBorder="1" applyAlignment="1" applyProtection="1">
      <alignment horizontal="left" vertical="top" wrapText="1"/>
    </xf>
    <xf numFmtId="0" fontId="8" fillId="0" borderId="225" xfId="1" applyFill="1" applyBorder="1" applyAlignment="1" applyProtection="1">
      <alignment horizontal="left" vertical="center" wrapText="1"/>
    </xf>
    <xf numFmtId="0" fontId="6" fillId="0" borderId="0" xfId="2" applyAlignment="1">
      <alignment horizontal="center" vertical="top"/>
    </xf>
    <xf numFmtId="0" fontId="132" fillId="0" borderId="227" xfId="1" applyFont="1" applyBorder="1" applyAlignment="1" applyProtection="1">
      <alignment horizontal="left" vertical="top" wrapText="1"/>
    </xf>
    <xf numFmtId="0" fontId="8" fillId="0" borderId="228" xfId="1" applyFill="1" applyBorder="1" applyAlignment="1" applyProtection="1">
      <alignment vertical="center" wrapText="1"/>
    </xf>
    <xf numFmtId="0" fontId="134" fillId="0" borderId="228" xfId="1" applyFont="1" applyFill="1" applyBorder="1" applyAlignment="1" applyProtection="1">
      <alignment horizontal="left" vertical="top" wrapText="1"/>
    </xf>
    <xf numFmtId="0" fontId="32" fillId="31" borderId="229" xfId="1" applyFont="1" applyFill="1" applyBorder="1" applyAlignment="1" applyProtection="1">
      <alignment horizontal="center" vertical="center" wrapText="1" shrinkToFit="1"/>
    </xf>
    <xf numFmtId="0" fontId="88" fillId="0" borderId="230" xfId="2" applyFont="1" applyBorder="1" applyAlignment="1">
      <alignment vertical="center" shrinkToFit="1"/>
    </xf>
    <xf numFmtId="0" fontId="32" fillId="31" borderId="231" xfId="1" applyFont="1" applyFill="1" applyBorder="1" applyAlignment="1" applyProtection="1">
      <alignment horizontal="center" vertical="center" wrapText="1" shrinkToFit="1"/>
    </xf>
    <xf numFmtId="0" fontId="88" fillId="0" borderId="223" xfId="2" applyFont="1" applyBorder="1" applyAlignment="1">
      <alignment vertical="center" shrinkToFit="1"/>
    </xf>
    <xf numFmtId="0" fontId="85" fillId="40" borderId="118" xfId="0" applyFont="1" applyFill="1" applyBorder="1" applyAlignment="1">
      <alignment horizontal="center" vertical="center" wrapText="1"/>
    </xf>
    <xf numFmtId="0" fontId="23" fillId="0" borderId="184" xfId="2" applyFont="1" applyBorder="1" applyAlignment="1">
      <alignment horizontal="center" vertical="center"/>
    </xf>
    <xf numFmtId="0" fontId="114" fillId="21" borderId="203" xfId="0" applyFont="1" applyFill="1" applyBorder="1" applyAlignment="1">
      <alignment horizontal="left" vertical="center"/>
    </xf>
    <xf numFmtId="0" fontId="0" fillId="41" borderId="0" xfId="0" applyFill="1">
      <alignment vertical="center"/>
    </xf>
    <xf numFmtId="0" fontId="139" fillId="41" borderId="0" xfId="0" applyFont="1" applyFill="1">
      <alignment vertical="center"/>
    </xf>
    <xf numFmtId="0" fontId="138" fillId="41" borderId="0" xfId="0" applyFont="1" applyFill="1">
      <alignment vertical="center"/>
    </xf>
    <xf numFmtId="0" fontId="153" fillId="41" borderId="0" xfId="0" applyFont="1" applyFill="1">
      <alignment vertical="center"/>
    </xf>
    <xf numFmtId="0" fontId="141" fillId="41" borderId="0" xfId="0" applyFont="1" applyFill="1">
      <alignment vertical="center"/>
    </xf>
    <xf numFmtId="0" fontId="128" fillId="41" borderId="0" xfId="0" applyFont="1" applyFill="1" applyAlignment="1">
      <alignment vertical="center" wrapText="1"/>
    </xf>
    <xf numFmtId="0" fontId="140" fillId="41" borderId="0" xfId="0" applyFont="1" applyFill="1">
      <alignment vertical="center"/>
    </xf>
    <xf numFmtId="0" fontId="0" fillId="41" borderId="0" xfId="0" applyFill="1" applyAlignment="1">
      <alignment horizontal="center" vertical="center"/>
    </xf>
    <xf numFmtId="0" fontId="154" fillId="0" borderId="181" xfId="1" applyFont="1" applyFill="1" applyBorder="1" applyAlignment="1" applyProtection="1">
      <alignment vertical="top" wrapText="1"/>
    </xf>
    <xf numFmtId="0" fontId="114" fillId="39" borderId="220" xfId="0" applyFont="1" applyFill="1" applyBorder="1" applyAlignment="1">
      <alignment horizontal="left" vertical="center"/>
    </xf>
    <xf numFmtId="0" fontId="114" fillId="42" borderId="220" xfId="0" applyFont="1" applyFill="1" applyBorder="1" applyAlignment="1">
      <alignment horizontal="left" vertical="center"/>
    </xf>
    <xf numFmtId="14" fontId="87" fillId="21" borderId="179" xfId="1" applyNumberFormat="1" applyFont="1" applyFill="1" applyBorder="1" applyAlignment="1" applyProtection="1">
      <alignment horizontal="center" vertical="center" wrapText="1"/>
    </xf>
    <xf numFmtId="0" fontId="156" fillId="21" borderId="226" xfId="2" applyFont="1" applyFill="1" applyBorder="1" applyAlignment="1">
      <alignment horizontal="center" vertical="center" wrapText="1"/>
    </xf>
    <xf numFmtId="0" fontId="32" fillId="21" borderId="153" xfId="1" applyFont="1" applyFill="1" applyBorder="1" applyAlignment="1" applyProtection="1">
      <alignment horizontal="center" vertical="center" wrapText="1"/>
    </xf>
    <xf numFmtId="0" fontId="21" fillId="0" borderId="223" xfId="1" applyFont="1" applyFill="1" applyBorder="1" applyAlignment="1" applyProtection="1">
      <alignment vertical="top" wrapText="1"/>
    </xf>
    <xf numFmtId="0" fontId="18" fillId="35" borderId="190" xfId="1" applyFont="1" applyFill="1" applyBorder="1" applyAlignment="1" applyProtection="1">
      <alignment horizontal="center" vertical="center" wrapText="1"/>
    </xf>
    <xf numFmtId="0" fontId="143" fillId="35" borderId="0" xfId="0" applyFont="1" applyFill="1" applyAlignment="1">
      <alignment horizontal="center" vertical="center" wrapText="1"/>
    </xf>
    <xf numFmtId="14" fontId="93" fillId="19" borderId="131" xfId="17" applyNumberFormat="1" applyFont="1" applyFill="1" applyBorder="1" applyAlignment="1">
      <alignment horizontal="center" vertical="center" wrapText="1"/>
    </xf>
    <xf numFmtId="0" fontId="13" fillId="19" borderId="130" xfId="17" applyFont="1" applyFill="1" applyBorder="1" applyAlignment="1">
      <alignment horizontal="center" vertical="center" wrapText="1"/>
    </xf>
    <xf numFmtId="14" fontId="13" fillId="19" borderId="131" xfId="17" applyNumberFormat="1" applyFont="1" applyFill="1" applyBorder="1" applyAlignment="1">
      <alignment horizontal="center" vertical="center"/>
    </xf>
    <xf numFmtId="0" fontId="100" fillId="21" borderId="0" xfId="0" applyFont="1" applyFill="1" applyAlignment="1">
      <alignment horizontal="center" vertical="center" wrapText="1"/>
    </xf>
    <xf numFmtId="14" fontId="13" fillId="21" borderId="131" xfId="17" applyNumberFormat="1" applyFont="1" applyFill="1" applyBorder="1" applyAlignment="1">
      <alignment horizontal="center" vertical="center" wrapText="1"/>
    </xf>
    <xf numFmtId="0" fontId="93" fillId="21" borderId="130" xfId="17" applyFont="1" applyFill="1" applyBorder="1" applyAlignment="1">
      <alignment horizontal="center" vertical="center" wrapText="1"/>
    </xf>
    <xf numFmtId="14" fontId="93" fillId="21" borderId="131" xfId="17" applyNumberFormat="1" applyFont="1" applyFill="1" applyBorder="1" applyAlignment="1">
      <alignment horizontal="center" vertical="center"/>
    </xf>
    <xf numFmtId="0" fontId="101" fillId="21" borderId="130" xfId="17" applyFont="1" applyFill="1" applyBorder="1" applyAlignment="1">
      <alignment horizontal="center" vertical="center" wrapText="1"/>
    </xf>
    <xf numFmtId="14" fontId="101" fillId="21" borderId="131" xfId="17" applyNumberFormat="1" applyFont="1" applyFill="1" applyBorder="1" applyAlignment="1">
      <alignment horizontal="center" vertical="center" wrapText="1"/>
    </xf>
    <xf numFmtId="0" fontId="0" fillId="43" borderId="231" xfId="0" applyFill="1" applyBorder="1">
      <alignment vertical="center"/>
    </xf>
    <xf numFmtId="0" fontId="0" fillId="43" borderId="236" xfId="0" applyFill="1" applyBorder="1">
      <alignment vertical="center"/>
    </xf>
    <xf numFmtId="0" fontId="6" fillId="19" borderId="239" xfId="2" applyFill="1" applyBorder="1" applyAlignment="1">
      <alignment horizontal="center" vertical="center" wrapText="1"/>
    </xf>
    <xf numFmtId="0" fontId="6" fillId="19" borderId="240" xfId="2" applyFill="1" applyBorder="1" applyAlignment="1">
      <alignment horizontal="center" vertical="center"/>
    </xf>
    <xf numFmtId="0" fontId="6" fillId="19" borderId="240" xfId="2" applyFill="1" applyBorder="1" applyAlignment="1">
      <alignment horizontal="center" vertical="center" wrapText="1"/>
    </xf>
    <xf numFmtId="0" fontId="6" fillId="19" borderId="241" xfId="2" applyFill="1" applyBorder="1" applyAlignment="1">
      <alignment horizontal="center" vertical="center"/>
    </xf>
    <xf numFmtId="0" fontId="6" fillId="19" borderId="242" xfId="2" applyFill="1" applyBorder="1" applyAlignment="1">
      <alignment horizontal="center" vertical="center" wrapText="1"/>
    </xf>
    <xf numFmtId="0" fontId="6" fillId="19" borderId="243" xfId="2" applyFill="1" applyBorder="1" applyAlignment="1">
      <alignment horizontal="center" vertical="center"/>
    </xf>
    <xf numFmtId="0" fontId="6" fillId="19" borderId="243" xfId="2" applyFill="1" applyBorder="1" applyAlignment="1">
      <alignment horizontal="center" vertical="center" wrapText="1"/>
    </xf>
    <xf numFmtId="0" fontId="6" fillId="19" borderId="244" xfId="2" applyFill="1" applyBorder="1" applyAlignment="1">
      <alignment horizontal="center" vertical="center"/>
    </xf>
    <xf numFmtId="0" fontId="0" fillId="23" borderId="248" xfId="0" applyFill="1" applyBorder="1" applyAlignment="1">
      <alignment horizontal="left" vertical="center"/>
    </xf>
    <xf numFmtId="0" fontId="0" fillId="23" borderId="249" xfId="0" applyFill="1" applyBorder="1" applyAlignment="1">
      <alignment horizontal="left" vertical="center"/>
    </xf>
    <xf numFmtId="0" fontId="71" fillId="29" borderId="249" xfId="0" applyFont="1" applyFill="1" applyBorder="1" applyAlignment="1">
      <alignment horizontal="left" vertical="center"/>
    </xf>
    <xf numFmtId="0" fontId="71" fillId="29" borderId="250" xfId="0" applyFont="1" applyFill="1" applyBorder="1" applyAlignment="1">
      <alignment horizontal="center" vertical="center"/>
    </xf>
    <xf numFmtId="0" fontId="6" fillId="19" borderId="251" xfId="2" applyFill="1" applyBorder="1" applyAlignment="1">
      <alignment horizontal="center" vertical="center" wrapText="1"/>
    </xf>
    <xf numFmtId="0" fontId="6" fillId="19" borderId="252" xfId="2" applyFill="1" applyBorder="1" applyAlignment="1">
      <alignment horizontal="center" vertical="center"/>
    </xf>
    <xf numFmtId="0" fontId="6" fillId="19" borderId="252" xfId="2" applyFill="1" applyBorder="1" applyAlignment="1">
      <alignment horizontal="center" vertical="center" wrapText="1"/>
    </xf>
    <xf numFmtId="0" fontId="6" fillId="19" borderId="253" xfId="2" applyFill="1" applyBorder="1" applyAlignment="1">
      <alignment horizontal="center" vertical="center"/>
    </xf>
    <xf numFmtId="184" fontId="0" fillId="44" borderId="254" xfId="0" applyNumberFormat="1" applyFill="1" applyBorder="1">
      <alignment vertical="center"/>
    </xf>
    <xf numFmtId="0" fontId="0" fillId="0" borderId="245" xfId="0" applyBorder="1">
      <alignment vertical="center"/>
    </xf>
    <xf numFmtId="0" fontId="0" fillId="0" borderId="246" xfId="0" applyBorder="1">
      <alignment vertical="center"/>
    </xf>
    <xf numFmtId="0" fontId="0" fillId="0" borderId="247" xfId="0" applyBorder="1">
      <alignment vertical="center"/>
    </xf>
    <xf numFmtId="0" fontId="114" fillId="38" borderId="208" xfId="0" applyFont="1" applyFill="1" applyBorder="1" applyAlignment="1">
      <alignment horizontal="left" vertical="center"/>
    </xf>
    <xf numFmtId="0" fontId="6" fillId="0" borderId="0" xfId="20">
      <alignment vertical="center"/>
    </xf>
    <xf numFmtId="0" fontId="6" fillId="0" borderId="0" xfId="4"/>
    <xf numFmtId="0" fontId="68" fillId="9" borderId="0" xfId="4" applyFont="1" applyFill="1" applyAlignment="1">
      <alignment vertical="top"/>
    </xf>
    <xf numFmtId="0" fontId="68" fillId="9" borderId="0" xfId="20" applyFont="1" applyFill="1" applyAlignment="1">
      <alignment vertical="top"/>
    </xf>
    <xf numFmtId="0" fontId="162" fillId="0" borderId="0" xfId="20" applyFont="1">
      <alignment vertical="center"/>
    </xf>
    <xf numFmtId="0" fontId="163" fillId="3" borderId="0" xfId="4" applyFont="1" applyFill="1" applyAlignment="1">
      <alignment vertical="top"/>
    </xf>
    <xf numFmtId="0" fontId="163" fillId="3" borderId="0" xfId="20" applyFont="1" applyFill="1" applyAlignment="1">
      <alignment horizontal="center" vertical="center"/>
    </xf>
    <xf numFmtId="0" fontId="163" fillId="3" borderId="0" xfId="20" applyFont="1" applyFill="1" applyAlignment="1">
      <alignment vertical="top"/>
    </xf>
    <xf numFmtId="0" fontId="7" fillId="3" borderId="0" xfId="20" applyFont="1" applyFill="1" applyAlignment="1">
      <alignment vertical="top"/>
    </xf>
    <xf numFmtId="0" fontId="164" fillId="3" borderId="0" xfId="20" applyFont="1" applyFill="1" applyAlignment="1">
      <alignment vertical="top" wrapText="1"/>
    </xf>
    <xf numFmtId="0" fontId="165" fillId="3" borderId="0" xfId="20" applyFont="1" applyFill="1" applyAlignment="1">
      <alignment vertical="top" wrapText="1"/>
    </xf>
    <xf numFmtId="0" fontId="34" fillId="3" borderId="0" xfId="20" applyFont="1" applyFill="1" applyAlignment="1">
      <alignment vertical="top"/>
    </xf>
    <xf numFmtId="0" fontId="167" fillId="3" borderId="0" xfId="20" applyFont="1" applyFill="1" applyAlignment="1">
      <alignment vertical="top"/>
    </xf>
    <xf numFmtId="0" fontId="34" fillId="5" borderId="0" xfId="4" applyFont="1" applyFill="1"/>
    <xf numFmtId="0" fontId="168" fillId="5" borderId="0" xfId="4" applyFont="1" applyFill="1"/>
    <xf numFmtId="0" fontId="17" fillId="5" borderId="0" xfId="4" applyFont="1" applyFill="1"/>
    <xf numFmtId="0" fontId="17" fillId="46" borderId="0" xfId="4" applyFont="1" applyFill="1"/>
    <xf numFmtId="0" fontId="17" fillId="46" borderId="0" xfId="4" applyFont="1" applyFill="1" applyAlignment="1">
      <alignment horizontal="left" vertical="top"/>
    </xf>
    <xf numFmtId="0" fontId="169" fillId="46" borderId="0" xfId="4" applyFont="1" applyFill="1" applyAlignment="1">
      <alignment horizontal="left" vertical="top"/>
    </xf>
    <xf numFmtId="0" fontId="170" fillId="46" borderId="0" xfId="3" applyFont="1" applyFill="1" applyAlignment="1">
      <alignment horizontal="left" vertical="top"/>
    </xf>
    <xf numFmtId="0" fontId="6" fillId="0" borderId="0" xfId="4" applyAlignment="1">
      <alignment horizontal="center" vertical="center"/>
    </xf>
    <xf numFmtId="0" fontId="6" fillId="46" borderId="0" xfId="4" applyFill="1"/>
    <xf numFmtId="0" fontId="6" fillId="46" borderId="0" xfId="4" applyFill="1" applyAlignment="1">
      <alignment horizontal="left" vertical="top"/>
    </xf>
    <xf numFmtId="0" fontId="70" fillId="0" borderId="0" xfId="3" applyAlignment="1">
      <alignment vertical="top"/>
    </xf>
    <xf numFmtId="0" fontId="37" fillId="21" borderId="130" xfId="17" applyFont="1" applyFill="1" applyBorder="1" applyAlignment="1">
      <alignment horizontal="center" vertical="center" wrapText="1"/>
    </xf>
    <xf numFmtId="14" fontId="37" fillId="21" borderId="131" xfId="17" applyNumberFormat="1" applyFont="1" applyFill="1" applyBorder="1" applyAlignment="1">
      <alignment horizontal="center" vertical="center"/>
    </xf>
    <xf numFmtId="0" fontId="91" fillId="21" borderId="39" xfId="2" applyFont="1" applyFill="1" applyBorder="1" applyAlignment="1">
      <alignment horizontal="center" vertical="center"/>
    </xf>
    <xf numFmtId="0" fontId="105" fillId="0" borderId="174" xfId="2" applyFont="1" applyBorder="1" applyAlignment="1">
      <alignment horizontal="left" vertical="top" wrapText="1"/>
    </xf>
    <xf numFmtId="0" fontId="0" fillId="23" borderId="237" xfId="0" applyFill="1" applyBorder="1" applyAlignment="1">
      <alignment horizontal="center" vertical="center"/>
    </xf>
    <xf numFmtId="0" fontId="0" fillId="23" borderId="104" xfId="0" applyFill="1" applyBorder="1" applyAlignment="1">
      <alignment horizontal="center" vertical="center"/>
    </xf>
    <xf numFmtId="0" fontId="71" fillId="29" borderId="104" xfId="0" applyFont="1" applyFill="1" applyBorder="1" applyAlignment="1">
      <alignment horizontal="center" vertical="center"/>
    </xf>
    <xf numFmtId="0" fontId="71" fillId="29" borderId="238" xfId="0" applyFont="1" applyFill="1" applyBorder="1" applyAlignment="1">
      <alignment horizontal="center" vertical="center"/>
    </xf>
    <xf numFmtId="0" fontId="6" fillId="0" borderId="67" xfId="0" applyFont="1" applyBorder="1" applyAlignment="1">
      <alignment horizontal="left" vertical="center"/>
    </xf>
    <xf numFmtId="0" fontId="6" fillId="0" borderId="0" xfId="0" applyFont="1" applyAlignment="1">
      <alignment horizontal="left" vertical="center"/>
    </xf>
    <xf numFmtId="0" fontId="6" fillId="0" borderId="69" xfId="0" applyFont="1" applyBorder="1" applyAlignment="1">
      <alignment horizontal="left" vertical="center"/>
    </xf>
    <xf numFmtId="0" fontId="105" fillId="5" borderId="0" xfId="0" applyFont="1" applyFill="1" applyAlignment="1">
      <alignment horizontal="left" vertical="center" wrapText="1"/>
    </xf>
    <xf numFmtId="0" fontId="105" fillId="5" borderId="69"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99" fillId="41" borderId="0" xfId="1" applyFont="1" applyFill="1" applyAlignment="1" applyProtection="1">
      <alignment horizontal="center" vertical="center"/>
    </xf>
    <xf numFmtId="0" fontId="43" fillId="19" borderId="0" xfId="17" applyFont="1" applyFill="1" applyAlignment="1">
      <alignment horizontal="left" vertical="center"/>
    </xf>
    <xf numFmtId="0" fontId="10" fillId="6" borderId="214" xfId="17" applyFont="1" applyFill="1" applyBorder="1" applyAlignment="1">
      <alignment horizontal="center" vertical="center" wrapText="1"/>
    </xf>
    <xf numFmtId="0" fontId="10" fillId="6" borderId="212" xfId="17" applyFont="1" applyFill="1" applyBorder="1" applyAlignment="1">
      <alignment horizontal="center" vertical="center" wrapText="1"/>
    </xf>
    <xf numFmtId="0" fontId="10" fillId="6" borderId="215" xfId="17" applyFont="1" applyFill="1" applyBorder="1" applyAlignment="1">
      <alignment horizontal="center" vertical="center" wrapText="1"/>
    </xf>
    <xf numFmtId="0" fontId="37" fillId="19" borderId="158" xfId="17" applyFont="1" applyFill="1" applyBorder="1" applyAlignment="1">
      <alignment horizontal="left" vertical="top" wrapText="1"/>
    </xf>
    <xf numFmtId="0" fontId="37" fillId="19" borderId="159" xfId="17" applyFont="1" applyFill="1" applyBorder="1" applyAlignment="1">
      <alignment horizontal="left" vertical="top" wrapText="1"/>
    </xf>
    <xf numFmtId="0" fontId="37" fillId="19" borderId="160" xfId="17" applyFont="1" applyFill="1" applyBorder="1" applyAlignment="1">
      <alignment horizontal="left" vertical="top" wrapText="1"/>
    </xf>
    <xf numFmtId="0" fontId="13" fillId="19" borderId="158" xfId="2" applyFont="1" applyFill="1" applyBorder="1" applyAlignment="1">
      <alignment horizontal="left" vertical="top" wrapText="1"/>
    </xf>
    <xf numFmtId="0" fontId="13" fillId="19" borderId="159" xfId="2" applyFont="1" applyFill="1" applyBorder="1" applyAlignment="1">
      <alignment horizontal="left" vertical="top" wrapText="1"/>
    </xf>
    <xf numFmtId="0" fontId="13" fillId="19" borderId="160" xfId="2" applyFont="1" applyFill="1" applyBorder="1" applyAlignment="1">
      <alignment horizontal="left" vertical="top" wrapText="1"/>
    </xf>
    <xf numFmtId="0" fontId="96" fillId="21" borderId="158" xfId="2" applyFont="1" applyFill="1" applyBorder="1" applyAlignment="1">
      <alignment horizontal="left" vertical="top" wrapText="1"/>
    </xf>
    <xf numFmtId="0" fontId="96" fillId="21" borderId="159" xfId="2" applyFont="1" applyFill="1" applyBorder="1" applyAlignment="1">
      <alignment horizontal="left" vertical="top" wrapText="1"/>
    </xf>
    <xf numFmtId="0" fontId="96" fillId="21" borderId="160" xfId="2" applyFont="1" applyFill="1" applyBorder="1" applyAlignment="1">
      <alignment horizontal="left" vertical="top" wrapText="1"/>
    </xf>
    <xf numFmtId="0" fontId="37" fillId="21" borderId="158" xfId="17" applyFont="1" applyFill="1" applyBorder="1" applyAlignment="1">
      <alignment horizontal="left" vertical="top" wrapText="1"/>
    </xf>
    <xf numFmtId="0" fontId="37" fillId="21" borderId="159" xfId="17" applyFont="1" applyFill="1" applyBorder="1" applyAlignment="1">
      <alignment horizontal="left" vertical="top" wrapText="1"/>
    </xf>
    <xf numFmtId="0" fontId="37" fillId="21" borderId="160" xfId="17" applyFont="1" applyFill="1" applyBorder="1" applyAlignment="1">
      <alignment horizontal="left" vertical="top" wrapText="1"/>
    </xf>
    <xf numFmtId="0" fontId="60" fillId="12" borderId="57" xfId="17" applyFont="1" applyFill="1" applyBorder="1" applyAlignment="1">
      <alignment horizontal="right" vertical="center" wrapText="1"/>
    </xf>
    <xf numFmtId="0" fontId="61" fillId="12" borderId="57" xfId="0" applyFont="1" applyFill="1" applyBorder="1" applyAlignment="1">
      <alignment horizontal="right" vertical="center"/>
    </xf>
    <xf numFmtId="0" fontId="0" fillId="12" borderId="57" xfId="0" applyFill="1" applyBorder="1" applyAlignment="1">
      <alignment horizontal="right" vertical="center"/>
    </xf>
    <xf numFmtId="180" fontId="60" fillId="12" borderId="57" xfId="17" applyNumberFormat="1" applyFont="1" applyFill="1" applyBorder="1" applyAlignment="1">
      <alignment horizontal="center" vertical="center" wrapText="1"/>
    </xf>
    <xf numFmtId="180" fontId="0" fillId="12" borderId="57" xfId="0" applyNumberFormat="1" applyFill="1" applyBorder="1" applyAlignment="1">
      <alignment horizontal="center" vertical="center" wrapText="1"/>
    </xf>
    <xf numFmtId="0" fontId="62" fillId="13" borderId="58" xfId="17" applyFont="1" applyFill="1" applyBorder="1" applyAlignment="1">
      <alignment horizontal="center" vertical="center" wrapText="1"/>
    </xf>
    <xf numFmtId="0" fontId="63" fillId="13" borderId="58" xfId="0" applyFont="1" applyFill="1" applyBorder="1" applyAlignment="1">
      <alignment horizontal="center" vertical="center"/>
    </xf>
    <xf numFmtId="0" fontId="62" fillId="10" borderId="58" xfId="0" applyFont="1" applyFill="1" applyBorder="1" applyAlignment="1">
      <alignment horizontal="center" vertical="center"/>
    </xf>
    <xf numFmtId="0" fontId="65" fillId="10" borderId="58" xfId="0" applyFont="1" applyFill="1" applyBorder="1" applyAlignment="1">
      <alignment horizontal="center" vertical="center"/>
    </xf>
    <xf numFmtId="0" fontId="67" fillId="18" borderId="106" xfId="16" applyFont="1" applyFill="1" applyBorder="1" applyAlignment="1">
      <alignment horizontal="center" vertical="center"/>
    </xf>
    <xf numFmtId="0" fontId="67" fillId="18" borderId="111" xfId="16" applyFont="1" applyFill="1" applyBorder="1" applyAlignment="1">
      <alignment horizontal="center" vertical="center"/>
    </xf>
    <xf numFmtId="0" fontId="67" fillId="18" borderId="113" xfId="16" applyFont="1" applyFill="1" applyBorder="1" applyAlignment="1">
      <alignment horizontal="center" vertical="center"/>
    </xf>
    <xf numFmtId="0" fontId="68" fillId="2" borderId="107" xfId="16" applyFont="1" applyFill="1" applyBorder="1" applyAlignment="1">
      <alignment vertical="center" wrapText="1"/>
    </xf>
    <xf numFmtId="0" fontId="68" fillId="2" borderId="108" xfId="16" applyFont="1" applyFill="1" applyBorder="1" applyAlignment="1">
      <alignment vertical="center" wrapText="1"/>
    </xf>
    <xf numFmtId="0" fontId="68" fillId="2" borderId="109" xfId="16" applyFont="1" applyFill="1" applyBorder="1" applyAlignment="1">
      <alignment vertical="center" wrapText="1"/>
    </xf>
    <xf numFmtId="0" fontId="68" fillId="2" borderId="98" xfId="16" applyFont="1" applyFill="1" applyBorder="1" applyAlignment="1">
      <alignment vertical="center" wrapText="1"/>
    </xf>
    <xf numFmtId="0" fontId="68" fillId="2" borderId="0" xfId="16" applyFont="1" applyFill="1" applyAlignment="1">
      <alignment vertical="center" wrapText="1"/>
    </xf>
    <xf numFmtId="0" fontId="68" fillId="2" borderId="99" xfId="16" applyFont="1" applyFill="1" applyBorder="1" applyAlignment="1">
      <alignment vertical="center" wrapText="1"/>
    </xf>
    <xf numFmtId="0" fontId="68" fillId="2" borderId="114" xfId="16" applyFont="1" applyFill="1" applyBorder="1" applyAlignment="1">
      <alignment vertical="center" wrapText="1"/>
    </xf>
    <xf numFmtId="0" fontId="68" fillId="2" borderId="115" xfId="16" applyFont="1" applyFill="1" applyBorder="1" applyAlignment="1">
      <alignment vertical="center" wrapText="1"/>
    </xf>
    <xf numFmtId="0" fontId="68" fillId="2" borderId="116" xfId="16" applyFont="1" applyFill="1" applyBorder="1" applyAlignment="1">
      <alignment vertical="center" wrapText="1"/>
    </xf>
    <xf numFmtId="0" fontId="68" fillId="2" borderId="107" xfId="16" applyFont="1" applyFill="1" applyBorder="1" applyAlignment="1">
      <alignment horizontal="left" vertical="center" wrapText="1"/>
    </xf>
    <xf numFmtId="0" fontId="68" fillId="2" borderId="108" xfId="16" applyFont="1" applyFill="1" applyBorder="1" applyAlignment="1">
      <alignment horizontal="left" vertical="center" wrapText="1"/>
    </xf>
    <xf numFmtId="0" fontId="68" fillId="2" borderId="110" xfId="16" applyFont="1" applyFill="1" applyBorder="1" applyAlignment="1">
      <alignment horizontal="left" vertical="center" wrapText="1"/>
    </xf>
    <xf numFmtId="0" fontId="68" fillId="2" borderId="98"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2" xfId="16" applyFont="1" applyFill="1" applyBorder="1" applyAlignment="1">
      <alignment horizontal="left" vertical="center" wrapText="1"/>
    </xf>
    <xf numFmtId="0" fontId="68" fillId="2" borderId="114" xfId="16" applyFont="1" applyFill="1" applyBorder="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7" fillId="5" borderId="35" xfId="17" applyFont="1" applyFill="1" applyBorder="1" applyAlignment="1">
      <alignment horizontal="center" vertical="center" wrapText="1"/>
    </xf>
    <xf numFmtId="0" fontId="60" fillId="25" borderId="71" xfId="17" applyFont="1" applyFill="1" applyBorder="1" applyAlignment="1">
      <alignment horizontal="center" vertical="center" wrapText="1"/>
    </xf>
    <xf numFmtId="0" fontId="58" fillId="16" borderId="71" xfId="17" applyFont="1" applyFill="1" applyBorder="1" applyAlignment="1">
      <alignment horizontal="center" vertical="center" wrapText="1"/>
    </xf>
    <xf numFmtId="0" fontId="0" fillId="16" borderId="71" xfId="0" applyFill="1" applyBorder="1" applyAlignment="1">
      <alignment horizontal="center" vertical="center" wrapText="1"/>
    </xf>
    <xf numFmtId="180" fontId="60" fillId="3" borderId="72" xfId="17" applyNumberFormat="1"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0" fontId="68" fillId="3" borderId="72" xfId="17" applyFont="1" applyFill="1" applyBorder="1" applyAlignment="1">
      <alignment horizontal="center" vertical="center" wrapText="1"/>
    </xf>
    <xf numFmtId="0" fontId="68" fillId="3" borderId="187" xfId="17"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93" fillId="19" borderId="158" xfId="17" applyFont="1" applyFill="1" applyBorder="1" applyAlignment="1">
      <alignment horizontal="left" vertical="top" wrapText="1"/>
    </xf>
    <xf numFmtId="0" fontId="93" fillId="19" borderId="159" xfId="17" applyFont="1" applyFill="1" applyBorder="1" applyAlignment="1">
      <alignment horizontal="left" vertical="top" wrapText="1"/>
    </xf>
    <xf numFmtId="0" fontId="93" fillId="19" borderId="160" xfId="17" applyFont="1" applyFill="1" applyBorder="1" applyAlignment="1">
      <alignment horizontal="left" vertical="top" wrapText="1"/>
    </xf>
    <xf numFmtId="0" fontId="13" fillId="19" borderId="158" xfId="17" applyFont="1" applyFill="1" applyBorder="1" applyAlignment="1">
      <alignment horizontal="left" vertical="top" wrapText="1"/>
    </xf>
    <xf numFmtId="0" fontId="13" fillId="19" borderId="159" xfId="17" applyFont="1" applyFill="1" applyBorder="1" applyAlignment="1">
      <alignment horizontal="left" vertical="top" wrapText="1"/>
    </xf>
    <xf numFmtId="0" fontId="13" fillId="19" borderId="160" xfId="17" applyFont="1" applyFill="1" applyBorder="1" applyAlignment="1">
      <alignment horizontal="left" vertical="top" wrapText="1"/>
    </xf>
    <xf numFmtId="0" fontId="37" fillId="19" borderId="186" xfId="17" applyFont="1" applyFill="1" applyBorder="1" applyAlignment="1">
      <alignment horizontal="left" vertical="top" wrapText="1"/>
    </xf>
    <xf numFmtId="0" fontId="37" fillId="19" borderId="130" xfId="17" applyFont="1" applyFill="1" applyBorder="1" applyAlignment="1">
      <alignment horizontal="left" vertical="top" wrapText="1"/>
    </xf>
    <xf numFmtId="0" fontId="13" fillId="21" borderId="158" xfId="17" applyFont="1" applyFill="1" applyBorder="1" applyAlignment="1">
      <alignment horizontal="left" vertical="top" wrapText="1"/>
    </xf>
    <xf numFmtId="0" fontId="13" fillId="21" borderId="159" xfId="17" applyFont="1" applyFill="1" applyBorder="1" applyAlignment="1">
      <alignment horizontal="left" vertical="top" wrapText="1"/>
    </xf>
    <xf numFmtId="0" fontId="13" fillId="21" borderId="160" xfId="17" applyFont="1" applyFill="1" applyBorder="1" applyAlignment="1">
      <alignment horizontal="left" vertical="top" wrapText="1"/>
    </xf>
    <xf numFmtId="0" fontId="50" fillId="19" borderId="47" xfId="17" applyFont="1" applyFill="1" applyBorder="1" applyAlignment="1">
      <alignment horizontal="center" vertical="center"/>
    </xf>
    <xf numFmtId="0" fontId="50" fillId="19" borderId="48" xfId="17" applyFont="1" applyFill="1" applyBorder="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1" fillId="0" borderId="74" xfId="17"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38" fillId="0" borderId="77" xfId="17" applyFont="1" applyBorder="1" applyAlignment="1">
      <alignment horizontal="center" vertical="center" wrapText="1"/>
    </xf>
    <xf numFmtId="0" fontId="38" fillId="0" borderId="43" xfId="17" applyFont="1" applyBorder="1" applyAlignment="1">
      <alignment horizontal="center" vertical="center" wrapText="1"/>
    </xf>
    <xf numFmtId="0" fontId="34" fillId="17" borderId="0" xfId="17" applyFont="1" applyFill="1" applyAlignment="1">
      <alignment horizontal="center" vertical="center"/>
    </xf>
    <xf numFmtId="179" fontId="11" fillId="0" borderId="78" xfId="17" applyNumberFormat="1" applyFont="1" applyBorder="1" applyAlignment="1">
      <alignment horizontal="center" vertical="center" shrinkToFit="1"/>
    </xf>
    <xf numFmtId="179" fontId="11" fillId="0" borderId="79" xfId="17" applyNumberFormat="1" applyFont="1" applyBorder="1" applyAlignment="1">
      <alignment horizontal="center" vertical="center" shrinkToFit="1"/>
    </xf>
    <xf numFmtId="0" fontId="48" fillId="0" borderId="80" xfId="17" applyFont="1" applyBorder="1" applyAlignment="1">
      <alignment horizontal="center" vertical="center"/>
    </xf>
    <xf numFmtId="0" fontId="48" fillId="0" borderId="81" xfId="17" applyFont="1" applyBorder="1" applyAlignment="1">
      <alignment horizontal="center" vertical="center"/>
    </xf>
    <xf numFmtId="0" fontId="37" fillId="19" borderId="82" xfId="18" applyFont="1" applyFill="1" applyBorder="1" applyAlignment="1">
      <alignment horizontal="center" vertical="center"/>
    </xf>
    <xf numFmtId="0" fontId="37" fillId="19" borderId="83" xfId="18" applyFont="1" applyFill="1" applyBorder="1" applyAlignment="1">
      <alignment horizontal="center" vertical="center"/>
    </xf>
    <xf numFmtId="0" fontId="12" fillId="0" borderId="119" xfId="17" applyFont="1" applyBorder="1" applyAlignment="1">
      <alignment horizontal="center" vertical="center" wrapText="1"/>
    </xf>
    <xf numFmtId="0" fontId="12" fillId="0" borderId="120" xfId="17" applyFont="1" applyBorder="1" applyAlignment="1">
      <alignment horizontal="center" vertical="center" wrapText="1"/>
    </xf>
    <xf numFmtId="0" fontId="12" fillId="0" borderId="121" xfId="17" applyFont="1" applyBorder="1" applyAlignment="1">
      <alignment horizontal="center" vertical="center" wrapText="1"/>
    </xf>
    <xf numFmtId="0" fontId="55" fillId="19" borderId="123" xfId="17" applyFont="1" applyFill="1" applyBorder="1" applyAlignment="1">
      <alignment horizontal="center" vertical="center"/>
    </xf>
    <xf numFmtId="0" fontId="55" fillId="19" borderId="124" xfId="17" applyFont="1" applyFill="1" applyBorder="1" applyAlignment="1">
      <alignment horizontal="center" vertical="center"/>
    </xf>
    <xf numFmtId="0" fontId="55" fillId="19" borderId="125" xfId="17" applyFont="1" applyFill="1" applyBorder="1" applyAlignment="1">
      <alignment horizontal="center" vertical="center"/>
    </xf>
    <xf numFmtId="0" fontId="37" fillId="21" borderId="235" xfId="17" applyFont="1" applyFill="1" applyBorder="1" applyAlignment="1">
      <alignment horizontal="left" vertical="top" wrapText="1"/>
    </xf>
    <xf numFmtId="0" fontId="37" fillId="21" borderId="233" xfId="17" applyFont="1" applyFill="1" applyBorder="1" applyAlignment="1">
      <alignment horizontal="left" vertical="top" wrapText="1"/>
    </xf>
    <xf numFmtId="0" fontId="37" fillId="21" borderId="234" xfId="17" applyFont="1" applyFill="1" applyBorder="1" applyAlignment="1">
      <alignment horizontal="left" vertical="top" wrapText="1"/>
    </xf>
    <xf numFmtId="0" fontId="110" fillId="21" borderId="232" xfId="17" applyFont="1" applyFill="1" applyBorder="1" applyAlignment="1">
      <alignment horizontal="left" vertical="top" wrapText="1"/>
    </xf>
    <xf numFmtId="0" fontId="110" fillId="21" borderId="233" xfId="17" applyFont="1" applyFill="1" applyBorder="1" applyAlignment="1">
      <alignment horizontal="left" vertical="top" wrapText="1"/>
    </xf>
    <xf numFmtId="0" fontId="110" fillId="21" borderId="234" xfId="17" applyFont="1" applyFill="1" applyBorder="1" applyAlignment="1">
      <alignment horizontal="left" vertical="top" wrapText="1"/>
    </xf>
    <xf numFmtId="0" fontId="171" fillId="46" borderId="237" xfId="1" applyFont="1" applyFill="1" applyBorder="1" applyAlignment="1" applyProtection="1">
      <alignment horizontal="left" vertical="top" wrapText="1"/>
    </xf>
    <xf numFmtId="0" fontId="51" fillId="46" borderId="104" xfId="4" applyFont="1" applyFill="1" applyBorder="1" applyAlignment="1">
      <alignment horizontal="left" vertical="top" wrapText="1"/>
    </xf>
    <xf numFmtId="0" fontId="51" fillId="46" borderId="238" xfId="4" applyFont="1" applyFill="1" applyBorder="1" applyAlignment="1">
      <alignment horizontal="left" vertical="top" wrapText="1"/>
    </xf>
    <xf numFmtId="0" fontId="51" fillId="46" borderId="98" xfId="4" applyFont="1" applyFill="1" applyBorder="1" applyAlignment="1">
      <alignment horizontal="left" vertical="top" wrapText="1"/>
    </xf>
    <xf numFmtId="0" fontId="51" fillId="46" borderId="0" xfId="4" applyFont="1" applyFill="1" applyAlignment="1">
      <alignment horizontal="left" vertical="top" wrapText="1"/>
    </xf>
    <xf numFmtId="0" fontId="51" fillId="46" borderId="99" xfId="4" applyFont="1" applyFill="1" applyBorder="1" applyAlignment="1">
      <alignment horizontal="left" vertical="top" wrapText="1"/>
    </xf>
    <xf numFmtId="0" fontId="51" fillId="46" borderId="190" xfId="4" applyFont="1" applyFill="1" applyBorder="1" applyAlignment="1">
      <alignment horizontal="left" vertical="top" wrapText="1"/>
    </xf>
    <xf numFmtId="0" fontId="51" fillId="46" borderId="105" xfId="4" applyFont="1" applyFill="1" applyBorder="1" applyAlignment="1">
      <alignment horizontal="left" vertical="top" wrapText="1"/>
    </xf>
    <xf numFmtId="0" fontId="51" fillId="46" borderId="161" xfId="4" applyFont="1" applyFill="1" applyBorder="1" applyAlignment="1">
      <alignment horizontal="left" vertical="top" wrapText="1"/>
    </xf>
    <xf numFmtId="0" fontId="158" fillId="45" borderId="0" xfId="20" applyFont="1" applyFill="1" applyAlignment="1">
      <alignment horizontal="center" vertical="center"/>
    </xf>
    <xf numFmtId="0" fontId="6" fillId="0" borderId="0" xfId="20">
      <alignment vertical="center"/>
    </xf>
    <xf numFmtId="0" fontId="21" fillId="21" borderId="0" xfId="20" applyFont="1" applyFill="1" applyAlignment="1">
      <alignment horizontal="center" vertical="center" wrapText="1"/>
    </xf>
    <xf numFmtId="0" fontId="159" fillId="0" borderId="0" xfId="20" applyFont="1" applyAlignment="1">
      <alignment horizontal="center" vertical="center"/>
    </xf>
    <xf numFmtId="0" fontId="6" fillId="0" borderId="0" xfId="20" applyAlignment="1">
      <alignment horizontal="center" vertical="center"/>
    </xf>
    <xf numFmtId="0" fontId="160" fillId="9" borderId="0" xfId="20" applyFont="1" applyFill="1" applyAlignment="1">
      <alignment horizontal="center" vertical="center"/>
    </xf>
    <xf numFmtId="0" fontId="21" fillId="9" borderId="0" xfId="20" applyFont="1" applyFill="1" applyAlignment="1">
      <alignment horizontal="center" vertical="center"/>
    </xf>
    <xf numFmtId="0" fontId="161" fillId="9" borderId="0" xfId="20" applyFont="1" applyFill="1" applyAlignment="1">
      <alignment horizontal="center" vertical="center" wrapText="1"/>
    </xf>
    <xf numFmtId="0" fontId="161" fillId="9" borderId="0" xfId="20" applyFont="1" applyFill="1" applyAlignment="1">
      <alignment horizontal="center" vertical="center"/>
    </xf>
    <xf numFmtId="0" fontId="13" fillId="23" borderId="0" xfId="20" applyFont="1" applyFill="1" applyAlignment="1">
      <alignment horizontal="left" vertical="center" wrapText="1" indent="1"/>
    </xf>
    <xf numFmtId="0" fontId="35" fillId="23" borderId="0" xfId="20" applyFont="1" applyFill="1" applyAlignment="1">
      <alignment horizontal="left" vertical="center" wrapText="1" indent="1"/>
    </xf>
    <xf numFmtId="0" fontId="132" fillId="3" borderId="0" xfId="20" applyFont="1" applyFill="1" applyAlignment="1">
      <alignment horizontal="center" vertical="center" wrapText="1"/>
    </xf>
    <xf numFmtId="14" fontId="87" fillId="21" borderId="135" xfId="2" applyNumberFormat="1" applyFont="1" applyFill="1" applyBorder="1" applyAlignment="1">
      <alignment horizontal="center" vertical="center" wrapText="1" shrinkToFit="1"/>
    </xf>
    <xf numFmtId="14" fontId="87" fillId="21" borderId="136" xfId="2" applyNumberFormat="1" applyFont="1" applyFill="1" applyBorder="1" applyAlignment="1">
      <alignment horizontal="center" vertical="center" wrapText="1" shrinkToFit="1"/>
    </xf>
    <xf numFmtId="56" fontId="87" fillId="21" borderId="1" xfId="2" applyNumberFormat="1" applyFont="1" applyFill="1" applyBorder="1" applyAlignment="1">
      <alignment horizontal="center" vertical="center" wrapText="1"/>
    </xf>
    <xf numFmtId="56" fontId="87" fillId="21" borderId="134" xfId="2" applyNumberFormat="1" applyFont="1" applyFill="1" applyBorder="1" applyAlignment="1">
      <alignment horizontal="center" vertical="center" wrapText="1"/>
    </xf>
    <xf numFmtId="14" fontId="87" fillId="21" borderId="173" xfId="1" applyNumberFormat="1" applyFont="1" applyFill="1" applyBorder="1" applyAlignment="1" applyProtection="1">
      <alignment horizontal="center" vertical="center" wrapText="1"/>
    </xf>
    <xf numFmtId="0" fontId="87" fillId="21" borderId="150" xfId="2" applyFont="1" applyFill="1" applyBorder="1" applyAlignment="1">
      <alignment horizontal="center" vertical="center"/>
    </xf>
    <xf numFmtId="0" fontId="87" fillId="21" borderId="154" xfId="2" applyFont="1" applyFill="1" applyBorder="1" applyAlignment="1">
      <alignment horizontal="center" vertical="center"/>
    </xf>
    <xf numFmtId="14" fontId="87" fillId="21" borderId="171" xfId="1" applyNumberFormat="1" applyFont="1" applyFill="1" applyBorder="1" applyAlignment="1" applyProtection="1">
      <alignment horizontal="center" vertical="center" wrapText="1"/>
    </xf>
    <xf numFmtId="14" fontId="87" fillId="21" borderId="172" xfId="1" applyNumberFormat="1" applyFont="1" applyFill="1" applyBorder="1" applyAlignment="1" applyProtection="1">
      <alignment horizontal="center" vertical="center" wrapText="1"/>
    </xf>
    <xf numFmtId="14" fontId="35" fillId="21" borderId="177"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4" xfId="2" applyNumberFormat="1" applyFont="1" applyFill="1" applyBorder="1" applyAlignment="1">
      <alignment horizontal="center" vertical="center" shrinkToFit="1"/>
    </xf>
    <xf numFmtId="14" fontId="87" fillId="21" borderId="177"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4" xfId="2" applyNumberFormat="1" applyFont="1" applyFill="1" applyBorder="1" applyAlignment="1">
      <alignment horizontal="center" vertical="center" shrinkToFit="1"/>
    </xf>
    <xf numFmtId="14" fontId="87" fillId="21" borderId="177" xfId="2" applyNumberFormat="1" applyFont="1" applyFill="1" applyBorder="1" applyAlignment="1">
      <alignment horizontal="center" vertical="center" shrinkToFit="1"/>
    </xf>
    <xf numFmtId="56" fontId="87" fillId="21" borderId="39" xfId="2" applyNumberFormat="1" applyFont="1" applyFill="1" applyBorder="1" applyAlignment="1">
      <alignment horizontal="center" vertical="center" wrapText="1"/>
    </xf>
    <xf numFmtId="14" fontId="87" fillId="21" borderId="150" xfId="1" applyNumberFormat="1" applyFont="1" applyFill="1" applyBorder="1" applyAlignment="1" applyProtection="1">
      <alignment horizontal="center" vertical="center" wrapText="1"/>
    </xf>
    <xf numFmtId="14" fontId="87" fillId="21" borderId="137"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5" xfId="2" applyFont="1" applyFill="1" applyBorder="1" applyAlignment="1">
      <alignment vertical="top" wrapText="1"/>
    </xf>
    <xf numFmtId="0" fontId="6" fillId="0" borderId="61"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3" xfId="2" applyFill="1" applyBorder="1" applyAlignment="1">
      <alignment horizontal="left" vertical="top" wrapText="1"/>
    </xf>
    <xf numFmtId="0" fontId="6" fillId="24" borderId="122" xfId="2" applyFill="1" applyBorder="1" applyAlignment="1">
      <alignment horizontal="left" vertical="top" wrapText="1"/>
    </xf>
    <xf numFmtId="0" fontId="6" fillId="24" borderId="139" xfId="2" applyFill="1" applyBorder="1" applyAlignment="1">
      <alignment horizontal="left" vertical="top" wrapText="1"/>
    </xf>
    <xf numFmtId="0" fontId="1" fillId="28" borderId="53" xfId="2" applyFont="1" applyFill="1" applyBorder="1" applyAlignment="1">
      <alignment horizontal="left" vertical="top" wrapText="1"/>
    </xf>
    <xf numFmtId="0" fontId="1" fillId="28" borderId="64" xfId="2" applyFont="1" applyFill="1" applyBorder="1" applyAlignment="1">
      <alignment horizontal="lef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6" fillId="2" borderId="70" xfId="2" applyFill="1" applyBorder="1" applyAlignment="1">
      <alignment vertical="top" wrapText="1"/>
    </xf>
    <xf numFmtId="0" fontId="15" fillId="2" borderId="61" xfId="0" applyFont="1" applyFill="1" applyBorder="1" applyAlignment="1">
      <alignment vertical="top" wrapText="1"/>
    </xf>
    <xf numFmtId="0" fontId="1" fillId="2" borderId="70" xfId="2" applyFont="1" applyFill="1" applyBorder="1" applyAlignment="1">
      <alignment horizontal="left" vertical="top" wrapText="1"/>
    </xf>
    <xf numFmtId="0" fontId="1" fillId="2" borderId="61" xfId="2" applyFont="1" applyFill="1" applyBorder="1" applyAlignment="1">
      <alignment horizontal="left" vertical="top" wrapText="1"/>
    </xf>
    <xf numFmtId="0" fontId="14" fillId="5" borderId="193" xfId="2" applyFont="1" applyFill="1" applyBorder="1" applyAlignment="1">
      <alignment horizontal="center" vertical="center" wrapText="1"/>
    </xf>
    <xf numFmtId="0" fontId="14" fillId="5" borderId="194" xfId="2" applyFont="1" applyFill="1" applyBorder="1" applyAlignment="1">
      <alignment horizontal="center" vertical="center" wrapText="1"/>
    </xf>
    <xf numFmtId="0" fontId="14" fillId="5" borderId="195" xfId="2" applyFont="1" applyFill="1" applyBorder="1" applyAlignment="1">
      <alignment horizontal="center" vertical="center" wrapText="1"/>
    </xf>
    <xf numFmtId="0" fontId="6" fillId="5" borderId="84" xfId="2" applyFill="1" applyBorder="1">
      <alignment vertical="center"/>
    </xf>
    <xf numFmtId="0" fontId="6" fillId="5" borderId="24" xfId="2" applyFill="1" applyBorder="1">
      <alignment vertical="center"/>
    </xf>
    <xf numFmtId="0" fontId="6" fillId="5" borderId="85"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22" fillId="5" borderId="89" xfId="2" applyFont="1" applyFill="1" applyBorder="1" applyAlignment="1">
      <alignment horizontal="center" vertical="top" wrapText="1"/>
    </xf>
    <xf numFmtId="0" fontId="22" fillId="5" borderId="81" xfId="2" applyFont="1" applyFill="1" applyBorder="1" applyAlignment="1">
      <alignment horizontal="center" vertical="top" wrapText="1"/>
    </xf>
    <xf numFmtId="0" fontId="22" fillId="5" borderId="90"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7" fillId="5" borderId="17" xfId="2" applyFont="1" applyFill="1" applyBorder="1" applyAlignment="1">
      <alignment horizontal="center" vertical="center" shrinkToFit="1"/>
    </xf>
    <xf numFmtId="0" fontId="117" fillId="5" borderId="4" xfId="2" applyFont="1" applyFill="1" applyBorder="1" applyAlignment="1">
      <alignment horizontal="center" vertical="center" shrinkToFit="1"/>
    </xf>
    <xf numFmtId="0" fontId="26" fillId="19" borderId="0" xfId="19" applyFont="1" applyFill="1" applyAlignment="1">
      <alignment vertical="center" wrapText="1"/>
    </xf>
    <xf numFmtId="0" fontId="88" fillId="19" borderId="141" xfId="1" applyFont="1" applyFill="1" applyBorder="1" applyAlignment="1" applyProtection="1">
      <alignment horizontal="center" vertical="center" wrapText="1" shrinkToFit="1"/>
    </xf>
    <xf numFmtId="0" fontId="28" fillId="19" borderId="142" xfId="2" applyFont="1" applyFill="1" applyBorder="1" applyAlignment="1">
      <alignment horizontal="center" vertical="center" wrapText="1" shrinkToFit="1"/>
    </xf>
    <xf numFmtId="0" fontId="28" fillId="19" borderId="143" xfId="2" applyFont="1" applyFill="1" applyBorder="1" applyAlignment="1">
      <alignment horizontal="center" vertical="center" wrapText="1" shrinkToFit="1"/>
    </xf>
    <xf numFmtId="0" fontId="134" fillId="19" borderId="54" xfId="2" applyFont="1" applyFill="1" applyBorder="1" applyAlignment="1">
      <alignment horizontal="left" vertical="top" wrapText="1" shrinkToFit="1"/>
    </xf>
    <xf numFmtId="0" fontId="2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5" xfId="2" applyFont="1" applyBorder="1">
      <alignment vertical="center"/>
    </xf>
    <xf numFmtId="0" fontId="28" fillId="29" borderId="141" xfId="2" applyFont="1" applyFill="1" applyBorder="1" applyAlignment="1">
      <alignment horizontal="center" vertical="center" wrapText="1" shrinkToFit="1"/>
    </xf>
    <xf numFmtId="0" fontId="28" fillId="29" borderId="142" xfId="2" applyFont="1" applyFill="1" applyBorder="1" applyAlignment="1">
      <alignment horizontal="center" vertical="center" wrapText="1" shrinkToFit="1"/>
    </xf>
    <xf numFmtId="0" fontId="28" fillId="29" borderId="143" xfId="2" applyFont="1" applyFill="1" applyBorder="1" applyAlignment="1">
      <alignment horizontal="center" vertical="center" wrapText="1" shrinkToFit="1"/>
    </xf>
    <xf numFmtId="0" fontId="151" fillId="29" borderId="54" xfId="2" applyFont="1" applyFill="1" applyBorder="1" applyAlignment="1">
      <alignment horizontal="left" vertical="top" wrapText="1" shrinkToFit="1"/>
    </xf>
    <xf numFmtId="0" fontId="151" fillId="29" borderId="55" xfId="2" applyFont="1" applyFill="1" applyBorder="1" applyAlignment="1">
      <alignment horizontal="left" vertical="top" wrapText="1" shrinkToFit="1"/>
    </xf>
    <xf numFmtId="0" fontId="151" fillId="29" borderId="56" xfId="2" applyFont="1" applyFill="1" applyBorder="1" applyAlignment="1">
      <alignment horizontal="left" vertical="top" wrapText="1" shrinkToFit="1"/>
    </xf>
    <xf numFmtId="0" fontId="88" fillId="19" borderId="96"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7" xfId="1" applyFont="1" applyFill="1" applyBorder="1" applyAlignment="1" applyProtection="1">
      <alignment horizontal="center" vertical="center" wrapText="1"/>
    </xf>
    <xf numFmtId="0" fontId="132" fillId="19" borderId="93" xfId="1" applyFont="1" applyFill="1" applyBorder="1" applyAlignment="1" applyProtection="1">
      <alignment horizontal="left" vertical="top" wrapText="1"/>
    </xf>
    <xf numFmtId="0" fontId="21" fillId="19" borderId="155" xfId="1" applyFont="1" applyFill="1" applyBorder="1" applyAlignment="1" applyProtection="1">
      <alignment horizontal="left" vertical="top" wrapText="1"/>
    </xf>
    <xf numFmtId="0" fontId="21" fillId="19" borderId="156" xfId="1" applyFont="1" applyFill="1" applyBorder="1" applyAlignment="1" applyProtection="1">
      <alignment horizontal="left" vertical="top" wrapText="1"/>
    </xf>
    <xf numFmtId="0" fontId="88" fillId="29" borderId="96"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7" xfId="1" applyFont="1" applyFill="1" applyBorder="1" applyAlignment="1" applyProtection="1">
      <alignment horizontal="center" vertical="center" wrapText="1"/>
    </xf>
    <xf numFmtId="0" fontId="132" fillId="29" borderId="93" xfId="1" applyFont="1" applyFill="1" applyBorder="1" applyAlignment="1" applyProtection="1">
      <alignment horizontal="left" vertical="top" wrapText="1"/>
    </xf>
    <xf numFmtId="0" fontId="21" fillId="29" borderId="155" xfId="1" applyFont="1" applyFill="1" applyBorder="1" applyAlignment="1" applyProtection="1">
      <alignment horizontal="left" vertical="top" wrapText="1"/>
    </xf>
    <xf numFmtId="0" fontId="21" fillId="29" borderId="156" xfId="1" applyFont="1" applyFill="1" applyBorder="1" applyAlignment="1" applyProtection="1">
      <alignment horizontal="left" vertical="top" wrapText="1"/>
    </xf>
    <xf numFmtId="0" fontId="28" fillId="21" borderId="96"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7" xfId="2" applyFont="1" applyFill="1" applyBorder="1" applyAlignment="1">
      <alignment horizontal="center" vertical="center" shrinkToFit="1"/>
    </xf>
    <xf numFmtId="0" fontId="116" fillId="19" borderId="96"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7" xfId="2" applyFont="1" applyFill="1" applyBorder="1" applyAlignment="1">
      <alignment horizontal="center" vertical="center" shrinkToFit="1"/>
    </xf>
    <xf numFmtId="0" fontId="132" fillId="19" borderId="93" xfId="1" applyFont="1" applyFill="1" applyBorder="1" applyAlignment="1" applyProtection="1">
      <alignment vertical="top" wrapText="1"/>
    </xf>
    <xf numFmtId="0" fontId="21" fillId="19" borderId="94" xfId="2" applyFont="1" applyFill="1" applyBorder="1" applyAlignment="1">
      <alignment vertical="top" wrapText="1"/>
    </xf>
    <xf numFmtId="0" fontId="21" fillId="19" borderId="95" xfId="2" applyFont="1" applyFill="1" applyBorder="1" applyAlignment="1">
      <alignment vertical="top" wrapText="1"/>
    </xf>
    <xf numFmtId="0" fontId="116" fillId="29" borderId="96"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7" xfId="2" applyFont="1" applyFill="1" applyBorder="1" applyAlignment="1">
      <alignment horizontal="center" vertical="center" shrinkToFit="1"/>
    </xf>
    <xf numFmtId="0" fontId="134" fillId="29" borderId="205" xfId="1" applyFont="1" applyFill="1" applyBorder="1" applyAlignment="1" applyProtection="1">
      <alignment horizontal="left" vertical="top" wrapText="1"/>
    </xf>
    <xf numFmtId="0" fontId="134" fillId="29" borderId="104" xfId="1" applyFont="1" applyFill="1" applyBorder="1" applyAlignment="1" applyProtection="1">
      <alignment horizontal="left" vertical="top" wrapText="1"/>
    </xf>
    <xf numFmtId="0" fontId="134" fillId="29" borderId="206"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F99FF"/>
      <color rgb="FF6EF729"/>
      <color rgb="FF3399FF"/>
      <color rgb="FFD4FDC3"/>
      <color rgb="FFFAFEC2"/>
      <color rgb="FF00CC00"/>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6"/>
          <c:order val="0"/>
          <c:tx>
            <c:strRef>
              <c:f>'51　感染症統計'!$A$7</c:f>
              <c:strCache>
                <c:ptCount val="1"/>
                <c:pt idx="0">
                  <c:v>2023年</c:v>
                </c:pt>
              </c:strCache>
            </c:strRef>
          </c:tx>
          <c:spPr>
            <a:ln w="63500" cap="rnd">
              <a:solidFill>
                <a:srgbClr val="FF0000"/>
              </a:solidFill>
              <a:round/>
            </a:ln>
            <a:effectLst/>
          </c:spPr>
          <c:marker>
            <c:symbol val="none"/>
          </c:marker>
          <c:cat>
            <c:multiLvlStrRef>
              <c:f>'51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526</c:v>
                  </c:pt>
                  <c:pt idx="7">
                    <c:v>521</c:v>
                  </c:pt>
                  <c:pt idx="8">
                    <c:v>768 </c:v>
                  </c:pt>
                  <c:pt idx="9">
                    <c:v>454 </c:v>
                  </c:pt>
                  <c:pt idx="10">
                    <c:v>390 </c:v>
                  </c:pt>
                  <c:pt idx="11">
                    <c:v>418 </c:v>
                  </c:pt>
                  <c:pt idx="12">
                    <c:v>128</c:v>
                  </c:pt>
                  <c:pt idx="13">
                    <c:v>3,784 </c:v>
                  </c:pt>
                </c:lvl>
              </c:multiLvlStrCache>
            </c:multiLvlStrRef>
          </c:cat>
          <c:val>
            <c:numRef>
              <c:f>'51　感染症統計'!$B$7:$M$7</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418</c:v>
                </c:pt>
                <c:pt idx="11" formatCode="General">
                  <c:v>128</c:v>
                </c:pt>
              </c:numCache>
            </c:numRef>
          </c:val>
          <c:smooth val="0"/>
          <c:extLst>
            <c:ext xmlns:c16="http://schemas.microsoft.com/office/drawing/2014/chart" uri="{C3380CC4-5D6E-409C-BE32-E72D297353CC}">
              <c16:uniqueId val="{00000000-EF25-4824-8530-875CCEE0B185}"/>
            </c:ext>
          </c:extLst>
        </c:ser>
        <c:ser>
          <c:idx val="7"/>
          <c:order val="1"/>
          <c:tx>
            <c:strRef>
              <c:f>'51　感染症統計'!$A$8</c:f>
              <c:strCache>
                <c:ptCount val="1"/>
                <c:pt idx="0">
                  <c:v>2022年</c:v>
                </c:pt>
              </c:strCache>
            </c:strRef>
          </c:tx>
          <c:spPr>
            <a:ln w="25400" cap="rnd">
              <a:solidFill>
                <a:schemeClr val="accent6">
                  <a:lumMod val="75000"/>
                </a:schemeClr>
              </a:solidFill>
              <a:round/>
            </a:ln>
            <a:effectLst/>
          </c:spPr>
          <c:marker>
            <c:symbol val="none"/>
          </c:marker>
          <c:cat>
            <c:multiLvlStrRef>
              <c:f>'51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526</c:v>
                  </c:pt>
                  <c:pt idx="7">
                    <c:v>521</c:v>
                  </c:pt>
                  <c:pt idx="8">
                    <c:v>768 </c:v>
                  </c:pt>
                  <c:pt idx="9">
                    <c:v>454 </c:v>
                  </c:pt>
                  <c:pt idx="10">
                    <c:v>390 </c:v>
                  </c:pt>
                  <c:pt idx="11">
                    <c:v>418 </c:v>
                  </c:pt>
                  <c:pt idx="12">
                    <c:v>128</c:v>
                  </c:pt>
                  <c:pt idx="13">
                    <c:v>3,784 </c:v>
                  </c:pt>
                </c:lvl>
              </c:multiLvlStrCache>
            </c:multiLvlStrRef>
          </c:cat>
          <c:val>
            <c:numRef>
              <c:f>'51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'51　感染症統計'!$A$9</c:f>
              <c:strCache>
                <c:ptCount val="1"/>
                <c:pt idx="0">
                  <c:v>2021年</c:v>
                </c:pt>
              </c:strCache>
            </c:strRef>
          </c:tx>
          <c:spPr>
            <a:ln w="28575" cap="rnd">
              <a:solidFill>
                <a:schemeClr val="accent6"/>
              </a:solidFill>
              <a:round/>
            </a:ln>
            <a:effectLst/>
          </c:spPr>
          <c:marker>
            <c:symbol val="none"/>
          </c:marker>
          <c:cat>
            <c:multiLvlStrRef>
              <c:f>'51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526</c:v>
                  </c:pt>
                  <c:pt idx="7">
                    <c:v>521</c:v>
                  </c:pt>
                  <c:pt idx="8">
                    <c:v>768 </c:v>
                  </c:pt>
                  <c:pt idx="9">
                    <c:v>454 </c:v>
                  </c:pt>
                  <c:pt idx="10">
                    <c:v>390 </c:v>
                  </c:pt>
                  <c:pt idx="11">
                    <c:v>418 </c:v>
                  </c:pt>
                  <c:pt idx="12">
                    <c:v>128</c:v>
                  </c:pt>
                  <c:pt idx="13">
                    <c:v>3,784 </c:v>
                  </c:pt>
                </c:lvl>
              </c:multiLvlStrCache>
            </c:multiLvlStrRef>
          </c:cat>
          <c:val>
            <c:numRef>
              <c:f>'51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'51　感染症統計'!$A$10</c:f>
              <c:strCache>
                <c:ptCount val="1"/>
                <c:pt idx="0">
                  <c:v>2020年</c:v>
                </c:pt>
              </c:strCache>
            </c:strRef>
          </c:tx>
          <c:spPr>
            <a:ln w="12700" cap="rnd">
              <a:solidFill>
                <a:srgbClr val="FF0066"/>
              </a:solidFill>
              <a:round/>
            </a:ln>
            <a:effectLst/>
          </c:spPr>
          <c:marker>
            <c:symbol val="none"/>
          </c:marker>
          <c:cat>
            <c:multiLvlStrRef>
              <c:f>'51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526</c:v>
                  </c:pt>
                  <c:pt idx="7">
                    <c:v>521</c:v>
                  </c:pt>
                  <c:pt idx="8">
                    <c:v>768 </c:v>
                  </c:pt>
                  <c:pt idx="9">
                    <c:v>454 </c:v>
                  </c:pt>
                  <c:pt idx="10">
                    <c:v>390 </c:v>
                  </c:pt>
                  <c:pt idx="11">
                    <c:v>418 </c:v>
                  </c:pt>
                  <c:pt idx="12">
                    <c:v>128</c:v>
                  </c:pt>
                  <c:pt idx="13">
                    <c:v>3,784 </c:v>
                  </c:pt>
                </c:lvl>
              </c:multiLvlStrCache>
            </c:multiLvlStrRef>
          </c:cat>
          <c:val>
            <c:numRef>
              <c:f>'51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'51　感染症統計'!$A$11</c:f>
              <c:strCache>
                <c:ptCount val="1"/>
                <c:pt idx="0">
                  <c:v>2019年</c:v>
                </c:pt>
              </c:strCache>
            </c:strRef>
          </c:tx>
          <c:spPr>
            <a:ln w="19050" cap="rnd">
              <a:solidFill>
                <a:srgbClr val="0070C0"/>
              </a:solidFill>
              <a:round/>
            </a:ln>
            <a:effectLst/>
          </c:spPr>
          <c:marker>
            <c:symbol val="none"/>
          </c:marker>
          <c:cat>
            <c:multiLvlStrRef>
              <c:f>'51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526</c:v>
                  </c:pt>
                  <c:pt idx="7">
                    <c:v>521</c:v>
                  </c:pt>
                  <c:pt idx="8">
                    <c:v>768 </c:v>
                  </c:pt>
                  <c:pt idx="9">
                    <c:v>454 </c:v>
                  </c:pt>
                  <c:pt idx="10">
                    <c:v>390 </c:v>
                  </c:pt>
                  <c:pt idx="11">
                    <c:v>418 </c:v>
                  </c:pt>
                  <c:pt idx="12">
                    <c:v>128</c:v>
                  </c:pt>
                  <c:pt idx="13">
                    <c:v>3,784 </c:v>
                  </c:pt>
                </c:lvl>
              </c:multiLvlStrCache>
            </c:multiLvlStrRef>
          </c:cat>
          <c:val>
            <c:numRef>
              <c:f>'51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'51　感染症統計'!$A$12</c:f>
              <c:strCache>
                <c:ptCount val="1"/>
                <c:pt idx="0">
                  <c:v>2018年</c:v>
                </c:pt>
              </c:strCache>
            </c:strRef>
          </c:tx>
          <c:spPr>
            <a:ln w="12700" cap="rnd">
              <a:solidFill>
                <a:schemeClr val="accent4"/>
              </a:solidFill>
              <a:round/>
            </a:ln>
            <a:effectLst/>
          </c:spPr>
          <c:marker>
            <c:symbol val="none"/>
          </c:marker>
          <c:cat>
            <c:multiLvlStrRef>
              <c:f>'51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526</c:v>
                  </c:pt>
                  <c:pt idx="7">
                    <c:v>521</c:v>
                  </c:pt>
                  <c:pt idx="8">
                    <c:v>768 </c:v>
                  </c:pt>
                  <c:pt idx="9">
                    <c:v>454 </c:v>
                  </c:pt>
                  <c:pt idx="10">
                    <c:v>390 </c:v>
                  </c:pt>
                  <c:pt idx="11">
                    <c:v>418 </c:v>
                  </c:pt>
                  <c:pt idx="12">
                    <c:v>128</c:v>
                  </c:pt>
                  <c:pt idx="13">
                    <c:v>3,784 </c:v>
                  </c:pt>
                </c:lvl>
              </c:multiLvlStrCache>
            </c:multiLvlStrRef>
          </c:cat>
          <c:val>
            <c:numRef>
              <c:f>'51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'51　感染症統計'!$A$13</c:f>
              <c:strCache>
                <c:ptCount val="1"/>
                <c:pt idx="0">
                  <c:v>2017年</c:v>
                </c:pt>
              </c:strCache>
            </c:strRef>
          </c:tx>
          <c:spPr>
            <a:ln w="12700" cap="rnd">
              <a:solidFill>
                <a:schemeClr val="accent5"/>
              </a:solidFill>
              <a:round/>
            </a:ln>
            <a:effectLst/>
          </c:spPr>
          <c:marker>
            <c:symbol val="none"/>
          </c:marker>
          <c:cat>
            <c:multiLvlStrRef>
              <c:f>'51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526</c:v>
                  </c:pt>
                  <c:pt idx="7">
                    <c:v>521</c:v>
                  </c:pt>
                  <c:pt idx="8">
                    <c:v>768 </c:v>
                  </c:pt>
                  <c:pt idx="9">
                    <c:v>454 </c:v>
                  </c:pt>
                  <c:pt idx="10">
                    <c:v>390 </c:v>
                  </c:pt>
                  <c:pt idx="11">
                    <c:v>418 </c:v>
                  </c:pt>
                  <c:pt idx="12">
                    <c:v>128</c:v>
                  </c:pt>
                  <c:pt idx="13">
                    <c:v>3,784 </c:v>
                  </c:pt>
                </c:lvl>
              </c:multiLvlStrCache>
            </c:multiLvlStrRef>
          </c:cat>
          <c:val>
            <c:numRef>
              <c:f>'51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'51　感染症統計'!$A$14</c:f>
              <c:strCache>
                <c:ptCount val="1"/>
                <c:pt idx="0">
                  <c:v>2016年</c:v>
                </c:pt>
              </c:strCache>
            </c:strRef>
          </c:tx>
          <c:spPr>
            <a:ln w="12700" cap="rnd">
              <a:solidFill>
                <a:schemeClr val="tx2"/>
              </a:solidFill>
              <a:round/>
            </a:ln>
            <a:effectLst/>
          </c:spPr>
          <c:marker>
            <c:symbol val="none"/>
          </c:marker>
          <c:cat>
            <c:multiLvlStrRef>
              <c:f>'51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526</c:v>
                  </c:pt>
                  <c:pt idx="7">
                    <c:v>521</c:v>
                  </c:pt>
                  <c:pt idx="8">
                    <c:v>768 </c:v>
                  </c:pt>
                  <c:pt idx="9">
                    <c:v>454 </c:v>
                  </c:pt>
                  <c:pt idx="10">
                    <c:v>390 </c:v>
                  </c:pt>
                  <c:pt idx="11">
                    <c:v>418 </c:v>
                  </c:pt>
                  <c:pt idx="12">
                    <c:v>128</c:v>
                  </c:pt>
                  <c:pt idx="13">
                    <c:v>3,784 </c:v>
                  </c:pt>
                </c:lvl>
              </c:multiLvlStrCache>
            </c:multiLvlStrRef>
          </c:cat>
          <c:val>
            <c:numRef>
              <c:f>'51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'51　感染症統計'!$A$15</c:f>
              <c:strCache>
                <c:ptCount val="1"/>
                <c:pt idx="0">
                  <c:v>2015年</c:v>
                </c:pt>
              </c:strCache>
            </c:strRef>
          </c:tx>
          <c:spPr>
            <a:ln w="28575" cap="rnd">
              <a:solidFill>
                <a:schemeClr val="accent3">
                  <a:lumMod val="60000"/>
                </a:schemeClr>
              </a:solidFill>
              <a:round/>
            </a:ln>
            <a:effectLst/>
          </c:spPr>
          <c:marker>
            <c:symbol val="none"/>
          </c:marker>
          <c:cat>
            <c:multiLvlStrRef>
              <c:f>'51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526</c:v>
                  </c:pt>
                  <c:pt idx="7">
                    <c:v>521</c:v>
                  </c:pt>
                  <c:pt idx="8">
                    <c:v>768 </c:v>
                  </c:pt>
                  <c:pt idx="9">
                    <c:v>454 </c:v>
                  </c:pt>
                  <c:pt idx="10">
                    <c:v>390 </c:v>
                  </c:pt>
                  <c:pt idx="11">
                    <c:v>418 </c:v>
                  </c:pt>
                  <c:pt idx="12">
                    <c:v>128</c:v>
                  </c:pt>
                  <c:pt idx="13">
                    <c:v>3,784 </c:v>
                  </c:pt>
                </c:lvl>
              </c:multiLvlStrCache>
            </c:multiLvlStrRef>
          </c:cat>
          <c:val>
            <c:numRef>
              <c:f>'51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'51　感染症統計'!$P$7</c:f>
              <c:strCache>
                <c:ptCount val="1"/>
                <c:pt idx="0">
                  <c:v>2023年</c:v>
                </c:pt>
              </c:strCache>
            </c:strRef>
          </c:tx>
          <c:spPr>
            <a:ln w="63500" cap="rnd">
              <a:solidFill>
                <a:srgbClr val="FF0000"/>
              </a:solidFill>
              <a:round/>
            </a:ln>
            <a:effectLst/>
          </c:spPr>
          <c:marker>
            <c:symbol val="none"/>
          </c:marker>
          <c:val>
            <c:numRef>
              <c:f>'51　感染症統計'!$Q$7:$AB$7</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4</c:v>
                </c:pt>
              </c:numCache>
            </c:numRef>
          </c:val>
          <c:smooth val="0"/>
          <c:extLst>
            <c:ext xmlns:c16="http://schemas.microsoft.com/office/drawing/2014/chart" uri="{C3380CC4-5D6E-409C-BE32-E72D297353CC}">
              <c16:uniqueId val="{00000000-691A-4A61-BF12-3A5977548A2F}"/>
            </c:ext>
          </c:extLst>
        </c:ser>
        <c:ser>
          <c:idx val="7"/>
          <c:order val="1"/>
          <c:tx>
            <c:strRef>
              <c:f>'51　感染症統計'!$P$8</c:f>
              <c:strCache>
                <c:ptCount val="1"/>
                <c:pt idx="0">
                  <c:v>2022年</c:v>
                </c:pt>
              </c:strCache>
            </c:strRef>
          </c:tx>
          <c:spPr>
            <a:ln w="25400" cap="rnd">
              <a:solidFill>
                <a:schemeClr val="accent6">
                  <a:lumMod val="75000"/>
                </a:schemeClr>
              </a:solidFill>
              <a:round/>
            </a:ln>
            <a:effectLst/>
          </c:spPr>
          <c:marker>
            <c:symbol val="none"/>
          </c:marker>
          <c:val>
            <c:numRef>
              <c:f>'51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'51　感染症統計'!$P$9</c:f>
              <c:strCache>
                <c:ptCount val="1"/>
                <c:pt idx="0">
                  <c:v>2021年</c:v>
                </c:pt>
              </c:strCache>
            </c:strRef>
          </c:tx>
          <c:spPr>
            <a:ln w="28575" cap="rnd">
              <a:solidFill>
                <a:srgbClr val="FF0066"/>
              </a:solidFill>
              <a:round/>
            </a:ln>
            <a:effectLst/>
          </c:spPr>
          <c:marker>
            <c:symbol val="none"/>
          </c:marker>
          <c:val>
            <c:numRef>
              <c:f>'51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'51　感染症統計'!$P$10</c:f>
              <c:strCache>
                <c:ptCount val="1"/>
                <c:pt idx="0">
                  <c:v>2020年</c:v>
                </c:pt>
              </c:strCache>
            </c:strRef>
          </c:tx>
          <c:spPr>
            <a:ln w="28575" cap="rnd">
              <a:solidFill>
                <a:schemeClr val="accent2"/>
              </a:solidFill>
              <a:round/>
            </a:ln>
            <a:effectLst/>
          </c:spPr>
          <c:marker>
            <c:symbol val="none"/>
          </c:marker>
          <c:val>
            <c:numRef>
              <c:f>'51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'51　感染症統計'!$P$11</c:f>
              <c:strCache>
                <c:ptCount val="1"/>
                <c:pt idx="0">
                  <c:v>2019年</c:v>
                </c:pt>
              </c:strCache>
            </c:strRef>
          </c:tx>
          <c:spPr>
            <a:ln w="28575" cap="rnd">
              <a:solidFill>
                <a:schemeClr val="accent3">
                  <a:lumMod val="50000"/>
                </a:schemeClr>
              </a:solidFill>
              <a:round/>
            </a:ln>
            <a:effectLst/>
          </c:spPr>
          <c:marker>
            <c:symbol val="none"/>
          </c:marker>
          <c:val>
            <c:numRef>
              <c:f>'51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'51　感染症統計'!$P$12</c:f>
              <c:strCache>
                <c:ptCount val="1"/>
                <c:pt idx="0">
                  <c:v>2018年</c:v>
                </c:pt>
              </c:strCache>
            </c:strRef>
          </c:tx>
          <c:spPr>
            <a:ln w="28575" cap="rnd">
              <a:solidFill>
                <a:schemeClr val="accent4">
                  <a:lumMod val="75000"/>
                </a:schemeClr>
              </a:solidFill>
              <a:round/>
            </a:ln>
            <a:effectLst/>
          </c:spPr>
          <c:marker>
            <c:symbol val="none"/>
          </c:marker>
          <c:val>
            <c:numRef>
              <c:f>'51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'51　感染症統計'!$P$13</c:f>
              <c:strCache>
                <c:ptCount val="1"/>
                <c:pt idx="0">
                  <c:v>2017年</c:v>
                </c:pt>
              </c:strCache>
            </c:strRef>
          </c:tx>
          <c:spPr>
            <a:ln w="28575" cap="rnd">
              <a:solidFill>
                <a:schemeClr val="accent5"/>
              </a:solidFill>
              <a:round/>
            </a:ln>
            <a:effectLst/>
          </c:spPr>
          <c:marker>
            <c:symbol val="none"/>
          </c:marker>
          <c:val>
            <c:numRef>
              <c:f>'51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'51　感染症統計'!$P$14</c:f>
              <c:strCache>
                <c:ptCount val="1"/>
                <c:pt idx="0">
                  <c:v>2016年</c:v>
                </c:pt>
              </c:strCache>
            </c:strRef>
          </c:tx>
          <c:spPr>
            <a:ln w="28575" cap="rnd">
              <a:solidFill>
                <a:srgbClr val="3399FF"/>
              </a:solidFill>
              <a:round/>
            </a:ln>
            <a:effectLst/>
          </c:spPr>
          <c:marker>
            <c:symbol val="none"/>
          </c:marker>
          <c:val>
            <c:numRef>
              <c:f>'51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207065</xdr:colOff>
      <xdr:row>40</xdr:row>
      <xdr:rowOff>132519</xdr:rowOff>
    </xdr:from>
    <xdr:to>
      <xdr:col>33</xdr:col>
      <xdr:colOff>223630</xdr:colOff>
      <xdr:row>50</xdr:row>
      <xdr:rowOff>24846</xdr:rowOff>
    </xdr:to>
    <xdr:sp macro="" textlink="">
      <xdr:nvSpPr>
        <xdr:cNvPr id="12" name="四角形: 角を丸くする 11">
          <a:extLst>
            <a:ext uri="{FF2B5EF4-FFF2-40B4-BE49-F238E27FC236}">
              <a16:creationId xmlns:a16="http://schemas.microsoft.com/office/drawing/2014/main" id="{417F75F7-87DA-4E1D-0761-8C689225DB26}"/>
            </a:ext>
          </a:extLst>
        </xdr:cNvPr>
        <xdr:cNvSpPr/>
      </xdr:nvSpPr>
      <xdr:spPr>
        <a:xfrm>
          <a:off x="207065" y="6278215"/>
          <a:ext cx="14850717" cy="1565414"/>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400" b="1">
              <a:solidFill>
                <a:schemeClr val="bg1"/>
              </a:solidFill>
              <a:latin typeface="游ゴシック" panose="020B0400000000000000" pitchFamily="50" charset="-128"/>
              <a:ea typeface="游ゴシック" panose="020B0400000000000000" pitchFamily="50" charset="-128"/>
            </a:rPr>
            <a:t>弊社の </a:t>
          </a:r>
          <a:r>
            <a:rPr lang="en-US" altLang="ja-JP" sz="1400" b="1">
              <a:solidFill>
                <a:schemeClr val="bg1"/>
              </a:solidFill>
              <a:latin typeface="游ゴシック" panose="020B0400000000000000" pitchFamily="50" charset="-128"/>
              <a:ea typeface="游ゴシック" panose="020B0400000000000000" pitchFamily="50" charset="-128"/>
            </a:rPr>
            <a:t>e </a:t>
          </a:r>
          <a:r>
            <a:rPr lang="ja-JP" altLang="en-US" sz="1400" b="1">
              <a:solidFill>
                <a:schemeClr val="bg1"/>
              </a:solidFill>
              <a:latin typeface="游ゴシック" panose="020B0400000000000000" pitchFamily="50" charset="-128"/>
              <a:ea typeface="游ゴシック" panose="020B0400000000000000" pitchFamily="50" charset="-128"/>
            </a:rPr>
            <a:t>ラーニングは、パソコンやタブレット・スマートフォンでも見られます。 契約期間内であれば、何度でも繰り返し見ることが可能です。 画像で見て、解説を耳で聞くので、理解しやすいです。 ただ視聴するだけではなく、具体的にどのような仕組みを作ればよいか、文書の作り方の事例も 解説してあり、わかりやすいです。 弊社では、これらのコンサルティング、</a:t>
          </a:r>
          <a:r>
            <a:rPr lang="en-US" altLang="ja-JP" sz="1400" b="1">
              <a:solidFill>
                <a:schemeClr val="bg1"/>
              </a:solidFill>
              <a:latin typeface="游ゴシック" panose="020B0400000000000000" pitchFamily="50" charset="-128"/>
              <a:ea typeface="游ゴシック" panose="020B0400000000000000" pitchFamily="50" charset="-128"/>
            </a:rPr>
            <a:t>e </a:t>
          </a:r>
          <a:r>
            <a:rPr lang="ja-JP" altLang="en-US" sz="1400" b="1">
              <a:solidFill>
                <a:schemeClr val="bg1"/>
              </a:solidFill>
              <a:latin typeface="游ゴシック" panose="020B0400000000000000" pitchFamily="50" charset="-128"/>
              <a:ea typeface="游ゴシック" panose="020B0400000000000000" pitchFamily="50" charset="-128"/>
            </a:rPr>
            <a:t>ラーニングはもとより、監査においても、工場経験者が、 工場の立場に立って、助言し、不適合に対しては指導いたしております。 </a:t>
          </a:r>
          <a:r>
            <a:rPr lang="en-US" altLang="ja-JP" sz="1400" b="1">
              <a:solidFill>
                <a:schemeClr val="bg1"/>
              </a:solidFill>
              <a:latin typeface="游ゴシック" panose="020B0400000000000000" pitchFamily="50" charset="-128"/>
              <a:ea typeface="游ゴシック" panose="020B0400000000000000" pitchFamily="50" charset="-128"/>
            </a:rPr>
            <a:t>(</a:t>
          </a:r>
          <a:r>
            <a:rPr lang="ja-JP" altLang="en-US" sz="1400" b="1">
              <a:solidFill>
                <a:schemeClr val="bg1"/>
              </a:solidFill>
              <a:latin typeface="游ゴシック" panose="020B0400000000000000" pitchFamily="50" charset="-128"/>
              <a:ea typeface="游ゴシック" panose="020B0400000000000000" pitchFamily="50" charset="-128"/>
            </a:rPr>
            <a:t>株</a:t>
          </a:r>
          <a:r>
            <a:rPr lang="en-US" altLang="ja-JP" sz="1400" b="1">
              <a:solidFill>
                <a:schemeClr val="bg1"/>
              </a:solidFill>
              <a:latin typeface="游ゴシック" panose="020B0400000000000000" pitchFamily="50" charset="-128"/>
              <a:ea typeface="游ゴシック" panose="020B0400000000000000" pitchFamily="50" charset="-128"/>
            </a:rPr>
            <a:t>)</a:t>
          </a:r>
          <a:r>
            <a:rPr lang="ja-JP" altLang="en-US" sz="1400" b="1">
              <a:solidFill>
                <a:schemeClr val="bg1"/>
              </a:solidFill>
              <a:latin typeface="游ゴシック" panose="020B0400000000000000" pitchFamily="50" charset="-128"/>
              <a:ea typeface="游ゴシック" panose="020B0400000000000000" pitchFamily="50" charset="-128"/>
            </a:rPr>
            <a:t>ファクトリー・クリーンシステムは、コンサルティングから監査・適合証明書発行からその後の 維持・更新までしっかり支援します。</a:t>
          </a:r>
          <a:endParaRPr kumimoji="1" lang="ja-JP" altLang="en-US" sz="14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1</xdr:col>
      <xdr:colOff>132522</xdr:colOff>
      <xdr:row>1</xdr:row>
      <xdr:rowOff>165649</xdr:rowOff>
    </xdr:from>
    <xdr:to>
      <xdr:col>34</xdr:col>
      <xdr:colOff>238885</xdr:colOff>
      <xdr:row>40</xdr:row>
      <xdr:rowOff>66259</xdr:rowOff>
    </xdr:to>
    <xdr:pic>
      <xdr:nvPicPr>
        <xdr:cNvPr id="7" name="図 6">
          <a:extLst>
            <a:ext uri="{FF2B5EF4-FFF2-40B4-BE49-F238E27FC236}">
              <a16:creationId xmlns:a16="http://schemas.microsoft.com/office/drawing/2014/main" id="{ADBE0247-890D-D16A-1F68-761BB664B0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522" y="331301"/>
          <a:ext cx="18593146" cy="7371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4</xdr:row>
      <xdr:rowOff>0</xdr:rowOff>
    </xdr:from>
    <xdr:to>
      <xdr:col>13</xdr:col>
      <xdr:colOff>182880</xdr:colOff>
      <xdr:row>17</xdr:row>
      <xdr:rowOff>487680</xdr:rowOff>
    </xdr:to>
    <xdr:pic>
      <xdr:nvPicPr>
        <xdr:cNvPr id="29" name="図 28" descr="感染性胃腸炎患者報告数　直近5シーズン">
          <a:extLst>
            <a:ext uri="{FF2B5EF4-FFF2-40B4-BE49-F238E27FC236}">
              <a16:creationId xmlns:a16="http://schemas.microsoft.com/office/drawing/2014/main" id="{90A5DF35-53D4-7B74-CFEE-078B4109E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56760" y="990600"/>
          <a:ext cx="7368540" cy="280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6.52</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235222"/>
            <a:gd name="adj6" fmla="val -10408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8</xdr:col>
      <xdr:colOff>633184</xdr:colOff>
      <xdr:row>12</xdr:row>
      <xdr:rowOff>22860</xdr:rowOff>
    </xdr:from>
    <xdr:to>
      <xdr:col>9</xdr:col>
      <xdr:colOff>64462</xdr:colOff>
      <xdr:row>13</xdr:row>
      <xdr:rowOff>160020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995884" y="240792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114300</xdr:colOff>
      <xdr:row>80</xdr:row>
      <xdr:rowOff>251460</xdr:rowOff>
    </xdr:from>
    <xdr:to>
      <xdr:col>0</xdr:col>
      <xdr:colOff>114300</xdr:colOff>
      <xdr:row>82</xdr:row>
      <xdr:rowOff>281940</xdr:rowOff>
    </xdr:to>
    <xdr:cxnSp macro="">
      <xdr:nvCxnSpPr>
        <xdr:cNvPr id="34" name="直線矢印コネクタ 33">
          <a:extLst>
            <a:ext uri="{FF2B5EF4-FFF2-40B4-BE49-F238E27FC236}">
              <a16:creationId xmlns:a16="http://schemas.microsoft.com/office/drawing/2014/main" id="{5E36E7E1-6AB7-A3FE-5AF7-6EA2721613F7}"/>
            </a:ext>
          </a:extLst>
        </xdr:cNvPr>
        <xdr:cNvCxnSpPr/>
      </xdr:nvCxnSpPr>
      <xdr:spPr>
        <a:xfrm flipV="1">
          <a:off x="114300" y="56906160"/>
          <a:ext cx="0" cy="655320"/>
        </a:xfrm>
        <a:prstGeom prst="straightConnector1">
          <a:avLst/>
        </a:prstGeom>
        <a:ln w="76200">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0</xdr:colOff>
      <xdr:row>2</xdr:row>
      <xdr:rowOff>1</xdr:rowOff>
    </xdr:from>
    <xdr:to>
      <xdr:col>3</xdr:col>
      <xdr:colOff>152400</xdr:colOff>
      <xdr:row>16</xdr:row>
      <xdr:rowOff>42377</xdr:rowOff>
    </xdr:to>
    <xdr:pic>
      <xdr:nvPicPr>
        <xdr:cNvPr id="16" name="図 15">
          <a:extLst>
            <a:ext uri="{FF2B5EF4-FFF2-40B4-BE49-F238E27FC236}">
              <a16:creationId xmlns:a16="http://schemas.microsoft.com/office/drawing/2014/main" id="{FE58F8A4-627E-1422-F37E-E815A8C886C9}"/>
            </a:ext>
          </a:extLst>
        </xdr:cNvPr>
        <xdr:cNvPicPr>
          <a:picLocks noChangeAspect="1"/>
        </xdr:cNvPicPr>
      </xdr:nvPicPr>
      <xdr:blipFill>
        <a:blip xmlns:r="http://schemas.openxmlformats.org/officeDocument/2006/relationships" r:embed="rId3"/>
        <a:stretch>
          <a:fillRect/>
        </a:stretch>
      </xdr:blipFill>
      <xdr:spPr>
        <a:xfrm>
          <a:off x="0" y="548641"/>
          <a:ext cx="1638300" cy="2549356"/>
        </a:xfrm>
        <a:prstGeom prst="rect">
          <a:avLst/>
        </a:prstGeom>
      </xdr:spPr>
    </xdr:pic>
    <xdr:clientData/>
  </xdr:twoCellAnchor>
  <xdr:twoCellAnchor editAs="oneCell">
    <xdr:from>
      <xdr:col>4</xdr:col>
      <xdr:colOff>712108</xdr:colOff>
      <xdr:row>2</xdr:row>
      <xdr:rowOff>0</xdr:rowOff>
    </xdr:from>
    <xdr:to>
      <xdr:col>6</xdr:col>
      <xdr:colOff>754521</xdr:colOff>
      <xdr:row>16</xdr:row>
      <xdr:rowOff>30480</xdr:rowOff>
    </xdr:to>
    <xdr:pic>
      <xdr:nvPicPr>
        <xdr:cNvPr id="28" name="図 27">
          <a:extLst>
            <a:ext uri="{FF2B5EF4-FFF2-40B4-BE49-F238E27FC236}">
              <a16:creationId xmlns:a16="http://schemas.microsoft.com/office/drawing/2014/main" id="{929D4E7B-97E5-011D-4804-493245A41319}"/>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670448" y="548640"/>
          <a:ext cx="1840733" cy="2537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240631</xdr:colOff>
      <xdr:row>6</xdr:row>
      <xdr:rowOff>32084</xdr:rowOff>
    </xdr:from>
    <xdr:to>
      <xdr:col>6</xdr:col>
      <xdr:colOff>365641</xdr:colOff>
      <xdr:row>14</xdr:row>
      <xdr:rowOff>29867</xdr:rowOff>
    </xdr:to>
    <xdr:pic>
      <xdr:nvPicPr>
        <xdr:cNvPr id="2" name="図 1">
          <a:extLst>
            <a:ext uri="{FF2B5EF4-FFF2-40B4-BE49-F238E27FC236}">
              <a16:creationId xmlns:a16="http://schemas.microsoft.com/office/drawing/2014/main" id="{39BC0857-EC17-4647-A206-AED10DA097A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40631" y="2409524"/>
          <a:ext cx="3264450" cy="2192343"/>
        </a:xfrm>
        <a:prstGeom prst="rect">
          <a:avLst/>
        </a:prstGeom>
      </xdr:spPr>
    </xdr:pic>
    <xdr:clientData/>
  </xdr:twoCellAnchor>
  <xdr:twoCellAnchor editAs="oneCell">
    <xdr:from>
      <xdr:col>6</xdr:col>
      <xdr:colOff>152399</xdr:colOff>
      <xdr:row>14</xdr:row>
      <xdr:rowOff>120316</xdr:rowOff>
    </xdr:from>
    <xdr:to>
      <xdr:col>7</xdr:col>
      <xdr:colOff>264694</xdr:colOff>
      <xdr:row>15</xdr:row>
      <xdr:rowOff>250312</xdr:rowOff>
    </xdr:to>
    <xdr:pic>
      <xdr:nvPicPr>
        <xdr:cNvPr id="3" name="図 2">
          <a:extLst>
            <a:ext uri="{FF2B5EF4-FFF2-40B4-BE49-F238E27FC236}">
              <a16:creationId xmlns:a16="http://schemas.microsoft.com/office/drawing/2014/main" id="{C549B752-C233-4DAE-AFE1-83A4E748276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291839" y="4692316"/>
          <a:ext cx="729515" cy="4043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68580</xdr:rowOff>
    </xdr:from>
    <xdr:to>
      <xdr:col>2</xdr:col>
      <xdr:colOff>4602480</xdr:colOff>
      <xdr:row>32</xdr:row>
      <xdr:rowOff>137339</xdr:rowOff>
    </xdr:to>
    <xdr:pic>
      <xdr:nvPicPr>
        <xdr:cNvPr id="4" name="図 3">
          <a:extLst>
            <a:ext uri="{FF2B5EF4-FFF2-40B4-BE49-F238E27FC236}">
              <a16:creationId xmlns:a16="http://schemas.microsoft.com/office/drawing/2014/main" id="{AADDD1F1-48A1-6F95-AE0E-F14A5F486BE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10740" y="5951220"/>
          <a:ext cx="4602480" cy="3215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4394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7880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157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25</xdr:col>
      <xdr:colOff>143934</xdr:colOff>
      <xdr:row>45</xdr:row>
      <xdr:rowOff>84667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4079852"/>
          <a:ext cx="3384713" cy="387034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11</xdr:col>
      <xdr:colOff>211667</xdr:colOff>
      <xdr:row>44</xdr:row>
      <xdr:rowOff>127000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4075800"/>
          <a:ext cx="3465255" cy="3747400"/>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agri-biz.jp/item/detail/34606?item_type=1" TargetMode="External"/><Relationship Id="rId2" Type="http://schemas.openxmlformats.org/officeDocument/2006/relationships/hyperlink" Target="https://ifas.mhlw.go.jp/faspub/_link.do?i=IO_S020502&amp;p=RCL202303709" TargetMode="External"/><Relationship Id="rId1" Type="http://schemas.openxmlformats.org/officeDocument/2006/relationships/hyperlink" Target="https://ja-kochi.or.jp/informations/info/32529/" TargetMode="External"/><Relationship Id="rId6" Type="http://schemas.openxmlformats.org/officeDocument/2006/relationships/printerSettings" Target="../printerSettings/printerSettings11.bin"/><Relationship Id="rId5" Type="http://schemas.openxmlformats.org/officeDocument/2006/relationships/hyperlink" Target="https://agri-biz.jp/item/detail/34562?item_type=1" TargetMode="External"/><Relationship Id="rId4" Type="http://schemas.openxmlformats.org/officeDocument/2006/relationships/hyperlink" Target="https://news.yahoo.co.jp/articles/dfbaf8bc2bbcfd9506e98099b57bf78cbc550262"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news.biglobe.ne.jp/it/1227/mnn_231227_0279412216.html" TargetMode="External"/><Relationship Id="rId13" Type="http://schemas.openxmlformats.org/officeDocument/2006/relationships/printerSettings" Target="../printerSettings/printerSettings5.bin"/><Relationship Id="rId3" Type="http://schemas.openxmlformats.org/officeDocument/2006/relationships/hyperlink" Target="https://nordot.app/1112183844783620353?c=113147194022725109" TargetMode="External"/><Relationship Id="rId7" Type="http://schemas.openxmlformats.org/officeDocument/2006/relationships/hyperlink" Target="https://www.yomiuri.co.jp/local/kansai/news/20231227-OYO1T50018/" TargetMode="External"/><Relationship Id="rId12" Type="http://schemas.openxmlformats.org/officeDocument/2006/relationships/hyperlink" Target="https://newsdig.tbs.co.jp/articles/-/928454?display=1" TargetMode="External"/><Relationship Id="rId2" Type="http://schemas.openxmlformats.org/officeDocument/2006/relationships/hyperlink" Target="https://article.auone.jp/detail/1/2/2/101_2_r_20240104_1704362092038414" TargetMode="External"/><Relationship Id="rId1" Type="http://schemas.openxmlformats.org/officeDocument/2006/relationships/hyperlink" Target="https://www.city.saitama.jp/006/014/008/003/012/010/p112245.html" TargetMode="External"/><Relationship Id="rId6" Type="http://schemas.openxmlformats.org/officeDocument/2006/relationships/hyperlink" Target="https://newsdig.tbs.co.jp/articles/-/917537?display=1" TargetMode="External"/><Relationship Id="rId11" Type="http://schemas.openxmlformats.org/officeDocument/2006/relationships/hyperlink" Target="https://article.auone.jp/detail/1/2/4/339_4_r_20231227_1703631757373039" TargetMode="External"/><Relationship Id="rId5" Type="http://schemas.openxmlformats.org/officeDocument/2006/relationships/hyperlink" Target="https://nordot.app/1112525086725833141?c=768367547562557440" TargetMode="External"/><Relationship Id="rId10" Type="http://schemas.openxmlformats.org/officeDocument/2006/relationships/hyperlink" Target="https://www.ktn.co.jp/news/detail.php?id=20240106003" TargetMode="External"/><Relationship Id="rId4" Type="http://schemas.openxmlformats.org/officeDocument/2006/relationships/hyperlink" Target="https://www3.nhk.or.jp/lnews/takamatsu/20231227/8030017553.html" TargetMode="External"/><Relationship Id="rId9" Type="http://schemas.openxmlformats.org/officeDocument/2006/relationships/hyperlink" Target="https://www.daily.co.jp/society/national/2023/12/25/0017167172.s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maff.go.jp/j/export/e-shorisui/kaiyou_houshutsu.html" TargetMode="External"/><Relationship Id="rId3" Type="http://schemas.openxmlformats.org/officeDocument/2006/relationships/hyperlink" Target="https://www.nikkei.com/article/DGXZQOUC285GM0Y3A221C2000000/" TargetMode="External"/><Relationship Id="rId7" Type="http://schemas.openxmlformats.org/officeDocument/2006/relationships/hyperlink" Target="https://www.viet-jo.com/news/social/240104192908.html" TargetMode="External"/><Relationship Id="rId2" Type="http://schemas.openxmlformats.org/officeDocument/2006/relationships/hyperlink" Target="https://news.yahoo.co.jp/articles/af9d00670ed56195577baf20c9025baf974fa9e6" TargetMode="External"/><Relationship Id="rId1" Type="http://schemas.openxmlformats.org/officeDocument/2006/relationships/hyperlink" Target="https://www.jetro.go.jp/biznews/2023/12/dc842611abe3de3d.html" TargetMode="External"/><Relationship Id="rId6" Type="http://schemas.openxmlformats.org/officeDocument/2006/relationships/hyperlink" Target="https://www.thaich.net/news/20240104qa.htm" TargetMode="External"/><Relationship Id="rId11" Type="http://schemas.openxmlformats.org/officeDocument/2006/relationships/printerSettings" Target="../printerSettings/printerSettings6.bin"/><Relationship Id="rId5" Type="http://schemas.openxmlformats.org/officeDocument/2006/relationships/hyperlink" Target="https://jp.reuters.com/life/sports/NVD3I7YYSVIWNBJCDYYX4BPFQE-2024-01-04/" TargetMode="External"/><Relationship Id="rId10" Type="http://schemas.openxmlformats.org/officeDocument/2006/relationships/hyperlink" Target="https://www.jetro.go.jp/biznews/2023/12/7f6bb7ea63ddec18.html" TargetMode="External"/><Relationship Id="rId4" Type="http://schemas.openxmlformats.org/officeDocument/2006/relationships/hyperlink" Target="https://news.yahoo.co.jp/articles/0ef53b50592ab6008dacef9771afc2df0817b5c4" TargetMode="External"/><Relationship Id="rId9" Type="http://schemas.openxmlformats.org/officeDocument/2006/relationships/hyperlink" Target="https://jp.reuters.com/markets/global-markets/ZQHQU2NGXZODTFGJGZ3X74RIPI-2023-12-2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dimension ref="A1:J28"/>
  <sheetViews>
    <sheetView workbookViewId="0">
      <selection activeCell="P22" sqref="P22"/>
    </sheetView>
  </sheetViews>
  <sheetFormatPr defaultRowHeight="13.2"/>
  <cols>
    <col min="2" max="4" width="11" customWidth="1"/>
    <col min="5" max="7" width="12.109375" customWidth="1"/>
  </cols>
  <sheetData>
    <row r="1" spans="1:10">
      <c r="A1" s="105"/>
      <c r="B1" s="105"/>
      <c r="C1" s="105"/>
      <c r="D1" s="105"/>
      <c r="E1" s="105"/>
      <c r="F1" s="105"/>
      <c r="G1" s="105"/>
      <c r="H1" s="105"/>
    </row>
    <row r="2" spans="1:10">
      <c r="A2" s="105"/>
      <c r="B2" s="105"/>
      <c r="C2" s="105"/>
      <c r="D2" s="105"/>
      <c r="E2" s="105"/>
      <c r="F2" s="105"/>
      <c r="G2" s="105"/>
      <c r="H2" s="105"/>
    </row>
    <row r="3" spans="1:10">
      <c r="A3" s="105"/>
      <c r="B3" s="105"/>
      <c r="C3" s="105"/>
      <c r="D3" s="105"/>
      <c r="E3" s="105"/>
      <c r="F3" s="105"/>
      <c r="G3" s="105"/>
      <c r="H3" s="105"/>
    </row>
    <row r="4" spans="1:10">
      <c r="A4" s="105"/>
      <c r="B4" s="488" t="s">
        <v>260</v>
      </c>
      <c r="C4" s="489"/>
      <c r="D4" s="105"/>
      <c r="E4" s="105"/>
      <c r="F4" s="105"/>
      <c r="G4" s="105"/>
      <c r="H4" s="105"/>
    </row>
    <row r="5" spans="1:10" ht="13.8" thickBot="1">
      <c r="A5" s="105"/>
      <c r="B5" s="539" t="s">
        <v>246</v>
      </c>
      <c r="C5" s="540"/>
      <c r="D5" s="540"/>
      <c r="E5" s="541" t="s">
        <v>247</v>
      </c>
      <c r="F5" s="541"/>
      <c r="G5" s="542"/>
      <c r="H5" s="105"/>
    </row>
    <row r="6" spans="1:10">
      <c r="A6" s="105"/>
      <c r="B6" s="490" t="s">
        <v>248</v>
      </c>
      <c r="C6" s="491" t="s">
        <v>248</v>
      </c>
      <c r="D6" s="491" t="s">
        <v>249</v>
      </c>
      <c r="E6" s="492" t="s">
        <v>248</v>
      </c>
      <c r="F6" s="491" t="s">
        <v>248</v>
      </c>
      <c r="G6" s="493" t="s">
        <v>249</v>
      </c>
      <c r="H6" s="105"/>
    </row>
    <row r="7" spans="1:10">
      <c r="A7" s="105"/>
      <c r="B7" s="494" t="s">
        <v>250</v>
      </c>
      <c r="C7" s="495" t="s">
        <v>251</v>
      </c>
      <c r="D7" s="495" t="s">
        <v>252</v>
      </c>
      <c r="E7" s="496" t="s">
        <v>250</v>
      </c>
      <c r="F7" s="495" t="s">
        <v>251</v>
      </c>
      <c r="G7" s="497" t="s">
        <v>252</v>
      </c>
      <c r="H7" s="105"/>
    </row>
    <row r="8" spans="1:10" ht="13.8" thickBot="1">
      <c r="A8" s="105"/>
      <c r="B8" s="507">
        <v>166690</v>
      </c>
      <c r="C8" s="508">
        <v>86968</v>
      </c>
      <c r="D8" s="508">
        <v>79722</v>
      </c>
      <c r="E8" s="508">
        <v>17379</v>
      </c>
      <c r="F8" s="508">
        <v>8498</v>
      </c>
      <c r="G8" s="509">
        <v>8881</v>
      </c>
      <c r="H8" s="105"/>
    </row>
    <row r="9" spans="1:10">
      <c r="A9" s="105"/>
      <c r="B9" s="105"/>
      <c r="C9" s="105"/>
      <c r="D9" s="105"/>
      <c r="E9" s="105"/>
      <c r="F9" s="105"/>
      <c r="G9" s="105"/>
      <c r="H9" s="105"/>
    </row>
    <row r="10" spans="1:10">
      <c r="A10" s="105"/>
      <c r="B10" s="105"/>
      <c r="C10" s="105"/>
      <c r="D10" s="105"/>
      <c r="E10" s="105"/>
      <c r="F10" s="105"/>
      <c r="G10" s="105"/>
      <c r="H10" s="105"/>
      <c r="J10" t="s">
        <v>145</v>
      </c>
    </row>
    <row r="11" spans="1:10">
      <c r="A11" s="105"/>
      <c r="B11" s="105"/>
      <c r="C11" s="105"/>
      <c r="D11" s="105"/>
      <c r="E11" s="105"/>
      <c r="F11" s="105"/>
      <c r="G11" s="105"/>
      <c r="H11" s="105"/>
    </row>
    <row r="12" spans="1:10">
      <c r="A12" s="105"/>
      <c r="B12" s="488" t="s">
        <v>261</v>
      </c>
      <c r="C12" s="489"/>
      <c r="D12" s="105"/>
      <c r="E12" s="105"/>
      <c r="F12" s="105"/>
      <c r="G12" s="105"/>
      <c r="H12" s="105"/>
    </row>
    <row r="13" spans="1:10" ht="13.8" thickBot="1">
      <c r="A13" s="105"/>
      <c r="B13" s="539" t="s">
        <v>246</v>
      </c>
      <c r="C13" s="540"/>
      <c r="D13" s="540"/>
      <c r="E13" s="541" t="s">
        <v>247</v>
      </c>
      <c r="F13" s="541"/>
      <c r="G13" s="542"/>
      <c r="H13" s="105"/>
    </row>
    <row r="14" spans="1:10">
      <c r="A14" s="105"/>
      <c r="B14" s="490" t="s">
        <v>248</v>
      </c>
      <c r="C14" s="491" t="s">
        <v>248</v>
      </c>
      <c r="D14" s="491" t="s">
        <v>249</v>
      </c>
      <c r="E14" s="492" t="s">
        <v>248</v>
      </c>
      <c r="F14" s="491" t="s">
        <v>248</v>
      </c>
      <c r="G14" s="493" t="s">
        <v>249</v>
      </c>
      <c r="H14" s="105"/>
    </row>
    <row r="15" spans="1:10">
      <c r="A15" s="105"/>
      <c r="B15" s="494" t="s">
        <v>250</v>
      </c>
      <c r="C15" s="495" t="s">
        <v>251</v>
      </c>
      <c r="D15" s="495" t="s">
        <v>252</v>
      </c>
      <c r="E15" s="496" t="s">
        <v>250</v>
      </c>
      <c r="F15" s="495" t="s">
        <v>251</v>
      </c>
      <c r="G15" s="497" t="s">
        <v>252</v>
      </c>
      <c r="H15" s="105"/>
    </row>
    <row r="16" spans="1:10" ht="13.8" thickBot="1">
      <c r="A16" s="105"/>
      <c r="B16" s="507">
        <v>147858</v>
      </c>
      <c r="C16" s="508">
        <v>76879</v>
      </c>
      <c r="D16" s="508">
        <v>70979</v>
      </c>
      <c r="E16" s="508">
        <v>20511</v>
      </c>
      <c r="F16" s="508">
        <v>10072</v>
      </c>
      <c r="G16" s="509">
        <v>10439</v>
      </c>
      <c r="H16" s="105"/>
    </row>
    <row r="17" spans="1:8">
      <c r="A17" s="105"/>
      <c r="B17" s="105"/>
      <c r="C17" s="105"/>
      <c r="D17" s="105"/>
      <c r="E17" s="105"/>
      <c r="F17" s="105"/>
      <c r="G17" s="105"/>
      <c r="H17" s="105"/>
    </row>
    <row r="18" spans="1:8">
      <c r="A18" s="105"/>
      <c r="B18" s="105"/>
      <c r="C18" s="105"/>
      <c r="D18" s="105"/>
      <c r="E18" s="105"/>
      <c r="F18" s="105"/>
      <c r="G18" s="105"/>
      <c r="H18" s="105"/>
    </row>
    <row r="19" spans="1:8">
      <c r="A19" s="105"/>
      <c r="B19" s="105"/>
      <c r="C19" s="105"/>
      <c r="D19" s="105"/>
      <c r="E19" s="105"/>
      <c r="F19" s="105"/>
      <c r="G19" s="105"/>
      <c r="H19" s="105"/>
    </row>
    <row r="20" spans="1:8" ht="18" customHeight="1">
      <c r="A20" s="105"/>
      <c r="B20" s="498" t="s">
        <v>246</v>
      </c>
      <c r="C20" s="499"/>
      <c r="D20" s="499"/>
      <c r="E20" s="500" t="s">
        <v>247</v>
      </c>
      <c r="F20" s="500"/>
      <c r="G20" s="501"/>
      <c r="H20" s="105"/>
    </row>
    <row r="21" spans="1:8" ht="18" customHeight="1">
      <c r="A21" s="105"/>
      <c r="B21" s="502" t="s">
        <v>253</v>
      </c>
      <c r="C21" s="503" t="s">
        <v>254</v>
      </c>
      <c r="D21" s="503" t="s">
        <v>255</v>
      </c>
      <c r="E21" s="504" t="s">
        <v>256</v>
      </c>
      <c r="F21" s="503" t="s">
        <v>257</v>
      </c>
      <c r="G21" s="505" t="s">
        <v>258</v>
      </c>
      <c r="H21" s="105"/>
    </row>
    <row r="22" spans="1:8" ht="18" customHeight="1">
      <c r="A22" s="105"/>
      <c r="B22" s="506">
        <f>+B16/B8</f>
        <v>0.88702381666566676</v>
      </c>
      <c r="C22" s="506">
        <f t="shared" ref="C22:G22" si="0">+C16/C8</f>
        <v>0.88399181308067332</v>
      </c>
      <c r="D22" s="506">
        <f t="shared" si="0"/>
        <v>0.89033140162063173</v>
      </c>
      <c r="E22" s="506">
        <f t="shared" si="0"/>
        <v>1.1802175038839979</v>
      </c>
      <c r="F22" s="506">
        <f t="shared" si="0"/>
        <v>1.1852200517768887</v>
      </c>
      <c r="G22" s="506">
        <f t="shared" si="0"/>
        <v>1.1754306947415831</v>
      </c>
      <c r="H22" s="105"/>
    </row>
    <row r="23" spans="1:8">
      <c r="B23" s="105"/>
      <c r="C23" s="105"/>
      <c r="D23" s="105"/>
      <c r="E23" s="105"/>
      <c r="F23" s="105"/>
      <c r="G23" s="105"/>
      <c r="H23" s="105"/>
    </row>
    <row r="24" spans="1:8">
      <c r="B24" s="105"/>
      <c r="C24" s="105"/>
      <c r="D24" s="105"/>
      <c r="E24" s="105"/>
      <c r="F24" s="105"/>
      <c r="G24" s="105"/>
      <c r="H24" s="105"/>
    </row>
    <row r="25" spans="1:8">
      <c r="B25" s="105"/>
      <c r="C25" s="105"/>
      <c r="D25" s="105"/>
      <c r="E25" s="105"/>
      <c r="F25" s="105"/>
      <c r="G25" s="105"/>
      <c r="H25" s="105"/>
    </row>
    <row r="26" spans="1:8">
      <c r="H26" s="105"/>
    </row>
    <row r="28" spans="1:8">
      <c r="H28" t="s">
        <v>259</v>
      </c>
    </row>
  </sheetData>
  <mergeCells count="4">
    <mergeCell ref="B5:D5"/>
    <mergeCell ref="E5:G5"/>
    <mergeCell ref="B13:D13"/>
    <mergeCell ref="E13:G13"/>
  </mergeCells>
  <phoneticPr fontId="8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7"/>
  <sheetViews>
    <sheetView view="pageBreakPreview" zoomScale="115" zoomScaleNormal="100" zoomScaleSheetLayoutView="115" workbookViewId="0">
      <selection activeCell="F13" sqref="F13"/>
    </sheetView>
  </sheetViews>
  <sheetFormatPr defaultColWidth="9" defaultRowHeight="13.2"/>
  <cols>
    <col min="1" max="1" width="21.33203125" style="41" customWidth="1"/>
    <col min="2" max="2" width="19.77734375" style="41" customWidth="1"/>
    <col min="3" max="3" width="80.21875" style="254" customWidth="1"/>
    <col min="4" max="4" width="14.44140625" style="42" customWidth="1"/>
    <col min="5" max="5" width="13.6640625" style="42"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68" t="s">
        <v>264</v>
      </c>
      <c r="B1" s="269" t="s">
        <v>151</v>
      </c>
      <c r="C1" s="328" t="s">
        <v>165</v>
      </c>
      <c r="D1" s="270" t="s">
        <v>23</v>
      </c>
      <c r="E1" s="271" t="s">
        <v>24</v>
      </c>
    </row>
    <row r="2" spans="1:5" s="104" customFormat="1" ht="24" customHeight="1">
      <c r="A2" s="387" t="s">
        <v>183</v>
      </c>
      <c r="B2" s="388" t="s">
        <v>267</v>
      </c>
      <c r="C2" s="427" t="s">
        <v>343</v>
      </c>
      <c r="D2" s="389">
        <v>45295</v>
      </c>
      <c r="E2" s="390">
        <v>45296</v>
      </c>
    </row>
    <row r="3" spans="1:5" s="104" customFormat="1" ht="24" customHeight="1">
      <c r="A3" s="420" t="s">
        <v>183</v>
      </c>
      <c r="B3" s="421" t="s">
        <v>268</v>
      </c>
      <c r="C3" s="429" t="s">
        <v>344</v>
      </c>
      <c r="D3" s="422">
        <v>45296</v>
      </c>
      <c r="E3" s="423">
        <v>45296</v>
      </c>
    </row>
    <row r="4" spans="1:5" s="104" customFormat="1" ht="24" customHeight="1">
      <c r="A4" s="420" t="s">
        <v>183</v>
      </c>
      <c r="B4" s="421" t="s">
        <v>269</v>
      </c>
      <c r="C4" s="426" t="s">
        <v>345</v>
      </c>
      <c r="D4" s="422">
        <v>45295</v>
      </c>
      <c r="E4" s="423">
        <v>45296</v>
      </c>
    </row>
    <row r="5" spans="1:5" s="104" customFormat="1" ht="24" customHeight="1">
      <c r="A5" s="420" t="s">
        <v>270</v>
      </c>
      <c r="B5" s="421" t="s">
        <v>271</v>
      </c>
      <c r="C5" s="429" t="s">
        <v>346</v>
      </c>
      <c r="D5" s="422">
        <v>45295</v>
      </c>
      <c r="E5" s="423">
        <v>45296</v>
      </c>
    </row>
    <row r="6" spans="1:5" s="104" customFormat="1" ht="24" customHeight="1">
      <c r="A6" s="387" t="s">
        <v>183</v>
      </c>
      <c r="B6" s="388" t="s">
        <v>267</v>
      </c>
      <c r="C6" s="427" t="s">
        <v>347</v>
      </c>
      <c r="D6" s="389">
        <v>45295</v>
      </c>
      <c r="E6" s="390">
        <v>45296</v>
      </c>
    </row>
    <row r="7" spans="1:5" s="104" customFormat="1" ht="24" customHeight="1">
      <c r="A7" s="387" t="s">
        <v>183</v>
      </c>
      <c r="B7" s="388" t="s">
        <v>272</v>
      </c>
      <c r="C7" s="461" t="s">
        <v>348</v>
      </c>
      <c r="D7" s="389">
        <v>45295</v>
      </c>
      <c r="E7" s="390">
        <v>45296</v>
      </c>
    </row>
    <row r="8" spans="1:5" ht="24" customHeight="1">
      <c r="A8" s="387" t="s">
        <v>184</v>
      </c>
      <c r="B8" s="388" t="s">
        <v>273</v>
      </c>
      <c r="C8" s="435" t="s">
        <v>349</v>
      </c>
      <c r="D8" s="389">
        <v>45295</v>
      </c>
      <c r="E8" s="390">
        <v>45296</v>
      </c>
    </row>
    <row r="9" spans="1:5" s="104" customFormat="1" ht="22.95" customHeight="1">
      <c r="A9" s="387" t="s">
        <v>185</v>
      </c>
      <c r="B9" s="388" t="s">
        <v>274</v>
      </c>
      <c r="C9" s="445" t="s">
        <v>350</v>
      </c>
      <c r="D9" s="389">
        <v>45294</v>
      </c>
      <c r="E9" s="390">
        <v>45295</v>
      </c>
    </row>
    <row r="10" spans="1:5" s="104" customFormat="1" ht="22.95" customHeight="1">
      <c r="A10" s="387" t="s">
        <v>183</v>
      </c>
      <c r="B10" s="388" t="s">
        <v>275</v>
      </c>
      <c r="C10" s="461" t="s">
        <v>351</v>
      </c>
      <c r="D10" s="389">
        <v>45293</v>
      </c>
      <c r="E10" s="390">
        <v>45295</v>
      </c>
    </row>
    <row r="11" spans="1:5" s="104" customFormat="1" ht="22.95" customHeight="1">
      <c r="A11" s="104" t="s">
        <v>183</v>
      </c>
      <c r="B11" s="388" t="s">
        <v>276</v>
      </c>
      <c r="C11" s="461" t="s">
        <v>352</v>
      </c>
      <c r="D11" s="389">
        <v>45290</v>
      </c>
      <c r="E11" s="390">
        <v>45295</v>
      </c>
    </row>
    <row r="12" spans="1:5" s="104" customFormat="1" ht="22.95" customHeight="1">
      <c r="A12" s="387" t="s">
        <v>183</v>
      </c>
      <c r="B12" s="388" t="s">
        <v>277</v>
      </c>
      <c r="C12" s="427" t="s">
        <v>353</v>
      </c>
      <c r="D12" s="389">
        <v>45290</v>
      </c>
      <c r="E12" s="390">
        <v>45295</v>
      </c>
    </row>
    <row r="13" spans="1:5" s="104" customFormat="1" ht="22.95" customHeight="1">
      <c r="A13" s="404" t="s">
        <v>183</v>
      </c>
      <c r="B13" s="405" t="s">
        <v>278</v>
      </c>
      <c r="C13" s="405" t="s">
        <v>354</v>
      </c>
      <c r="D13" s="406">
        <v>45290</v>
      </c>
      <c r="E13" s="407">
        <v>45295</v>
      </c>
    </row>
    <row r="14" spans="1:5" s="104" customFormat="1" ht="22.95" customHeight="1">
      <c r="A14" s="404" t="s">
        <v>184</v>
      </c>
      <c r="B14" s="405" t="s">
        <v>279</v>
      </c>
      <c r="C14" s="428" t="s">
        <v>355</v>
      </c>
      <c r="D14" s="406">
        <v>45289</v>
      </c>
      <c r="E14" s="407">
        <v>45295</v>
      </c>
    </row>
    <row r="15" spans="1:5" s="104" customFormat="1" ht="22.95" customHeight="1">
      <c r="A15" s="404" t="s">
        <v>183</v>
      </c>
      <c r="B15" s="405" t="s">
        <v>280</v>
      </c>
      <c r="C15" s="428" t="s">
        <v>356</v>
      </c>
      <c r="D15" s="406">
        <v>45289</v>
      </c>
      <c r="E15" s="407">
        <v>45295</v>
      </c>
    </row>
    <row r="16" spans="1:5" s="104" customFormat="1" ht="22.95" customHeight="1">
      <c r="A16" s="404" t="s">
        <v>183</v>
      </c>
      <c r="B16" s="405" t="s">
        <v>281</v>
      </c>
      <c r="C16" s="447" t="s">
        <v>357</v>
      </c>
      <c r="D16" s="406">
        <v>45288</v>
      </c>
      <c r="E16" s="407">
        <v>45295</v>
      </c>
    </row>
    <row r="17" spans="1:5" s="104" customFormat="1" ht="22.95" customHeight="1">
      <c r="A17" s="420" t="s">
        <v>183</v>
      </c>
      <c r="B17" s="421" t="s">
        <v>282</v>
      </c>
      <c r="C17" s="431" t="s">
        <v>358</v>
      </c>
      <c r="D17" s="422">
        <v>45288</v>
      </c>
      <c r="E17" s="423">
        <v>45295</v>
      </c>
    </row>
    <row r="18" spans="1:5" s="104" customFormat="1" ht="22.95" customHeight="1">
      <c r="A18" s="420" t="s">
        <v>184</v>
      </c>
      <c r="B18" s="421" t="s">
        <v>283</v>
      </c>
      <c r="C18" s="426" t="s">
        <v>359</v>
      </c>
      <c r="D18" s="422">
        <v>45288</v>
      </c>
      <c r="E18" s="423">
        <v>45295</v>
      </c>
    </row>
    <row r="19" spans="1:5" s="104" customFormat="1" ht="22.95" customHeight="1">
      <c r="A19" s="420" t="s">
        <v>185</v>
      </c>
      <c r="B19" s="421" t="s">
        <v>284</v>
      </c>
      <c r="C19" s="472" t="s">
        <v>360</v>
      </c>
      <c r="D19" s="422">
        <v>45288</v>
      </c>
      <c r="E19" s="423">
        <v>45295</v>
      </c>
    </row>
    <row r="20" spans="1:5" s="104" customFormat="1" ht="22.95" customHeight="1">
      <c r="A20" s="420" t="s">
        <v>184</v>
      </c>
      <c r="B20" s="421" t="s">
        <v>285</v>
      </c>
      <c r="C20" s="426" t="s">
        <v>361</v>
      </c>
      <c r="D20" s="422">
        <v>45288</v>
      </c>
      <c r="E20" s="423">
        <v>45295</v>
      </c>
    </row>
    <row r="21" spans="1:5" s="104" customFormat="1" ht="22.95" customHeight="1">
      <c r="A21" s="420" t="s">
        <v>185</v>
      </c>
      <c r="B21" s="421" t="s">
        <v>286</v>
      </c>
      <c r="C21" s="471" t="s">
        <v>362</v>
      </c>
      <c r="D21" s="422">
        <v>45288</v>
      </c>
      <c r="E21" s="423">
        <v>45295</v>
      </c>
    </row>
    <row r="22" spans="1:5" s="104" customFormat="1" ht="22.95" customHeight="1">
      <c r="A22" s="420" t="s">
        <v>183</v>
      </c>
      <c r="B22" s="421" t="s">
        <v>287</v>
      </c>
      <c r="C22" s="426" t="s">
        <v>363</v>
      </c>
      <c r="D22" s="422">
        <v>45288</v>
      </c>
      <c r="E22" s="423">
        <v>45295</v>
      </c>
    </row>
    <row r="23" spans="1:5" s="104" customFormat="1" ht="22.95" customHeight="1">
      <c r="A23" s="420" t="s">
        <v>185</v>
      </c>
      <c r="B23" s="421" t="s">
        <v>288</v>
      </c>
      <c r="C23" s="429" t="s">
        <v>364</v>
      </c>
      <c r="D23" s="422">
        <v>45288</v>
      </c>
      <c r="E23" s="423">
        <v>45295</v>
      </c>
    </row>
    <row r="24" spans="1:5" s="104" customFormat="1" ht="22.95" customHeight="1">
      <c r="A24" s="420" t="s">
        <v>183</v>
      </c>
      <c r="B24" s="421" t="s">
        <v>289</v>
      </c>
      <c r="C24" s="421" t="s">
        <v>365</v>
      </c>
      <c r="D24" s="422">
        <v>45288</v>
      </c>
      <c r="E24" s="423">
        <v>45295</v>
      </c>
    </row>
    <row r="25" spans="1:5" s="104" customFormat="1" ht="22.95" customHeight="1">
      <c r="A25" s="420" t="s">
        <v>183</v>
      </c>
      <c r="B25" s="421" t="s">
        <v>290</v>
      </c>
      <c r="C25" s="421" t="s">
        <v>291</v>
      </c>
      <c r="D25" s="422">
        <v>45288</v>
      </c>
      <c r="E25" s="423">
        <v>45288</v>
      </c>
    </row>
    <row r="26" spans="1:5" s="104" customFormat="1" ht="22.95" customHeight="1">
      <c r="A26" s="420" t="s">
        <v>183</v>
      </c>
      <c r="B26" s="421" t="s">
        <v>292</v>
      </c>
      <c r="C26" s="431" t="s">
        <v>293</v>
      </c>
      <c r="D26" s="422">
        <v>45288</v>
      </c>
      <c r="E26" s="423">
        <v>45288</v>
      </c>
    </row>
    <row r="27" spans="1:5" s="104" customFormat="1" ht="22.95" customHeight="1">
      <c r="A27" s="420" t="s">
        <v>270</v>
      </c>
      <c r="B27" s="421" t="s">
        <v>294</v>
      </c>
      <c r="C27" s="430" t="s">
        <v>295</v>
      </c>
      <c r="D27" s="422">
        <v>45287</v>
      </c>
      <c r="E27" s="423">
        <v>45287</v>
      </c>
    </row>
    <row r="28" spans="1:5" s="104" customFormat="1" ht="22.95" customHeight="1">
      <c r="A28" s="420" t="s">
        <v>183</v>
      </c>
      <c r="B28" s="421" t="s">
        <v>296</v>
      </c>
      <c r="C28" s="471" t="s">
        <v>297</v>
      </c>
      <c r="D28" s="422">
        <v>45287</v>
      </c>
      <c r="E28" s="423">
        <v>45287</v>
      </c>
    </row>
    <row r="29" spans="1:5" s="104" customFormat="1" ht="22.95" customHeight="1">
      <c r="A29" s="420" t="s">
        <v>183</v>
      </c>
      <c r="B29" s="421" t="s">
        <v>298</v>
      </c>
      <c r="C29" s="426" t="s">
        <v>299</v>
      </c>
      <c r="D29" s="422">
        <v>45287</v>
      </c>
      <c r="E29" s="423">
        <v>45287</v>
      </c>
    </row>
    <row r="30" spans="1:5" s="104" customFormat="1" ht="22.95" customHeight="1">
      <c r="A30" s="420" t="s">
        <v>183</v>
      </c>
      <c r="B30" s="421" t="s">
        <v>300</v>
      </c>
      <c r="C30" s="429" t="s">
        <v>301</v>
      </c>
      <c r="D30" s="422">
        <v>45287</v>
      </c>
      <c r="E30" s="423">
        <v>45287</v>
      </c>
    </row>
    <row r="31" spans="1:5" s="104" customFormat="1" ht="22.95" customHeight="1">
      <c r="A31" s="404" t="s">
        <v>183</v>
      </c>
      <c r="B31" s="405" t="s">
        <v>302</v>
      </c>
      <c r="C31" s="446" t="s">
        <v>303</v>
      </c>
      <c r="D31" s="406">
        <v>45287</v>
      </c>
      <c r="E31" s="407">
        <v>45287</v>
      </c>
    </row>
    <row r="32" spans="1:5" s="104" customFormat="1" ht="22.95" customHeight="1">
      <c r="A32" s="404" t="s">
        <v>183</v>
      </c>
      <c r="B32" s="405" t="s">
        <v>304</v>
      </c>
      <c r="C32" s="510" t="s">
        <v>305</v>
      </c>
      <c r="D32" s="406">
        <v>45287</v>
      </c>
      <c r="E32" s="407">
        <v>45287</v>
      </c>
    </row>
    <row r="33" spans="1:5" s="104" customFormat="1" ht="22.95" customHeight="1">
      <c r="A33" s="420" t="s">
        <v>183</v>
      </c>
      <c r="B33" s="421" t="s">
        <v>306</v>
      </c>
      <c r="C33" s="426" t="s">
        <v>307</v>
      </c>
      <c r="D33" s="422">
        <v>45287</v>
      </c>
      <c r="E33" s="423">
        <v>45287</v>
      </c>
    </row>
    <row r="34" spans="1:5" s="104" customFormat="1" ht="22.95" customHeight="1">
      <c r="A34" s="420" t="s">
        <v>184</v>
      </c>
      <c r="B34" s="421" t="s">
        <v>308</v>
      </c>
      <c r="C34" s="430" t="s">
        <v>309</v>
      </c>
      <c r="D34" s="422">
        <v>45287</v>
      </c>
      <c r="E34" s="423">
        <v>45287</v>
      </c>
    </row>
    <row r="35" spans="1:5" s="104" customFormat="1" ht="22.95" customHeight="1">
      <c r="A35" s="420" t="s">
        <v>183</v>
      </c>
      <c r="B35" s="421" t="s">
        <v>310</v>
      </c>
      <c r="C35" s="430" t="s">
        <v>311</v>
      </c>
      <c r="D35" s="422">
        <v>45286</v>
      </c>
      <c r="E35" s="423">
        <v>45287</v>
      </c>
    </row>
    <row r="36" spans="1:5" s="104" customFormat="1" ht="22.95" customHeight="1">
      <c r="A36" s="420" t="s">
        <v>183</v>
      </c>
      <c r="B36" s="421" t="s">
        <v>312</v>
      </c>
      <c r="C36" s="426" t="s">
        <v>313</v>
      </c>
      <c r="D36" s="422">
        <v>45286</v>
      </c>
      <c r="E36" s="423">
        <v>45287</v>
      </c>
    </row>
    <row r="37" spans="1:5" s="104" customFormat="1" ht="22.95" customHeight="1">
      <c r="A37" s="420" t="s">
        <v>183</v>
      </c>
      <c r="B37" s="421" t="s">
        <v>193</v>
      </c>
      <c r="C37" s="471" t="s">
        <v>314</v>
      </c>
      <c r="D37" s="422">
        <v>45286</v>
      </c>
      <c r="E37" s="423">
        <v>45287</v>
      </c>
    </row>
    <row r="38" spans="1:5" s="104" customFormat="1" ht="22.95" customHeight="1">
      <c r="A38" s="420" t="s">
        <v>183</v>
      </c>
      <c r="B38" s="421" t="s">
        <v>315</v>
      </c>
      <c r="C38" s="429" t="s">
        <v>316</v>
      </c>
      <c r="D38" s="422">
        <v>45286</v>
      </c>
      <c r="E38" s="423">
        <v>45287</v>
      </c>
    </row>
    <row r="39" spans="1:5" s="104" customFormat="1" ht="22.95" customHeight="1">
      <c r="A39" s="420" t="s">
        <v>270</v>
      </c>
      <c r="B39" s="421" t="s">
        <v>317</v>
      </c>
      <c r="C39" s="430" t="s">
        <v>318</v>
      </c>
      <c r="D39" s="422">
        <v>45286</v>
      </c>
      <c r="E39" s="423">
        <v>45287</v>
      </c>
    </row>
    <row r="40" spans="1:5" s="104" customFormat="1" ht="22.95" customHeight="1">
      <c r="A40" s="420" t="s">
        <v>183</v>
      </c>
      <c r="B40" s="421" t="s">
        <v>319</v>
      </c>
      <c r="C40" s="430" t="s">
        <v>320</v>
      </c>
      <c r="D40" s="422">
        <v>45286</v>
      </c>
      <c r="E40" s="423">
        <v>45287</v>
      </c>
    </row>
    <row r="41" spans="1:5" s="104" customFormat="1" ht="22.95" customHeight="1">
      <c r="A41" s="420" t="s">
        <v>183</v>
      </c>
      <c r="B41" s="421" t="s">
        <v>321</v>
      </c>
      <c r="C41" s="429" t="s">
        <v>322</v>
      </c>
      <c r="D41" s="422">
        <v>45286</v>
      </c>
      <c r="E41" s="423">
        <v>45286</v>
      </c>
    </row>
    <row r="42" spans="1:5" s="104" customFormat="1" ht="22.95" customHeight="1">
      <c r="A42" s="420" t="s">
        <v>183</v>
      </c>
      <c r="B42" s="421" t="s">
        <v>323</v>
      </c>
      <c r="C42" s="429" t="s">
        <v>324</v>
      </c>
      <c r="D42" s="422">
        <v>45286</v>
      </c>
      <c r="E42" s="423">
        <v>45286</v>
      </c>
    </row>
    <row r="43" spans="1:5" s="104" customFormat="1" ht="22.95" customHeight="1">
      <c r="A43" s="420" t="s">
        <v>183</v>
      </c>
      <c r="B43" s="421" t="s">
        <v>325</v>
      </c>
      <c r="C43" s="426" t="s">
        <v>326</v>
      </c>
      <c r="D43" s="422">
        <v>45286</v>
      </c>
      <c r="E43" s="423">
        <v>45286</v>
      </c>
    </row>
    <row r="44" spans="1:5" s="104" customFormat="1" ht="22.95" customHeight="1">
      <c r="A44" s="420" t="s">
        <v>270</v>
      </c>
      <c r="B44" s="421" t="s">
        <v>327</v>
      </c>
      <c r="C44" s="426" t="s">
        <v>328</v>
      </c>
      <c r="D44" s="422">
        <v>45286</v>
      </c>
      <c r="E44" s="423">
        <v>45286</v>
      </c>
    </row>
    <row r="45" spans="1:5" s="104" customFormat="1" ht="22.95" customHeight="1">
      <c r="A45" s="420" t="s">
        <v>185</v>
      </c>
      <c r="B45" s="421" t="s">
        <v>329</v>
      </c>
      <c r="C45" s="471" t="s">
        <v>330</v>
      </c>
      <c r="D45" s="422">
        <v>45285</v>
      </c>
      <c r="E45" s="423">
        <v>45286</v>
      </c>
    </row>
    <row r="46" spans="1:5" s="104" customFormat="1" ht="22.95" customHeight="1">
      <c r="A46" s="420" t="s">
        <v>183</v>
      </c>
      <c r="B46" s="421" t="s">
        <v>331</v>
      </c>
      <c r="C46" s="471" t="s">
        <v>332</v>
      </c>
      <c r="D46" s="422">
        <v>45285</v>
      </c>
      <c r="E46" s="423">
        <v>45286</v>
      </c>
    </row>
    <row r="47" spans="1:5" s="104" customFormat="1" ht="22.95" customHeight="1">
      <c r="A47" s="420" t="s">
        <v>183</v>
      </c>
      <c r="B47" s="421" t="s">
        <v>333</v>
      </c>
      <c r="C47" s="471" t="s">
        <v>334</v>
      </c>
      <c r="D47" s="422">
        <v>45285</v>
      </c>
      <c r="E47" s="423">
        <v>45286</v>
      </c>
    </row>
    <row r="48" spans="1:5" s="104" customFormat="1" ht="22.95" customHeight="1">
      <c r="A48" s="420" t="s">
        <v>184</v>
      </c>
      <c r="B48" s="421" t="s">
        <v>335</v>
      </c>
      <c r="C48" s="429" t="s">
        <v>336</v>
      </c>
      <c r="D48" s="422">
        <v>45282</v>
      </c>
      <c r="E48" s="423">
        <v>45285</v>
      </c>
    </row>
    <row r="49" spans="1:11" s="104" customFormat="1" ht="22.95" customHeight="1">
      <c r="A49" s="420" t="s">
        <v>183</v>
      </c>
      <c r="B49" s="421" t="s">
        <v>337</v>
      </c>
      <c r="C49" s="430" t="s">
        <v>338</v>
      </c>
      <c r="D49" s="422">
        <v>45282</v>
      </c>
      <c r="E49" s="423">
        <v>45285</v>
      </c>
    </row>
    <row r="50" spans="1:11" s="104" customFormat="1" ht="22.95" customHeight="1">
      <c r="A50" s="420" t="s">
        <v>184</v>
      </c>
      <c r="B50" s="421" t="s">
        <v>339</v>
      </c>
      <c r="C50" s="426" t="s">
        <v>340</v>
      </c>
      <c r="D50" s="422">
        <v>45282</v>
      </c>
      <c r="E50" s="423">
        <v>45285</v>
      </c>
    </row>
    <row r="51" spans="1:11" s="104" customFormat="1" ht="22.95" customHeight="1">
      <c r="A51" s="420" t="s">
        <v>185</v>
      </c>
      <c r="B51" s="421" t="s">
        <v>341</v>
      </c>
      <c r="C51" s="421" t="s">
        <v>342</v>
      </c>
      <c r="D51" s="422">
        <v>45282</v>
      </c>
      <c r="E51" s="423">
        <v>45285</v>
      </c>
    </row>
    <row r="52" spans="1:11" s="104" customFormat="1" ht="22.95" customHeight="1">
      <c r="A52" s="420"/>
      <c r="B52" s="421"/>
      <c r="C52" s="421"/>
      <c r="D52" s="422"/>
      <c r="E52" s="423"/>
    </row>
    <row r="53" spans="1:11" ht="20.25" customHeight="1">
      <c r="A53" s="299"/>
      <c r="B53" s="300"/>
      <c r="C53" s="252"/>
      <c r="D53" s="301"/>
      <c r="E53" s="301"/>
      <c r="J53" s="121"/>
      <c r="K53" s="121"/>
    </row>
    <row r="54" spans="1:11" ht="20.25" customHeight="1">
      <c r="A54" s="38"/>
      <c r="B54" s="39"/>
      <c r="C54" s="252" t="s">
        <v>161</v>
      </c>
      <c r="D54" s="40"/>
      <c r="E54" s="40"/>
      <c r="J54" s="121"/>
      <c r="K54" s="121"/>
    </row>
    <row r="55" spans="1:11" ht="20.25" customHeight="1">
      <c r="A55" s="299"/>
      <c r="B55" s="300"/>
      <c r="C55" s="252"/>
      <c r="D55" s="301"/>
      <c r="E55" s="301"/>
      <c r="J55" s="121"/>
      <c r="K55" s="121"/>
    </row>
    <row r="56" spans="1:11">
      <c r="A56" s="253" t="s">
        <v>142</v>
      </c>
      <c r="B56" s="253"/>
      <c r="C56" s="253"/>
      <c r="D56" s="302"/>
      <c r="E56" s="302"/>
    </row>
    <row r="57" spans="1:11">
      <c r="A57" s="730" t="s">
        <v>25</v>
      </c>
      <c r="B57" s="730"/>
      <c r="C57" s="730"/>
      <c r="D57" s="303"/>
      <c r="E57" s="303"/>
    </row>
  </sheetData>
  <mergeCells count="1">
    <mergeCell ref="A57:C5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2" zoomScaleNormal="92" zoomScaleSheetLayoutView="100" workbookViewId="0">
      <selection activeCell="E21" sqref="E21"/>
    </sheetView>
  </sheetViews>
  <sheetFormatPr defaultColWidth="9" defaultRowHeight="36" customHeight="1"/>
  <cols>
    <col min="1" max="13" width="9" style="1"/>
    <col min="14" max="14" width="108.6640625" style="1" customWidth="1"/>
    <col min="15" max="15" width="26.88671875" style="10" customWidth="1"/>
    <col min="16" max="16384" width="9" style="1"/>
  </cols>
  <sheetData>
    <row r="1" spans="1:16" ht="46.2" customHeight="1" thickBot="1">
      <c r="A1" s="758" t="s">
        <v>265</v>
      </c>
      <c r="B1" s="759"/>
      <c r="C1" s="759"/>
      <c r="D1" s="759"/>
      <c r="E1" s="759"/>
      <c r="F1" s="759"/>
      <c r="G1" s="759"/>
      <c r="H1" s="759"/>
      <c r="I1" s="759"/>
      <c r="J1" s="759"/>
      <c r="K1" s="759"/>
      <c r="L1" s="759"/>
      <c r="M1" s="759"/>
      <c r="N1" s="760"/>
    </row>
    <row r="2" spans="1:16" ht="42.6" customHeight="1">
      <c r="A2" s="761" t="s">
        <v>474</v>
      </c>
      <c r="B2" s="762"/>
      <c r="C2" s="762"/>
      <c r="D2" s="762"/>
      <c r="E2" s="762"/>
      <c r="F2" s="762"/>
      <c r="G2" s="762"/>
      <c r="H2" s="762"/>
      <c r="I2" s="762"/>
      <c r="J2" s="762"/>
      <c r="K2" s="762"/>
      <c r="L2" s="762"/>
      <c r="M2" s="762"/>
      <c r="N2" s="763"/>
    </row>
    <row r="3" spans="1:16" ht="120.6" customHeight="1" thickBot="1">
      <c r="A3" s="764" t="s">
        <v>475</v>
      </c>
      <c r="B3" s="765"/>
      <c r="C3" s="765"/>
      <c r="D3" s="765"/>
      <c r="E3" s="765"/>
      <c r="F3" s="765"/>
      <c r="G3" s="765"/>
      <c r="H3" s="765"/>
      <c r="I3" s="765"/>
      <c r="J3" s="765"/>
      <c r="K3" s="765"/>
      <c r="L3" s="765"/>
      <c r="M3" s="765"/>
      <c r="N3" s="766"/>
      <c r="P3" s="292"/>
    </row>
    <row r="4" spans="1:16" ht="47.4" customHeight="1">
      <c r="A4" s="767" t="s">
        <v>476</v>
      </c>
      <c r="B4" s="768"/>
      <c r="C4" s="768"/>
      <c r="D4" s="768"/>
      <c r="E4" s="768"/>
      <c r="F4" s="768"/>
      <c r="G4" s="768"/>
      <c r="H4" s="768"/>
      <c r="I4" s="768"/>
      <c r="J4" s="768"/>
      <c r="K4" s="768"/>
      <c r="L4" s="768"/>
      <c r="M4" s="768"/>
      <c r="N4" s="769"/>
    </row>
    <row r="5" spans="1:16" ht="99.6" customHeight="1" thickBot="1">
      <c r="A5" s="770" t="s">
        <v>477</v>
      </c>
      <c r="B5" s="771"/>
      <c r="C5" s="771"/>
      <c r="D5" s="771"/>
      <c r="E5" s="771"/>
      <c r="F5" s="771"/>
      <c r="G5" s="771"/>
      <c r="H5" s="771"/>
      <c r="I5" s="771"/>
      <c r="J5" s="771"/>
      <c r="K5" s="771"/>
      <c r="L5" s="771"/>
      <c r="M5" s="771"/>
      <c r="N5" s="772"/>
    </row>
    <row r="6" spans="1:16" ht="49.2" customHeight="1" thickBot="1">
      <c r="A6" s="731" t="s">
        <v>478</v>
      </c>
      <c r="B6" s="732"/>
      <c r="C6" s="732"/>
      <c r="D6" s="732"/>
      <c r="E6" s="732"/>
      <c r="F6" s="732"/>
      <c r="G6" s="732"/>
      <c r="H6" s="732"/>
      <c r="I6" s="732"/>
      <c r="J6" s="732"/>
      <c r="K6" s="732"/>
      <c r="L6" s="732"/>
      <c r="M6" s="732"/>
      <c r="N6" s="733"/>
    </row>
    <row r="7" spans="1:16" ht="172.2" customHeight="1" thickBot="1">
      <c r="A7" s="734" t="s">
        <v>479</v>
      </c>
      <c r="B7" s="735"/>
      <c r="C7" s="735"/>
      <c r="D7" s="735"/>
      <c r="E7" s="735"/>
      <c r="F7" s="735"/>
      <c r="G7" s="735"/>
      <c r="H7" s="735"/>
      <c r="I7" s="735"/>
      <c r="J7" s="735"/>
      <c r="K7" s="735"/>
      <c r="L7" s="735"/>
      <c r="M7" s="735"/>
      <c r="N7" s="736"/>
      <c r="O7" s="43" t="s">
        <v>173</v>
      </c>
    </row>
    <row r="8" spans="1:16" ht="49.2" customHeight="1" thickBot="1">
      <c r="A8" s="740" t="s">
        <v>480</v>
      </c>
      <c r="B8" s="741"/>
      <c r="C8" s="741"/>
      <c r="D8" s="741"/>
      <c r="E8" s="741"/>
      <c r="F8" s="741"/>
      <c r="G8" s="741"/>
      <c r="H8" s="741"/>
      <c r="I8" s="741"/>
      <c r="J8" s="741"/>
      <c r="K8" s="741"/>
      <c r="L8" s="741"/>
      <c r="M8" s="741"/>
      <c r="N8" s="742"/>
      <c r="O8" s="46"/>
    </row>
    <row r="9" spans="1:16" ht="118.8" customHeight="1" thickBot="1">
      <c r="A9" s="743" t="s">
        <v>481</v>
      </c>
      <c r="B9" s="744"/>
      <c r="C9" s="744"/>
      <c r="D9" s="744"/>
      <c r="E9" s="744"/>
      <c r="F9" s="744"/>
      <c r="G9" s="744"/>
      <c r="H9" s="744"/>
      <c r="I9" s="744"/>
      <c r="J9" s="744"/>
      <c r="K9" s="744"/>
      <c r="L9" s="744"/>
      <c r="M9" s="744"/>
      <c r="N9" s="745"/>
      <c r="O9" s="46"/>
    </row>
    <row r="10" spans="1:16" s="104" customFormat="1" ht="49.2" hidden="1" customHeight="1">
      <c r="A10" s="746"/>
      <c r="B10" s="747"/>
      <c r="C10" s="747"/>
      <c r="D10" s="747"/>
      <c r="E10" s="747"/>
      <c r="F10" s="747"/>
      <c r="G10" s="747"/>
      <c r="H10" s="747"/>
      <c r="I10" s="747"/>
      <c r="J10" s="747"/>
      <c r="K10" s="747"/>
      <c r="L10" s="747"/>
      <c r="M10" s="747"/>
      <c r="N10" s="748"/>
      <c r="O10" s="274"/>
    </row>
    <row r="11" spans="1:16" s="104" customFormat="1" ht="122.4" hidden="1" customHeight="1" thickBot="1">
      <c r="A11" s="749"/>
      <c r="B11" s="750"/>
      <c r="C11" s="750"/>
      <c r="D11" s="750"/>
      <c r="E11" s="750"/>
      <c r="F11" s="750"/>
      <c r="G11" s="750"/>
      <c r="H11" s="750"/>
      <c r="I11" s="750"/>
      <c r="J11" s="750"/>
      <c r="K11" s="750"/>
      <c r="L11" s="750"/>
      <c r="M11" s="750"/>
      <c r="N11" s="751"/>
      <c r="O11" s="274"/>
    </row>
    <row r="12" spans="1:16" ht="43.8" hidden="1" customHeight="1">
      <c r="A12" s="752"/>
      <c r="B12" s="753"/>
      <c r="C12" s="753"/>
      <c r="D12" s="753"/>
      <c r="E12" s="753"/>
      <c r="F12" s="753"/>
      <c r="G12" s="753"/>
      <c r="H12" s="753"/>
      <c r="I12" s="753"/>
      <c r="J12" s="753"/>
      <c r="K12" s="753"/>
      <c r="L12" s="753"/>
      <c r="M12" s="753"/>
      <c r="N12" s="754"/>
    </row>
    <row r="13" spans="1:16" ht="212.4" hidden="1" customHeight="1" thickBot="1">
      <c r="A13" s="755"/>
      <c r="B13" s="756"/>
      <c r="C13" s="756"/>
      <c r="D13" s="756"/>
      <c r="E13" s="756"/>
      <c r="F13" s="756"/>
      <c r="G13" s="756"/>
      <c r="H13" s="756"/>
      <c r="I13" s="756"/>
      <c r="J13" s="756"/>
      <c r="K13" s="756"/>
      <c r="L13" s="756"/>
      <c r="M13" s="756"/>
      <c r="N13" s="757"/>
    </row>
    <row r="14" spans="1:16" ht="38.4" customHeight="1">
      <c r="A14" s="739" t="s">
        <v>26</v>
      </c>
      <c r="B14" s="739"/>
      <c r="C14" s="739"/>
      <c r="D14" s="739"/>
      <c r="E14" s="739"/>
      <c r="F14" s="739"/>
      <c r="G14" s="739"/>
      <c r="H14" s="739"/>
      <c r="I14" s="739"/>
      <c r="J14" s="739"/>
      <c r="K14" s="739"/>
      <c r="L14" s="739"/>
      <c r="M14" s="739"/>
      <c r="N14" s="739"/>
    </row>
    <row r="15" spans="1:16" ht="42" customHeight="1">
      <c r="A15" s="737" t="s">
        <v>25</v>
      </c>
      <c r="B15" s="738"/>
      <c r="C15" s="738"/>
      <c r="D15" s="738"/>
      <c r="E15" s="738"/>
      <c r="F15" s="738"/>
      <c r="G15" s="738"/>
      <c r="H15" s="738"/>
      <c r="I15" s="738"/>
      <c r="J15" s="738"/>
      <c r="K15" s="738"/>
      <c r="L15" s="738"/>
      <c r="M15" s="738"/>
      <c r="N15" s="738"/>
    </row>
    <row r="16" spans="1:16" ht="45.6" customHeight="1"/>
  </sheetData>
  <mergeCells count="15">
    <mergeCell ref="A1:N1"/>
    <mergeCell ref="A2:N2"/>
    <mergeCell ref="A3:N3"/>
    <mergeCell ref="A4:N4"/>
    <mergeCell ref="A5:N5"/>
    <mergeCell ref="A6:N6"/>
    <mergeCell ref="A7:N7"/>
    <mergeCell ref="A15:N15"/>
    <mergeCell ref="A14:N14"/>
    <mergeCell ref="A8:N8"/>
    <mergeCell ref="A9:N9"/>
    <mergeCell ref="A10:N10"/>
    <mergeCell ref="A11:N11"/>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tabColor theme="1"/>
  </sheetPr>
  <dimension ref="A1:C44"/>
  <sheetViews>
    <sheetView view="pageBreakPreview" zoomScale="86" zoomScaleNormal="75" zoomScaleSheetLayoutView="86" workbookViewId="0">
      <selection activeCell="A21" sqref="A21"/>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1" customFormat="1" ht="46.2" customHeight="1" thickBot="1">
      <c r="A1" s="126" t="s">
        <v>266</v>
      </c>
      <c r="B1" s="44" t="s">
        <v>0</v>
      </c>
      <c r="C1" s="45" t="s">
        <v>2</v>
      </c>
    </row>
    <row r="2" spans="1:3" ht="46.8" customHeight="1">
      <c r="A2" s="297" t="s">
        <v>482</v>
      </c>
      <c r="B2" s="2"/>
      <c r="C2" s="773"/>
    </row>
    <row r="3" spans="1:3" ht="101.4" customHeight="1">
      <c r="A3" s="452" t="s">
        <v>483</v>
      </c>
      <c r="B3" s="47"/>
      <c r="C3" s="774"/>
    </row>
    <row r="4" spans="1:3" ht="34.799999999999997" customHeight="1" thickBot="1">
      <c r="A4" s="453" t="s">
        <v>484</v>
      </c>
      <c r="B4" s="1"/>
      <c r="C4" s="1"/>
    </row>
    <row r="5" spans="1:3" ht="41.4" customHeight="1">
      <c r="A5" s="396" t="s">
        <v>485</v>
      </c>
      <c r="B5" s="2"/>
      <c r="C5" s="773"/>
    </row>
    <row r="6" spans="1:3" ht="84" customHeight="1">
      <c r="A6" s="370" t="s">
        <v>486</v>
      </c>
      <c r="B6" s="47"/>
      <c r="C6" s="774"/>
    </row>
    <row r="7" spans="1:3" ht="38.4" customHeight="1">
      <c r="A7" s="292" t="s">
        <v>487</v>
      </c>
      <c r="B7" s="1"/>
      <c r="C7" s="1"/>
    </row>
    <row r="8" spans="1:3" ht="43.2" customHeight="1">
      <c r="A8" s="478" t="s">
        <v>488</v>
      </c>
      <c r="B8" s="153"/>
      <c r="C8" s="773"/>
    </row>
    <row r="9" spans="1:3" ht="122.4" customHeight="1" thickBot="1">
      <c r="A9" s="454" t="s">
        <v>490</v>
      </c>
      <c r="B9" s="154"/>
      <c r="C9" s="774"/>
    </row>
    <row r="10" spans="1:3" ht="36" customHeight="1">
      <c r="A10" s="333" t="s">
        <v>489</v>
      </c>
      <c r="B10" s="1"/>
      <c r="C10" s="1"/>
    </row>
    <row r="11" spans="1:3" s="334" customFormat="1" ht="42.6" hidden="1" customHeight="1">
      <c r="A11" s="455"/>
      <c r="B11" s="456"/>
      <c r="C11" s="456"/>
    </row>
    <row r="12" spans="1:3" ht="105.6" hidden="1" customHeight="1" thickBot="1">
      <c r="A12" s="371"/>
      <c r="B12" s="335"/>
      <c r="C12" s="335"/>
    </row>
    <row r="13" spans="1:3" s="337" customFormat="1" ht="34.200000000000003" hidden="1" customHeight="1">
      <c r="A13" s="336"/>
    </row>
    <row r="14" spans="1:3" s="334" customFormat="1" ht="42.6" hidden="1" customHeight="1">
      <c r="A14" s="457"/>
      <c r="B14" s="458"/>
      <c r="C14" s="458"/>
    </row>
    <row r="15" spans="1:3" ht="205.8" hidden="1" customHeight="1" thickBot="1">
      <c r="A15" s="371"/>
      <c r="B15" s="335"/>
      <c r="C15" s="335"/>
    </row>
    <row r="16" spans="1:3" s="337" customFormat="1" ht="46.8" customHeight="1">
      <c r="A16" s="477" t="s">
        <v>491</v>
      </c>
    </row>
    <row r="17" spans="1:3" ht="90.6" customHeight="1">
      <c r="A17" s="476" t="s">
        <v>492</v>
      </c>
      <c r="B17" s="1"/>
      <c r="C17" s="1"/>
    </row>
    <row r="18" spans="1:3" ht="29.4" customHeight="1">
      <c r="A18" s="372" t="s">
        <v>493</v>
      </c>
      <c r="B18" s="1"/>
      <c r="C18" s="1"/>
    </row>
    <row r="19" spans="1:3" s="337" customFormat="1" ht="46.8" customHeight="1">
      <c r="A19" s="477" t="s">
        <v>494</v>
      </c>
    </row>
    <row r="20" spans="1:3" ht="58.8" customHeight="1">
      <c r="A20" s="476" t="s">
        <v>495</v>
      </c>
      <c r="B20" s="1"/>
      <c r="C20" s="1"/>
    </row>
    <row r="21" spans="1:3" ht="38.4" customHeight="1">
      <c r="A21" s="372" t="s">
        <v>496</v>
      </c>
      <c r="B21" s="1"/>
      <c r="C21" s="1"/>
    </row>
    <row r="22" spans="1:3" ht="39" customHeight="1">
      <c r="A22" s="1" t="s">
        <v>191</v>
      </c>
      <c r="B22" s="1"/>
      <c r="C22" s="1"/>
    </row>
    <row r="23" spans="1:3" ht="32.25" customHeight="1">
      <c r="A23" s="1" t="s">
        <v>192</v>
      </c>
      <c r="B23" s="1"/>
      <c r="C23" s="1"/>
    </row>
    <row r="24" spans="1:3" ht="36.75" customHeight="1"/>
    <row r="25" spans="1:3" ht="33" customHeight="1"/>
    <row r="26" spans="1:3" ht="36.75" customHeight="1"/>
    <row r="27" spans="1:3" ht="36.75" customHeight="1"/>
    <row r="28" spans="1:3" ht="25.5" customHeight="1"/>
    <row r="29" spans="1:3" ht="32.25" customHeight="1"/>
    <row r="30" spans="1:3" ht="30.75" customHeight="1"/>
    <row r="31" spans="1:3" ht="42.75" customHeight="1"/>
    <row r="32" spans="1:3" ht="43.5" customHeight="1"/>
    <row r="33" ht="27.75" customHeight="1"/>
    <row r="34" ht="30.75" customHeight="1"/>
    <row r="35" ht="29.25" customHeight="1"/>
    <row r="36" ht="27" customHeight="1"/>
    <row r="37" ht="27" customHeight="1"/>
    <row r="38" ht="27" customHeight="1"/>
    <row r="39" ht="27" customHeight="1"/>
    <row r="40" ht="27" customHeight="1"/>
    <row r="41" ht="27" customHeight="1"/>
    <row r="42" ht="27" customHeight="1"/>
    <row r="43" ht="27" customHeight="1"/>
    <row r="44" ht="27" customHeight="1"/>
  </sheetData>
  <mergeCells count="3">
    <mergeCell ref="C2:C3"/>
    <mergeCell ref="C5:C6"/>
    <mergeCell ref="C8:C9"/>
  </mergeCells>
  <phoneticPr fontId="86"/>
  <hyperlinks>
    <hyperlink ref="A4" r:id="rId1" xr:uid="{4E67F10B-1156-45BD-91AF-8348FE521D10}"/>
    <hyperlink ref="A7" r:id="rId2" xr:uid="{E13B645A-1181-4BF1-B69B-4F7DA6DFD58B}"/>
    <hyperlink ref="A10" r:id="rId3" xr:uid="{B68E6047-7A56-4518-8FF2-D8449A4CD138}"/>
    <hyperlink ref="A18" r:id="rId4" xr:uid="{27BD5144-9B22-4342-B024-8278307A07CF}"/>
    <hyperlink ref="A21" r:id="rId5" xr:uid="{C255CF99-F673-4D10-B5FC-A65542A40645}"/>
  </hyperlinks>
  <pageMargins left="0" right="0" top="0.19685039370078741" bottom="0.39370078740157483" header="0" footer="0.19685039370078741"/>
  <pageSetup paperSize="9" scale="62"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L9" sqref="L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8" t="s">
        <v>497</v>
      </c>
      <c r="B1" s="139"/>
      <c r="C1" s="139" t="s">
        <v>160</v>
      </c>
      <c r="D1" s="139"/>
      <c r="E1" s="139"/>
      <c r="F1" s="139"/>
      <c r="G1" s="139"/>
      <c r="H1" s="139"/>
      <c r="I1" s="100"/>
    </row>
    <row r="2" spans="1:9">
      <c r="A2" s="140" t="s">
        <v>114</v>
      </c>
      <c r="B2" s="141"/>
      <c r="C2" s="141"/>
      <c r="D2" s="141"/>
      <c r="E2" s="141"/>
      <c r="F2" s="141"/>
      <c r="G2" s="141"/>
      <c r="H2" s="141"/>
      <c r="I2" s="100"/>
    </row>
    <row r="3" spans="1:9" ht="15.75" customHeight="1">
      <c r="A3" s="543" t="s">
        <v>26</v>
      </c>
      <c r="B3" s="544"/>
      <c r="C3" s="544"/>
      <c r="D3" s="544"/>
      <c r="E3" s="544"/>
      <c r="F3" s="544"/>
      <c r="G3" s="544"/>
      <c r="H3" s="545"/>
      <c r="I3" s="100"/>
    </row>
    <row r="4" spans="1:9">
      <c r="A4" s="140" t="s">
        <v>188</v>
      </c>
      <c r="B4" s="141"/>
      <c r="C4" s="141"/>
      <c r="D4" s="141"/>
      <c r="E4" s="141"/>
      <c r="F4" s="141"/>
      <c r="G4" s="141"/>
      <c r="H4" s="141"/>
      <c r="I4" s="100"/>
    </row>
    <row r="5" spans="1:9">
      <c r="A5" s="140" t="s">
        <v>115</v>
      </c>
      <c r="B5" s="141"/>
      <c r="C5" s="141"/>
      <c r="D5" s="141"/>
      <c r="E5" s="141"/>
      <c r="F5" s="141"/>
      <c r="G5" s="141"/>
      <c r="H5" s="141"/>
      <c r="I5" s="100"/>
    </row>
    <row r="6" spans="1:9">
      <c r="A6" s="142" t="s">
        <v>114</v>
      </c>
      <c r="B6" s="143"/>
      <c r="C6" s="143"/>
      <c r="D6" s="143"/>
      <c r="E6" s="143"/>
      <c r="F6" s="143"/>
      <c r="G6" s="143"/>
      <c r="H6" s="143"/>
      <c r="I6" s="100"/>
    </row>
    <row r="7" spans="1:9">
      <c r="A7" s="142"/>
      <c r="B7" s="143"/>
      <c r="C7" s="143"/>
      <c r="D7" s="143"/>
      <c r="E7" s="143"/>
      <c r="F7" s="143"/>
      <c r="G7" s="143"/>
      <c r="H7" s="143"/>
      <c r="I7" s="100"/>
    </row>
    <row r="8" spans="1:9">
      <c r="A8" s="142" t="s">
        <v>116</v>
      </c>
      <c r="B8" s="143"/>
      <c r="C8" s="143"/>
      <c r="D8" s="143"/>
      <c r="E8" s="143"/>
      <c r="F8" s="143"/>
      <c r="G8" s="143"/>
      <c r="H8" s="143"/>
      <c r="I8" s="100"/>
    </row>
    <row r="9" spans="1:9">
      <c r="A9" s="144" t="s">
        <v>117</v>
      </c>
      <c r="B9" s="145"/>
      <c r="C9" s="145"/>
      <c r="D9" s="145"/>
      <c r="E9" s="145"/>
      <c r="F9" s="145"/>
      <c r="G9" s="145"/>
      <c r="H9" s="145"/>
      <c r="I9" s="100"/>
    </row>
    <row r="10" spans="1:9" ht="15" customHeight="1">
      <c r="A10" s="338" t="s">
        <v>170</v>
      </c>
      <c r="B10" s="167" t="str">
        <f>+'51　食中毒記事等 '!A2</f>
        <v>食中毒事件の発生について(カンピロバクター)</v>
      </c>
      <c r="C10" s="167"/>
      <c r="D10" s="169"/>
      <c r="E10" s="167"/>
      <c r="F10" s="170"/>
      <c r="G10" s="168"/>
      <c r="H10" s="168"/>
      <c r="I10" s="100"/>
    </row>
    <row r="11" spans="1:9" ht="15" customHeight="1">
      <c r="A11" s="338" t="s">
        <v>171</v>
      </c>
      <c r="B11" s="167" t="str">
        <f>+'51　ノロウイルス関連情報 '!H72</f>
        <v>管理レベル「3」　</v>
      </c>
      <c r="C11" s="167"/>
      <c r="D11" s="167" t="s">
        <v>172</v>
      </c>
      <c r="E11" s="167"/>
      <c r="F11" s="169">
        <f>+'51　ノロウイルス関連情報 '!G73</f>
        <v>6.52</v>
      </c>
      <c r="G11" s="167" t="str">
        <f>+'51　ノロウイルス関連情報 '!H73</f>
        <v>　：先週より</v>
      </c>
      <c r="H11" s="376">
        <f>+'51　ノロウイルス関連情報 '!I73</f>
        <v>9.9999999999997868E-3</v>
      </c>
      <c r="I11" s="100"/>
    </row>
    <row r="12" spans="1:9" s="111" customFormat="1" ht="15" customHeight="1">
      <c r="A12" s="171" t="s">
        <v>118</v>
      </c>
      <c r="B12" s="549" t="str">
        <f>+'51　残留農薬　等 '!A2</f>
        <v>「ニラ」からの適用外農薬成分の検出について</v>
      </c>
      <c r="C12" s="549"/>
      <c r="D12" s="549"/>
      <c r="E12" s="549"/>
      <c r="F12" s="549"/>
      <c r="G12" s="549"/>
      <c r="H12" s="172"/>
      <c r="I12" s="110"/>
    </row>
    <row r="13" spans="1:9" ht="15" customHeight="1">
      <c r="A13" s="166" t="s">
        <v>119</v>
      </c>
      <c r="B13" s="549" t="str">
        <f>+'51　食品表示'!A2</f>
        <v xml:space="preserve">6日から大麻類似成分「HHCP」など6物質の流通禁止…直前まで販売するサイトも - 通販通信 </v>
      </c>
      <c r="C13" s="549"/>
      <c r="D13" s="549"/>
      <c r="E13" s="549"/>
      <c r="F13" s="549"/>
      <c r="G13" s="549"/>
      <c r="H13" s="168"/>
      <c r="I13" s="100"/>
    </row>
    <row r="14" spans="1:9" ht="15" customHeight="1">
      <c r="A14" s="166" t="s">
        <v>120</v>
      </c>
      <c r="B14" s="168" t="str">
        <f>+'51　海外情報'!A2</f>
        <v>ワタミ、シンガポールの食品会社を買収　初の海外M&amp;A - 日本経済新聞</v>
      </c>
      <c r="D14" s="168"/>
      <c r="E14" s="168"/>
      <c r="F14" s="168"/>
      <c r="G14" s="168"/>
      <c r="H14" s="168"/>
      <c r="I14" s="100"/>
    </row>
    <row r="15" spans="1:9" ht="15" customHeight="1">
      <c r="A15" s="173" t="s">
        <v>121</v>
      </c>
      <c r="B15" s="174" t="str">
        <f>+'51　海外情報'!A5</f>
        <v>韓国製菓大手の人気商品から黄色ブドウ球菌検出　販売中止・回収措置（朝鮮日報日本語版） - Yahoo!ニュース</v>
      </c>
      <c r="C15" s="546" t="s">
        <v>176</v>
      </c>
      <c r="D15" s="546"/>
      <c r="E15" s="546"/>
      <c r="F15" s="546"/>
      <c r="G15" s="546"/>
      <c r="H15" s="547"/>
      <c r="I15" s="100"/>
    </row>
    <row r="16" spans="1:9" ht="15" customHeight="1">
      <c r="A16" s="166" t="s">
        <v>122</v>
      </c>
      <c r="B16" s="167" t="str">
        <f>+'51　感染症統計'!A21</f>
        <v>※2023年 第51週（12/18～12/24） 現在</v>
      </c>
      <c r="C16" s="168"/>
      <c r="D16" s="167" t="s">
        <v>19</v>
      </c>
      <c r="E16" s="168"/>
      <c r="F16" s="168"/>
      <c r="G16" s="168"/>
      <c r="H16" s="168"/>
      <c r="I16" s="100"/>
    </row>
    <row r="17" spans="1:16" ht="15" customHeight="1">
      <c r="A17" s="166" t="s">
        <v>123</v>
      </c>
      <c r="B17" s="548" t="str">
        <f>+'51　感染症統計'!A21</f>
        <v>※2023年 第51週（12/18～12/24） 現在</v>
      </c>
      <c r="C17" s="548"/>
      <c r="D17" s="548"/>
      <c r="E17" s="548"/>
      <c r="F17" s="548"/>
      <c r="G17" s="548"/>
      <c r="H17" s="168"/>
      <c r="I17" s="100"/>
    </row>
    <row r="18" spans="1:16" ht="15" customHeight="1">
      <c r="A18" s="166" t="s">
        <v>157</v>
      </c>
      <c r="B18" s="280" t="str">
        <f>+'51  衛生訓話 '!A2</f>
        <v>今週のお題( 調理施設の点検項目　役割分担)</v>
      </c>
      <c r="C18" s="168"/>
      <c r="D18" s="168"/>
      <c r="E18" s="168"/>
      <c r="F18" s="175"/>
      <c r="G18" s="168"/>
      <c r="H18" s="168"/>
      <c r="I18" s="100"/>
    </row>
    <row r="19" spans="1:16" ht="15" customHeight="1">
      <c r="A19" s="166" t="s">
        <v>179</v>
      </c>
      <c r="B19" s="308" t="s">
        <v>194</v>
      </c>
      <c r="C19" s="168"/>
      <c r="D19" s="168"/>
      <c r="E19" s="168"/>
      <c r="F19" s="168" t="s">
        <v>19</v>
      </c>
      <c r="G19" s="168"/>
      <c r="H19" s="168"/>
      <c r="I19" s="100"/>
      <c r="P19" t="s">
        <v>166</v>
      </c>
    </row>
    <row r="20" spans="1:16" ht="15" customHeight="1">
      <c r="A20" s="166" t="s">
        <v>19</v>
      </c>
      <c r="C20" s="168"/>
      <c r="D20" s="168"/>
      <c r="E20" s="168"/>
      <c r="F20" s="168"/>
      <c r="G20" s="168"/>
      <c r="H20" s="168"/>
      <c r="I20" s="100"/>
      <c r="L20" t="s">
        <v>176</v>
      </c>
    </row>
    <row r="21" spans="1:16">
      <c r="A21" s="144" t="s">
        <v>117</v>
      </c>
      <c r="B21" s="145"/>
      <c r="C21" s="145"/>
      <c r="D21" s="145"/>
      <c r="E21" s="145"/>
      <c r="F21" s="145"/>
      <c r="G21" s="145"/>
      <c r="H21" s="145"/>
      <c r="I21" s="100"/>
    </row>
    <row r="22" spans="1:16">
      <c r="A22" s="142" t="s">
        <v>19</v>
      </c>
      <c r="B22" s="143"/>
      <c r="C22" s="143"/>
      <c r="D22" s="143"/>
      <c r="E22" s="143"/>
      <c r="F22" s="143"/>
      <c r="G22" s="143"/>
      <c r="H22" s="143"/>
      <c r="I22" s="100"/>
    </row>
    <row r="23" spans="1:16">
      <c r="A23" s="101" t="s">
        <v>124</v>
      </c>
      <c r="I23" s="100"/>
    </row>
    <row r="24" spans="1:16">
      <c r="A24" s="100"/>
      <c r="I24" s="100"/>
    </row>
    <row r="25" spans="1:16">
      <c r="A25" s="100"/>
      <c r="I25" s="100"/>
    </row>
    <row r="26" spans="1:16">
      <c r="A26" s="100"/>
      <c r="I26" s="100"/>
    </row>
    <row r="27" spans="1:16">
      <c r="A27" s="100"/>
      <c r="I27" s="100"/>
    </row>
    <row r="28" spans="1:16">
      <c r="A28" s="100"/>
      <c r="I28" s="100"/>
    </row>
    <row r="29" spans="1:16">
      <c r="A29" s="100"/>
      <c r="I29" s="100"/>
    </row>
    <row r="30" spans="1:16">
      <c r="A30" s="100"/>
      <c r="H30" t="s">
        <v>168</v>
      </c>
      <c r="I30" s="100"/>
    </row>
    <row r="31" spans="1:16">
      <c r="A31" s="100"/>
      <c r="I31" s="100"/>
    </row>
    <row r="32" spans="1:16">
      <c r="A32" s="100"/>
      <c r="I32" s="100"/>
    </row>
    <row r="33" spans="1:9">
      <c r="A33" s="100"/>
      <c r="I33" s="100"/>
    </row>
    <row r="34" spans="1:9" ht="13.8" thickBot="1">
      <c r="A34" s="102"/>
      <c r="B34" s="103"/>
      <c r="C34" s="103"/>
      <c r="D34" s="103"/>
      <c r="E34" s="103"/>
      <c r="F34" s="103"/>
      <c r="G34" s="103"/>
      <c r="H34" s="103"/>
      <c r="I34" s="100"/>
    </row>
    <row r="35" spans="1:9" ht="13.8" thickTop="1"/>
    <row r="38" spans="1:9" ht="24.6">
      <c r="A38" s="115" t="s">
        <v>127</v>
      </c>
    </row>
    <row r="39" spans="1:9" ht="40.5" customHeight="1">
      <c r="A39" s="550" t="s">
        <v>128</v>
      </c>
      <c r="B39" s="550"/>
      <c r="C39" s="550"/>
      <c r="D39" s="550"/>
      <c r="E39" s="550"/>
      <c r="F39" s="550"/>
      <c r="G39" s="550"/>
    </row>
    <row r="40" spans="1:9" ht="30.75" customHeight="1">
      <c r="A40" s="554" t="s">
        <v>129</v>
      </c>
      <c r="B40" s="554"/>
      <c r="C40" s="554"/>
      <c r="D40" s="554"/>
      <c r="E40" s="554"/>
      <c r="F40" s="554"/>
      <c r="G40" s="554"/>
    </row>
    <row r="41" spans="1:9" ht="15">
      <c r="A41" s="116"/>
    </row>
    <row r="42" spans="1:9" ht="69.75" customHeight="1">
      <c r="A42" s="552" t="s">
        <v>137</v>
      </c>
      <c r="B42" s="552"/>
      <c r="C42" s="552"/>
      <c r="D42" s="552"/>
      <c r="E42" s="552"/>
      <c r="F42" s="552"/>
      <c r="G42" s="552"/>
    </row>
    <row r="43" spans="1:9" ht="35.25" customHeight="1">
      <c r="A43" s="554" t="s">
        <v>130</v>
      </c>
      <c r="B43" s="554"/>
      <c r="C43" s="554"/>
      <c r="D43" s="554"/>
      <c r="E43" s="554"/>
      <c r="F43" s="554"/>
      <c r="G43" s="554"/>
    </row>
    <row r="44" spans="1:9" ht="59.25" customHeight="1">
      <c r="A44" s="552" t="s">
        <v>131</v>
      </c>
      <c r="B44" s="552"/>
      <c r="C44" s="552"/>
      <c r="D44" s="552"/>
      <c r="E44" s="552"/>
      <c r="F44" s="552"/>
      <c r="G44" s="552"/>
    </row>
    <row r="45" spans="1:9" ht="15">
      <c r="A45" s="117"/>
    </row>
    <row r="46" spans="1:9" ht="27.75" customHeight="1">
      <c r="A46" s="553" t="s">
        <v>132</v>
      </c>
      <c r="B46" s="553"/>
      <c r="C46" s="553"/>
      <c r="D46" s="553"/>
      <c r="E46" s="553"/>
      <c r="F46" s="553"/>
      <c r="G46" s="553"/>
    </row>
    <row r="47" spans="1:9" ht="53.25" customHeight="1">
      <c r="A47" s="551" t="s">
        <v>138</v>
      </c>
      <c r="B47" s="552"/>
      <c r="C47" s="552"/>
      <c r="D47" s="552"/>
      <c r="E47" s="552"/>
      <c r="F47" s="552"/>
      <c r="G47" s="552"/>
    </row>
    <row r="48" spans="1:9" ht="15">
      <c r="A48" s="117"/>
    </row>
    <row r="49" spans="1:7" ht="32.25" customHeight="1">
      <c r="A49" s="553" t="s">
        <v>133</v>
      </c>
      <c r="B49" s="553"/>
      <c r="C49" s="553"/>
      <c r="D49" s="553"/>
      <c r="E49" s="553"/>
      <c r="F49" s="553"/>
      <c r="G49" s="553"/>
    </row>
    <row r="50" spans="1:7" ht="15">
      <c r="A50" s="116"/>
    </row>
    <row r="51" spans="1:7" ht="87" customHeight="1">
      <c r="A51" s="551" t="s">
        <v>139</v>
      </c>
      <c r="B51" s="552"/>
      <c r="C51" s="552"/>
      <c r="D51" s="552"/>
      <c r="E51" s="552"/>
      <c r="F51" s="552"/>
      <c r="G51" s="552"/>
    </row>
    <row r="52" spans="1:7" ht="15">
      <c r="A52" s="117"/>
    </row>
    <row r="53" spans="1:7" ht="32.25" customHeight="1">
      <c r="A53" s="553" t="s">
        <v>134</v>
      </c>
      <c r="B53" s="553"/>
      <c r="C53" s="553"/>
      <c r="D53" s="553"/>
      <c r="E53" s="553"/>
      <c r="F53" s="553"/>
      <c r="G53" s="553"/>
    </row>
    <row r="54" spans="1:7" ht="29.25" customHeight="1">
      <c r="A54" s="552" t="s">
        <v>135</v>
      </c>
      <c r="B54" s="552"/>
      <c r="C54" s="552"/>
      <c r="D54" s="552"/>
      <c r="E54" s="552"/>
      <c r="F54" s="552"/>
      <c r="G54" s="552"/>
    </row>
    <row r="55" spans="1:7" ht="15">
      <c r="A55" s="117"/>
    </row>
    <row r="56" spans="1:7" s="111" customFormat="1" ht="110.25" customHeight="1">
      <c r="A56" s="555" t="s">
        <v>140</v>
      </c>
      <c r="B56" s="556"/>
      <c r="C56" s="556"/>
      <c r="D56" s="556"/>
      <c r="E56" s="556"/>
      <c r="F56" s="556"/>
      <c r="G56" s="556"/>
    </row>
    <row r="57" spans="1:7" ht="34.5" customHeight="1">
      <c r="A57" s="554" t="s">
        <v>136</v>
      </c>
      <c r="B57" s="554"/>
      <c r="C57" s="554"/>
      <c r="D57" s="554"/>
      <c r="E57" s="554"/>
      <c r="F57" s="554"/>
      <c r="G57" s="554"/>
    </row>
    <row r="58" spans="1:7" ht="114" customHeight="1">
      <c r="A58" s="551" t="s">
        <v>141</v>
      </c>
      <c r="B58" s="552"/>
      <c r="C58" s="552"/>
      <c r="D58" s="552"/>
      <c r="E58" s="552"/>
      <c r="F58" s="552"/>
      <c r="G58" s="552"/>
    </row>
    <row r="59" spans="1:7" ht="109.5" customHeight="1">
      <c r="A59" s="552"/>
      <c r="B59" s="552"/>
      <c r="C59" s="552"/>
      <c r="D59" s="552"/>
      <c r="E59" s="552"/>
      <c r="F59" s="552"/>
      <c r="G59" s="552"/>
    </row>
    <row r="60" spans="1:7" ht="15">
      <c r="A60" s="117"/>
    </row>
    <row r="61" spans="1:7" s="114" customFormat="1" ht="57.75" customHeight="1">
      <c r="A61" s="552"/>
      <c r="B61" s="552"/>
      <c r="C61" s="552"/>
      <c r="D61" s="552"/>
      <c r="E61" s="552"/>
      <c r="F61" s="552"/>
      <c r="G61" s="552"/>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3"/>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I49"/>
  <sheetViews>
    <sheetView view="pageBreakPreview" topLeftCell="B1" zoomScale="46" zoomScaleNormal="100" zoomScaleSheetLayoutView="46" workbookViewId="0">
      <selection activeCell="AN28" sqref="AN28"/>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 min="27" max="27" width="4.109375" customWidth="1"/>
  </cols>
  <sheetData>
    <row r="1" spans="1:35">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row>
    <row r="2" spans="1:35" ht="55.2" customHeight="1">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row>
    <row r="3" spans="1:35">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row>
    <row r="4" spans="1:35">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row>
    <row r="5" spans="1:35">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row>
    <row r="6" spans="1:35" ht="24.6" customHeight="1">
      <c r="A6" s="400"/>
      <c r="B6" s="462"/>
      <c r="C6" s="462"/>
      <c r="D6" s="463"/>
      <c r="E6" s="463"/>
      <c r="F6" s="463"/>
      <c r="G6" s="464"/>
      <c r="H6" s="462"/>
      <c r="I6" s="462"/>
      <c r="J6" s="462"/>
      <c r="K6" s="462"/>
      <c r="L6" s="465"/>
      <c r="M6" s="465"/>
      <c r="N6" s="465"/>
      <c r="O6" s="465"/>
      <c r="P6" s="465"/>
      <c r="Q6" s="465"/>
      <c r="R6" s="465"/>
      <c r="S6" s="462"/>
      <c r="T6" s="462"/>
      <c r="U6" s="462"/>
      <c r="V6" s="462"/>
      <c r="W6" s="462"/>
      <c r="X6" s="462"/>
      <c r="Y6" s="462"/>
      <c r="Z6" s="462"/>
      <c r="AA6" s="462"/>
      <c r="AB6" s="462"/>
      <c r="AC6" s="462"/>
      <c r="AD6" s="462"/>
      <c r="AE6" s="462"/>
      <c r="AF6" s="462"/>
      <c r="AG6" s="462"/>
      <c r="AH6" s="462"/>
      <c r="AI6" s="462"/>
    </row>
    <row r="7" spans="1:35" ht="24.6" customHeight="1">
      <c r="A7" s="401"/>
      <c r="B7" s="462"/>
      <c r="C7" s="462"/>
      <c r="D7" s="466"/>
      <c r="E7" s="466"/>
      <c r="F7" s="466"/>
      <c r="G7" s="466"/>
      <c r="H7" s="462"/>
      <c r="I7" s="462"/>
      <c r="J7" s="462"/>
      <c r="K7" s="462"/>
      <c r="L7" s="465"/>
      <c r="M7" s="465"/>
      <c r="N7" s="465"/>
      <c r="O7" s="465"/>
      <c r="P7" s="465"/>
      <c r="Q7" s="465"/>
      <c r="R7" s="465"/>
      <c r="S7" s="462"/>
      <c r="T7" s="462"/>
      <c r="U7" s="462"/>
      <c r="V7" s="462"/>
      <c r="W7" s="462"/>
      <c r="X7" s="462"/>
      <c r="Y7" s="462"/>
      <c r="Z7" s="462"/>
      <c r="AA7" s="462"/>
      <c r="AB7" s="462"/>
      <c r="AC7" s="462"/>
      <c r="AD7" s="462"/>
      <c r="AE7" s="462"/>
      <c r="AF7" s="462"/>
      <c r="AG7" s="462"/>
      <c r="AH7" s="462"/>
      <c r="AI7" s="462"/>
    </row>
    <row r="8" spans="1:35" ht="7.2" customHeight="1">
      <c r="A8" s="402"/>
      <c r="B8" s="462"/>
      <c r="C8" s="462"/>
      <c r="D8" s="467"/>
      <c r="E8" s="467"/>
      <c r="F8" s="467"/>
      <c r="G8" s="467"/>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row>
    <row r="9" spans="1:35" ht="24.6" customHeight="1">
      <c r="A9" s="403"/>
      <c r="B9" s="462"/>
      <c r="C9" s="462"/>
      <c r="D9" s="468"/>
      <c r="E9" s="468"/>
      <c r="F9" s="468"/>
      <c r="G9" s="468"/>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row>
    <row r="10" spans="1:35" ht="13.2" customHeight="1">
      <c r="A10" s="402"/>
      <c r="B10" s="462"/>
      <c r="C10" s="462"/>
      <c r="D10" s="467"/>
      <c r="E10" s="467"/>
      <c r="F10" s="467"/>
      <c r="G10" s="467"/>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I10" s="462"/>
    </row>
    <row r="11" spans="1:35" ht="13.2" customHeight="1">
      <c r="A11" s="402"/>
      <c r="B11" s="462"/>
      <c r="C11" s="462"/>
      <c r="D11" s="467"/>
      <c r="E11" s="467"/>
      <c r="F11" s="467"/>
      <c r="G11" s="467"/>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row>
    <row r="12" spans="1:35" ht="13.2" customHeight="1">
      <c r="A12" s="402"/>
      <c r="B12" s="462"/>
      <c r="C12" s="462"/>
      <c r="D12" s="467"/>
      <c r="E12" s="467"/>
      <c r="F12" s="467"/>
      <c r="G12" s="467"/>
      <c r="H12" s="467"/>
      <c r="I12" s="467"/>
      <c r="J12" s="467"/>
      <c r="K12" s="467"/>
      <c r="L12" s="467"/>
      <c r="M12" s="462"/>
      <c r="N12" s="462"/>
      <c r="O12" s="462"/>
      <c r="P12" s="462"/>
      <c r="Q12" s="462"/>
      <c r="R12" s="462"/>
      <c r="S12" s="462"/>
      <c r="T12" s="462"/>
      <c r="U12" s="462"/>
      <c r="V12" s="462"/>
      <c r="W12" s="462"/>
      <c r="X12" s="462"/>
      <c r="Y12" s="462"/>
      <c r="Z12" s="462"/>
      <c r="AA12" s="462"/>
      <c r="AB12" s="462"/>
      <c r="AC12" s="462"/>
      <c r="AD12" s="462"/>
      <c r="AE12" s="462"/>
      <c r="AF12" s="462"/>
      <c r="AG12" s="462"/>
      <c r="AH12" s="462"/>
      <c r="AI12" s="462"/>
    </row>
    <row r="13" spans="1:35" ht="13.2" customHeight="1">
      <c r="A13" s="402"/>
      <c r="B13" s="462"/>
      <c r="C13" s="462"/>
      <c r="D13" s="467"/>
      <c r="E13" s="467"/>
      <c r="F13" s="467"/>
      <c r="G13" s="467"/>
      <c r="H13" s="467"/>
      <c r="I13" s="467"/>
      <c r="J13" s="467"/>
      <c r="K13" s="467"/>
      <c r="L13" s="467"/>
      <c r="M13" s="462"/>
      <c r="N13" s="462"/>
      <c r="O13" s="462"/>
      <c r="P13" s="462"/>
      <c r="Q13" s="462"/>
      <c r="R13" s="462"/>
      <c r="S13" s="462"/>
      <c r="T13" s="462"/>
      <c r="U13" s="462"/>
      <c r="V13" s="462"/>
      <c r="W13" s="462"/>
      <c r="X13" s="462"/>
      <c r="Y13" s="462"/>
      <c r="Z13" s="462"/>
      <c r="AA13" s="462"/>
      <c r="AB13" s="462"/>
      <c r="AC13" s="462"/>
      <c r="AD13" s="462"/>
      <c r="AE13" s="462"/>
      <c r="AF13" s="462"/>
      <c r="AG13" s="462"/>
      <c r="AH13" s="462"/>
      <c r="AI13" s="462"/>
    </row>
    <row r="14" spans="1:35">
      <c r="A14" s="399"/>
      <c r="B14" s="462"/>
      <c r="C14" s="462"/>
      <c r="D14" s="462"/>
      <c r="E14" s="462"/>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row>
    <row r="15" spans="1:35" ht="21" customHeight="1">
      <c r="A15" s="399"/>
      <c r="B15" s="462"/>
      <c r="C15" s="462"/>
      <c r="D15" s="462"/>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row>
    <row r="16" spans="1:35" ht="13.2" customHeight="1">
      <c r="A16" s="399"/>
      <c r="B16" s="462"/>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row>
    <row r="17" spans="1:35" ht="13.2" customHeight="1">
      <c r="A17" s="399"/>
      <c r="B17" s="462"/>
      <c r="C17" s="462"/>
      <c r="D17" s="462"/>
      <c r="E17" s="462"/>
      <c r="F17" s="462"/>
      <c r="G17" s="462"/>
      <c r="H17" s="462"/>
      <c r="I17" s="462"/>
      <c r="J17" s="462"/>
      <c r="K17" s="462"/>
      <c r="L17" s="462"/>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row>
    <row r="18" spans="1:35">
      <c r="A18" s="399"/>
      <c r="B18" s="462"/>
      <c r="C18" s="462"/>
      <c r="D18" s="462"/>
      <c r="E18" s="462"/>
      <c r="F18" s="462"/>
      <c r="G18" s="462"/>
      <c r="H18" s="462"/>
      <c r="I18" s="462"/>
      <c r="J18" s="462"/>
      <c r="K18" s="462"/>
      <c r="L18" s="462"/>
      <c r="M18" s="462"/>
      <c r="N18" s="462"/>
      <c r="O18" s="462"/>
      <c r="P18" s="462"/>
      <c r="Q18" s="462"/>
      <c r="R18" s="462"/>
      <c r="S18" s="462"/>
      <c r="T18" s="462"/>
      <c r="U18" s="462"/>
      <c r="V18" s="462"/>
      <c r="W18" s="462"/>
      <c r="X18" s="462"/>
      <c r="Y18" s="462"/>
      <c r="Z18" s="462"/>
      <c r="AA18" s="462"/>
      <c r="AB18" s="462"/>
      <c r="AC18" s="462"/>
      <c r="AD18" s="462"/>
      <c r="AE18" s="462"/>
      <c r="AF18" s="462"/>
      <c r="AG18" s="462"/>
      <c r="AH18" s="462"/>
      <c r="AI18" s="462"/>
    </row>
    <row r="19" spans="1:35">
      <c r="A19" s="399"/>
      <c r="B19" s="462"/>
      <c r="C19" s="462"/>
      <c r="D19" s="462"/>
      <c r="E19" s="462"/>
      <c r="F19" s="462"/>
      <c r="G19" s="462"/>
      <c r="H19" s="462"/>
      <c r="I19" s="462"/>
      <c r="J19" s="462"/>
      <c r="K19" s="462"/>
      <c r="L19" s="462"/>
      <c r="M19" s="462"/>
      <c r="N19" s="462"/>
      <c r="O19" s="462"/>
      <c r="P19" s="462"/>
      <c r="Q19" s="462"/>
      <c r="R19" s="462"/>
      <c r="S19" s="462"/>
      <c r="T19" s="462"/>
      <c r="U19" s="462"/>
      <c r="V19" s="462"/>
      <c r="W19" s="469"/>
      <c r="X19" s="462"/>
      <c r="Y19" s="462"/>
      <c r="Z19" s="462"/>
      <c r="AA19" s="462"/>
      <c r="AB19" s="462"/>
      <c r="AC19" s="462"/>
      <c r="AD19" s="462"/>
      <c r="AE19" s="462"/>
      <c r="AF19" s="462"/>
      <c r="AG19" s="462"/>
      <c r="AH19" s="462"/>
      <c r="AI19" s="462"/>
    </row>
    <row r="20" spans="1:35">
      <c r="A20" s="399"/>
      <c r="B20" s="462"/>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row>
    <row r="21" spans="1:35">
      <c r="A21" s="399"/>
      <c r="B21" s="462"/>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row>
    <row r="22" spans="1:35">
      <c r="A22" s="399"/>
      <c r="B22" s="462"/>
      <c r="C22" s="462"/>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2"/>
      <c r="AB22" s="462"/>
      <c r="AC22" s="462"/>
      <c r="AD22" s="462"/>
      <c r="AE22" s="462"/>
      <c r="AF22" s="462"/>
      <c r="AG22" s="462"/>
      <c r="AH22" s="462"/>
      <c r="AI22" s="462"/>
    </row>
    <row r="23" spans="1:35">
      <c r="A23" s="399"/>
      <c r="B23" s="462"/>
      <c r="C23" s="462"/>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row>
    <row r="24" spans="1:35">
      <c r="A24" s="399"/>
      <c r="B24" s="462"/>
      <c r="C24" s="462"/>
      <c r="D24" s="462"/>
      <c r="E24" s="462"/>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row>
    <row r="25" spans="1:35">
      <c r="A25" s="399"/>
      <c r="B25" s="462"/>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row>
    <row r="26" spans="1:35">
      <c r="A26" s="399"/>
      <c r="B26" s="462"/>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row>
    <row r="27" spans="1:35">
      <c r="A27" s="399"/>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row>
    <row r="28" spans="1:35">
      <c r="A28" s="399"/>
      <c r="B28" s="462"/>
      <c r="C28" s="462"/>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row>
    <row r="29" spans="1:35">
      <c r="A29" s="399"/>
      <c r="B29" s="462"/>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row>
    <row r="30" spans="1:35">
      <c r="A30" s="399"/>
      <c r="B30" s="462"/>
      <c r="C30" s="462"/>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row>
    <row r="31" spans="1:35">
      <c r="A31" s="399"/>
      <c r="B31" s="462"/>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row>
    <row r="32" spans="1:35">
      <c r="A32" s="399"/>
      <c r="B32" s="462"/>
      <c r="C32" s="462"/>
      <c r="D32" s="462"/>
      <c r="E32" s="462"/>
      <c r="F32" s="462"/>
      <c r="G32" s="462"/>
      <c r="H32" s="462"/>
      <c r="I32" s="462"/>
      <c r="J32" s="462"/>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row>
    <row r="33" spans="1:35">
      <c r="A33" s="399"/>
      <c r="B33" s="462"/>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row>
    <row r="34" spans="1:35">
      <c r="A34" s="399"/>
      <c r="B34" s="462"/>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row>
    <row r="35" spans="1:35">
      <c r="A35" s="399"/>
      <c r="B35" s="462"/>
      <c r="C35" s="462"/>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row>
    <row r="36" spans="1:35">
      <c r="A36" s="399"/>
      <c r="B36" s="462"/>
      <c r="C36" s="462"/>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row>
    <row r="37" spans="1:35">
      <c r="A37" s="399"/>
      <c r="B37" s="462"/>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row>
    <row r="38" spans="1:35">
      <c r="A38" s="399"/>
      <c r="B38" s="462"/>
      <c r="C38" s="462"/>
      <c r="D38" s="462"/>
      <c r="E38" s="462"/>
      <c r="F38" s="462"/>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row>
    <row r="39" spans="1:35">
      <c r="A39" s="399"/>
      <c r="B39" s="462"/>
      <c r="C39" s="462"/>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row>
    <row r="40" spans="1:35">
      <c r="A40" s="399"/>
      <c r="B40" s="462"/>
      <c r="C40" s="462"/>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row>
    <row r="41" spans="1:35" ht="14.4">
      <c r="A41" s="399"/>
      <c r="B41" s="462"/>
      <c r="C41" s="462"/>
      <c r="D41" s="462"/>
      <c r="E41" s="557"/>
      <c r="F41" s="557"/>
      <c r="G41" s="557"/>
      <c r="H41" s="557"/>
      <c r="I41" s="557"/>
      <c r="J41" s="557"/>
      <c r="K41" s="557"/>
      <c r="L41" s="462"/>
      <c r="M41" s="462"/>
      <c r="N41" s="462"/>
      <c r="O41" s="462"/>
      <c r="P41" s="462"/>
      <c r="Q41" s="462"/>
      <c r="R41" s="462"/>
      <c r="S41" s="557"/>
      <c r="T41" s="557"/>
      <c r="U41" s="557"/>
      <c r="V41" s="557"/>
      <c r="W41" s="462"/>
      <c r="X41" s="462"/>
      <c r="Y41" s="462"/>
      <c r="Z41" s="462"/>
      <c r="AA41" s="462"/>
      <c r="AB41" s="462"/>
      <c r="AC41" s="462"/>
      <c r="AD41" s="462"/>
      <c r="AE41" s="462"/>
      <c r="AF41" s="462"/>
      <c r="AG41" s="462"/>
      <c r="AH41" s="462"/>
      <c r="AI41" s="462"/>
    </row>
    <row r="42" spans="1:35">
      <c r="A42" s="399"/>
      <c r="B42" s="462"/>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2"/>
      <c r="AH42" s="462"/>
      <c r="AI42" s="462"/>
    </row>
    <row r="43" spans="1:35">
      <c r="A43" s="399"/>
      <c r="B43" s="462"/>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row>
    <row r="44" spans="1:35">
      <c r="A44" s="399"/>
      <c r="B44" s="462"/>
      <c r="C44" s="462"/>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A44" s="462"/>
      <c r="AB44" s="462"/>
      <c r="AC44" s="462"/>
      <c r="AD44" s="462"/>
      <c r="AE44" s="462"/>
      <c r="AF44" s="462"/>
      <c r="AG44" s="462"/>
      <c r="AH44" s="462"/>
      <c r="AI44" s="462"/>
    </row>
    <row r="45" spans="1:35">
      <c r="A45" s="399"/>
      <c r="B45" s="462"/>
      <c r="C45" s="462"/>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A45" s="462"/>
      <c r="AB45" s="462"/>
      <c r="AC45" s="462"/>
      <c r="AD45" s="462"/>
      <c r="AE45" s="462"/>
      <c r="AF45" s="462"/>
      <c r="AG45" s="462"/>
      <c r="AH45" s="462"/>
      <c r="AI45" s="462"/>
    </row>
    <row r="46" spans="1:35">
      <c r="A46" s="399"/>
      <c r="B46" s="462"/>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row>
    <row r="47" spans="1:35">
      <c r="A47" s="399"/>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row>
    <row r="48" spans="1:35">
      <c r="A48" s="399"/>
      <c r="B48" s="462"/>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row>
    <row r="49" spans="1:35">
      <c r="A49" s="399"/>
      <c r="B49" s="462"/>
      <c r="C49" s="462"/>
      <c r="D49" s="462"/>
      <c r="E49" s="462"/>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row>
  </sheetData>
  <sheetProtection formatCells="0" formatColumns="0" formatRows="0" insertColumns="0" insertRows="0" insertHyperlinks="0" deleteColumns="0" deleteRows="0" sort="0" autoFilter="0" pivotTables="0"/>
  <mergeCells count="2">
    <mergeCell ref="E41:K41"/>
    <mergeCell ref="S41:V41"/>
  </mergeCells>
  <phoneticPr fontId="86"/>
  <pageMargins left="0.7" right="0.7" top="0.75" bottom="0.75" header="0.3" footer="0.3"/>
  <pageSetup paperSize="9" scale="3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P13" sqref="P13"/>
    </sheetView>
  </sheetViews>
  <sheetFormatPr defaultColWidth="9" defaultRowHeight="13.2"/>
  <cols>
    <col min="1" max="1" width="12.77734375" style="53" customWidth="1"/>
    <col min="2" max="2" width="5.109375" style="53" customWidth="1"/>
    <col min="3" max="3" width="3.77734375" style="53" customWidth="1"/>
    <col min="4" max="4" width="6.88671875" style="53" customWidth="1"/>
    <col min="5" max="5" width="13.109375" style="53" customWidth="1"/>
    <col min="6" max="6" width="13.109375" style="88" customWidth="1"/>
    <col min="7" max="7" width="11.33203125" style="53" customWidth="1"/>
    <col min="8" max="8" width="26.6640625" style="65" customWidth="1"/>
    <col min="9" max="9" width="13" style="58" customWidth="1"/>
    <col min="10" max="10" width="16.109375" style="58" customWidth="1"/>
    <col min="11" max="11" width="13.44140625" style="88" customWidth="1"/>
    <col min="12" max="12" width="22.44140625" style="88" customWidth="1"/>
    <col min="13" max="13" width="13.44140625" style="63" customWidth="1"/>
    <col min="14" max="14" width="22.44140625" style="53" customWidth="1"/>
    <col min="15" max="15" width="9" style="54"/>
    <col min="16" max="16384" width="9" style="53"/>
  </cols>
  <sheetData>
    <row r="1" spans="1:16" ht="26.25" customHeight="1" thickTop="1">
      <c r="A1" s="48" t="s">
        <v>164</v>
      </c>
      <c r="B1" s="49"/>
      <c r="C1" s="49"/>
      <c r="D1" s="50"/>
      <c r="E1" s="50"/>
      <c r="F1" s="51"/>
      <c r="G1" s="52"/>
      <c r="H1" s="339"/>
      <c r="I1" s="340" t="s">
        <v>35</v>
      </c>
      <c r="J1" s="341"/>
      <c r="K1" s="342"/>
      <c r="L1" s="343"/>
      <c r="M1" s="344"/>
    </row>
    <row r="2" spans="1:16" ht="17.399999999999999">
      <c r="A2" s="55"/>
      <c r="B2" s="179"/>
      <c r="C2" s="179"/>
      <c r="D2" s="179"/>
      <c r="E2" s="179"/>
      <c r="F2" s="179"/>
      <c r="G2" s="56"/>
      <c r="H2" s="345"/>
      <c r="I2" s="558" t="s">
        <v>174</v>
      </c>
      <c r="J2" s="558"/>
      <c r="K2" s="558"/>
      <c r="L2" s="558"/>
      <c r="M2" s="558"/>
      <c r="N2" s="155"/>
      <c r="P2" s="118"/>
    </row>
    <row r="3" spans="1:16" ht="17.399999999999999">
      <c r="A3" s="180" t="s">
        <v>26</v>
      </c>
      <c r="B3" s="181"/>
      <c r="D3" s="182"/>
      <c r="E3" s="182"/>
      <c r="F3" s="182"/>
      <c r="G3" s="57"/>
      <c r="H3" s="105"/>
      <c r="I3" s="348"/>
      <c r="J3" s="349"/>
      <c r="K3" s="350"/>
      <c r="L3" s="342"/>
      <c r="M3" s="351"/>
    </row>
    <row r="4" spans="1:16" ht="17.399999999999999">
      <c r="A4" s="59"/>
      <c r="B4" s="181"/>
      <c r="C4" s="88"/>
      <c r="D4" s="182"/>
      <c r="E4" s="182"/>
      <c r="F4" s="183"/>
      <c r="G4" s="60"/>
      <c r="H4" s="352"/>
      <c r="I4" s="352"/>
      <c r="J4" s="341"/>
      <c r="K4" s="350"/>
      <c r="L4" s="342"/>
      <c r="M4" s="351"/>
      <c r="N4" s="243"/>
    </row>
    <row r="5" spans="1:16">
      <c r="A5" s="184"/>
      <c r="D5" s="182"/>
      <c r="E5" s="61"/>
      <c r="F5" s="185"/>
      <c r="G5" s="62"/>
      <c r="H5"/>
      <c r="I5" s="353"/>
      <c r="J5" s="341"/>
      <c r="K5" s="350"/>
      <c r="L5" s="350"/>
      <c r="M5" s="351"/>
    </row>
    <row r="6" spans="1:16" ht="17.399999999999999">
      <c r="A6" s="184"/>
      <c r="D6" s="182"/>
      <c r="E6" s="185"/>
      <c r="F6" s="185"/>
      <c r="G6" s="62"/>
      <c r="H6" s="345"/>
      <c r="I6" s="354"/>
      <c r="J6" s="341"/>
      <c r="K6" s="350"/>
      <c r="L6" s="350"/>
      <c r="M6" s="351"/>
    </row>
    <row r="7" spans="1:16">
      <c r="A7" s="184"/>
      <c r="D7" s="182"/>
      <c r="E7" s="185"/>
      <c r="F7" s="185"/>
      <c r="G7" s="62"/>
      <c r="H7" s="355"/>
      <c r="I7" s="353"/>
      <c r="J7" s="341"/>
      <c r="K7" s="350"/>
      <c r="L7" s="350"/>
      <c r="M7" s="351"/>
    </row>
    <row r="8" spans="1:16">
      <c r="A8" s="184"/>
      <c r="D8" s="182"/>
      <c r="E8" s="185"/>
      <c r="F8" s="185"/>
      <c r="G8" s="62"/>
      <c r="H8" s="346"/>
      <c r="I8" s="356"/>
      <c r="J8" s="356"/>
      <c r="K8" s="356"/>
      <c r="L8" s="350"/>
      <c r="M8" s="357"/>
    </row>
    <row r="9" spans="1:16">
      <c r="A9" s="184"/>
      <c r="D9" s="182"/>
      <c r="E9" s="185"/>
      <c r="F9" s="185"/>
      <c r="G9" s="62"/>
      <c r="H9" s="356"/>
      <c r="I9" s="356"/>
      <c r="J9" s="356"/>
      <c r="K9" s="356"/>
      <c r="L9" s="350"/>
      <c r="M9" s="357"/>
      <c r="N9" s="64"/>
    </row>
    <row r="10" spans="1:16">
      <c r="A10" s="184"/>
      <c r="D10" s="182"/>
      <c r="E10" s="185"/>
      <c r="F10" s="185"/>
      <c r="G10" s="62"/>
      <c r="H10" s="356"/>
      <c r="I10" s="356"/>
      <c r="J10" s="356"/>
      <c r="K10" s="356"/>
      <c r="L10" s="350"/>
      <c r="M10" s="357"/>
      <c r="N10" s="64" t="s">
        <v>36</v>
      </c>
    </row>
    <row r="11" spans="1:16">
      <c r="A11" s="184"/>
      <c r="D11" s="182"/>
      <c r="E11" s="185"/>
      <c r="F11" s="185"/>
      <c r="G11" s="62"/>
      <c r="H11" s="356"/>
      <c r="I11" s="356"/>
      <c r="J11" s="356"/>
      <c r="K11" s="356"/>
      <c r="L11" s="350"/>
      <c r="M11" s="357"/>
    </row>
    <row r="12" spans="1:16">
      <c r="A12" s="184"/>
      <c r="D12" s="182"/>
      <c r="E12" s="185"/>
      <c r="F12" s="185"/>
      <c r="G12" s="62"/>
      <c r="H12" s="356"/>
      <c r="I12" s="356"/>
      <c r="J12" s="356"/>
      <c r="K12" s="356"/>
      <c r="L12" s="350"/>
      <c r="M12" s="357"/>
      <c r="N12" s="64" t="s">
        <v>37</v>
      </c>
      <c r="O12" s="279"/>
    </row>
    <row r="13" spans="1:16">
      <c r="A13" s="184"/>
      <c r="D13" s="182"/>
      <c r="E13" s="185"/>
      <c r="F13" s="185"/>
      <c r="G13" s="62"/>
      <c r="H13" s="356"/>
      <c r="I13" s="356"/>
      <c r="J13" s="356"/>
      <c r="K13" s="356"/>
      <c r="L13" s="350"/>
      <c r="M13" s="357"/>
    </row>
    <row r="14" spans="1:16">
      <c r="A14" s="184"/>
      <c r="D14" s="182"/>
      <c r="E14" s="185"/>
      <c r="F14" s="185"/>
      <c r="G14" s="62"/>
      <c r="H14" s="356"/>
      <c r="I14" s="356"/>
      <c r="J14" s="356"/>
      <c r="K14" s="356"/>
      <c r="L14" s="350"/>
      <c r="M14" s="357"/>
      <c r="N14" s="309" t="s">
        <v>38</v>
      </c>
    </row>
    <row r="15" spans="1:16">
      <c r="A15" s="184"/>
      <c r="D15" s="182"/>
      <c r="E15" s="182" t="s">
        <v>19</v>
      </c>
      <c r="F15" s="183"/>
      <c r="G15" s="57"/>
      <c r="H15" s="355"/>
      <c r="I15" s="353"/>
      <c r="J15" s="346"/>
      <c r="K15" s="350"/>
      <c r="L15" s="350"/>
      <c r="M15" s="357"/>
    </row>
    <row r="16" spans="1:16">
      <c r="A16" s="184"/>
      <c r="D16" s="182"/>
      <c r="E16" s="182"/>
      <c r="F16" s="183"/>
      <c r="G16" s="57"/>
      <c r="H16" s="341"/>
      <c r="I16" s="353"/>
      <c r="J16" s="341"/>
      <c r="K16" s="350"/>
      <c r="L16" s="350"/>
      <c r="M16" s="357"/>
      <c r="N16" s="244" t="s">
        <v>162</v>
      </c>
    </row>
    <row r="17" spans="1:19" ht="20.25" customHeight="1" thickBot="1">
      <c r="A17" s="624" t="s">
        <v>498</v>
      </c>
      <c r="B17" s="625"/>
      <c r="C17" s="625"/>
      <c r="D17" s="187"/>
      <c r="E17" s="188"/>
      <c r="F17" s="626" t="s">
        <v>499</v>
      </c>
      <c r="G17" s="627"/>
      <c r="H17" s="355"/>
      <c r="I17" s="353"/>
      <c r="J17" s="346"/>
      <c r="K17" s="350"/>
      <c r="L17" s="347"/>
      <c r="M17" s="351"/>
      <c r="N17" s="186" t="s">
        <v>125</v>
      </c>
    </row>
    <row r="18" spans="1:19" ht="39" customHeight="1" thickTop="1">
      <c r="A18" s="628" t="s">
        <v>39</v>
      </c>
      <c r="B18" s="629"/>
      <c r="C18" s="630"/>
      <c r="D18" s="189" t="s">
        <v>40</v>
      </c>
      <c r="E18" s="190"/>
      <c r="F18" s="631" t="s">
        <v>41</v>
      </c>
      <c r="G18" s="632"/>
      <c r="H18" s="341"/>
      <c r="I18" s="353"/>
      <c r="J18" s="341"/>
      <c r="K18" s="350"/>
      <c r="L18" s="350"/>
      <c r="M18" s="351"/>
      <c r="Q18" s="53" t="s">
        <v>26</v>
      </c>
      <c r="S18" s="53" t="s">
        <v>19</v>
      </c>
    </row>
    <row r="19" spans="1:19" ht="30" customHeight="1">
      <c r="A19" s="633" t="s">
        <v>178</v>
      </c>
      <c r="B19" s="633"/>
      <c r="C19" s="633"/>
      <c r="D19" s="633"/>
      <c r="E19" s="633"/>
      <c r="F19" s="633"/>
      <c r="G19" s="633"/>
      <c r="H19" s="358"/>
      <c r="I19" s="359" t="s">
        <v>42</v>
      </c>
      <c r="J19" s="359"/>
      <c r="K19" s="359"/>
      <c r="L19" s="347"/>
      <c r="M19" s="351"/>
    </row>
    <row r="20" spans="1:19" ht="17.399999999999999">
      <c r="E20" s="191" t="s">
        <v>43</v>
      </c>
      <c r="F20" s="192" t="s">
        <v>44</v>
      </c>
      <c r="H20" s="281" t="s">
        <v>145</v>
      </c>
      <c r="I20" s="353"/>
      <c r="J20" s="341" t="s">
        <v>19</v>
      </c>
      <c r="K20" s="360" t="s">
        <v>19</v>
      </c>
      <c r="L20" s="350"/>
      <c r="M20" s="351"/>
    </row>
    <row r="21" spans="1:19" ht="16.8" thickBot="1">
      <c r="A21" s="193"/>
      <c r="B21" s="634">
        <v>45297</v>
      </c>
      <c r="C21" s="635"/>
      <c r="D21" s="194" t="s">
        <v>45</v>
      </c>
      <c r="E21" s="636" t="s">
        <v>46</v>
      </c>
      <c r="F21" s="637"/>
      <c r="G21" s="58" t="s">
        <v>47</v>
      </c>
      <c r="H21" s="638" t="s">
        <v>219</v>
      </c>
      <c r="I21" s="639"/>
      <c r="J21" s="639"/>
      <c r="K21" s="639"/>
      <c r="L21" s="639"/>
      <c r="M21" s="361"/>
      <c r="N21" s="363"/>
    </row>
    <row r="22" spans="1:19" ht="36" customHeight="1" thickTop="1" thickBot="1">
      <c r="A22" s="195" t="s">
        <v>48</v>
      </c>
      <c r="B22" s="640" t="s">
        <v>49</v>
      </c>
      <c r="C22" s="641"/>
      <c r="D22" s="642"/>
      <c r="E22" s="66" t="s">
        <v>220</v>
      </c>
      <c r="F22" s="66" t="s">
        <v>221</v>
      </c>
      <c r="G22" s="196" t="s">
        <v>50</v>
      </c>
      <c r="H22" s="643" t="s">
        <v>175</v>
      </c>
      <c r="I22" s="644"/>
      <c r="J22" s="644"/>
      <c r="K22" s="644"/>
      <c r="L22" s="645"/>
      <c r="M22" s="362" t="s">
        <v>51</v>
      </c>
      <c r="N22" s="364" t="s">
        <v>52</v>
      </c>
      <c r="R22" s="53" t="s">
        <v>26</v>
      </c>
    </row>
    <row r="23" spans="1:19" ht="79.2" customHeight="1" thickBot="1">
      <c r="A23" s="410" t="s">
        <v>53</v>
      </c>
      <c r="B23" s="559" t="str">
        <f>IF(G23&gt;5,"☆☆☆☆",IF(AND(G23&gt;=2.39,G23&lt;5),"☆☆☆",IF(AND(G23&gt;=1.39,G23&lt;2.4),"☆☆",IF(AND(G23&gt;0,G23&lt;1.4),"☆",IF(AND(G23&gt;=-1.39,G23&lt;0),"★",IF(AND(G23&gt;=-2.39,G23&lt;-1.4),"★★",IF(AND(G23&gt;=-3.39,G23&lt;-2.4),"★★★")))))))</f>
        <v>☆</v>
      </c>
      <c r="C23" s="560"/>
      <c r="D23" s="561"/>
      <c r="E23" s="330">
        <v>2.37</v>
      </c>
      <c r="F23" s="330">
        <v>2.61</v>
      </c>
      <c r="G23" s="285">
        <f t="shared" ref="G23:G69" si="0">F23-E23</f>
        <v>0.23999999999999977</v>
      </c>
      <c r="H23" s="646" t="s">
        <v>228</v>
      </c>
      <c r="I23" s="647"/>
      <c r="J23" s="647"/>
      <c r="K23" s="647"/>
      <c r="L23" s="648"/>
      <c r="M23" s="486" t="s">
        <v>229</v>
      </c>
      <c r="N23" s="487">
        <v>45288</v>
      </c>
      <c r="O23" s="255" t="s">
        <v>156</v>
      </c>
    </row>
    <row r="24" spans="1:19" ht="76.2" customHeight="1" thickBot="1">
      <c r="A24" s="197" t="s">
        <v>54</v>
      </c>
      <c r="B24" s="559" t="str">
        <f t="shared" ref="B24" si="1">IF(G24&gt;5,"☆☆☆☆",IF(AND(G24&gt;=2.39,G24&lt;5),"☆☆☆",IF(AND(G24&gt;=1.39,G24&lt;2.4),"☆☆",IF(AND(G24&gt;0,G24&lt;1.4),"☆",IF(AND(G24&gt;=-1.39,G24&lt;0),"★",IF(AND(G24&gt;=-2.39,G24&lt;-1.4),"★★",IF(AND(G24&gt;=-3.39,G24&lt;-2.4),"★★★")))))))</f>
        <v>★</v>
      </c>
      <c r="C24" s="560"/>
      <c r="D24" s="561"/>
      <c r="E24" s="120">
        <v>5.05</v>
      </c>
      <c r="F24" s="120">
        <v>3.74</v>
      </c>
      <c r="G24" s="409">
        <f t="shared" si="0"/>
        <v>-1.3099999999999996</v>
      </c>
      <c r="H24" s="649" t="s">
        <v>224</v>
      </c>
      <c r="I24" s="650"/>
      <c r="J24" s="650"/>
      <c r="K24" s="650"/>
      <c r="L24" s="651"/>
      <c r="M24" s="484" t="s">
        <v>225</v>
      </c>
      <c r="N24" s="485">
        <v>45295</v>
      </c>
      <c r="O24" s="255" t="s">
        <v>54</v>
      </c>
      <c r="Q24" s="53" t="s">
        <v>26</v>
      </c>
    </row>
    <row r="25" spans="1:19" ht="81" customHeight="1" thickBot="1">
      <c r="A25" s="261" t="s">
        <v>55</v>
      </c>
      <c r="B25" s="559" t="str">
        <f t="shared" ref="B25:B32" si="2">IF(G25&gt;5,"☆☆☆☆",IF(AND(G25&gt;=2.39,G25&lt;5),"☆☆☆",IF(AND(G25&gt;=1.39,G25&lt;2.4),"☆☆",IF(AND(G25&gt;0,G25&lt;1.4),"☆",IF(AND(G25&gt;=-1.39,G25&lt;0),"★",IF(AND(G25&gt;=-2.39,G25&lt;-1.4),"★★",IF(AND(G25&gt;=-3.39,G25&lt;-2.4),"★★★")))))))</f>
        <v>★</v>
      </c>
      <c r="C25" s="560"/>
      <c r="D25" s="561"/>
      <c r="E25" s="120">
        <v>4.43</v>
      </c>
      <c r="F25" s="120">
        <v>4.3</v>
      </c>
      <c r="G25" s="285">
        <f t="shared" si="0"/>
        <v>-0.12999999999999989</v>
      </c>
      <c r="H25" s="562" t="s">
        <v>208</v>
      </c>
      <c r="I25" s="563"/>
      <c r="J25" s="563"/>
      <c r="K25" s="563"/>
      <c r="L25" s="564"/>
      <c r="M25" s="375" t="s">
        <v>209</v>
      </c>
      <c r="N25" s="149">
        <v>45278</v>
      </c>
      <c r="O25" s="255" t="s">
        <v>55</v>
      </c>
    </row>
    <row r="26" spans="1:19" ht="83.25" customHeight="1" thickBot="1">
      <c r="A26" s="261" t="s">
        <v>56</v>
      </c>
      <c r="B26" s="559" t="str">
        <f t="shared" si="2"/>
        <v>☆</v>
      </c>
      <c r="C26" s="560"/>
      <c r="D26" s="561"/>
      <c r="E26" s="120">
        <v>3.36</v>
      </c>
      <c r="F26" s="120">
        <v>3.71</v>
      </c>
      <c r="G26" s="285">
        <f t="shared" si="0"/>
        <v>0.35000000000000009</v>
      </c>
      <c r="H26" s="562"/>
      <c r="I26" s="563"/>
      <c r="J26" s="563"/>
      <c r="K26" s="563"/>
      <c r="L26" s="564"/>
      <c r="M26" s="148"/>
      <c r="N26" s="149"/>
      <c r="O26" s="255" t="s">
        <v>56</v>
      </c>
    </row>
    <row r="27" spans="1:19" ht="78.599999999999994" customHeight="1" thickBot="1">
      <c r="A27" s="261" t="s">
        <v>57</v>
      </c>
      <c r="B27" s="559" t="str">
        <f t="shared" si="2"/>
        <v>★</v>
      </c>
      <c r="C27" s="560"/>
      <c r="D27" s="561"/>
      <c r="E27" s="120">
        <v>3.15</v>
      </c>
      <c r="F27" s="120">
        <v>3.12</v>
      </c>
      <c r="G27" s="285">
        <f t="shared" si="0"/>
        <v>-2.9999999999999805E-2</v>
      </c>
      <c r="H27" s="562"/>
      <c r="I27" s="563"/>
      <c r="J27" s="563"/>
      <c r="K27" s="563"/>
      <c r="L27" s="564"/>
      <c r="M27" s="148"/>
      <c r="N27" s="149"/>
      <c r="O27" s="255" t="s">
        <v>57</v>
      </c>
    </row>
    <row r="28" spans="1:19" ht="87" customHeight="1" thickBot="1">
      <c r="A28" s="261" t="s">
        <v>58</v>
      </c>
      <c r="B28" s="559" t="str">
        <f t="shared" si="2"/>
        <v>★</v>
      </c>
      <c r="C28" s="560"/>
      <c r="D28" s="561"/>
      <c r="E28" s="120">
        <v>4.6399999999999997</v>
      </c>
      <c r="F28" s="120">
        <v>4.32</v>
      </c>
      <c r="G28" s="285">
        <f t="shared" si="0"/>
        <v>-0.3199999999999994</v>
      </c>
      <c r="H28" s="562"/>
      <c r="I28" s="563"/>
      <c r="J28" s="563"/>
      <c r="K28" s="563"/>
      <c r="L28" s="564"/>
      <c r="M28" s="148"/>
      <c r="N28" s="149"/>
      <c r="O28" s="255" t="s">
        <v>58</v>
      </c>
    </row>
    <row r="29" spans="1:19" ht="81" customHeight="1" thickBot="1">
      <c r="A29" s="261" t="s">
        <v>59</v>
      </c>
      <c r="B29" s="559" t="str">
        <f t="shared" si="2"/>
        <v>☆</v>
      </c>
      <c r="C29" s="560"/>
      <c r="D29" s="561"/>
      <c r="E29" s="330">
        <v>1.92</v>
      </c>
      <c r="F29" s="330">
        <v>2.4900000000000002</v>
      </c>
      <c r="G29" s="285">
        <f t="shared" si="0"/>
        <v>0.57000000000000028</v>
      </c>
      <c r="H29" s="562"/>
      <c r="I29" s="563"/>
      <c r="J29" s="563"/>
      <c r="K29" s="563"/>
      <c r="L29" s="564"/>
      <c r="M29" s="148"/>
      <c r="N29" s="149"/>
      <c r="O29" s="255" t="s">
        <v>59</v>
      </c>
    </row>
    <row r="30" spans="1:19" ht="73.5" customHeight="1" thickBot="1">
      <c r="A30" s="261" t="s">
        <v>60</v>
      </c>
      <c r="B30" s="559" t="str">
        <f t="shared" si="2"/>
        <v>☆</v>
      </c>
      <c r="C30" s="560"/>
      <c r="D30" s="561"/>
      <c r="E30" s="120">
        <v>4.6900000000000004</v>
      </c>
      <c r="F30" s="120">
        <v>5.03</v>
      </c>
      <c r="G30" s="285">
        <f t="shared" si="0"/>
        <v>0.33999999999999986</v>
      </c>
      <c r="H30" s="562"/>
      <c r="I30" s="563"/>
      <c r="J30" s="563"/>
      <c r="K30" s="563"/>
      <c r="L30" s="564"/>
      <c r="M30" s="148"/>
      <c r="N30" s="149"/>
      <c r="O30" s="255" t="s">
        <v>60</v>
      </c>
    </row>
    <row r="31" spans="1:19" ht="75.75" customHeight="1" thickBot="1">
      <c r="A31" s="261" t="s">
        <v>61</v>
      </c>
      <c r="B31" s="559" t="str">
        <f t="shared" si="2"/>
        <v>★</v>
      </c>
      <c r="C31" s="560"/>
      <c r="D31" s="561"/>
      <c r="E31" s="120">
        <v>5.67</v>
      </c>
      <c r="F31" s="120">
        <v>5.0599999999999996</v>
      </c>
      <c r="G31" s="285">
        <f t="shared" si="0"/>
        <v>-0.61000000000000032</v>
      </c>
      <c r="H31" s="571" t="s">
        <v>234</v>
      </c>
      <c r="I31" s="572"/>
      <c r="J31" s="572"/>
      <c r="K31" s="572"/>
      <c r="L31" s="573"/>
      <c r="M31" s="484" t="s">
        <v>235</v>
      </c>
      <c r="N31" s="485">
        <v>45285</v>
      </c>
      <c r="O31" s="255" t="s">
        <v>61</v>
      </c>
    </row>
    <row r="32" spans="1:19" ht="163.80000000000001" customHeight="1" thickBot="1">
      <c r="A32" s="262" t="s">
        <v>62</v>
      </c>
      <c r="B32" s="559" t="str">
        <f t="shared" si="2"/>
        <v>☆</v>
      </c>
      <c r="C32" s="560"/>
      <c r="D32" s="561"/>
      <c r="E32" s="120">
        <v>5.76</v>
      </c>
      <c r="F32" s="120">
        <v>5.91</v>
      </c>
      <c r="G32" s="285">
        <f t="shared" si="0"/>
        <v>0.15000000000000036</v>
      </c>
      <c r="H32" s="562" t="s">
        <v>216</v>
      </c>
      <c r="I32" s="563"/>
      <c r="J32" s="563"/>
      <c r="K32" s="563"/>
      <c r="L32" s="564"/>
      <c r="M32" s="148" t="s">
        <v>217</v>
      </c>
      <c r="N32" s="479" t="s">
        <v>218</v>
      </c>
      <c r="O32" s="255" t="s">
        <v>62</v>
      </c>
    </row>
    <row r="33" spans="1:16" ht="74.400000000000006" customHeight="1" thickBot="1">
      <c r="A33" s="263" t="s">
        <v>63</v>
      </c>
      <c r="B33" s="559" t="str">
        <f t="shared" ref="B33:B70" si="3">IF(G33&gt;5,"☆☆☆☆",IF(AND(G33&gt;=2.39,G33&lt;5),"☆☆☆",IF(AND(G33&gt;=1.39,G33&lt;2.4),"☆☆",IF(AND(G33&gt;0,G33&lt;1.4),"☆",IF(AND(G33&gt;=-1.39,G33&lt;0),"★",IF(AND(G33&gt;=-2.39,G33&lt;-1.4),"★★",IF(AND(G33&gt;=-3.39,G33&lt;-2.4),"★★★")))))))</f>
        <v>☆</v>
      </c>
      <c r="C33" s="560"/>
      <c r="D33" s="561"/>
      <c r="E33" s="397">
        <v>9.01</v>
      </c>
      <c r="F33" s="397">
        <v>9.35</v>
      </c>
      <c r="G33" s="285">
        <f t="shared" si="0"/>
        <v>0.33999999999999986</v>
      </c>
      <c r="H33" s="562" t="s">
        <v>206</v>
      </c>
      <c r="I33" s="563"/>
      <c r="J33" s="563"/>
      <c r="K33" s="563"/>
      <c r="L33" s="564"/>
      <c r="M33" s="148" t="s">
        <v>207</v>
      </c>
      <c r="N33" s="149">
        <v>45280</v>
      </c>
      <c r="O33" s="255" t="s">
        <v>63</v>
      </c>
    </row>
    <row r="34" spans="1:16" ht="93" customHeight="1" thickBot="1">
      <c r="A34" s="197" t="s">
        <v>64</v>
      </c>
      <c r="B34" s="559" t="str">
        <f t="shared" si="3"/>
        <v>☆</v>
      </c>
      <c r="C34" s="560"/>
      <c r="D34" s="561"/>
      <c r="E34" s="397">
        <v>7.66</v>
      </c>
      <c r="F34" s="397">
        <v>7.72</v>
      </c>
      <c r="G34" s="285">
        <f t="shared" si="0"/>
        <v>5.9999999999999609E-2</v>
      </c>
      <c r="H34" s="621" t="s">
        <v>222</v>
      </c>
      <c r="I34" s="622"/>
      <c r="J34" s="622"/>
      <c r="K34" s="622"/>
      <c r="L34" s="623"/>
      <c r="M34" s="482" t="s">
        <v>223</v>
      </c>
      <c r="N34" s="483">
        <v>45297</v>
      </c>
      <c r="O34" s="255" t="s">
        <v>64</v>
      </c>
    </row>
    <row r="35" spans="1:16" ht="94.5" customHeight="1" thickBot="1">
      <c r="A35" s="262" t="s">
        <v>65</v>
      </c>
      <c r="B35" s="559" t="str">
        <f t="shared" si="3"/>
        <v>☆</v>
      </c>
      <c r="C35" s="560"/>
      <c r="D35" s="561"/>
      <c r="E35" s="397">
        <v>10.25</v>
      </c>
      <c r="F35" s="397">
        <v>10.82</v>
      </c>
      <c r="G35" s="285">
        <f t="shared" si="0"/>
        <v>0.57000000000000028</v>
      </c>
      <c r="H35" s="616" t="s">
        <v>204</v>
      </c>
      <c r="I35" s="617"/>
      <c r="J35" s="617"/>
      <c r="K35" s="617"/>
      <c r="L35" s="618"/>
      <c r="M35" s="480" t="s">
        <v>205</v>
      </c>
      <c r="N35" s="481">
        <v>45280</v>
      </c>
      <c r="O35" s="255" t="s">
        <v>65</v>
      </c>
    </row>
    <row r="36" spans="1:16" ht="92.4" customHeight="1" thickBot="1">
      <c r="A36" s="264" t="s">
        <v>66</v>
      </c>
      <c r="B36" s="559" t="str">
        <f t="shared" si="3"/>
        <v>☆</v>
      </c>
      <c r="C36" s="560"/>
      <c r="D36" s="561"/>
      <c r="E36" s="397">
        <v>8.82</v>
      </c>
      <c r="F36" s="397">
        <v>8.86</v>
      </c>
      <c r="G36" s="285">
        <f t="shared" si="0"/>
        <v>3.9999999999999147E-2</v>
      </c>
      <c r="H36" s="571" t="s">
        <v>379</v>
      </c>
      <c r="I36" s="572"/>
      <c r="J36" s="572"/>
      <c r="K36" s="572"/>
      <c r="L36" s="573"/>
      <c r="M36" s="535" t="s">
        <v>380</v>
      </c>
      <c r="N36" s="536">
        <v>45297</v>
      </c>
      <c r="O36" s="255" t="s">
        <v>66</v>
      </c>
    </row>
    <row r="37" spans="1:16" ht="87.75" customHeight="1" thickBot="1">
      <c r="A37" s="261" t="s">
        <v>67</v>
      </c>
      <c r="B37" s="559" t="str">
        <f t="shared" si="3"/>
        <v>★</v>
      </c>
      <c r="C37" s="560"/>
      <c r="D37" s="561"/>
      <c r="E37" s="120">
        <v>3.29</v>
      </c>
      <c r="F37" s="330">
        <v>2.98</v>
      </c>
      <c r="G37" s="285">
        <f t="shared" si="0"/>
        <v>-0.31000000000000005</v>
      </c>
      <c r="H37" s="562"/>
      <c r="I37" s="563"/>
      <c r="J37" s="563"/>
      <c r="K37" s="563"/>
      <c r="L37" s="564"/>
      <c r="M37" s="148"/>
      <c r="N37" s="149"/>
      <c r="O37" s="255" t="s">
        <v>67</v>
      </c>
    </row>
    <row r="38" spans="1:16" ht="75.75" customHeight="1" thickBot="1">
      <c r="A38" s="261" t="s">
        <v>68</v>
      </c>
      <c r="B38" s="559" t="str">
        <f t="shared" si="3"/>
        <v>★</v>
      </c>
      <c r="C38" s="560"/>
      <c r="D38" s="561"/>
      <c r="E38" s="397">
        <v>6.9</v>
      </c>
      <c r="F38" s="397">
        <v>6.41</v>
      </c>
      <c r="G38" s="285">
        <f t="shared" si="0"/>
        <v>-0.49000000000000021</v>
      </c>
      <c r="H38" s="562"/>
      <c r="I38" s="563"/>
      <c r="J38" s="563"/>
      <c r="K38" s="563"/>
      <c r="L38" s="564"/>
      <c r="M38" s="148"/>
      <c r="N38" s="149"/>
      <c r="O38" s="255" t="s">
        <v>68</v>
      </c>
    </row>
    <row r="39" spans="1:16" ht="70.2" customHeight="1" thickBot="1">
      <c r="A39" s="261" t="s">
        <v>69</v>
      </c>
      <c r="B39" s="559" t="str">
        <f t="shared" si="3"/>
        <v>☆</v>
      </c>
      <c r="C39" s="560"/>
      <c r="D39" s="561"/>
      <c r="E39" s="397">
        <v>8.41</v>
      </c>
      <c r="F39" s="397">
        <v>9.3800000000000008</v>
      </c>
      <c r="G39" s="285">
        <f t="shared" si="0"/>
        <v>0.97000000000000064</v>
      </c>
      <c r="H39" s="562"/>
      <c r="I39" s="563"/>
      <c r="J39" s="563"/>
      <c r="K39" s="563"/>
      <c r="L39" s="564"/>
      <c r="M39" s="304"/>
      <c r="N39" s="305"/>
      <c r="O39" s="255" t="s">
        <v>69</v>
      </c>
    </row>
    <row r="40" spans="1:16" ht="78.75" customHeight="1" thickBot="1">
      <c r="A40" s="261" t="s">
        <v>70</v>
      </c>
      <c r="B40" s="559" t="str">
        <f t="shared" si="3"/>
        <v>★</v>
      </c>
      <c r="C40" s="560"/>
      <c r="D40" s="561"/>
      <c r="E40" s="397">
        <v>7.24</v>
      </c>
      <c r="F40" s="397">
        <v>6.44</v>
      </c>
      <c r="G40" s="285">
        <f t="shared" si="0"/>
        <v>-0.79999999999999982</v>
      </c>
      <c r="H40" s="562"/>
      <c r="I40" s="563"/>
      <c r="J40" s="563"/>
      <c r="K40" s="563"/>
      <c r="L40" s="564"/>
      <c r="M40" s="148"/>
      <c r="N40" s="149"/>
      <c r="O40" s="255" t="s">
        <v>70</v>
      </c>
    </row>
    <row r="41" spans="1:16" ht="66" customHeight="1" thickBot="1">
      <c r="A41" s="261" t="s">
        <v>71</v>
      </c>
      <c r="B41" s="559" t="str">
        <f t="shared" si="3"/>
        <v>★</v>
      </c>
      <c r="C41" s="560"/>
      <c r="D41" s="561"/>
      <c r="E41" s="397">
        <v>8.4600000000000009</v>
      </c>
      <c r="F41" s="397">
        <v>7.46</v>
      </c>
      <c r="G41" s="285">
        <f t="shared" si="0"/>
        <v>-1.0000000000000009</v>
      </c>
      <c r="H41" s="562"/>
      <c r="I41" s="563"/>
      <c r="J41" s="563"/>
      <c r="K41" s="563"/>
      <c r="L41" s="564"/>
      <c r="M41" s="148"/>
      <c r="N41" s="149"/>
      <c r="O41" s="255" t="s">
        <v>71</v>
      </c>
    </row>
    <row r="42" spans="1:16" ht="77.25" customHeight="1" thickBot="1">
      <c r="A42" s="261" t="s">
        <v>72</v>
      </c>
      <c r="B42" s="559" t="str">
        <f t="shared" si="3"/>
        <v>☆</v>
      </c>
      <c r="C42" s="560"/>
      <c r="D42" s="561"/>
      <c r="E42" s="120">
        <v>3.39</v>
      </c>
      <c r="F42" s="120">
        <v>4.22</v>
      </c>
      <c r="G42" s="285">
        <f t="shared" si="0"/>
        <v>0.82999999999999963</v>
      </c>
      <c r="H42" s="562"/>
      <c r="I42" s="563"/>
      <c r="J42" s="563"/>
      <c r="K42" s="563"/>
      <c r="L42" s="564"/>
      <c r="M42" s="304"/>
      <c r="N42" s="149"/>
      <c r="O42" s="255" t="s">
        <v>72</v>
      </c>
      <c r="P42" s="53" t="s">
        <v>145</v>
      </c>
    </row>
    <row r="43" spans="1:16" ht="77.400000000000006" customHeight="1" thickBot="1">
      <c r="A43" s="261" t="s">
        <v>73</v>
      </c>
      <c r="B43" s="559" t="str">
        <f t="shared" si="3"/>
        <v>☆</v>
      </c>
      <c r="C43" s="560"/>
      <c r="D43" s="561"/>
      <c r="E43" s="120">
        <v>3.32</v>
      </c>
      <c r="F43" s="120">
        <v>3.87</v>
      </c>
      <c r="G43" s="285">
        <f t="shared" si="0"/>
        <v>0.55000000000000027</v>
      </c>
      <c r="H43" s="562"/>
      <c r="I43" s="563"/>
      <c r="J43" s="563"/>
      <c r="K43" s="563"/>
      <c r="L43" s="564"/>
      <c r="M43" s="148"/>
      <c r="N43" s="149"/>
      <c r="O43" s="255" t="s">
        <v>73</v>
      </c>
    </row>
    <row r="44" spans="1:16" ht="77.25" customHeight="1" thickBot="1">
      <c r="A44" s="265" t="s">
        <v>74</v>
      </c>
      <c r="B44" s="559" t="str">
        <f t="shared" si="3"/>
        <v>☆</v>
      </c>
      <c r="C44" s="560"/>
      <c r="D44" s="561"/>
      <c r="E44" s="397">
        <v>6.38</v>
      </c>
      <c r="F44" s="397">
        <v>7.43</v>
      </c>
      <c r="G44" s="285">
        <f t="shared" si="0"/>
        <v>1.0499999999999998</v>
      </c>
      <c r="H44" s="619"/>
      <c r="I44" s="620"/>
      <c r="J44" s="620"/>
      <c r="K44" s="620"/>
      <c r="L44" s="620"/>
      <c r="M44" s="148"/>
      <c r="N44" s="377"/>
      <c r="O44" s="255" t="s">
        <v>74</v>
      </c>
    </row>
    <row r="45" spans="1:16" ht="81.75" customHeight="1" thickBot="1">
      <c r="A45" s="261" t="s">
        <v>75</v>
      </c>
      <c r="B45" s="559" t="str">
        <f t="shared" si="3"/>
        <v>☆</v>
      </c>
      <c r="C45" s="560"/>
      <c r="D45" s="561"/>
      <c r="E45" s="120">
        <v>5.28</v>
      </c>
      <c r="F45" s="120">
        <v>5.53</v>
      </c>
      <c r="G45" s="285">
        <f t="shared" si="0"/>
        <v>0.25</v>
      </c>
      <c r="H45" s="613" t="s">
        <v>202</v>
      </c>
      <c r="I45" s="614"/>
      <c r="J45" s="614"/>
      <c r="K45" s="614"/>
      <c r="L45" s="615"/>
      <c r="M45" s="148" t="s">
        <v>203</v>
      </c>
      <c r="N45" s="479">
        <v>45281</v>
      </c>
      <c r="O45" s="255" t="s">
        <v>75</v>
      </c>
    </row>
    <row r="46" spans="1:16" ht="72.75" customHeight="1" thickBot="1">
      <c r="A46" s="261" t="s">
        <v>76</v>
      </c>
      <c r="B46" s="559" t="str">
        <f t="shared" si="3"/>
        <v>★</v>
      </c>
      <c r="C46" s="560"/>
      <c r="D46" s="561"/>
      <c r="E46" s="120">
        <v>4.8899999999999997</v>
      </c>
      <c r="F46" s="120">
        <v>4.24</v>
      </c>
      <c r="G46" s="285">
        <f t="shared" si="0"/>
        <v>-0.64999999999999947</v>
      </c>
      <c r="H46" s="562"/>
      <c r="I46" s="563"/>
      <c r="J46" s="563"/>
      <c r="K46" s="563"/>
      <c r="L46" s="564"/>
      <c r="M46" s="148"/>
      <c r="N46" s="149"/>
      <c r="O46" s="255" t="s">
        <v>76</v>
      </c>
    </row>
    <row r="47" spans="1:16" ht="91.2" customHeight="1" thickBot="1">
      <c r="A47" s="261" t="s">
        <v>77</v>
      </c>
      <c r="B47" s="559" t="str">
        <f t="shared" si="3"/>
        <v>★★</v>
      </c>
      <c r="C47" s="560"/>
      <c r="D47" s="561"/>
      <c r="E47" s="397">
        <v>6.83</v>
      </c>
      <c r="F47" s="120">
        <v>4.78</v>
      </c>
      <c r="G47" s="285">
        <f t="shared" si="0"/>
        <v>-2.0499999999999998</v>
      </c>
      <c r="H47" s="562"/>
      <c r="I47" s="563"/>
      <c r="J47" s="563"/>
      <c r="K47" s="563"/>
      <c r="L47" s="564"/>
      <c r="M47" s="367"/>
      <c r="N47" s="149"/>
      <c r="O47" s="255" t="s">
        <v>77</v>
      </c>
    </row>
    <row r="48" spans="1:16" ht="78.75" customHeight="1" thickBot="1">
      <c r="A48" s="261" t="s">
        <v>78</v>
      </c>
      <c r="B48" s="559" t="str">
        <f t="shared" si="3"/>
        <v>★</v>
      </c>
      <c r="C48" s="560"/>
      <c r="D48" s="561"/>
      <c r="E48" s="120">
        <v>4.38</v>
      </c>
      <c r="F48" s="120">
        <v>3.68</v>
      </c>
      <c r="G48" s="285">
        <f t="shared" si="0"/>
        <v>-0.69999999999999973</v>
      </c>
      <c r="H48" s="565"/>
      <c r="I48" s="566"/>
      <c r="J48" s="566"/>
      <c r="K48" s="566"/>
      <c r="L48" s="567"/>
      <c r="M48" s="148"/>
      <c r="N48" s="149"/>
      <c r="O48" s="255" t="s">
        <v>78</v>
      </c>
    </row>
    <row r="49" spans="1:15" ht="74.25" customHeight="1" thickBot="1">
      <c r="A49" s="261" t="s">
        <v>79</v>
      </c>
      <c r="B49" s="559" t="str">
        <f t="shared" si="3"/>
        <v>★</v>
      </c>
      <c r="C49" s="560"/>
      <c r="D49" s="561"/>
      <c r="E49" s="120">
        <v>5.63</v>
      </c>
      <c r="F49" s="120">
        <v>4.95</v>
      </c>
      <c r="G49" s="285">
        <f t="shared" si="0"/>
        <v>-0.67999999999999972</v>
      </c>
      <c r="H49" s="562" t="s">
        <v>211</v>
      </c>
      <c r="I49" s="563"/>
      <c r="J49" s="563"/>
      <c r="K49" s="563"/>
      <c r="L49" s="564"/>
      <c r="M49" s="148" t="s">
        <v>212</v>
      </c>
      <c r="N49" s="149">
        <v>45279</v>
      </c>
      <c r="O49" s="255" t="s">
        <v>79</v>
      </c>
    </row>
    <row r="50" spans="1:15" ht="73.2" customHeight="1" thickBot="1">
      <c r="A50" s="261" t="s">
        <v>80</v>
      </c>
      <c r="B50" s="559" t="str">
        <f t="shared" si="3"/>
        <v>★</v>
      </c>
      <c r="C50" s="560"/>
      <c r="D50" s="561"/>
      <c r="E50" s="397">
        <v>6.6</v>
      </c>
      <c r="F50" s="397">
        <v>6.34</v>
      </c>
      <c r="G50" s="285">
        <f t="shared" si="0"/>
        <v>-0.25999999999999979</v>
      </c>
      <c r="H50" s="565"/>
      <c r="I50" s="566"/>
      <c r="J50" s="566"/>
      <c r="K50" s="566"/>
      <c r="L50" s="567"/>
      <c r="M50" s="148"/>
      <c r="N50" s="415"/>
      <c r="O50" s="255" t="s">
        <v>80</v>
      </c>
    </row>
    <row r="51" spans="1:15" ht="73.5" customHeight="1" thickBot="1">
      <c r="A51" s="261" t="s">
        <v>81</v>
      </c>
      <c r="B51" s="559" t="str">
        <f t="shared" si="3"/>
        <v>☆</v>
      </c>
      <c r="C51" s="560"/>
      <c r="D51" s="561"/>
      <c r="E51" s="120">
        <v>5.15</v>
      </c>
      <c r="F51" s="120">
        <v>5.32</v>
      </c>
      <c r="G51" s="285">
        <f t="shared" si="0"/>
        <v>0.16999999999999993</v>
      </c>
      <c r="H51" s="562"/>
      <c r="I51" s="563"/>
      <c r="J51" s="563"/>
      <c r="K51" s="563"/>
      <c r="L51" s="564"/>
      <c r="M51" s="306"/>
      <c r="N51" s="307"/>
      <c r="O51" s="255" t="s">
        <v>81</v>
      </c>
    </row>
    <row r="52" spans="1:15" ht="75" customHeight="1" thickBot="1">
      <c r="A52" s="261" t="s">
        <v>82</v>
      </c>
      <c r="B52" s="559" t="str">
        <f t="shared" si="3"/>
        <v>★</v>
      </c>
      <c r="C52" s="560"/>
      <c r="D52" s="561"/>
      <c r="E52" s="120">
        <v>4</v>
      </c>
      <c r="F52" s="120">
        <v>3.83</v>
      </c>
      <c r="G52" s="285">
        <f t="shared" si="0"/>
        <v>-0.16999999999999993</v>
      </c>
      <c r="H52" s="562" t="s">
        <v>197</v>
      </c>
      <c r="I52" s="563"/>
      <c r="J52" s="563"/>
      <c r="K52" s="563"/>
      <c r="L52" s="564"/>
      <c r="M52" s="148" t="s">
        <v>199</v>
      </c>
      <c r="N52" s="149">
        <v>45282</v>
      </c>
      <c r="O52" s="255" t="s">
        <v>82</v>
      </c>
    </row>
    <row r="53" spans="1:15" ht="77.25" customHeight="1" thickBot="1">
      <c r="A53" s="261" t="s">
        <v>83</v>
      </c>
      <c r="B53" s="559" t="str">
        <f t="shared" si="3"/>
        <v>☆</v>
      </c>
      <c r="C53" s="560"/>
      <c r="D53" s="561"/>
      <c r="E53" s="120">
        <v>3.53</v>
      </c>
      <c r="F53" s="120">
        <v>3.95</v>
      </c>
      <c r="G53" s="285">
        <f t="shared" si="0"/>
        <v>0.42000000000000037</v>
      </c>
      <c r="H53" s="562"/>
      <c r="I53" s="563"/>
      <c r="J53" s="563"/>
      <c r="K53" s="563"/>
      <c r="L53" s="564"/>
      <c r="M53" s="148"/>
      <c r="N53" s="149" t="s">
        <v>198</v>
      </c>
      <c r="O53" s="255" t="s">
        <v>83</v>
      </c>
    </row>
    <row r="54" spans="1:15" ht="70.8" customHeight="1" thickBot="1">
      <c r="A54" s="261" t="s">
        <v>84</v>
      </c>
      <c r="B54" s="559" t="str">
        <f t="shared" si="3"/>
        <v>☆</v>
      </c>
      <c r="C54" s="560"/>
      <c r="D54" s="561"/>
      <c r="E54" s="120">
        <v>5.43</v>
      </c>
      <c r="F54" s="397">
        <v>6.13</v>
      </c>
      <c r="G54" s="285">
        <f t="shared" si="0"/>
        <v>0.70000000000000018</v>
      </c>
      <c r="H54" s="571" t="s">
        <v>431</v>
      </c>
      <c r="I54" s="572"/>
      <c r="J54" s="572"/>
      <c r="K54" s="572"/>
      <c r="L54" s="573"/>
      <c r="M54" s="484" t="s">
        <v>432</v>
      </c>
      <c r="N54" s="485">
        <v>45285</v>
      </c>
      <c r="O54" s="255" t="s">
        <v>84</v>
      </c>
    </row>
    <row r="55" spans="1:15" ht="69" customHeight="1" thickBot="1">
      <c r="A55" s="261" t="s">
        <v>85</v>
      </c>
      <c r="B55" s="559" t="str">
        <f t="shared" si="3"/>
        <v>★</v>
      </c>
      <c r="C55" s="560"/>
      <c r="D55" s="561"/>
      <c r="E55" s="120">
        <v>5.78</v>
      </c>
      <c r="F55" s="120">
        <v>5</v>
      </c>
      <c r="G55" s="285">
        <f t="shared" si="0"/>
        <v>-0.78000000000000025</v>
      </c>
      <c r="H55" s="562"/>
      <c r="I55" s="563"/>
      <c r="J55" s="563"/>
      <c r="K55" s="563"/>
      <c r="L55" s="564"/>
      <c r="M55" s="148"/>
      <c r="N55" s="149"/>
      <c r="O55" s="255" t="s">
        <v>85</v>
      </c>
    </row>
    <row r="56" spans="1:15" ht="69" customHeight="1" thickBot="1">
      <c r="A56" s="261" t="s">
        <v>86</v>
      </c>
      <c r="B56" s="559" t="str">
        <f t="shared" si="3"/>
        <v>☆</v>
      </c>
      <c r="C56" s="560"/>
      <c r="D56" s="561"/>
      <c r="E56" s="397">
        <v>7.23</v>
      </c>
      <c r="F56" s="397">
        <v>8.41</v>
      </c>
      <c r="G56" s="285">
        <f t="shared" si="0"/>
        <v>1.1799999999999997</v>
      </c>
      <c r="H56" s="571" t="s">
        <v>386</v>
      </c>
      <c r="I56" s="572"/>
      <c r="J56" s="572"/>
      <c r="K56" s="572"/>
      <c r="L56" s="573"/>
      <c r="M56" s="484" t="s">
        <v>387</v>
      </c>
      <c r="N56" s="485">
        <v>45288</v>
      </c>
      <c r="O56" s="255" t="s">
        <v>86</v>
      </c>
    </row>
    <row r="57" spans="1:15" ht="63.75" customHeight="1" thickBot="1">
      <c r="A57" s="261" t="s">
        <v>87</v>
      </c>
      <c r="B57" s="559" t="str">
        <f t="shared" si="3"/>
        <v>☆</v>
      </c>
      <c r="C57" s="560"/>
      <c r="D57" s="561"/>
      <c r="E57" s="397">
        <v>7.7</v>
      </c>
      <c r="F57" s="397">
        <v>8.1199999999999992</v>
      </c>
      <c r="G57" s="285">
        <f t="shared" si="0"/>
        <v>0.41999999999999904</v>
      </c>
      <c r="H57" s="565"/>
      <c r="I57" s="566"/>
      <c r="J57" s="566"/>
      <c r="K57" s="566"/>
      <c r="L57" s="567"/>
      <c r="M57" s="148"/>
      <c r="N57" s="149"/>
      <c r="O57" s="255" t="s">
        <v>87</v>
      </c>
    </row>
    <row r="58" spans="1:15" ht="69.75" customHeight="1" thickBot="1">
      <c r="A58" s="261" t="s">
        <v>88</v>
      </c>
      <c r="B58" s="559" t="str">
        <f t="shared" si="3"/>
        <v>★</v>
      </c>
      <c r="C58" s="560"/>
      <c r="D58" s="561"/>
      <c r="E58" s="397">
        <v>8.09</v>
      </c>
      <c r="F58" s="397">
        <v>6.74</v>
      </c>
      <c r="G58" s="285">
        <f t="shared" si="0"/>
        <v>-1.3499999999999996</v>
      </c>
      <c r="H58" s="562"/>
      <c r="I58" s="563"/>
      <c r="J58" s="563"/>
      <c r="K58" s="563"/>
      <c r="L58" s="564"/>
      <c r="M58" s="148"/>
      <c r="N58" s="149"/>
      <c r="O58" s="255" t="s">
        <v>88</v>
      </c>
    </row>
    <row r="59" spans="1:15" ht="76.2" customHeight="1" thickBot="1">
      <c r="A59" s="261" t="s">
        <v>89</v>
      </c>
      <c r="B59" s="559" t="str">
        <f t="shared" si="3"/>
        <v>★</v>
      </c>
      <c r="C59" s="560"/>
      <c r="D59" s="561"/>
      <c r="E59" s="397">
        <v>10.43</v>
      </c>
      <c r="F59" s="397">
        <v>10.039999999999999</v>
      </c>
      <c r="G59" s="285">
        <f t="shared" si="0"/>
        <v>-0.39000000000000057</v>
      </c>
      <c r="H59" s="571" t="s">
        <v>232</v>
      </c>
      <c r="I59" s="572"/>
      <c r="J59" s="572"/>
      <c r="K59" s="572"/>
      <c r="L59" s="573"/>
      <c r="M59" s="484" t="s">
        <v>233</v>
      </c>
      <c r="N59" s="485">
        <v>45288</v>
      </c>
      <c r="O59" s="255" t="s">
        <v>89</v>
      </c>
    </row>
    <row r="60" spans="1:15" ht="91.95" customHeight="1" thickBot="1">
      <c r="A60" s="261" t="s">
        <v>90</v>
      </c>
      <c r="B60" s="559" t="str">
        <f t="shared" si="3"/>
        <v>★</v>
      </c>
      <c r="C60" s="560"/>
      <c r="D60" s="561"/>
      <c r="E60" s="397">
        <v>9.3000000000000007</v>
      </c>
      <c r="F60" s="397">
        <v>8.9499999999999993</v>
      </c>
      <c r="G60" s="285">
        <f t="shared" si="0"/>
        <v>-0.35000000000000142</v>
      </c>
      <c r="H60" s="571" t="s">
        <v>230</v>
      </c>
      <c r="I60" s="572"/>
      <c r="J60" s="572"/>
      <c r="K60" s="572"/>
      <c r="L60" s="573"/>
      <c r="M60" s="484" t="s">
        <v>231</v>
      </c>
      <c r="N60" s="485">
        <v>45287</v>
      </c>
      <c r="O60" s="255" t="s">
        <v>90</v>
      </c>
    </row>
    <row r="61" spans="1:15" ht="81" customHeight="1" thickBot="1">
      <c r="A61" s="261" t="s">
        <v>91</v>
      </c>
      <c r="B61" s="559" t="str">
        <f t="shared" si="3"/>
        <v>☆</v>
      </c>
      <c r="C61" s="560"/>
      <c r="D61" s="561"/>
      <c r="E61" s="330">
        <v>2.08</v>
      </c>
      <c r="F61" s="330">
        <v>2.77</v>
      </c>
      <c r="G61" s="285">
        <f t="shared" si="0"/>
        <v>0.69</v>
      </c>
      <c r="H61" s="562"/>
      <c r="I61" s="563"/>
      <c r="J61" s="563"/>
      <c r="K61" s="563"/>
      <c r="L61" s="564"/>
      <c r="M61" s="148"/>
      <c r="N61" s="149"/>
      <c r="O61" s="255" t="s">
        <v>91</v>
      </c>
    </row>
    <row r="62" spans="1:15" ht="75.599999999999994" customHeight="1" thickBot="1">
      <c r="A62" s="261" t="s">
        <v>92</v>
      </c>
      <c r="B62" s="559" t="str">
        <f t="shared" si="3"/>
        <v>★</v>
      </c>
      <c r="C62" s="560"/>
      <c r="D62" s="561"/>
      <c r="E62" s="397">
        <v>8.1300000000000008</v>
      </c>
      <c r="F62" s="397">
        <v>8.08</v>
      </c>
      <c r="G62" s="285">
        <f t="shared" si="0"/>
        <v>-5.0000000000000711E-2</v>
      </c>
      <c r="H62" s="562"/>
      <c r="I62" s="563"/>
      <c r="J62" s="563"/>
      <c r="K62" s="563"/>
      <c r="L62" s="564"/>
      <c r="M62" s="444"/>
      <c r="N62" s="149"/>
      <c r="O62" s="255" t="s">
        <v>92</v>
      </c>
    </row>
    <row r="63" spans="1:15" ht="87" customHeight="1" thickBot="1">
      <c r="A63" s="261" t="s">
        <v>93</v>
      </c>
      <c r="B63" s="559" t="str">
        <f t="shared" si="3"/>
        <v>★★</v>
      </c>
      <c r="C63" s="560"/>
      <c r="D63" s="561"/>
      <c r="E63" s="397">
        <v>7</v>
      </c>
      <c r="F63" s="120">
        <v>5.26</v>
      </c>
      <c r="G63" s="285">
        <f t="shared" si="0"/>
        <v>-1.7400000000000002</v>
      </c>
      <c r="H63" s="562"/>
      <c r="I63" s="563"/>
      <c r="J63" s="563"/>
      <c r="K63" s="563"/>
      <c r="L63" s="564"/>
      <c r="M63" s="433"/>
      <c r="N63" s="149"/>
      <c r="O63" s="255" t="s">
        <v>93</v>
      </c>
    </row>
    <row r="64" spans="1:15" ht="73.2" customHeight="1" thickBot="1">
      <c r="A64" s="261" t="s">
        <v>94</v>
      </c>
      <c r="B64" s="559" t="str">
        <f t="shared" si="3"/>
        <v>★</v>
      </c>
      <c r="C64" s="560"/>
      <c r="D64" s="561"/>
      <c r="E64" s="120">
        <v>4.93</v>
      </c>
      <c r="F64" s="120">
        <v>4.3</v>
      </c>
      <c r="G64" s="285">
        <f t="shared" si="0"/>
        <v>-0.62999999999999989</v>
      </c>
      <c r="H64" s="568" t="s">
        <v>226</v>
      </c>
      <c r="I64" s="569"/>
      <c r="J64" s="569"/>
      <c r="K64" s="569"/>
      <c r="L64" s="570"/>
      <c r="M64" s="484" t="s">
        <v>227</v>
      </c>
      <c r="N64" s="485">
        <v>45655</v>
      </c>
      <c r="O64" s="255" t="s">
        <v>94</v>
      </c>
    </row>
    <row r="65" spans="1:18" ht="80.25" customHeight="1" thickBot="1">
      <c r="A65" s="261" t="s">
        <v>95</v>
      </c>
      <c r="B65" s="559" t="str">
        <f t="shared" si="3"/>
        <v>★★</v>
      </c>
      <c r="C65" s="560"/>
      <c r="D65" s="561"/>
      <c r="E65" s="397">
        <v>10.220000000000001</v>
      </c>
      <c r="F65" s="397">
        <v>8.6</v>
      </c>
      <c r="G65" s="285">
        <f t="shared" si="0"/>
        <v>-1.620000000000001</v>
      </c>
      <c r="H65" s="565"/>
      <c r="I65" s="566"/>
      <c r="J65" s="566"/>
      <c r="K65" s="566"/>
      <c r="L65" s="567"/>
      <c r="M65" s="373"/>
      <c r="N65" s="149"/>
      <c r="O65" s="255" t="s">
        <v>95</v>
      </c>
    </row>
    <row r="66" spans="1:18" ht="88.5" customHeight="1" thickBot="1">
      <c r="A66" s="261" t="s">
        <v>96</v>
      </c>
      <c r="B66" s="559" t="str">
        <f t="shared" si="3"/>
        <v>☆</v>
      </c>
      <c r="C66" s="560"/>
      <c r="D66" s="561"/>
      <c r="E66" s="459">
        <v>12.75</v>
      </c>
      <c r="F66" s="459">
        <v>12.94</v>
      </c>
      <c r="G66" s="285">
        <f t="shared" si="0"/>
        <v>0.1899999999999995</v>
      </c>
      <c r="H66" s="565" t="s">
        <v>200</v>
      </c>
      <c r="I66" s="566"/>
      <c r="J66" s="566"/>
      <c r="K66" s="566"/>
      <c r="L66" s="567"/>
      <c r="M66" s="148" t="s">
        <v>201</v>
      </c>
      <c r="N66" s="149">
        <v>45281</v>
      </c>
      <c r="O66" s="255" t="s">
        <v>96</v>
      </c>
    </row>
    <row r="67" spans="1:18" ht="78.75" customHeight="1" thickBot="1">
      <c r="A67" s="261" t="s">
        <v>97</v>
      </c>
      <c r="B67" s="559" t="str">
        <f t="shared" si="3"/>
        <v>☆</v>
      </c>
      <c r="C67" s="560"/>
      <c r="D67" s="561"/>
      <c r="E67" s="397">
        <v>9.31</v>
      </c>
      <c r="F67" s="397">
        <v>9.5299999999999994</v>
      </c>
      <c r="G67" s="285">
        <f t="shared" si="0"/>
        <v>0.21999999999999886</v>
      </c>
      <c r="H67" s="562"/>
      <c r="I67" s="563"/>
      <c r="J67" s="563"/>
      <c r="K67" s="563"/>
      <c r="L67" s="564"/>
      <c r="M67" s="148"/>
      <c r="N67" s="149"/>
      <c r="O67" s="255" t="s">
        <v>97</v>
      </c>
    </row>
    <row r="68" spans="1:18" ht="73.8" customHeight="1" thickBot="1">
      <c r="A68" s="264" t="s">
        <v>98</v>
      </c>
      <c r="B68" s="559" t="str">
        <f t="shared" si="3"/>
        <v>☆</v>
      </c>
      <c r="C68" s="560"/>
      <c r="D68" s="561"/>
      <c r="E68" s="120">
        <v>5.45</v>
      </c>
      <c r="F68" s="397">
        <v>6.55</v>
      </c>
      <c r="G68" s="285">
        <f t="shared" si="0"/>
        <v>1.0999999999999996</v>
      </c>
      <c r="H68" s="562"/>
      <c r="I68" s="563"/>
      <c r="J68" s="563"/>
      <c r="K68" s="563"/>
      <c r="L68" s="564"/>
      <c r="M68" s="306"/>
      <c r="N68" s="149"/>
      <c r="O68" s="255" t="s">
        <v>98</v>
      </c>
    </row>
    <row r="69" spans="1:18" ht="72.75" customHeight="1" thickBot="1">
      <c r="A69" s="262" t="s">
        <v>99</v>
      </c>
      <c r="B69" s="559" t="str">
        <f t="shared" si="3"/>
        <v>★</v>
      </c>
      <c r="C69" s="560"/>
      <c r="D69" s="561"/>
      <c r="E69" s="434">
        <v>2.06</v>
      </c>
      <c r="F69" s="434">
        <v>1.81</v>
      </c>
      <c r="G69" s="285">
        <f t="shared" si="0"/>
        <v>-0.25</v>
      </c>
      <c r="H69" s="565"/>
      <c r="I69" s="566"/>
      <c r="J69" s="566"/>
      <c r="K69" s="566"/>
      <c r="L69" s="567"/>
      <c r="M69" s="148"/>
      <c r="N69" s="149"/>
      <c r="O69" s="255" t="s">
        <v>99</v>
      </c>
    </row>
    <row r="70" spans="1:18" ht="58.5" customHeight="1" thickBot="1">
      <c r="A70" s="198" t="s">
        <v>100</v>
      </c>
      <c r="B70" s="559" t="str">
        <f t="shared" si="3"/>
        <v>☆</v>
      </c>
      <c r="C70" s="560"/>
      <c r="D70" s="561"/>
      <c r="E70" s="397">
        <v>6.51</v>
      </c>
      <c r="F70" s="397">
        <v>6.52</v>
      </c>
      <c r="G70" s="366">
        <f t="shared" ref="G70" si="4">F70-E70</f>
        <v>9.9999999999997868E-3</v>
      </c>
      <c r="H70" s="562"/>
      <c r="I70" s="563"/>
      <c r="J70" s="563"/>
      <c r="K70" s="563"/>
      <c r="L70" s="564"/>
      <c r="M70" s="199"/>
      <c r="N70" s="149"/>
      <c r="O70" s="255"/>
    </row>
    <row r="71" spans="1:18" ht="42.75" customHeight="1" thickBot="1">
      <c r="A71" s="200"/>
      <c r="B71" s="200"/>
      <c r="C71" s="200"/>
      <c r="D71" s="200"/>
      <c r="E71" s="604"/>
      <c r="F71" s="604"/>
      <c r="G71" s="604"/>
      <c r="H71" s="604"/>
      <c r="I71" s="604"/>
      <c r="J71" s="604"/>
      <c r="K71" s="604"/>
      <c r="L71" s="604"/>
      <c r="M71" s="54">
        <f>COUNTIF(E24:E69,"&gt;=10")</f>
        <v>4</v>
      </c>
      <c r="N71" s="54">
        <f>COUNTIF(F24:F69,"&gt;=10")</f>
        <v>3</v>
      </c>
      <c r="O71" s="54" t="s">
        <v>26</v>
      </c>
    </row>
    <row r="72" spans="1:18" ht="36.75" customHeight="1" thickBot="1">
      <c r="A72" s="67" t="s">
        <v>19</v>
      </c>
      <c r="B72" s="68"/>
      <c r="C72" s="113"/>
      <c r="D72" s="113"/>
      <c r="E72" s="605" t="s">
        <v>18</v>
      </c>
      <c r="F72" s="605"/>
      <c r="G72" s="605"/>
      <c r="H72" s="606" t="s">
        <v>215</v>
      </c>
      <c r="I72" s="607"/>
      <c r="J72" s="68"/>
      <c r="K72" s="69"/>
      <c r="L72" s="69"/>
      <c r="M72" s="70"/>
      <c r="N72" s="71"/>
    </row>
    <row r="73" spans="1:18" ht="36.75" customHeight="1" thickBot="1">
      <c r="A73" s="72"/>
      <c r="B73" s="201"/>
      <c r="C73" s="610" t="s">
        <v>167</v>
      </c>
      <c r="D73" s="611"/>
      <c r="E73" s="611"/>
      <c r="F73" s="612"/>
      <c r="G73" s="73">
        <f>+F70</f>
        <v>6.52</v>
      </c>
      <c r="H73" s="74" t="s">
        <v>101</v>
      </c>
      <c r="I73" s="608">
        <f>+G70</f>
        <v>9.9999999999997868E-3</v>
      </c>
      <c r="J73" s="609"/>
      <c r="K73" s="202"/>
      <c r="L73" s="202"/>
      <c r="M73" s="203"/>
      <c r="N73" s="75"/>
    </row>
    <row r="74" spans="1:18" ht="36.75" customHeight="1" thickBot="1">
      <c r="A74" s="72"/>
      <c r="B74" s="201"/>
      <c r="C74" s="574" t="s">
        <v>102</v>
      </c>
      <c r="D74" s="575"/>
      <c r="E74" s="575"/>
      <c r="F74" s="576"/>
      <c r="G74" s="76">
        <f>+F35</f>
        <v>10.82</v>
      </c>
      <c r="H74" s="77" t="s">
        <v>101</v>
      </c>
      <c r="I74" s="577">
        <f>+G35</f>
        <v>0.57000000000000028</v>
      </c>
      <c r="J74" s="578"/>
      <c r="K74" s="202"/>
      <c r="L74" s="202"/>
      <c r="M74" s="203"/>
      <c r="N74" s="75"/>
      <c r="R74" s="240" t="s">
        <v>19</v>
      </c>
    </row>
    <row r="75" spans="1:18" ht="36.75" customHeight="1" thickBot="1">
      <c r="A75" s="72"/>
      <c r="B75" s="201"/>
      <c r="C75" s="579" t="s">
        <v>103</v>
      </c>
      <c r="D75" s="580"/>
      <c r="E75" s="580"/>
      <c r="F75" s="78" t="str">
        <f>VLOOKUP(G75,F:P,10,0)</f>
        <v>大分県</v>
      </c>
      <c r="G75" s="79">
        <f>MAX(F23:F70)</f>
        <v>12.94</v>
      </c>
      <c r="H75" s="581" t="s">
        <v>104</v>
      </c>
      <c r="I75" s="582"/>
      <c r="J75" s="582"/>
      <c r="K75" s="80">
        <f>+N71</f>
        <v>3</v>
      </c>
      <c r="L75" s="81" t="s">
        <v>105</v>
      </c>
      <c r="M75" s="82">
        <f>N71-M71</f>
        <v>-1</v>
      </c>
      <c r="N75" s="75"/>
      <c r="R75" s="241"/>
    </row>
    <row r="76" spans="1:18" ht="36.75" customHeight="1" thickBot="1">
      <c r="A76" s="83"/>
      <c r="B76" s="84"/>
      <c r="C76" s="84"/>
      <c r="D76" s="84"/>
      <c r="E76" s="84"/>
      <c r="F76" s="84"/>
      <c r="G76" s="84"/>
      <c r="H76" s="84"/>
      <c r="I76" s="84"/>
      <c r="J76" s="84"/>
      <c r="K76" s="85"/>
      <c r="L76" s="85"/>
      <c r="M76" s="86"/>
      <c r="N76" s="87"/>
      <c r="R76" s="241"/>
    </row>
    <row r="77" spans="1:18" ht="30.75" customHeight="1">
      <c r="A77" s="109"/>
      <c r="B77" s="109"/>
      <c r="C77" s="109"/>
      <c r="D77" s="109"/>
      <c r="E77" s="109"/>
      <c r="F77" s="109"/>
      <c r="G77" s="109"/>
      <c r="H77" s="109"/>
      <c r="I77" s="109"/>
      <c r="J77" s="109"/>
      <c r="K77" s="204"/>
      <c r="L77" s="204"/>
      <c r="M77" s="205"/>
      <c r="N77" s="206"/>
      <c r="R77" s="242"/>
    </row>
    <row r="78" spans="1:18" ht="30.75" customHeight="1" thickBot="1">
      <c r="A78" s="207"/>
      <c r="B78" s="207"/>
      <c r="C78" s="207"/>
      <c r="D78" s="207"/>
      <c r="E78" s="207"/>
      <c r="F78" s="207"/>
      <c r="G78" s="207"/>
      <c r="H78" s="207"/>
      <c r="I78" s="207"/>
      <c r="J78" s="207"/>
      <c r="K78" s="208"/>
      <c r="L78" s="208"/>
      <c r="M78" s="209"/>
      <c r="N78" s="207"/>
    </row>
    <row r="79" spans="1:18" ht="24.75" customHeight="1" thickTop="1">
      <c r="A79" s="583">
        <v>3</v>
      </c>
      <c r="B79" s="586" t="s">
        <v>195</v>
      </c>
      <c r="C79" s="587"/>
      <c r="D79" s="587"/>
      <c r="E79" s="587"/>
      <c r="F79" s="588"/>
      <c r="G79" s="595" t="s">
        <v>196</v>
      </c>
      <c r="H79" s="596"/>
      <c r="I79" s="596"/>
      <c r="J79" s="596"/>
      <c r="K79" s="596"/>
      <c r="L79" s="596"/>
      <c r="M79" s="596"/>
      <c r="N79" s="597"/>
    </row>
    <row r="80" spans="1:18" ht="24.75" customHeight="1">
      <c r="A80" s="584"/>
      <c r="B80" s="589"/>
      <c r="C80" s="590"/>
      <c r="D80" s="590"/>
      <c r="E80" s="590"/>
      <c r="F80" s="591"/>
      <c r="G80" s="598"/>
      <c r="H80" s="599"/>
      <c r="I80" s="599"/>
      <c r="J80" s="599"/>
      <c r="K80" s="599"/>
      <c r="L80" s="599"/>
      <c r="M80" s="599"/>
      <c r="N80" s="600"/>
      <c r="O80" s="210" t="s">
        <v>26</v>
      </c>
      <c r="P80" s="210"/>
    </row>
    <row r="81" spans="1:16" ht="24.75" customHeight="1">
      <c r="A81" s="584"/>
      <c r="B81" s="589"/>
      <c r="C81" s="590"/>
      <c r="D81" s="590"/>
      <c r="E81" s="590"/>
      <c r="F81" s="591"/>
      <c r="G81" s="598"/>
      <c r="H81" s="599"/>
      <c r="I81" s="599"/>
      <c r="J81" s="599"/>
      <c r="K81" s="599"/>
      <c r="L81" s="599"/>
      <c r="M81" s="599"/>
      <c r="N81" s="600"/>
      <c r="O81" s="210" t="s">
        <v>19</v>
      </c>
      <c r="P81" s="210" t="s">
        <v>106</v>
      </c>
    </row>
    <row r="82" spans="1:16" ht="24.75" customHeight="1">
      <c r="A82" s="584"/>
      <c r="B82" s="589"/>
      <c r="C82" s="590"/>
      <c r="D82" s="590"/>
      <c r="E82" s="590"/>
      <c r="F82" s="591"/>
      <c r="G82" s="598"/>
      <c r="H82" s="599"/>
      <c r="I82" s="599"/>
      <c r="J82" s="599"/>
      <c r="K82" s="599"/>
      <c r="L82" s="599"/>
      <c r="M82" s="599"/>
      <c r="N82" s="600"/>
      <c r="O82" s="211"/>
      <c r="P82" s="210"/>
    </row>
    <row r="83" spans="1:16" ht="46.2" customHeight="1" thickBot="1">
      <c r="A83" s="585"/>
      <c r="B83" s="592"/>
      <c r="C83" s="593"/>
      <c r="D83" s="593"/>
      <c r="E83" s="593"/>
      <c r="F83" s="594"/>
      <c r="G83" s="601"/>
      <c r="H83" s="602"/>
      <c r="I83" s="602"/>
      <c r="J83" s="602"/>
      <c r="K83" s="602"/>
      <c r="L83" s="602"/>
      <c r="M83" s="602"/>
      <c r="N83" s="60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29802-8B19-4E31-AAB7-6523C7ADE3F2}">
  <sheetPr>
    <pageSetUpPr fitToPage="1"/>
  </sheetPr>
  <dimension ref="A1:Q28"/>
  <sheetViews>
    <sheetView view="pageBreakPreview" zoomScale="95" zoomScaleNormal="100" zoomScaleSheetLayoutView="95" workbookViewId="0">
      <selection activeCell="S5" sqref="S5"/>
    </sheetView>
  </sheetViews>
  <sheetFormatPr defaultColWidth="9" defaultRowHeight="13.2"/>
  <cols>
    <col min="1" max="2" width="4.88671875" style="512" customWidth="1"/>
    <col min="3" max="9" width="9" style="512"/>
    <col min="10" max="10" width="6" style="512" customWidth="1"/>
    <col min="11" max="11" width="9" style="512"/>
    <col min="12" max="12" width="5.88671875" style="512" customWidth="1"/>
    <col min="13" max="13" width="47.109375" style="512" customWidth="1"/>
    <col min="14" max="14" width="6.33203125" style="512" customWidth="1"/>
    <col min="15" max="15" width="3.44140625" style="512" customWidth="1"/>
    <col min="16" max="16384" width="9" style="512"/>
  </cols>
  <sheetData>
    <row r="1" spans="1:15" ht="31.8" customHeight="1">
      <c r="A1" s="661" t="s">
        <v>366</v>
      </c>
      <c r="B1" s="661"/>
      <c r="C1" s="661"/>
      <c r="D1" s="661"/>
      <c r="E1" s="661"/>
      <c r="F1" s="661"/>
      <c r="G1" s="661"/>
      <c r="H1" s="661"/>
      <c r="I1" s="661"/>
      <c r="J1" s="661"/>
      <c r="K1" s="662"/>
      <c r="L1" s="662"/>
      <c r="M1" s="662"/>
      <c r="N1" s="662"/>
    </row>
    <row r="2" spans="1:15" s="511" customFormat="1" ht="42" customHeight="1">
      <c r="A2" s="663" t="s">
        <v>374</v>
      </c>
      <c r="B2" s="663"/>
      <c r="C2" s="663"/>
      <c r="D2" s="663"/>
      <c r="E2" s="663"/>
      <c r="F2" s="663"/>
      <c r="G2" s="663"/>
      <c r="H2" s="663"/>
      <c r="I2" s="663"/>
      <c r="J2" s="663"/>
      <c r="K2" s="663"/>
      <c r="L2" s="663"/>
      <c r="M2" s="663"/>
      <c r="N2" s="663"/>
    </row>
    <row r="3" spans="1:15" s="511" customFormat="1" ht="26.25" customHeight="1">
      <c r="A3" s="664" t="s">
        <v>367</v>
      </c>
      <c r="B3" s="664"/>
      <c r="C3" s="664"/>
      <c r="D3" s="664"/>
      <c r="E3" s="664"/>
      <c r="F3" s="664"/>
      <c r="G3" s="664"/>
      <c r="H3" s="664"/>
      <c r="I3" s="664"/>
      <c r="J3" s="664"/>
      <c r="K3" s="664"/>
      <c r="L3" s="664"/>
      <c r="M3" s="665"/>
      <c r="N3" s="665"/>
    </row>
    <row r="4" spans="1:15" s="511" customFormat="1" ht="25.2" customHeight="1">
      <c r="A4" s="666" t="s">
        <v>368</v>
      </c>
      <c r="B4" s="666"/>
      <c r="C4" s="666"/>
      <c r="D4" s="666"/>
      <c r="E4" s="666"/>
      <c r="F4" s="666"/>
      <c r="G4" s="666"/>
      <c r="H4" s="666"/>
      <c r="I4" s="666"/>
      <c r="J4" s="666"/>
      <c r="K4" s="666"/>
      <c r="L4" s="666"/>
      <c r="M4" s="667"/>
      <c r="N4" s="667"/>
    </row>
    <row r="5" spans="1:15" ht="49.2" customHeight="1">
      <c r="A5" s="513"/>
      <c r="B5" s="513"/>
      <c r="C5" s="668" t="s">
        <v>369</v>
      </c>
      <c r="D5" s="669"/>
      <c r="E5" s="669"/>
      <c r="F5" s="669"/>
      <c r="G5" s="669"/>
      <c r="H5" s="669"/>
      <c r="I5" s="669"/>
      <c r="J5" s="669"/>
      <c r="K5" s="669"/>
      <c r="L5" s="669"/>
      <c r="M5" s="669"/>
      <c r="N5" s="514"/>
      <c r="O5" s="515"/>
    </row>
    <row r="6" spans="1:15" ht="13.5" customHeight="1">
      <c r="A6" s="516"/>
      <c r="B6" s="516"/>
      <c r="C6" s="517"/>
      <c r="D6" s="517"/>
      <c r="E6" s="517"/>
      <c r="F6" s="517"/>
      <c r="G6" s="517"/>
      <c r="H6" s="517"/>
      <c r="I6" s="517"/>
      <c r="J6" s="517"/>
      <c r="K6" s="517"/>
      <c r="L6" s="517"/>
      <c r="M6" s="517"/>
      <c r="N6" s="518"/>
      <c r="O6" s="515"/>
    </row>
    <row r="7" spans="1:15" ht="21.75" customHeight="1">
      <c r="A7" s="519"/>
      <c r="B7" s="519"/>
      <c r="C7" s="520"/>
      <c r="D7" s="521"/>
      <c r="E7" s="521"/>
      <c r="F7" s="521"/>
      <c r="G7" s="519"/>
      <c r="H7" s="517"/>
      <c r="I7" s="670" t="s">
        <v>370</v>
      </c>
      <c r="J7" s="671"/>
      <c r="K7" s="671"/>
      <c r="L7" s="671"/>
      <c r="M7" s="671"/>
      <c r="N7" s="519"/>
      <c r="O7" s="515"/>
    </row>
    <row r="8" spans="1:15" ht="21.75" customHeight="1">
      <c r="A8" s="519"/>
      <c r="B8" s="519"/>
      <c r="C8" s="520"/>
      <c r="D8" s="521"/>
      <c r="E8" s="521"/>
      <c r="F8" s="521"/>
      <c r="G8" s="519"/>
      <c r="H8" s="517"/>
      <c r="I8" s="671"/>
      <c r="J8" s="671"/>
      <c r="K8" s="671"/>
      <c r="L8" s="671"/>
      <c r="M8" s="671"/>
      <c r="N8" s="519"/>
      <c r="O8" s="515"/>
    </row>
    <row r="9" spans="1:15" ht="21.75" customHeight="1">
      <c r="A9" s="519"/>
      <c r="B9" s="519"/>
      <c r="C9" s="521"/>
      <c r="D9" s="521"/>
      <c r="E9" s="521"/>
      <c r="F9" s="521"/>
      <c r="G9" s="519"/>
      <c r="H9" s="517"/>
      <c r="I9" s="671"/>
      <c r="J9" s="671"/>
      <c r="K9" s="671"/>
      <c r="L9" s="671"/>
      <c r="M9" s="671"/>
      <c r="N9" s="519"/>
      <c r="O9" s="515"/>
    </row>
    <row r="10" spans="1:15" ht="21.75" customHeight="1">
      <c r="A10" s="519"/>
      <c r="B10" s="519"/>
      <c r="C10" s="521"/>
      <c r="D10" s="521"/>
      <c r="E10" s="521"/>
      <c r="F10" s="521"/>
      <c r="G10" s="519"/>
      <c r="H10" s="517"/>
      <c r="I10" s="671"/>
      <c r="J10" s="671"/>
      <c r="K10" s="671"/>
      <c r="L10" s="671"/>
      <c r="M10" s="671"/>
      <c r="N10" s="519"/>
    </row>
    <row r="11" spans="1:15" ht="21.75" customHeight="1">
      <c r="A11" s="519"/>
      <c r="B11" s="519"/>
      <c r="C11" s="521"/>
      <c r="D11" s="521"/>
      <c r="E11" s="521"/>
      <c r="F11" s="521"/>
      <c r="G11" s="519"/>
      <c r="H11" s="517"/>
      <c r="I11" s="671"/>
      <c r="J11" s="671"/>
      <c r="K11" s="671"/>
      <c r="L11" s="671"/>
      <c r="M11" s="671"/>
      <c r="N11" s="519"/>
    </row>
    <row r="12" spans="1:15" ht="21.75" customHeight="1">
      <c r="A12" s="519"/>
      <c r="B12" s="519"/>
      <c r="C12" s="521"/>
      <c r="D12" s="521"/>
      <c r="E12" s="521"/>
      <c r="F12" s="521"/>
      <c r="G12" s="519"/>
      <c r="H12" s="517"/>
      <c r="I12" s="671"/>
      <c r="J12" s="671"/>
      <c r="K12" s="671"/>
      <c r="L12" s="671"/>
      <c r="M12" s="671"/>
      <c r="N12" s="519"/>
    </row>
    <row r="13" spans="1:15" ht="21.75" customHeight="1">
      <c r="A13" s="519"/>
      <c r="B13" s="519"/>
      <c r="C13" s="521"/>
      <c r="D13" s="521"/>
      <c r="E13" s="521"/>
      <c r="F13" s="521"/>
      <c r="G13" s="519"/>
      <c r="H13" s="517"/>
      <c r="I13" s="671"/>
      <c r="J13" s="671"/>
      <c r="K13" s="671"/>
      <c r="L13" s="671"/>
      <c r="M13" s="671"/>
      <c r="N13" s="519"/>
    </row>
    <row r="14" spans="1:15" ht="21.75" customHeight="1">
      <c r="A14" s="519"/>
      <c r="B14" s="519"/>
      <c r="C14" s="521"/>
      <c r="D14" s="521"/>
      <c r="E14" s="521"/>
      <c r="F14" s="521"/>
      <c r="G14" s="519"/>
      <c r="H14" s="517"/>
      <c r="I14" s="671"/>
      <c r="J14" s="671"/>
      <c r="K14" s="671"/>
      <c r="L14" s="671"/>
      <c r="M14" s="671"/>
      <c r="N14" s="519"/>
    </row>
    <row r="15" spans="1:15" ht="21.75" customHeight="1">
      <c r="A15" s="519"/>
      <c r="B15" s="672" t="s">
        <v>371</v>
      </c>
      <c r="C15" s="672"/>
      <c r="D15" s="672"/>
      <c r="E15" s="672"/>
      <c r="F15" s="672"/>
      <c r="G15" s="519"/>
      <c r="H15" s="517"/>
      <c r="I15" s="671"/>
      <c r="J15" s="671"/>
      <c r="K15" s="671"/>
      <c r="L15" s="671"/>
      <c r="M15" s="671"/>
      <c r="N15" s="519"/>
    </row>
    <row r="16" spans="1:15" ht="21.75" customHeight="1">
      <c r="A16" s="519"/>
      <c r="B16" s="672"/>
      <c r="C16" s="672"/>
      <c r="D16" s="672"/>
      <c r="E16" s="672"/>
      <c r="F16" s="672"/>
      <c r="G16" s="522"/>
      <c r="H16" s="517"/>
      <c r="I16" s="519"/>
      <c r="J16" s="519"/>
      <c r="K16" s="519"/>
      <c r="L16" s="519"/>
      <c r="M16" s="519"/>
      <c r="N16" s="519"/>
    </row>
    <row r="17" spans="1:17" ht="27" customHeight="1">
      <c r="A17" s="523"/>
      <c r="B17" s="672"/>
      <c r="C17" s="672"/>
      <c r="D17" s="672"/>
      <c r="E17" s="672"/>
      <c r="F17" s="672"/>
      <c r="G17" s="519"/>
      <c r="H17" s="519"/>
      <c r="I17" s="519"/>
      <c r="J17" s="519"/>
      <c r="K17" s="519"/>
      <c r="L17" s="519"/>
      <c r="M17" s="519"/>
      <c r="N17" s="519"/>
    </row>
    <row r="18" spans="1:17" ht="8.25" customHeight="1">
      <c r="A18" s="524"/>
      <c r="B18" s="524"/>
      <c r="C18" s="525"/>
      <c r="D18" s="526"/>
      <c r="E18" s="526"/>
      <c r="F18" s="526"/>
      <c r="G18" s="526"/>
      <c r="H18" s="526"/>
      <c r="I18" s="526"/>
      <c r="J18" s="526"/>
      <c r="K18" s="526"/>
      <c r="L18" s="526"/>
      <c r="M18" s="526"/>
      <c r="N18" s="526"/>
    </row>
    <row r="19" spans="1:17" ht="11.4" customHeight="1">
      <c r="A19" s="527"/>
      <c r="B19" s="528"/>
      <c r="C19" s="529"/>
      <c r="D19" s="530"/>
      <c r="E19" s="530"/>
      <c r="F19" s="530"/>
      <c r="G19" s="530"/>
      <c r="H19" s="530"/>
      <c r="I19" s="530"/>
      <c r="J19" s="530"/>
      <c r="K19" s="530"/>
      <c r="L19" s="530"/>
      <c r="M19" s="530"/>
      <c r="N19" s="530"/>
    </row>
    <row r="20" spans="1:17" ht="31.5" customHeight="1">
      <c r="A20" s="527"/>
      <c r="B20" s="652" t="s">
        <v>372</v>
      </c>
      <c r="C20" s="653"/>
      <c r="D20" s="653"/>
      <c r="E20" s="653"/>
      <c r="F20" s="653"/>
      <c r="G20" s="653"/>
      <c r="H20" s="653"/>
      <c r="I20" s="653"/>
      <c r="J20" s="653"/>
      <c r="K20" s="653"/>
      <c r="L20" s="653"/>
      <c r="M20" s="654"/>
      <c r="N20" s="530" t="s">
        <v>198</v>
      </c>
      <c r="Q20" s="512" t="s">
        <v>373</v>
      </c>
    </row>
    <row r="21" spans="1:17" ht="31.5" customHeight="1">
      <c r="A21" s="527"/>
      <c r="B21" s="655"/>
      <c r="C21" s="656"/>
      <c r="D21" s="656"/>
      <c r="E21" s="656"/>
      <c r="F21" s="656"/>
      <c r="G21" s="656"/>
      <c r="H21" s="656"/>
      <c r="I21" s="656"/>
      <c r="J21" s="656"/>
      <c r="K21" s="656"/>
      <c r="L21" s="656"/>
      <c r="M21" s="657"/>
      <c r="N21" s="530"/>
      <c r="Q21" s="531"/>
    </row>
    <row r="22" spans="1:17" ht="67.2" customHeight="1">
      <c r="A22" s="527"/>
      <c r="B22" s="655"/>
      <c r="C22" s="656"/>
      <c r="D22" s="656"/>
      <c r="E22" s="656"/>
      <c r="F22" s="656"/>
      <c r="G22" s="656"/>
      <c r="H22" s="656"/>
      <c r="I22" s="656"/>
      <c r="J22" s="656"/>
      <c r="K22" s="656"/>
      <c r="L22" s="656"/>
      <c r="M22" s="657"/>
      <c r="N22" s="530"/>
      <c r="P22" s="512">
        <v>-3</v>
      </c>
    </row>
    <row r="23" spans="1:17" ht="69.599999999999994" customHeight="1">
      <c r="A23" s="527"/>
      <c r="B23" s="658"/>
      <c r="C23" s="659"/>
      <c r="D23" s="659"/>
      <c r="E23" s="659"/>
      <c r="F23" s="659"/>
      <c r="G23" s="659"/>
      <c r="H23" s="659"/>
      <c r="I23" s="659"/>
      <c r="J23" s="659"/>
      <c r="K23" s="659"/>
      <c r="L23" s="659"/>
      <c r="M23" s="660"/>
      <c r="N23" s="530"/>
    </row>
    <row r="24" spans="1:17" ht="13.2" customHeight="1">
      <c r="A24" s="532"/>
      <c r="B24" s="533"/>
      <c r="C24" s="530"/>
      <c r="D24" s="530"/>
      <c r="E24" s="530"/>
      <c r="F24" s="530"/>
      <c r="G24" s="530"/>
      <c r="H24" s="530"/>
      <c r="I24" s="530"/>
      <c r="J24" s="530"/>
      <c r="K24" s="530"/>
      <c r="L24" s="530"/>
      <c r="M24" s="530"/>
      <c r="N24" s="530"/>
    </row>
    <row r="25" spans="1:17">
      <c r="H25" s="534"/>
      <c r="I25" s="534"/>
      <c r="J25" s="534"/>
      <c r="K25" s="534"/>
      <c r="L25" s="534"/>
      <c r="M25" s="534"/>
      <c r="N25" s="534"/>
    </row>
    <row r="26" spans="1:17">
      <c r="H26" s="534"/>
      <c r="I26" s="534"/>
      <c r="J26" s="534"/>
      <c r="K26" s="534"/>
      <c r="L26" s="534"/>
      <c r="M26" s="534"/>
      <c r="N26" s="534"/>
    </row>
    <row r="27" spans="1:17">
      <c r="H27" s="534"/>
      <c r="I27" s="534"/>
      <c r="J27" s="534"/>
      <c r="K27" s="534"/>
      <c r="L27" s="534"/>
      <c r="M27" s="534"/>
      <c r="N27" s="534"/>
    </row>
    <row r="28" spans="1:17">
      <c r="H28" s="534"/>
      <c r="I28" s="534"/>
      <c r="J28" s="534"/>
      <c r="K28" s="534"/>
      <c r="L28" s="534"/>
      <c r="M28" s="534"/>
      <c r="N28" s="534"/>
    </row>
  </sheetData>
  <mergeCells count="8">
    <mergeCell ref="B20:M23"/>
    <mergeCell ref="A1:N1"/>
    <mergeCell ref="A2:N2"/>
    <mergeCell ref="A3:N3"/>
    <mergeCell ref="A4:N4"/>
    <mergeCell ref="C5:M5"/>
    <mergeCell ref="I7:M15"/>
    <mergeCell ref="B15:F17"/>
  </mergeCells>
  <phoneticPr fontId="86"/>
  <pageMargins left="0.74803149606299213" right="0.74803149606299213" top="0.98425196850393704" bottom="0.98425196850393704" header="0.51181102362204722" footer="0.51181102362204722"/>
  <pageSetup paperSize="9" scale="73" orientation="landscape"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0"/>
  <sheetViews>
    <sheetView showGridLines="0" zoomScale="78" zoomScaleNormal="78" zoomScaleSheetLayoutView="79" workbookViewId="0">
      <selection activeCell="F21" sqref="F21"/>
    </sheetView>
  </sheetViews>
  <sheetFormatPr defaultColWidth="9" defaultRowHeight="19.2"/>
  <cols>
    <col min="1" max="1" width="163.88671875" style="278" customWidth="1"/>
    <col min="2" max="2" width="11.21875" style="276" customWidth="1"/>
    <col min="3" max="3" width="22" style="276" customWidth="1"/>
    <col min="4" max="4" width="20.109375" style="277" customWidth="1"/>
    <col min="5" max="16384" width="9" style="1"/>
  </cols>
  <sheetData>
    <row r="1" spans="1:19" s="41" customFormat="1" ht="44.25" customHeight="1" thickBot="1">
      <c r="A1" s="160" t="s">
        <v>236</v>
      </c>
      <c r="B1" s="161" t="s">
        <v>0</v>
      </c>
      <c r="C1" s="162" t="s">
        <v>1</v>
      </c>
      <c r="D1" s="275" t="s">
        <v>2</v>
      </c>
    </row>
    <row r="2" spans="1:19" s="41" customFormat="1" ht="48" customHeight="1" thickTop="1">
      <c r="A2" s="158" t="s">
        <v>505</v>
      </c>
      <c r="B2" s="288"/>
      <c r="C2" s="685" t="s">
        <v>378</v>
      </c>
      <c r="D2" s="291"/>
    </row>
    <row r="3" spans="1:19" s="41" customFormat="1" ht="326.39999999999998" customHeight="1">
      <c r="A3" s="424" t="s">
        <v>375</v>
      </c>
      <c r="B3" s="416" t="s">
        <v>377</v>
      </c>
      <c r="C3" s="686"/>
      <c r="D3" s="473">
        <v>45295</v>
      </c>
    </row>
    <row r="4" spans="1:19" s="41" customFormat="1" ht="36.6" customHeight="1" thickBot="1">
      <c r="A4" s="159" t="s">
        <v>376</v>
      </c>
      <c r="B4" s="287"/>
      <c r="C4" s="687"/>
      <c r="D4" s="290"/>
    </row>
    <row r="5" spans="1:19" s="41" customFormat="1" ht="39" customHeight="1" thickTop="1">
      <c r="A5" s="386" t="s">
        <v>381</v>
      </c>
      <c r="B5" s="288"/>
      <c r="C5" s="688" t="s">
        <v>384</v>
      </c>
      <c r="D5" s="291"/>
    </row>
    <row r="6" spans="1:19" s="41" customFormat="1" ht="183.6" customHeight="1">
      <c r="A6" s="378" t="s">
        <v>383</v>
      </c>
      <c r="B6" s="416" t="s">
        <v>382</v>
      </c>
      <c r="C6" s="686"/>
      <c r="D6" s="473">
        <v>45295</v>
      </c>
    </row>
    <row r="7" spans="1:19" s="41" customFormat="1" ht="36.6" customHeight="1" thickBot="1">
      <c r="A7" s="292" t="s">
        <v>385</v>
      </c>
      <c r="B7" s="287"/>
      <c r="C7" s="687"/>
      <c r="D7" s="290"/>
    </row>
    <row r="8" spans="1:19" s="41" customFormat="1" ht="42" customHeight="1" thickTop="1">
      <c r="A8" s="386" t="s">
        <v>388</v>
      </c>
      <c r="B8" s="288"/>
      <c r="C8" s="685" t="s">
        <v>390</v>
      </c>
      <c r="D8" s="291"/>
    </row>
    <row r="9" spans="1:19" s="41" customFormat="1" ht="162" customHeight="1">
      <c r="A9" s="378" t="s">
        <v>389</v>
      </c>
      <c r="B9" s="416" t="s">
        <v>391</v>
      </c>
      <c r="C9" s="686"/>
      <c r="D9" s="289">
        <v>45286</v>
      </c>
    </row>
    <row r="10" spans="1:19" s="41" customFormat="1" ht="36.6" customHeight="1" thickBot="1">
      <c r="A10" s="292" t="s">
        <v>392</v>
      </c>
      <c r="B10" s="287"/>
      <c r="C10" s="687"/>
      <c r="D10" s="290"/>
    </row>
    <row r="11" spans="1:19" s="41" customFormat="1" ht="44.4" customHeight="1" thickTop="1">
      <c r="A11" s="332" t="s">
        <v>393</v>
      </c>
      <c r="B11" s="288"/>
      <c r="C11" s="685" t="s">
        <v>396</v>
      </c>
      <c r="D11" s="291"/>
    </row>
    <row r="12" spans="1:19" s="41" customFormat="1" ht="186.6" customHeight="1">
      <c r="A12" s="449" t="s">
        <v>394</v>
      </c>
      <c r="B12" s="293" t="s">
        <v>395</v>
      </c>
      <c r="C12" s="692"/>
      <c r="D12" s="473">
        <v>45287</v>
      </c>
    </row>
    <row r="13" spans="1:19" s="41" customFormat="1" ht="33" customHeight="1" thickBot="1">
      <c r="A13" s="450" t="s">
        <v>397</v>
      </c>
      <c r="B13" s="436"/>
      <c r="C13" s="432"/>
      <c r="D13" s="437"/>
    </row>
    <row r="14" spans="1:19" s="41" customFormat="1" ht="54" customHeight="1" thickTop="1">
      <c r="A14" s="474" t="s">
        <v>398</v>
      </c>
      <c r="B14" s="537"/>
      <c r="C14" s="682" t="s">
        <v>401</v>
      </c>
      <c r="D14" s="680">
        <v>45287</v>
      </c>
    </row>
    <row r="15" spans="1:19" s="41" customFormat="1" ht="120" customHeight="1">
      <c r="A15" s="378" t="s">
        <v>399</v>
      </c>
      <c r="B15" s="293" t="s">
        <v>402</v>
      </c>
      <c r="C15" s="683"/>
      <c r="D15" s="681"/>
      <c r="S15" s="451"/>
    </row>
    <row r="16" spans="1:19" s="41" customFormat="1" ht="36.6" customHeight="1" thickBot="1">
      <c r="A16" s="159" t="s">
        <v>400</v>
      </c>
      <c r="B16" s="157"/>
      <c r="C16" s="684"/>
      <c r="D16" s="677"/>
    </row>
    <row r="17" spans="1:4" s="41" customFormat="1" ht="47.4" customHeight="1" thickTop="1">
      <c r="A17" s="368" t="s">
        <v>403</v>
      </c>
      <c r="B17" s="288"/>
      <c r="C17" s="688" t="s">
        <v>407</v>
      </c>
      <c r="D17" s="291"/>
    </row>
    <row r="18" spans="1:4" s="41" customFormat="1" ht="145.80000000000001" customHeight="1">
      <c r="A18" s="378" t="s">
        <v>405</v>
      </c>
      <c r="B18" s="416" t="s">
        <v>404</v>
      </c>
      <c r="C18" s="686"/>
      <c r="D18" s="289">
        <v>45287</v>
      </c>
    </row>
    <row r="19" spans="1:4" s="41" customFormat="1" ht="42" customHeight="1" thickBot="1">
      <c r="A19" s="159" t="s">
        <v>406</v>
      </c>
      <c r="B19" s="287"/>
      <c r="C19" s="687"/>
      <c r="D19" s="290"/>
    </row>
    <row r="20" spans="1:4" s="41" customFormat="1" ht="45" customHeight="1" thickTop="1">
      <c r="A20" s="425" t="s">
        <v>506</v>
      </c>
      <c r="B20" s="288"/>
      <c r="C20" s="685" t="s">
        <v>509</v>
      </c>
      <c r="D20" s="291"/>
    </row>
    <row r="21" spans="1:4" s="41" customFormat="1" ht="255.6" customHeight="1">
      <c r="A21" s="378" t="s">
        <v>507</v>
      </c>
      <c r="B21" s="416" t="s">
        <v>508</v>
      </c>
      <c r="C21" s="686"/>
      <c r="D21" s="289">
        <v>45297</v>
      </c>
    </row>
    <row r="22" spans="1:4" s="41" customFormat="1" ht="40.200000000000003" customHeight="1" thickBot="1">
      <c r="A22" s="159" t="s">
        <v>510</v>
      </c>
      <c r="B22" s="287"/>
      <c r="C22" s="687"/>
      <c r="D22" s="290"/>
    </row>
    <row r="23" spans="1:4" s="41" customFormat="1" ht="40.950000000000003" customHeight="1" thickTop="1" thickBot="1">
      <c r="A23" s="475" t="s">
        <v>413</v>
      </c>
      <c r="B23" s="691" t="s">
        <v>404</v>
      </c>
      <c r="C23" s="689" t="s">
        <v>415</v>
      </c>
      <c r="D23" s="690">
        <v>45287</v>
      </c>
    </row>
    <row r="24" spans="1:4" s="41" customFormat="1" ht="85.8" customHeight="1" thickBot="1">
      <c r="A24" s="395" t="s">
        <v>414</v>
      </c>
      <c r="B24" s="673"/>
      <c r="C24" s="675"/>
      <c r="D24" s="678"/>
    </row>
    <row r="25" spans="1:4" s="41" customFormat="1" ht="43.8" customHeight="1" thickBot="1">
      <c r="A25" s="283" t="s">
        <v>416</v>
      </c>
      <c r="B25" s="674"/>
      <c r="C25" s="676"/>
      <c r="D25" s="679"/>
    </row>
    <row r="26" spans="1:4" s="41" customFormat="1" ht="40.799999999999997" customHeight="1" thickTop="1" thickBot="1">
      <c r="A26" s="398" t="s">
        <v>417</v>
      </c>
      <c r="B26" s="673" t="s">
        <v>420</v>
      </c>
      <c r="C26" s="675" t="s">
        <v>421</v>
      </c>
      <c r="D26" s="677">
        <v>45287</v>
      </c>
    </row>
    <row r="27" spans="1:4" s="41" customFormat="1" ht="409.6" customHeight="1" thickBot="1">
      <c r="A27" s="538" t="s">
        <v>418</v>
      </c>
      <c r="B27" s="673"/>
      <c r="C27" s="675"/>
      <c r="D27" s="678"/>
    </row>
    <row r="28" spans="1:4" s="41" customFormat="1" ht="31.8" customHeight="1" thickBot="1">
      <c r="A28" s="283" t="s">
        <v>419</v>
      </c>
      <c r="B28" s="674"/>
      <c r="C28" s="676"/>
      <c r="D28" s="679"/>
    </row>
    <row r="29" spans="1:4" ht="42.6" customHeight="1" thickTop="1" thickBot="1">
      <c r="A29" s="398" t="s">
        <v>422</v>
      </c>
      <c r="B29" s="673" t="s">
        <v>423</v>
      </c>
      <c r="C29" s="675" t="s">
        <v>425</v>
      </c>
      <c r="D29" s="677">
        <v>45286</v>
      </c>
    </row>
    <row r="30" spans="1:4" ht="142.19999999999999" customHeight="1" thickBot="1">
      <c r="A30" s="395" t="s">
        <v>424</v>
      </c>
      <c r="B30" s="673"/>
      <c r="C30" s="675"/>
      <c r="D30" s="678"/>
    </row>
    <row r="31" spans="1:4" ht="34.200000000000003" customHeight="1" thickBot="1">
      <c r="A31" s="283" t="s">
        <v>426</v>
      </c>
      <c r="B31" s="674"/>
      <c r="C31" s="676"/>
      <c r="D31" s="679"/>
    </row>
    <row r="32" spans="1:4" ht="43.2" customHeight="1" thickTop="1" thickBot="1">
      <c r="A32" s="398" t="s">
        <v>427</v>
      </c>
      <c r="B32" s="673" t="s">
        <v>210</v>
      </c>
      <c r="C32" s="675" t="s">
        <v>430</v>
      </c>
      <c r="D32" s="677">
        <v>45285</v>
      </c>
    </row>
    <row r="33" spans="1:4" ht="117.6" customHeight="1" thickBot="1">
      <c r="A33" s="395" t="s">
        <v>428</v>
      </c>
      <c r="B33" s="673"/>
      <c r="C33" s="675"/>
      <c r="D33" s="678"/>
    </row>
    <row r="34" spans="1:4" ht="36.6" customHeight="1" thickBot="1">
      <c r="A34" s="283" t="s">
        <v>429</v>
      </c>
      <c r="B34" s="674"/>
      <c r="C34" s="676"/>
      <c r="D34" s="679"/>
    </row>
    <row r="35" spans="1:4" ht="43.2" customHeight="1" thickTop="1" thickBot="1">
      <c r="A35" s="398" t="s">
        <v>500</v>
      </c>
      <c r="B35" s="673" t="s">
        <v>503</v>
      </c>
      <c r="C35" s="675" t="s">
        <v>504</v>
      </c>
      <c r="D35" s="677">
        <v>45297</v>
      </c>
    </row>
    <row r="36" spans="1:4" ht="117.6" customHeight="1" thickBot="1">
      <c r="A36" s="395" t="s">
        <v>501</v>
      </c>
      <c r="B36" s="673"/>
      <c r="C36" s="675"/>
      <c r="D36" s="678"/>
    </row>
    <row r="37" spans="1:4" ht="36.6" customHeight="1" thickBot="1">
      <c r="A37" s="283" t="s">
        <v>502</v>
      </c>
      <c r="B37" s="674"/>
      <c r="C37" s="676"/>
      <c r="D37" s="679"/>
    </row>
    <row r="38" spans="1:4" s="41" customFormat="1" ht="64.8" customHeight="1" thickTop="1">
      <c r="A38" s="425" t="s">
        <v>408</v>
      </c>
      <c r="B38" s="288"/>
      <c r="C38" s="685" t="s">
        <v>412</v>
      </c>
      <c r="D38" s="291"/>
    </row>
    <row r="39" spans="1:4" s="41" customFormat="1" ht="305.39999999999998" customHeight="1">
      <c r="A39" s="378" t="s">
        <v>409</v>
      </c>
      <c r="B39" s="416" t="s">
        <v>411</v>
      </c>
      <c r="C39" s="686"/>
      <c r="D39" s="289">
        <v>45287</v>
      </c>
    </row>
    <row r="40" spans="1:4" s="41" customFormat="1" ht="40.200000000000003" customHeight="1" thickBot="1">
      <c r="A40" s="159" t="s">
        <v>410</v>
      </c>
      <c r="B40" s="287"/>
      <c r="C40" s="687"/>
      <c r="D40" s="290"/>
    </row>
  </sheetData>
  <mergeCells count="24">
    <mergeCell ref="C38:C40"/>
    <mergeCell ref="B23:B25"/>
    <mergeCell ref="B26:B28"/>
    <mergeCell ref="B29:B31"/>
    <mergeCell ref="C29:C31"/>
    <mergeCell ref="C2:C4"/>
    <mergeCell ref="C5:C7"/>
    <mergeCell ref="C26:C28"/>
    <mergeCell ref="C11:C12"/>
    <mergeCell ref="C8:C10"/>
    <mergeCell ref="D29:D31"/>
    <mergeCell ref="D14:D16"/>
    <mergeCell ref="C14:C16"/>
    <mergeCell ref="C20:C22"/>
    <mergeCell ref="C17:C19"/>
    <mergeCell ref="D26:D28"/>
    <mergeCell ref="C23:C25"/>
    <mergeCell ref="D23:D25"/>
    <mergeCell ref="B35:B37"/>
    <mergeCell ref="C35:C37"/>
    <mergeCell ref="D35:D37"/>
    <mergeCell ref="B32:B34"/>
    <mergeCell ref="C32:C34"/>
    <mergeCell ref="D32:D34"/>
  </mergeCells>
  <phoneticPr fontId="16"/>
  <hyperlinks>
    <hyperlink ref="A4" r:id="rId1" xr:uid="{48781A52-688E-486B-BCBF-E951F753A5D0}"/>
    <hyperlink ref="A7" r:id="rId2" xr:uid="{6ABC9DDF-4EAF-4C9C-B127-442711793905}"/>
    <hyperlink ref="A10" r:id="rId3" xr:uid="{D7C230CF-D492-47C8-8BC2-C0D9A1130F41}"/>
    <hyperlink ref="A13" r:id="rId4" xr:uid="{5EB4069D-E287-4D49-9C7B-006BC5D0711D}"/>
    <hyperlink ref="A16" r:id="rId5" xr:uid="{D62CFC3F-98F6-4034-A4FA-9C04694E7BF1}"/>
    <hyperlink ref="A19" r:id="rId6" xr:uid="{9F530EC6-A052-4369-BD4A-26C5BF82D1C3}"/>
    <hyperlink ref="A25" r:id="rId7" xr:uid="{32A49CFB-A35F-4DE1-978F-5ECC7CF80E63}"/>
    <hyperlink ref="A28" r:id="rId8" xr:uid="{95197A99-ADCD-4335-8744-844F846519CF}"/>
    <hyperlink ref="A34" r:id="rId9" xr:uid="{2ADCC25F-62DF-4657-8D92-BC0AF1680BD4}"/>
    <hyperlink ref="A37" r:id="rId10" xr:uid="{8CB3F170-53D4-432E-A1D1-D8FDD81994A7}"/>
    <hyperlink ref="A40" r:id="rId11" xr:uid="{A0D1CA3C-1E1D-4CF0-A58A-A49CC156A4EA}"/>
    <hyperlink ref="A22" r:id="rId12" xr:uid="{A702075D-0EEA-4145-9AAC-D746AE9308B5}"/>
  </hyperlinks>
  <pageMargins left="0" right="0" top="0.19685039370078741" bottom="0.39370078740157483" header="0" footer="0.19685039370078741"/>
  <pageSetup paperSize="8" scale="28" orientation="portrait" horizontalDpi="300" verticalDpi="300" r:id="rId1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4"/>
  <sheetViews>
    <sheetView defaultGridColor="0" view="pageBreakPreview" colorId="56" zoomScale="96" zoomScaleNormal="66" zoomScaleSheetLayoutView="96" workbookViewId="0">
      <selection activeCell="C34" sqref="C34"/>
    </sheetView>
  </sheetViews>
  <sheetFormatPr defaultColWidth="9" defaultRowHeight="40.200000000000003" customHeight="1"/>
  <cols>
    <col min="1" max="1" width="193.5546875" style="282" customWidth="1"/>
    <col min="2" max="2" width="18" style="132" customWidth="1"/>
    <col min="3" max="3" width="20.109375" style="133" customWidth="1"/>
    <col min="4" max="16384" width="9" style="37"/>
  </cols>
  <sheetData>
    <row r="1" spans="1:3" ht="40.200000000000003" customHeight="1" thickBot="1">
      <c r="A1" s="36" t="s">
        <v>237</v>
      </c>
      <c r="B1" s="272" t="s">
        <v>22</v>
      </c>
      <c r="C1" s="273" t="s">
        <v>2</v>
      </c>
    </row>
    <row r="2" spans="1:3" ht="52.2" customHeight="1">
      <c r="A2" s="122" t="s">
        <v>463</v>
      </c>
      <c r="B2" s="127"/>
      <c r="C2" s="128"/>
    </row>
    <row r="3" spans="1:3" ht="199.2" customHeight="1">
      <c r="A3" s="470" t="s">
        <v>437</v>
      </c>
      <c r="B3" s="327" t="s">
        <v>454</v>
      </c>
      <c r="C3" s="129">
        <v>45296</v>
      </c>
    </row>
    <row r="4" spans="1:3" ht="40.200000000000003" customHeight="1" thickBot="1">
      <c r="A4" s="284" t="s">
        <v>436</v>
      </c>
      <c r="B4" s="130"/>
      <c r="C4" s="131"/>
    </row>
    <row r="5" spans="1:3" ht="40.200000000000003" customHeight="1">
      <c r="A5" s="122" t="s">
        <v>464</v>
      </c>
      <c r="B5" s="127"/>
      <c r="C5" s="128"/>
    </row>
    <row r="6" spans="1:3" ht="162.6" customHeight="1">
      <c r="A6" s="329" t="s">
        <v>439</v>
      </c>
      <c r="B6" s="286" t="s">
        <v>213</v>
      </c>
      <c r="C6" s="129">
        <v>45296</v>
      </c>
    </row>
    <row r="7" spans="1:3" ht="40.200000000000003" customHeight="1" thickBot="1">
      <c r="A7" s="284" t="s">
        <v>438</v>
      </c>
      <c r="B7" s="130"/>
      <c r="C7" s="131"/>
    </row>
    <row r="8" spans="1:3" ht="40.200000000000003" customHeight="1">
      <c r="A8" s="122" t="s">
        <v>465</v>
      </c>
      <c r="B8" s="127"/>
      <c r="C8" s="128"/>
    </row>
    <row r="9" spans="1:3" ht="139.80000000000001" customHeight="1">
      <c r="A9" s="329" t="s">
        <v>441</v>
      </c>
      <c r="B9" s="327" t="s">
        <v>455</v>
      </c>
      <c r="C9" s="129">
        <v>45296</v>
      </c>
    </row>
    <row r="10" spans="1:3" ht="40.200000000000003" customHeight="1" thickBot="1">
      <c r="A10" s="284" t="s">
        <v>440</v>
      </c>
      <c r="B10" s="130"/>
      <c r="C10" s="131"/>
    </row>
    <row r="11" spans="1:3" s="369" customFormat="1" ht="40.200000000000003" customHeight="1">
      <c r="A11" s="122" t="s">
        <v>466</v>
      </c>
      <c r="B11" s="127"/>
      <c r="C11" s="128"/>
    </row>
    <row r="12" spans="1:3" s="369" customFormat="1" ht="165" customHeight="1">
      <c r="A12" s="329" t="s">
        <v>457</v>
      </c>
      <c r="B12" s="286" t="s">
        <v>456</v>
      </c>
      <c r="C12" s="129">
        <v>45296</v>
      </c>
    </row>
    <row r="13" spans="1:3" ht="39" customHeight="1" thickBot="1">
      <c r="A13" s="383" t="s">
        <v>442</v>
      </c>
      <c r="B13" s="379"/>
      <c r="C13" s="129"/>
    </row>
    <row r="14" spans="1:3" ht="40.200000000000003" customHeight="1">
      <c r="A14" s="385" t="s">
        <v>467</v>
      </c>
      <c r="B14" s="442"/>
      <c r="C14" s="380"/>
    </row>
    <row r="15" spans="1:3" ht="226.2" customHeight="1">
      <c r="A15" s="408" t="s">
        <v>443</v>
      </c>
      <c r="B15" s="440" t="s">
        <v>456</v>
      </c>
      <c r="C15" s="381">
        <v>45295</v>
      </c>
    </row>
    <row r="16" spans="1:3" ht="34.799999999999997" customHeight="1" thickBot="1">
      <c r="A16" s="438" t="s">
        <v>433</v>
      </c>
      <c r="B16" s="443"/>
      <c r="C16" s="382"/>
    </row>
    <row r="17" spans="1:24" ht="40.200000000000003" customHeight="1">
      <c r="A17" s="385" t="s">
        <v>468</v>
      </c>
      <c r="B17" s="442"/>
      <c r="C17" s="380"/>
    </row>
    <row r="18" spans="1:24" ht="162" customHeight="1">
      <c r="A18" s="408" t="s">
        <v>445</v>
      </c>
      <c r="B18" s="441" t="s">
        <v>458</v>
      </c>
      <c r="C18" s="381">
        <v>45295</v>
      </c>
    </row>
    <row r="19" spans="1:24" ht="40.200000000000003" customHeight="1" thickBot="1">
      <c r="A19" s="384" t="s">
        <v>444</v>
      </c>
      <c r="B19" s="443"/>
      <c r="C19" s="382"/>
      <c r="X19" s="37">
        <v>0</v>
      </c>
    </row>
    <row r="20" spans="1:24" ht="40.200000000000003" customHeight="1">
      <c r="A20" s="385" t="s">
        <v>469</v>
      </c>
      <c r="B20" s="442"/>
      <c r="C20" s="380"/>
    </row>
    <row r="21" spans="1:24" ht="183" customHeight="1">
      <c r="A21" s="408" t="s">
        <v>447</v>
      </c>
      <c r="B21" s="441" t="s">
        <v>459</v>
      </c>
      <c r="C21" s="381">
        <v>45295</v>
      </c>
    </row>
    <row r="22" spans="1:24" ht="40.200000000000003" customHeight="1" thickBot="1">
      <c r="A22" s="384" t="s">
        <v>446</v>
      </c>
      <c r="B22" s="443"/>
      <c r="C22" s="382"/>
    </row>
    <row r="23" spans="1:24" ht="40.200000000000003" customHeight="1">
      <c r="A23" s="385" t="s">
        <v>470</v>
      </c>
      <c r="B23" s="442"/>
      <c r="C23" s="380"/>
    </row>
    <row r="24" spans="1:24" ht="143.4" customHeight="1">
      <c r="A24" s="408" t="s">
        <v>449</v>
      </c>
      <c r="B24" s="441" t="s">
        <v>460</v>
      </c>
      <c r="C24" s="381">
        <v>45287</v>
      </c>
    </row>
    <row r="25" spans="1:24" ht="40.200000000000003" customHeight="1" thickBot="1">
      <c r="A25" s="384" t="s">
        <v>448</v>
      </c>
      <c r="B25" s="443"/>
      <c r="C25" s="382"/>
    </row>
    <row r="26" spans="1:24" ht="40.200000000000003" customHeight="1">
      <c r="A26" s="385" t="s">
        <v>471</v>
      </c>
      <c r="B26" s="442"/>
      <c r="C26" s="380"/>
    </row>
    <row r="27" spans="1:24" ht="229.8" customHeight="1">
      <c r="A27" s="408" t="s">
        <v>451</v>
      </c>
      <c r="B27" s="441" t="s">
        <v>214</v>
      </c>
      <c r="C27" s="381">
        <v>45287</v>
      </c>
    </row>
    <row r="28" spans="1:24" ht="40.200000000000003" customHeight="1" thickBot="1">
      <c r="A28" s="384" t="s">
        <v>450</v>
      </c>
      <c r="B28" s="443"/>
      <c r="C28" s="382"/>
    </row>
    <row r="29" spans="1:24" ht="40.200000000000003" customHeight="1">
      <c r="A29" s="385" t="s">
        <v>472</v>
      </c>
      <c r="B29" s="442"/>
      <c r="C29" s="380"/>
    </row>
    <row r="30" spans="1:24" ht="159" customHeight="1">
      <c r="A30" s="408" t="s">
        <v>452</v>
      </c>
      <c r="B30" s="440" t="s">
        <v>461</v>
      </c>
      <c r="C30" s="381">
        <v>45287</v>
      </c>
    </row>
    <row r="31" spans="1:24" ht="40.200000000000003" customHeight="1" thickBot="1">
      <c r="A31" s="384" t="s">
        <v>434</v>
      </c>
      <c r="B31" s="443"/>
      <c r="C31" s="382"/>
    </row>
    <row r="32" spans="1:24" ht="40.200000000000003" customHeight="1">
      <c r="A32" s="385" t="s">
        <v>473</v>
      </c>
      <c r="B32" s="442"/>
      <c r="C32" s="380"/>
    </row>
    <row r="33" spans="1:3" ht="202.8" customHeight="1">
      <c r="A33" s="408" t="s">
        <v>453</v>
      </c>
      <c r="B33" s="440" t="s">
        <v>462</v>
      </c>
      <c r="C33" s="381">
        <v>45285</v>
      </c>
    </row>
    <row r="34" spans="1:3" ht="40.200000000000003" customHeight="1" thickBot="1">
      <c r="A34" s="384" t="s">
        <v>435</v>
      </c>
      <c r="B34" s="443"/>
      <c r="C34" s="382"/>
    </row>
  </sheetData>
  <phoneticPr fontId="86"/>
  <hyperlinks>
    <hyperlink ref="A31" r:id="rId1" xr:uid="{06E081D5-538D-4A74-9BE3-4E60B2F8717A}"/>
    <hyperlink ref="A34" r:id="rId2" xr:uid="{765E4B0A-1C11-4EC6-93E7-DE7B9954E1F9}"/>
    <hyperlink ref="A4" r:id="rId3" xr:uid="{53146781-5CF9-4058-9AE4-418C32740A00}"/>
    <hyperlink ref="A7" r:id="rId4" xr:uid="{FBA6ECAF-19A7-4DAF-A1A5-7F8961FB3C42}"/>
    <hyperlink ref="A10" r:id="rId5" xr:uid="{09A5FEAB-11DE-4D40-A8E9-9F10104A86CD}"/>
    <hyperlink ref="A13" r:id="rId6" xr:uid="{C268669F-D125-401C-B86C-6F4601B85DD1}"/>
    <hyperlink ref="A19" r:id="rId7" xr:uid="{2199B4D5-1917-41E6-A7A6-65DB12071993}"/>
    <hyperlink ref="A22" r:id="rId8" xr:uid="{1AB52572-D538-43EF-ADE9-A49AC8CEC550}"/>
    <hyperlink ref="A25" r:id="rId9" xr:uid="{202B875C-543F-482E-8FC9-B5ABFDBB92BA}"/>
    <hyperlink ref="A28" r:id="rId10" xr:uid="{24484A61-5122-411C-B4BE-C9EF372FECD7}"/>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21" sqref="D21"/>
    </sheetView>
  </sheetViews>
  <sheetFormatPr defaultColWidth="9" defaultRowHeight="13.2"/>
  <cols>
    <col min="1" max="1" width="5" style="1" customWidth="1"/>
    <col min="2" max="2" width="25.77734375" style="89" customWidth="1"/>
    <col min="3" max="3" width="69.109375" style="1" customWidth="1"/>
    <col min="4" max="4" width="106.109375" style="1" customWidth="1"/>
    <col min="5" max="5" width="3.88671875" style="1" customWidth="1"/>
    <col min="6" max="16384" width="9" style="1"/>
  </cols>
  <sheetData>
    <row r="1" spans="1:7" ht="18.75" customHeight="1">
      <c r="B1" s="89" t="s">
        <v>107</v>
      </c>
    </row>
    <row r="2" spans="1:7" ht="17.25" customHeight="1" thickBot="1">
      <c r="B2" t="s">
        <v>238</v>
      </c>
      <c r="D2" s="698"/>
      <c r="E2" s="699"/>
    </row>
    <row r="3" spans="1:7" ht="16.5" customHeight="1" thickBot="1">
      <c r="B3" s="90" t="s">
        <v>108</v>
      </c>
      <c r="C3" s="176" t="s">
        <v>109</v>
      </c>
      <c r="D3" s="136" t="s">
        <v>149</v>
      </c>
    </row>
    <row r="4" spans="1:7" ht="17.25" customHeight="1" thickBot="1">
      <c r="B4" s="91" t="s">
        <v>110</v>
      </c>
      <c r="C4" s="112" t="s">
        <v>239</v>
      </c>
      <c r="D4" s="92"/>
    </row>
    <row r="5" spans="1:7" ht="17.25" customHeight="1">
      <c r="B5" s="700" t="s">
        <v>143</v>
      </c>
      <c r="C5" s="703" t="s">
        <v>146</v>
      </c>
      <c r="D5" s="704"/>
    </row>
    <row r="6" spans="1:7" ht="19.2" customHeight="1">
      <c r="B6" s="701"/>
      <c r="C6" s="705" t="s">
        <v>147</v>
      </c>
      <c r="D6" s="706"/>
      <c r="G6" s="150"/>
    </row>
    <row r="7" spans="1:7" ht="19.95" customHeight="1">
      <c r="B7" s="701"/>
      <c r="C7" s="177" t="s">
        <v>148</v>
      </c>
      <c r="D7" s="178"/>
      <c r="G7" s="150"/>
    </row>
    <row r="8" spans="1:7" ht="25.2" customHeight="1" thickBot="1">
      <c r="B8" s="702"/>
      <c r="C8" s="152" t="s">
        <v>150</v>
      </c>
      <c r="D8" s="151"/>
      <c r="G8" s="150"/>
    </row>
    <row r="9" spans="1:7" ht="49.2" customHeight="1" thickBot="1">
      <c r="B9" s="93" t="s">
        <v>182</v>
      </c>
      <c r="C9" s="707" t="s">
        <v>240</v>
      </c>
      <c r="D9" s="708"/>
    </row>
    <row r="10" spans="1:7" ht="65.400000000000006" customHeight="1" thickBot="1">
      <c r="B10" s="94" t="s">
        <v>111</v>
      </c>
      <c r="C10" s="709" t="s">
        <v>243</v>
      </c>
      <c r="D10" s="710"/>
    </row>
    <row r="11" spans="1:7" ht="50.4" customHeight="1" thickBot="1">
      <c r="B11" s="95"/>
      <c r="C11" s="96" t="s">
        <v>242</v>
      </c>
      <c r="D11" s="156" t="s">
        <v>241</v>
      </c>
      <c r="F11" s="1" t="s">
        <v>19</v>
      </c>
    </row>
    <row r="12" spans="1:7" ht="37.799999999999997" hidden="1" customHeight="1" thickBot="1">
      <c r="B12" s="93" t="s">
        <v>180</v>
      </c>
      <c r="C12" s="709"/>
      <c r="D12" s="710"/>
    </row>
    <row r="13" spans="1:7" ht="82.2" customHeight="1" thickBot="1">
      <c r="B13" s="97" t="s">
        <v>112</v>
      </c>
      <c r="C13" s="98" t="s">
        <v>244</v>
      </c>
      <c r="D13" s="439"/>
      <c r="F13" t="s">
        <v>26</v>
      </c>
    </row>
    <row r="14" spans="1:7" ht="66.599999999999994" customHeight="1" thickBot="1">
      <c r="A14" t="s">
        <v>145</v>
      </c>
      <c r="B14" s="99" t="s">
        <v>113</v>
      </c>
      <c r="C14" s="696" t="s">
        <v>245</v>
      </c>
      <c r="D14" s="697"/>
    </row>
    <row r="15" spans="1:7" ht="17.25" customHeight="1"/>
    <row r="16" spans="1:7" ht="17.25" customHeight="1">
      <c r="B16" s="693" t="s">
        <v>177</v>
      </c>
      <c r="C16" s="294"/>
      <c r="D16" s="1" t="s">
        <v>145</v>
      </c>
    </row>
    <row r="17" spans="2:5">
      <c r="B17" s="693"/>
      <c r="C17"/>
    </row>
    <row r="18" spans="2:5">
      <c r="B18" s="693"/>
      <c r="E18" s="1" t="s">
        <v>19</v>
      </c>
    </row>
    <row r="19" spans="2:5">
      <c r="B19" s="693"/>
    </row>
    <row r="20" spans="2:5">
      <c r="B20" s="693"/>
    </row>
    <row r="21" spans="2:5" ht="16.2">
      <c r="B21" s="693"/>
      <c r="D21" s="448" t="s">
        <v>187</v>
      </c>
    </row>
    <row r="22" spans="2:5">
      <c r="B22" s="693"/>
    </row>
    <row r="23" spans="2:5">
      <c r="B23" s="693"/>
      <c r="D23" s="694" t="s">
        <v>262</v>
      </c>
    </row>
    <row r="24" spans="2:5">
      <c r="B24" s="693"/>
      <c r="D24" s="695"/>
    </row>
    <row r="25" spans="2:5">
      <c r="B25" s="693"/>
      <c r="D25" s="695"/>
    </row>
    <row r="26" spans="2:5">
      <c r="B26" s="693"/>
      <c r="D26" s="695"/>
    </row>
    <row r="27" spans="2:5">
      <c r="B27" s="693"/>
      <c r="D27" s="695"/>
    </row>
    <row r="28" spans="2:5">
      <c r="B28" s="693"/>
    </row>
    <row r="29" spans="2:5">
      <c r="B29" s="693"/>
      <c r="D29" s="1" t="s">
        <v>145</v>
      </c>
    </row>
    <row r="30" spans="2:5">
      <c r="B30" s="693"/>
      <c r="D30" s="1" t="s">
        <v>145</v>
      </c>
    </row>
    <row r="31" spans="2:5">
      <c r="B31" s="693"/>
    </row>
    <row r="32" spans="2:5">
      <c r="B32" s="693"/>
    </row>
    <row r="33" spans="2:2">
      <c r="B33" s="693"/>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11" zoomScale="90" zoomScaleNormal="90" zoomScaleSheetLayoutView="100" workbookViewId="0">
      <selection activeCell="AF6" sqref="AF6"/>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714" t="s">
        <v>189</v>
      </c>
      <c r="B1" s="715"/>
      <c r="C1" s="715"/>
      <c r="D1" s="715"/>
      <c r="E1" s="715"/>
      <c r="F1" s="715"/>
      <c r="G1" s="715"/>
      <c r="H1" s="715"/>
      <c r="I1" s="715"/>
      <c r="J1" s="715"/>
      <c r="K1" s="715"/>
      <c r="L1" s="715"/>
      <c r="M1" s="715"/>
      <c r="N1" s="716"/>
      <c r="P1" s="717" t="s">
        <v>3</v>
      </c>
      <c r="Q1" s="718"/>
      <c r="R1" s="718"/>
      <c r="S1" s="718"/>
      <c r="T1" s="718"/>
      <c r="U1" s="718"/>
      <c r="V1" s="718"/>
      <c r="W1" s="718"/>
      <c r="X1" s="718"/>
      <c r="Y1" s="718"/>
      <c r="Z1" s="718"/>
      <c r="AA1" s="718"/>
      <c r="AB1" s="718"/>
      <c r="AC1" s="719"/>
    </row>
    <row r="2" spans="1:29" ht="18" customHeight="1" thickBot="1">
      <c r="A2" s="720" t="s">
        <v>190</v>
      </c>
      <c r="B2" s="721"/>
      <c r="C2" s="721"/>
      <c r="D2" s="721"/>
      <c r="E2" s="721"/>
      <c r="F2" s="721"/>
      <c r="G2" s="721"/>
      <c r="H2" s="721"/>
      <c r="I2" s="721"/>
      <c r="J2" s="721"/>
      <c r="K2" s="721"/>
      <c r="L2" s="721"/>
      <c r="M2" s="721"/>
      <c r="N2" s="722"/>
      <c r="P2" s="723" t="s">
        <v>4</v>
      </c>
      <c r="Q2" s="721"/>
      <c r="R2" s="721"/>
      <c r="S2" s="721"/>
      <c r="T2" s="721"/>
      <c r="U2" s="721"/>
      <c r="V2" s="721"/>
      <c r="W2" s="721"/>
      <c r="X2" s="721"/>
      <c r="Y2" s="721"/>
      <c r="Z2" s="721"/>
      <c r="AA2" s="721"/>
      <c r="AB2" s="721"/>
      <c r="AC2" s="724"/>
    </row>
    <row r="3" spans="1:29" ht="13.8" thickBot="1">
      <c r="A3" s="6" t="s">
        <v>190</v>
      </c>
      <c r="B3" s="137" t="s">
        <v>159</v>
      </c>
      <c r="C3" s="137" t="s">
        <v>5</v>
      </c>
      <c r="D3" s="137" t="s">
        <v>6</v>
      </c>
      <c r="E3" s="137" t="s">
        <v>7</v>
      </c>
      <c r="F3" s="137" t="s">
        <v>8</v>
      </c>
      <c r="G3" s="137" t="s">
        <v>9</v>
      </c>
      <c r="H3" s="137" t="s">
        <v>10</v>
      </c>
      <c r="I3" s="137" t="s">
        <v>11</v>
      </c>
      <c r="J3" s="137" t="s">
        <v>12</v>
      </c>
      <c r="K3" s="137" t="s">
        <v>13</v>
      </c>
      <c r="L3" s="137" t="s">
        <v>14</v>
      </c>
      <c r="M3" s="134" t="s">
        <v>15</v>
      </c>
      <c r="N3" s="7" t="s">
        <v>16</v>
      </c>
      <c r="P3" s="8"/>
      <c r="Q3" s="137" t="s">
        <v>159</v>
      </c>
      <c r="R3" s="137" t="s">
        <v>5</v>
      </c>
      <c r="S3" s="137" t="s">
        <v>6</v>
      </c>
      <c r="T3" s="137" t="s">
        <v>7</v>
      </c>
      <c r="U3" s="137" t="s">
        <v>8</v>
      </c>
      <c r="V3" s="137" t="s">
        <v>9</v>
      </c>
      <c r="W3" s="137" t="s">
        <v>10</v>
      </c>
      <c r="X3" s="137" t="s">
        <v>11</v>
      </c>
      <c r="Y3" s="137" t="s">
        <v>12</v>
      </c>
      <c r="Z3" s="137" t="s">
        <v>13</v>
      </c>
      <c r="AA3" s="137" t="s">
        <v>14</v>
      </c>
      <c r="AB3" s="134" t="s">
        <v>15</v>
      </c>
      <c r="AC3" s="9" t="s">
        <v>17</v>
      </c>
    </row>
    <row r="4" spans="1:29" ht="13.8" thickBot="1">
      <c r="A4" s="324" t="s">
        <v>190</v>
      </c>
      <c r="B4" s="325">
        <f>AVERAGE(B7:B18)</f>
        <v>68.083333333333329</v>
      </c>
      <c r="C4" s="325">
        <f t="shared" ref="C4:M4" si="0">AVERAGE(C7:C18)</f>
        <v>56.083333333333336</v>
      </c>
      <c r="D4" s="325">
        <f t="shared" si="0"/>
        <v>67.333333333333329</v>
      </c>
      <c r="E4" s="325">
        <f t="shared" si="0"/>
        <v>103.25</v>
      </c>
      <c r="F4" s="325">
        <f t="shared" si="0"/>
        <v>188.08333333333334</v>
      </c>
      <c r="G4" s="325">
        <f t="shared" si="0"/>
        <v>415.33333333333331</v>
      </c>
      <c r="H4" s="325">
        <f t="shared" si="0"/>
        <v>607.08333333333337</v>
      </c>
      <c r="I4" s="325">
        <f t="shared" si="0"/>
        <v>866.25</v>
      </c>
      <c r="J4" s="325">
        <f t="shared" si="0"/>
        <v>555.5</v>
      </c>
      <c r="K4" s="325">
        <f t="shared" ref="K4" si="1">AVERAGE(K7:K18)</f>
        <v>365.91666666666669</v>
      </c>
      <c r="L4" s="325">
        <f t="shared" si="0"/>
        <v>224.58333333333334</v>
      </c>
      <c r="M4" s="325">
        <f t="shared" si="0"/>
        <v>134.25</v>
      </c>
      <c r="N4" s="325">
        <f>AVERAGE(N7:N18)</f>
        <v>3651.75</v>
      </c>
      <c r="O4" s="10"/>
      <c r="P4" s="326" t="str">
        <f>+A4</f>
        <v xml:space="preserve"> </v>
      </c>
      <c r="Q4" s="325">
        <f>AVERAGE(Q7:Q18)</f>
        <v>8.1666666666666661</v>
      </c>
      <c r="R4" s="325">
        <f t="shared" ref="R4:AC4" si="2">AVERAGE(R7:R18)</f>
        <v>8.75</v>
      </c>
      <c r="S4" s="325">
        <f t="shared" si="2"/>
        <v>13.25</v>
      </c>
      <c r="T4" s="325">
        <f t="shared" si="2"/>
        <v>6.5</v>
      </c>
      <c r="U4" s="325">
        <f t="shared" si="2"/>
        <v>9.1666666666666661</v>
      </c>
      <c r="V4" s="325">
        <f t="shared" si="2"/>
        <v>8.9166666666666661</v>
      </c>
      <c r="W4" s="325">
        <f t="shared" si="2"/>
        <v>8.0833333333333339</v>
      </c>
      <c r="X4" s="325">
        <f t="shared" si="2"/>
        <v>10.833333333333334</v>
      </c>
      <c r="Y4" s="325">
        <f t="shared" ref="Y4" si="3">AVERAGE(Y7:Y18)</f>
        <v>9.1666666666666661</v>
      </c>
      <c r="Z4" s="325">
        <f t="shared" ref="Z4" si="4">AVERAGE(Z7:Z18)</f>
        <v>18.75</v>
      </c>
      <c r="AA4" s="325">
        <f t="shared" si="2"/>
        <v>11.25</v>
      </c>
      <c r="AB4" s="325">
        <f t="shared" si="2"/>
        <v>11.5</v>
      </c>
      <c r="AC4" s="325">
        <f t="shared" si="2"/>
        <v>124.33333333333333</v>
      </c>
    </row>
    <row r="5" spans="1:29" ht="19.8" customHeight="1" thickBot="1">
      <c r="A5" s="246" t="s">
        <v>190</v>
      </c>
      <c r="B5" s="246"/>
      <c r="C5" s="246"/>
      <c r="D5" s="246"/>
      <c r="E5" s="246"/>
      <c r="F5" s="246"/>
      <c r="G5" s="246"/>
      <c r="H5" s="246"/>
      <c r="I5" s="246"/>
      <c r="J5" s="246"/>
      <c r="K5" s="246"/>
      <c r="L5" s="246"/>
      <c r="M5" s="11" t="s">
        <v>18</v>
      </c>
      <c r="N5" s="213"/>
      <c r="O5" s="104"/>
      <c r="P5" s="135"/>
      <c r="Q5" s="135"/>
      <c r="R5" s="135"/>
      <c r="S5" s="246"/>
      <c r="T5" s="246"/>
      <c r="U5" s="246"/>
      <c r="V5" s="246"/>
      <c r="W5" s="246"/>
      <c r="X5" s="246"/>
      <c r="Y5" s="246"/>
      <c r="Z5" s="246"/>
      <c r="AA5" s="246"/>
      <c r="AB5" s="11" t="s">
        <v>18</v>
      </c>
      <c r="AC5" s="213"/>
    </row>
    <row r="6" spans="1:29" ht="19.8" customHeight="1" thickBot="1">
      <c r="A6" s="246" t="s">
        <v>190</v>
      </c>
      <c r="B6" s="246"/>
      <c r="C6" s="246"/>
      <c r="D6" s="246"/>
      <c r="E6" s="246"/>
      <c r="F6" s="246"/>
      <c r="G6" s="246"/>
      <c r="H6" s="246"/>
      <c r="I6" s="246"/>
      <c r="J6" s="246"/>
      <c r="K6" s="246"/>
      <c r="L6" s="246"/>
      <c r="M6" s="315">
        <v>45</v>
      </c>
      <c r="N6" s="310"/>
      <c r="O6" s="104"/>
      <c r="P6" s="135"/>
      <c r="Q6" s="135"/>
      <c r="R6" s="135"/>
      <c r="S6" s="246"/>
      <c r="T6" s="246"/>
      <c r="U6" s="246"/>
      <c r="V6" s="246"/>
      <c r="W6" s="246"/>
      <c r="X6" s="246"/>
      <c r="Y6" s="246"/>
      <c r="Z6" s="246"/>
      <c r="AA6" s="246"/>
      <c r="AB6" s="315">
        <v>1</v>
      </c>
      <c r="AC6" s="310"/>
    </row>
    <row r="7" spans="1:29" ht="18" customHeight="1" thickBot="1">
      <c r="A7" s="314" t="s">
        <v>163</v>
      </c>
      <c r="B7" s="322">
        <v>82</v>
      </c>
      <c r="C7" s="320">
        <v>62</v>
      </c>
      <c r="D7" s="365">
        <v>99</v>
      </c>
      <c r="E7" s="320">
        <v>112</v>
      </c>
      <c r="F7" s="417">
        <v>224</v>
      </c>
      <c r="G7" s="418">
        <v>526</v>
      </c>
      <c r="H7" s="419">
        <v>521</v>
      </c>
      <c r="I7" s="320">
        <v>768</v>
      </c>
      <c r="J7" s="320">
        <v>454</v>
      </c>
      <c r="K7" s="320">
        <v>390</v>
      </c>
      <c r="L7" s="320">
        <v>418</v>
      </c>
      <c r="M7" s="460">
        <v>128</v>
      </c>
      <c r="N7" s="321">
        <f>SUM(B7:M7)</f>
        <v>3784</v>
      </c>
      <c r="O7" s="10"/>
      <c r="P7" s="314" t="s">
        <v>163</v>
      </c>
      <c r="Q7" s="393">
        <v>1</v>
      </c>
      <c r="R7" s="394">
        <v>1</v>
      </c>
      <c r="S7" s="394">
        <v>4</v>
      </c>
      <c r="T7" s="394">
        <v>2</v>
      </c>
      <c r="U7" s="394">
        <v>2</v>
      </c>
      <c r="V7" s="320">
        <v>7</v>
      </c>
      <c r="W7" s="320">
        <v>7</v>
      </c>
      <c r="X7" s="320">
        <v>3</v>
      </c>
      <c r="Y7" s="320">
        <v>1</v>
      </c>
      <c r="Z7" s="320">
        <v>7</v>
      </c>
      <c r="AA7" s="320">
        <v>7</v>
      </c>
      <c r="AB7" s="323">
        <v>4</v>
      </c>
      <c r="AC7" s="321">
        <f>SUM(Q7:AB7)</f>
        <v>46</v>
      </c>
    </row>
    <row r="8" spans="1:29" ht="18" customHeight="1" thickBot="1">
      <c r="A8" s="311" t="s">
        <v>158</v>
      </c>
      <c r="B8" s="316">
        <v>81</v>
      </c>
      <c r="C8" s="317">
        <v>39</v>
      </c>
      <c r="D8" s="317">
        <v>72</v>
      </c>
      <c r="E8" s="318">
        <v>89</v>
      </c>
      <c r="F8" s="318">
        <v>258</v>
      </c>
      <c r="G8" s="318">
        <v>416</v>
      </c>
      <c r="H8" s="318">
        <v>554</v>
      </c>
      <c r="I8" s="318">
        <v>568</v>
      </c>
      <c r="J8" s="318">
        <v>578</v>
      </c>
      <c r="K8" s="318">
        <v>337</v>
      </c>
      <c r="L8" s="318">
        <v>169</v>
      </c>
      <c r="M8" s="318">
        <v>168</v>
      </c>
      <c r="N8" s="319">
        <f t="shared" ref="N8:N19" si="5">SUM(B8:M8)</f>
        <v>3329</v>
      </c>
      <c r="O8" s="109" t="s">
        <v>19</v>
      </c>
      <c r="P8" s="391" t="s">
        <v>158</v>
      </c>
      <c r="Q8" s="413">
        <v>0</v>
      </c>
      <c r="R8" s="414">
        <v>5</v>
      </c>
      <c r="S8" s="414">
        <v>4</v>
      </c>
      <c r="T8" s="414">
        <v>1</v>
      </c>
      <c r="U8" s="414">
        <v>1</v>
      </c>
      <c r="V8" s="414">
        <v>1</v>
      </c>
      <c r="W8" s="414">
        <v>1</v>
      </c>
      <c r="X8" s="414">
        <v>1</v>
      </c>
      <c r="Y8" s="413">
        <v>0</v>
      </c>
      <c r="Z8" s="413">
        <v>0</v>
      </c>
      <c r="AA8" s="413">
        <v>0</v>
      </c>
      <c r="AB8" s="413">
        <v>2</v>
      </c>
      <c r="AC8" s="392">
        <f t="shared" ref="AC8:AC19" si="6">SUM(Q8:AB8)</f>
        <v>16</v>
      </c>
    </row>
    <row r="9" spans="1:29" ht="18" customHeight="1" thickBot="1">
      <c r="A9" s="311" t="s">
        <v>144</v>
      </c>
      <c r="B9" s="266">
        <v>81</v>
      </c>
      <c r="C9" s="266">
        <v>48</v>
      </c>
      <c r="D9" s="267">
        <v>71</v>
      </c>
      <c r="E9" s="266">
        <v>128</v>
      </c>
      <c r="F9" s="266">
        <v>171</v>
      </c>
      <c r="G9" s="266">
        <v>350</v>
      </c>
      <c r="H9" s="266">
        <v>569</v>
      </c>
      <c r="I9" s="266">
        <v>553</v>
      </c>
      <c r="J9" s="266">
        <v>458</v>
      </c>
      <c r="K9" s="266">
        <v>306</v>
      </c>
      <c r="L9" s="266">
        <v>220</v>
      </c>
      <c r="M9" s="267">
        <v>229</v>
      </c>
      <c r="N9" s="298">
        <f t="shared" si="5"/>
        <v>3184</v>
      </c>
      <c r="O9" s="245"/>
      <c r="P9" s="391" t="s">
        <v>144</v>
      </c>
      <c r="Q9" s="411">
        <v>1</v>
      </c>
      <c r="R9" s="411">
        <v>2</v>
      </c>
      <c r="S9" s="411">
        <v>1</v>
      </c>
      <c r="T9" s="411">
        <v>0</v>
      </c>
      <c r="U9" s="411">
        <v>0</v>
      </c>
      <c r="V9" s="411">
        <v>0</v>
      </c>
      <c r="W9" s="411">
        <v>1</v>
      </c>
      <c r="X9" s="411">
        <v>1</v>
      </c>
      <c r="Y9" s="411">
        <v>0</v>
      </c>
      <c r="Z9" s="411">
        <v>1</v>
      </c>
      <c r="AA9" s="411">
        <v>0</v>
      </c>
      <c r="AB9" s="411">
        <v>0</v>
      </c>
      <c r="AC9" s="412">
        <f t="shared" si="6"/>
        <v>7</v>
      </c>
    </row>
    <row r="10" spans="1:29" ht="18" customHeight="1" thickBot="1">
      <c r="A10" s="247" t="s">
        <v>126</v>
      </c>
      <c r="B10" s="163">
        <v>112</v>
      </c>
      <c r="C10" s="163">
        <v>85</v>
      </c>
      <c r="D10" s="163">
        <v>60</v>
      </c>
      <c r="E10" s="163">
        <v>97</v>
      </c>
      <c r="F10" s="163">
        <v>95</v>
      </c>
      <c r="G10" s="163">
        <v>305</v>
      </c>
      <c r="H10" s="163">
        <v>544</v>
      </c>
      <c r="I10" s="163">
        <v>449</v>
      </c>
      <c r="J10" s="163">
        <v>475</v>
      </c>
      <c r="K10" s="163">
        <v>505</v>
      </c>
      <c r="L10" s="163">
        <v>219</v>
      </c>
      <c r="M10" s="164">
        <v>98</v>
      </c>
      <c r="N10" s="260">
        <f t="shared" si="5"/>
        <v>3044</v>
      </c>
      <c r="O10" s="109"/>
      <c r="P10" s="311" t="s">
        <v>126</v>
      </c>
      <c r="Q10" s="212">
        <v>16</v>
      </c>
      <c r="R10" s="212">
        <v>1</v>
      </c>
      <c r="S10" s="212">
        <v>19</v>
      </c>
      <c r="T10" s="212">
        <v>3</v>
      </c>
      <c r="U10" s="212">
        <v>13</v>
      </c>
      <c r="V10" s="212">
        <v>1</v>
      </c>
      <c r="W10" s="212">
        <v>2</v>
      </c>
      <c r="X10" s="212">
        <v>2</v>
      </c>
      <c r="Y10" s="212">
        <v>0</v>
      </c>
      <c r="Z10" s="212">
        <v>24</v>
      </c>
      <c r="AA10" s="212">
        <v>4</v>
      </c>
      <c r="AB10" s="212">
        <v>2</v>
      </c>
      <c r="AC10" s="259">
        <f t="shared" si="6"/>
        <v>87</v>
      </c>
    </row>
    <row r="11" spans="1:29" ht="18" customHeight="1" thickBot="1">
      <c r="A11" s="248" t="s">
        <v>27</v>
      </c>
      <c r="B11" s="214">
        <v>84</v>
      </c>
      <c r="C11" s="214">
        <v>100</v>
      </c>
      <c r="D11" s="215">
        <v>77</v>
      </c>
      <c r="E11" s="215">
        <v>80</v>
      </c>
      <c r="F11" s="124">
        <v>236</v>
      </c>
      <c r="G11" s="124">
        <v>438</v>
      </c>
      <c r="H11" s="125">
        <v>631</v>
      </c>
      <c r="I11" s="124">
        <v>752</v>
      </c>
      <c r="J11" s="123">
        <v>523</v>
      </c>
      <c r="K11" s="124">
        <v>427</v>
      </c>
      <c r="L11" s="123">
        <v>253</v>
      </c>
      <c r="M11" s="216">
        <v>136</v>
      </c>
      <c r="N11" s="250">
        <f t="shared" si="5"/>
        <v>3737</v>
      </c>
      <c r="O11" s="109"/>
      <c r="P11" s="312" t="s">
        <v>20</v>
      </c>
      <c r="Q11" s="217">
        <v>7</v>
      </c>
      <c r="R11" s="217">
        <v>7</v>
      </c>
      <c r="S11" s="218">
        <v>13</v>
      </c>
      <c r="T11" s="218">
        <v>3</v>
      </c>
      <c r="U11" s="218">
        <v>8</v>
      </c>
      <c r="V11" s="218">
        <v>11</v>
      </c>
      <c r="W11" s="217">
        <v>5</v>
      </c>
      <c r="X11" s="218">
        <v>11</v>
      </c>
      <c r="Y11" s="218">
        <v>9</v>
      </c>
      <c r="Z11" s="218">
        <v>9</v>
      </c>
      <c r="AA11" s="219">
        <v>20</v>
      </c>
      <c r="AB11" s="219">
        <v>37</v>
      </c>
      <c r="AC11" s="257">
        <f t="shared" si="6"/>
        <v>140</v>
      </c>
    </row>
    <row r="12" spans="1:29" ht="18" customHeight="1" thickBot="1">
      <c r="A12" s="248" t="s">
        <v>28</v>
      </c>
      <c r="B12" s="218">
        <v>41</v>
      </c>
      <c r="C12" s="218">
        <v>44</v>
      </c>
      <c r="D12" s="218">
        <v>67</v>
      </c>
      <c r="E12" s="218">
        <v>103</v>
      </c>
      <c r="F12" s="220">
        <v>311</v>
      </c>
      <c r="G12" s="218">
        <v>415</v>
      </c>
      <c r="H12" s="218">
        <v>539</v>
      </c>
      <c r="I12" s="220">
        <v>1165</v>
      </c>
      <c r="J12" s="218">
        <v>534</v>
      </c>
      <c r="K12" s="218">
        <v>297</v>
      </c>
      <c r="L12" s="217">
        <v>205</v>
      </c>
      <c r="M12" s="221">
        <v>92</v>
      </c>
      <c r="N12" s="251">
        <f t="shared" si="5"/>
        <v>3813</v>
      </c>
      <c r="O12" s="109"/>
      <c r="P12" s="313" t="s">
        <v>28</v>
      </c>
      <c r="Q12" s="218">
        <v>9</v>
      </c>
      <c r="R12" s="218">
        <v>22</v>
      </c>
      <c r="S12" s="217">
        <v>18</v>
      </c>
      <c r="T12" s="218">
        <v>9</v>
      </c>
      <c r="U12" s="222">
        <v>21</v>
      </c>
      <c r="V12" s="218">
        <v>14</v>
      </c>
      <c r="W12" s="218">
        <v>6</v>
      </c>
      <c r="X12" s="218">
        <v>13</v>
      </c>
      <c r="Y12" s="218">
        <v>7</v>
      </c>
      <c r="Z12" s="223">
        <v>81</v>
      </c>
      <c r="AA12" s="222">
        <v>31</v>
      </c>
      <c r="AB12" s="223">
        <v>37</v>
      </c>
      <c r="AC12" s="258">
        <f t="shared" si="6"/>
        <v>268</v>
      </c>
    </row>
    <row r="13" spans="1:29" ht="18" customHeight="1" thickBot="1">
      <c r="A13" s="248" t="s">
        <v>29</v>
      </c>
      <c r="B13" s="218">
        <v>57</v>
      </c>
      <c r="C13" s="217">
        <v>35</v>
      </c>
      <c r="D13" s="218">
        <v>95</v>
      </c>
      <c r="E13" s="217">
        <v>112</v>
      </c>
      <c r="F13" s="218">
        <v>131</v>
      </c>
      <c r="G13" s="14">
        <v>340</v>
      </c>
      <c r="H13" s="14">
        <v>483</v>
      </c>
      <c r="I13" s="15">
        <v>1339</v>
      </c>
      <c r="J13" s="14">
        <v>614</v>
      </c>
      <c r="K13" s="14">
        <v>349</v>
      </c>
      <c r="L13" s="14">
        <v>236</v>
      </c>
      <c r="M13" s="224">
        <v>68</v>
      </c>
      <c r="N13" s="250">
        <f t="shared" si="5"/>
        <v>3859</v>
      </c>
      <c r="O13" s="109"/>
      <c r="P13" s="313" t="s">
        <v>29</v>
      </c>
      <c r="Q13" s="218">
        <v>19</v>
      </c>
      <c r="R13" s="218">
        <v>12</v>
      </c>
      <c r="S13" s="218">
        <v>8</v>
      </c>
      <c r="T13" s="217">
        <v>12</v>
      </c>
      <c r="U13" s="218">
        <v>7</v>
      </c>
      <c r="V13" s="218">
        <v>15</v>
      </c>
      <c r="W13" s="14">
        <v>16</v>
      </c>
      <c r="X13" s="224">
        <v>12</v>
      </c>
      <c r="Y13" s="217">
        <v>16</v>
      </c>
      <c r="Z13" s="218">
        <v>6</v>
      </c>
      <c r="AA13" s="217">
        <v>12</v>
      </c>
      <c r="AB13" s="217">
        <v>6</v>
      </c>
      <c r="AC13" s="257">
        <f t="shared" si="6"/>
        <v>141</v>
      </c>
    </row>
    <row r="14" spans="1:29" ht="18" customHeight="1" thickBot="1">
      <c r="A14" s="248" t="s">
        <v>30</v>
      </c>
      <c r="B14" s="225">
        <v>68</v>
      </c>
      <c r="C14" s="218">
        <v>42</v>
      </c>
      <c r="D14" s="218">
        <v>44</v>
      </c>
      <c r="E14" s="217">
        <v>75</v>
      </c>
      <c r="F14" s="217">
        <v>135</v>
      </c>
      <c r="G14" s="217">
        <v>448</v>
      </c>
      <c r="H14" s="218">
        <v>507</v>
      </c>
      <c r="I14" s="218">
        <v>808</v>
      </c>
      <c r="J14" s="222">
        <v>795</v>
      </c>
      <c r="K14" s="217">
        <v>313</v>
      </c>
      <c r="L14" s="217">
        <v>246</v>
      </c>
      <c r="M14" s="217">
        <v>143</v>
      </c>
      <c r="N14" s="250">
        <f t="shared" si="5"/>
        <v>3624</v>
      </c>
      <c r="O14" s="109"/>
      <c r="P14" s="313" t="s">
        <v>30</v>
      </c>
      <c r="Q14" s="227">
        <v>9</v>
      </c>
      <c r="R14" s="218">
        <v>16</v>
      </c>
      <c r="S14" s="218">
        <v>12</v>
      </c>
      <c r="T14" s="217">
        <v>6</v>
      </c>
      <c r="U14" s="228">
        <v>7</v>
      </c>
      <c r="V14" s="228">
        <v>14</v>
      </c>
      <c r="W14" s="218">
        <v>9</v>
      </c>
      <c r="X14" s="218">
        <v>14</v>
      </c>
      <c r="Y14" s="218">
        <v>9</v>
      </c>
      <c r="Z14" s="218">
        <v>9</v>
      </c>
      <c r="AA14" s="228">
        <v>8</v>
      </c>
      <c r="AB14" s="228">
        <v>7</v>
      </c>
      <c r="AC14" s="257">
        <f t="shared" si="6"/>
        <v>120</v>
      </c>
    </row>
    <row r="15" spans="1:29" ht="18" hidden="1" customHeight="1" thickBot="1">
      <c r="A15" s="13" t="s">
        <v>31</v>
      </c>
      <c r="B15" s="229">
        <v>71</v>
      </c>
      <c r="C15" s="229">
        <v>97</v>
      </c>
      <c r="D15" s="229">
        <v>61</v>
      </c>
      <c r="E15" s="230">
        <v>105</v>
      </c>
      <c r="F15" s="230">
        <v>198</v>
      </c>
      <c r="G15" s="230">
        <v>442</v>
      </c>
      <c r="H15" s="231">
        <v>790</v>
      </c>
      <c r="I15" s="16">
        <v>674</v>
      </c>
      <c r="J15" s="16">
        <v>594</v>
      </c>
      <c r="K15" s="230">
        <v>275</v>
      </c>
      <c r="L15" s="230">
        <v>133</v>
      </c>
      <c r="M15" s="230">
        <v>108</v>
      </c>
      <c r="N15" s="250">
        <f t="shared" si="5"/>
        <v>3548</v>
      </c>
      <c r="O15" s="10"/>
      <c r="P15" s="249" t="s">
        <v>31</v>
      </c>
      <c r="Q15" s="229">
        <v>7</v>
      </c>
      <c r="R15" s="229">
        <v>13</v>
      </c>
      <c r="S15" s="229">
        <v>12</v>
      </c>
      <c r="T15" s="230">
        <v>11</v>
      </c>
      <c r="U15" s="230">
        <v>12</v>
      </c>
      <c r="V15" s="230">
        <v>15</v>
      </c>
      <c r="W15" s="230">
        <v>20</v>
      </c>
      <c r="X15" s="230">
        <v>15</v>
      </c>
      <c r="Y15" s="230">
        <v>15</v>
      </c>
      <c r="Z15" s="230">
        <v>20</v>
      </c>
      <c r="AA15" s="230">
        <v>9</v>
      </c>
      <c r="AB15" s="230">
        <v>7</v>
      </c>
      <c r="AC15" s="256">
        <f t="shared" si="6"/>
        <v>156</v>
      </c>
    </row>
    <row r="16" spans="1:29" ht="13.8" hidden="1" thickBot="1">
      <c r="A16" s="18" t="s">
        <v>32</v>
      </c>
      <c r="B16" s="227">
        <v>38</v>
      </c>
      <c r="C16" s="230">
        <v>19</v>
      </c>
      <c r="D16" s="230">
        <v>38</v>
      </c>
      <c r="E16" s="230">
        <v>203</v>
      </c>
      <c r="F16" s="230">
        <v>146</v>
      </c>
      <c r="G16" s="230">
        <v>439</v>
      </c>
      <c r="H16" s="231">
        <v>964</v>
      </c>
      <c r="I16" s="231">
        <v>1154</v>
      </c>
      <c r="J16" s="230">
        <v>423</v>
      </c>
      <c r="K16" s="230">
        <v>388</v>
      </c>
      <c r="L16" s="230">
        <v>176</v>
      </c>
      <c r="M16" s="230">
        <v>143</v>
      </c>
      <c r="N16" s="232">
        <f t="shared" si="5"/>
        <v>4131</v>
      </c>
      <c r="O16" s="10"/>
      <c r="P16" s="17" t="s">
        <v>32</v>
      </c>
      <c r="Q16" s="230">
        <v>7</v>
      </c>
      <c r="R16" s="230">
        <v>7</v>
      </c>
      <c r="S16" s="230">
        <v>8</v>
      </c>
      <c r="T16" s="230">
        <v>12</v>
      </c>
      <c r="U16" s="230">
        <v>9</v>
      </c>
      <c r="V16" s="230">
        <v>6</v>
      </c>
      <c r="W16" s="230">
        <v>11</v>
      </c>
      <c r="X16" s="230">
        <v>8</v>
      </c>
      <c r="Y16" s="230">
        <v>16</v>
      </c>
      <c r="Z16" s="230">
        <v>40</v>
      </c>
      <c r="AA16" s="230">
        <v>17</v>
      </c>
      <c r="AB16" s="230">
        <v>16</v>
      </c>
      <c r="AC16" s="230">
        <f t="shared" si="6"/>
        <v>157</v>
      </c>
    </row>
    <row r="17" spans="1:31" ht="13.8" hidden="1" thickBot="1">
      <c r="A17" s="233" t="s">
        <v>33</v>
      </c>
      <c r="B17" s="16">
        <v>49</v>
      </c>
      <c r="C17" s="16">
        <v>63</v>
      </c>
      <c r="D17" s="16">
        <v>50</v>
      </c>
      <c r="E17" s="16">
        <v>71</v>
      </c>
      <c r="F17" s="16">
        <v>144</v>
      </c>
      <c r="G17" s="16">
        <v>374</v>
      </c>
      <c r="H17" s="106">
        <v>729</v>
      </c>
      <c r="I17" s="106">
        <v>1097</v>
      </c>
      <c r="J17" s="106">
        <v>650</v>
      </c>
      <c r="K17" s="16">
        <v>397</v>
      </c>
      <c r="L17" s="16">
        <v>192</v>
      </c>
      <c r="M17" s="16">
        <v>217</v>
      </c>
      <c r="N17" s="232">
        <f t="shared" si="5"/>
        <v>4033</v>
      </c>
      <c r="O17" s="10"/>
      <c r="P17" s="19" t="s">
        <v>33</v>
      </c>
      <c r="Q17" s="16">
        <v>10</v>
      </c>
      <c r="R17" s="16">
        <v>6</v>
      </c>
      <c r="S17" s="16">
        <v>14</v>
      </c>
      <c r="T17" s="16">
        <v>10</v>
      </c>
      <c r="U17" s="16">
        <v>10</v>
      </c>
      <c r="V17" s="16">
        <v>19</v>
      </c>
      <c r="W17" s="16">
        <v>11</v>
      </c>
      <c r="X17" s="16">
        <v>20</v>
      </c>
      <c r="Y17" s="16">
        <v>15</v>
      </c>
      <c r="Z17" s="16">
        <v>8</v>
      </c>
      <c r="AA17" s="16">
        <v>11</v>
      </c>
      <c r="AB17" s="16">
        <v>8</v>
      </c>
      <c r="AC17" s="230">
        <f t="shared" si="6"/>
        <v>142</v>
      </c>
    </row>
    <row r="18" spans="1:31" ht="13.8" hidden="1" thickBot="1">
      <c r="A18" s="18" t="s">
        <v>34</v>
      </c>
      <c r="B18" s="16">
        <v>53</v>
      </c>
      <c r="C18" s="16">
        <v>39</v>
      </c>
      <c r="D18" s="16">
        <v>74</v>
      </c>
      <c r="E18" s="16">
        <v>64</v>
      </c>
      <c r="F18" s="16">
        <v>208</v>
      </c>
      <c r="G18" s="16">
        <v>491</v>
      </c>
      <c r="H18" s="16">
        <v>454</v>
      </c>
      <c r="I18" s="106">
        <v>1068</v>
      </c>
      <c r="J18" s="16">
        <v>568</v>
      </c>
      <c r="K18" s="16">
        <v>407</v>
      </c>
      <c r="L18" s="16">
        <v>228</v>
      </c>
      <c r="M18" s="16">
        <v>81</v>
      </c>
      <c r="N18" s="226">
        <f t="shared" si="5"/>
        <v>3735</v>
      </c>
      <c r="O18" s="10"/>
      <c r="P18" s="17" t="s">
        <v>34</v>
      </c>
      <c r="Q18" s="16">
        <v>12</v>
      </c>
      <c r="R18" s="16">
        <v>13</v>
      </c>
      <c r="S18" s="16">
        <v>46</v>
      </c>
      <c r="T18" s="16">
        <v>9</v>
      </c>
      <c r="U18" s="16">
        <v>20</v>
      </c>
      <c r="V18" s="16">
        <v>4</v>
      </c>
      <c r="W18" s="16">
        <v>8</v>
      </c>
      <c r="X18" s="16">
        <v>30</v>
      </c>
      <c r="Y18" s="16">
        <v>22</v>
      </c>
      <c r="Z18" s="16">
        <v>20</v>
      </c>
      <c r="AA18" s="16">
        <v>16</v>
      </c>
      <c r="AB18" s="16">
        <v>12</v>
      </c>
      <c r="AC18" s="234">
        <f t="shared" si="6"/>
        <v>212</v>
      </c>
    </row>
    <row r="19" spans="1:31" ht="13.8" hidden="1" thickBot="1">
      <c r="A19" s="18" t="s">
        <v>21</v>
      </c>
      <c r="B19" s="107">
        <v>67</v>
      </c>
      <c r="C19" s="107">
        <v>62</v>
      </c>
      <c r="D19" s="107">
        <v>57</v>
      </c>
      <c r="E19" s="107">
        <v>77</v>
      </c>
      <c r="F19" s="107">
        <v>473</v>
      </c>
      <c r="G19" s="107">
        <v>468</v>
      </c>
      <c r="H19" s="108">
        <v>659</v>
      </c>
      <c r="I19" s="107">
        <v>851</v>
      </c>
      <c r="J19" s="107">
        <v>542</v>
      </c>
      <c r="K19" s="107">
        <v>270</v>
      </c>
      <c r="L19" s="107">
        <v>208</v>
      </c>
      <c r="M19" s="107">
        <v>174</v>
      </c>
      <c r="N19" s="235">
        <f t="shared" si="5"/>
        <v>3908</v>
      </c>
      <c r="O19" s="10" t="s">
        <v>26</v>
      </c>
      <c r="P19" s="19" t="s">
        <v>21</v>
      </c>
      <c r="Q19" s="16">
        <v>6</v>
      </c>
      <c r="R19" s="16">
        <v>25</v>
      </c>
      <c r="S19" s="16">
        <v>29</v>
      </c>
      <c r="T19" s="16">
        <v>4</v>
      </c>
      <c r="U19" s="16">
        <v>17</v>
      </c>
      <c r="V19" s="16">
        <v>19</v>
      </c>
      <c r="W19" s="16">
        <v>14</v>
      </c>
      <c r="X19" s="16">
        <v>37</v>
      </c>
      <c r="Y19" s="20">
        <v>76</v>
      </c>
      <c r="Z19" s="16">
        <v>34</v>
      </c>
      <c r="AA19" s="16">
        <v>17</v>
      </c>
      <c r="AB19" s="16">
        <v>18</v>
      </c>
      <c r="AC19" s="234">
        <f t="shared" si="6"/>
        <v>296</v>
      </c>
    </row>
    <row r="20" spans="1:31">
      <c r="A20" s="21"/>
      <c r="B20" s="236"/>
      <c r="C20" s="236"/>
      <c r="D20" s="236"/>
      <c r="E20" s="236"/>
      <c r="F20" s="236"/>
      <c r="G20" s="236"/>
      <c r="H20" s="236"/>
      <c r="I20" s="236"/>
      <c r="J20" s="236"/>
      <c r="K20" s="236"/>
      <c r="L20" s="236"/>
      <c r="M20" s="236"/>
      <c r="N20" s="22"/>
      <c r="O20" s="10"/>
      <c r="P20" s="23"/>
      <c r="Q20" s="237"/>
      <c r="R20" s="237"/>
      <c r="S20" s="237"/>
      <c r="T20" s="237"/>
      <c r="U20" s="237"/>
      <c r="V20" s="237"/>
      <c r="W20" s="237"/>
      <c r="X20" s="237"/>
      <c r="Y20" s="237"/>
      <c r="Z20" s="237"/>
      <c r="AA20" s="237"/>
      <c r="AB20" s="237"/>
      <c r="AC20" s="236"/>
    </row>
    <row r="21" spans="1:31" ht="13.5" customHeight="1">
      <c r="A21" s="725" t="s">
        <v>263</v>
      </c>
      <c r="B21" s="726"/>
      <c r="C21" s="726"/>
      <c r="D21" s="726"/>
      <c r="E21" s="726"/>
      <c r="F21" s="726"/>
      <c r="G21" s="726"/>
      <c r="H21" s="726"/>
      <c r="I21" s="726"/>
      <c r="J21" s="726"/>
      <c r="K21" s="726"/>
      <c r="L21" s="726"/>
      <c r="M21" s="726"/>
      <c r="N21" s="727"/>
      <c r="O21" s="10"/>
      <c r="P21" s="725" t="str">
        <f>+A21</f>
        <v>※2023年 第51週（12/18～12/24） 現在</v>
      </c>
      <c r="Q21" s="726"/>
      <c r="R21" s="726"/>
      <c r="S21" s="726"/>
      <c r="T21" s="726"/>
      <c r="U21" s="726"/>
      <c r="V21" s="726"/>
      <c r="W21" s="726"/>
      <c r="X21" s="726"/>
      <c r="Y21" s="726"/>
      <c r="Z21" s="726"/>
      <c r="AA21" s="726"/>
      <c r="AB21" s="726"/>
      <c r="AC21" s="727"/>
    </row>
    <row r="22" spans="1:31" ht="13.8" thickBot="1">
      <c r="A22" s="295" t="s">
        <v>145</v>
      </c>
      <c r="B22" s="10"/>
      <c r="C22" s="10"/>
      <c r="D22" s="10"/>
      <c r="E22" s="10"/>
      <c r="F22" s="10"/>
      <c r="G22" s="10" t="s">
        <v>19</v>
      </c>
      <c r="H22" s="10"/>
      <c r="I22" s="10"/>
      <c r="J22" s="10"/>
      <c r="K22" s="10"/>
      <c r="L22" s="10"/>
      <c r="M22" s="10"/>
      <c r="N22" s="25"/>
      <c r="O22" s="10"/>
      <c r="P22" s="296"/>
      <c r="Q22" s="10"/>
      <c r="R22" s="10"/>
      <c r="S22" s="10"/>
      <c r="T22" s="10"/>
      <c r="U22" s="10"/>
      <c r="V22" s="10"/>
      <c r="W22" s="10"/>
      <c r="X22" s="10"/>
      <c r="Y22" s="10"/>
      <c r="Z22" s="10"/>
      <c r="AA22" s="10"/>
      <c r="AB22" s="10"/>
      <c r="AC22" s="27"/>
    </row>
    <row r="23" spans="1:31" ht="33" customHeight="1" thickBot="1">
      <c r="A23" s="24"/>
      <c r="B23" s="238" t="s">
        <v>152</v>
      </c>
      <c r="C23" s="10"/>
      <c r="D23" s="728" t="s">
        <v>186</v>
      </c>
      <c r="E23" s="729"/>
      <c r="F23" s="10"/>
      <c r="G23" s="10" t="s">
        <v>19</v>
      </c>
      <c r="H23" s="10"/>
      <c r="I23" s="10"/>
      <c r="J23" s="10"/>
      <c r="K23" s="10"/>
      <c r="L23" s="10"/>
      <c r="M23" s="10"/>
      <c r="N23" s="25"/>
      <c r="O23" s="109" t="s">
        <v>19</v>
      </c>
      <c r="P23" s="147"/>
      <c r="Q23" s="374" t="s">
        <v>153</v>
      </c>
      <c r="R23" s="711" t="s">
        <v>181</v>
      </c>
      <c r="S23" s="712"/>
      <c r="T23" s="713"/>
      <c r="U23" s="10"/>
      <c r="V23" s="10"/>
      <c r="W23" s="10"/>
      <c r="X23" s="10"/>
      <c r="Y23" s="10"/>
      <c r="Z23" s="10"/>
      <c r="AA23" s="10"/>
      <c r="AB23" s="10"/>
      <c r="AC23" s="27"/>
    </row>
    <row r="24" spans="1:31" ht="15" customHeight="1">
      <c r="A24" s="24"/>
      <c r="B24" s="10"/>
      <c r="C24" s="10"/>
      <c r="D24" s="10" t="s">
        <v>26</v>
      </c>
      <c r="E24" s="10"/>
      <c r="F24" s="10"/>
      <c r="G24" s="10"/>
      <c r="H24" s="10"/>
      <c r="I24" s="10"/>
      <c r="J24" s="10"/>
      <c r="K24" s="10"/>
      <c r="L24" s="10"/>
      <c r="M24" s="10"/>
      <c r="N24" s="25"/>
      <c r="O24" s="109" t="s">
        <v>19</v>
      </c>
      <c r="P24" s="146"/>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09" t="s">
        <v>19</v>
      </c>
      <c r="P25" s="26"/>
      <c r="Q25" s="10"/>
      <c r="R25" s="10"/>
      <c r="S25" s="10"/>
      <c r="T25" s="10"/>
      <c r="U25" s="10"/>
      <c r="V25" s="10"/>
      <c r="W25" s="10"/>
      <c r="X25" s="10"/>
      <c r="Y25" s="10"/>
      <c r="Z25" s="10"/>
      <c r="AA25" s="10"/>
      <c r="AB25" s="10"/>
      <c r="AC25" s="27"/>
      <c r="AE25" s="1" t="s">
        <v>145</v>
      </c>
    </row>
    <row r="26" spans="1:31">
      <c r="A26" s="24"/>
      <c r="B26" s="10"/>
      <c r="C26" s="10"/>
      <c r="D26" s="10"/>
      <c r="E26" s="10"/>
      <c r="F26" s="10"/>
      <c r="G26" s="10"/>
      <c r="H26" s="10"/>
      <c r="I26" s="10"/>
      <c r="J26" s="10"/>
      <c r="K26" s="10"/>
      <c r="L26" s="10"/>
      <c r="M26" s="10"/>
      <c r="N26" s="25"/>
      <c r="O26" s="10" t="s">
        <v>19</v>
      </c>
      <c r="P26" s="12"/>
      <c r="AC26" s="28"/>
    </row>
    <row r="27" spans="1:31">
      <c r="A27" s="24"/>
      <c r="B27" s="10"/>
      <c r="C27" s="10"/>
      <c r="D27" s="10"/>
      <c r="E27" s="10"/>
      <c r="F27" s="10"/>
      <c r="G27" s="10"/>
      <c r="H27" s="10"/>
      <c r="I27" s="10"/>
      <c r="J27" s="10"/>
      <c r="K27" s="10"/>
      <c r="L27" s="10"/>
      <c r="M27" s="10"/>
      <c r="N27" s="25"/>
      <c r="O27" s="10" t="s">
        <v>19</v>
      </c>
      <c r="P27" s="12"/>
      <c r="AC27" s="28"/>
    </row>
    <row r="28" spans="1:31">
      <c r="A28" s="24"/>
      <c r="B28" s="10"/>
      <c r="C28" s="10"/>
      <c r="D28" s="10"/>
      <c r="E28" s="10"/>
      <c r="F28" s="10"/>
      <c r="G28" s="10"/>
      <c r="H28" s="10"/>
      <c r="I28" s="10"/>
      <c r="J28" s="10"/>
      <c r="K28" s="10"/>
      <c r="L28" s="10"/>
      <c r="M28" s="10"/>
      <c r="N28" s="25"/>
      <c r="O28" s="10" t="s">
        <v>19</v>
      </c>
      <c r="P28" s="12"/>
      <c r="AC28" s="28"/>
      <c r="AD28" s="165"/>
    </row>
    <row r="29" spans="1:31">
      <c r="A29" s="24"/>
      <c r="B29" s="10"/>
      <c r="C29" s="10"/>
      <c r="D29" s="10"/>
      <c r="E29" s="10"/>
      <c r="F29" s="10"/>
      <c r="G29" s="10"/>
      <c r="H29" s="10"/>
      <c r="I29" s="10"/>
      <c r="J29" s="10"/>
      <c r="K29" s="10"/>
      <c r="L29" s="10"/>
      <c r="M29" s="10"/>
      <c r="N29" s="25"/>
      <c r="O29" s="10"/>
      <c r="P29" s="12"/>
      <c r="AC29" s="28"/>
    </row>
    <row r="30" spans="1:31" ht="21.6">
      <c r="A30" s="331" t="s">
        <v>169</v>
      </c>
      <c r="B30" s="10"/>
      <c r="C30" s="10"/>
      <c r="D30" s="10"/>
      <c r="E30" s="10"/>
      <c r="F30" s="10"/>
      <c r="G30" s="10"/>
      <c r="H30" s="10"/>
      <c r="I30" s="10"/>
      <c r="J30" s="10"/>
      <c r="K30" s="10"/>
      <c r="L30" s="10"/>
      <c r="M30" s="10"/>
      <c r="N30" s="25"/>
      <c r="O30" s="10"/>
      <c r="P30" s="12"/>
      <c r="AC30" s="28"/>
    </row>
    <row r="31" spans="1:31" ht="13.8" thickBot="1">
      <c r="A31" s="29"/>
      <c r="B31" s="30"/>
      <c r="C31" s="30"/>
      <c r="D31" s="30"/>
      <c r="E31" s="30"/>
      <c r="F31" s="30"/>
      <c r="G31" s="30"/>
      <c r="H31" s="30"/>
      <c r="I31" s="30"/>
      <c r="J31" s="30"/>
      <c r="K31" s="30"/>
      <c r="L31" s="30"/>
      <c r="M31" s="30"/>
      <c r="N31" s="31"/>
      <c r="O31" s="10"/>
      <c r="P31" s="32"/>
      <c r="Q31" s="33"/>
      <c r="R31" s="33"/>
      <c r="S31" s="33"/>
      <c r="T31" s="33"/>
      <c r="U31" s="33"/>
      <c r="V31" s="33"/>
      <c r="W31" s="33"/>
      <c r="X31" s="33"/>
      <c r="Y31" s="33"/>
      <c r="Z31" s="33"/>
      <c r="AA31" s="33"/>
      <c r="AB31" s="33"/>
      <c r="AC31" s="34"/>
    </row>
    <row r="32" spans="1:31">
      <c r="A32" s="35"/>
      <c r="C32" s="10"/>
      <c r="D32" s="10"/>
      <c r="E32" s="10"/>
      <c r="F32" s="10"/>
      <c r="G32" s="10"/>
      <c r="H32" s="10"/>
      <c r="I32" s="10"/>
      <c r="J32" s="10"/>
      <c r="K32" s="10"/>
      <c r="L32" s="10"/>
      <c r="M32" s="10"/>
      <c r="N32" s="10"/>
      <c r="O32" s="10"/>
    </row>
    <row r="33" spans="1:29">
      <c r="O33" s="10"/>
    </row>
    <row r="34" spans="1:29">
      <c r="K34" s="239" t="s">
        <v>26</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19" t="s">
        <v>154</v>
      </c>
      <c r="R38" s="119"/>
      <c r="S38" s="119"/>
      <c r="T38" s="119"/>
      <c r="U38" s="119"/>
      <c r="V38" s="119"/>
      <c r="W38" s="119"/>
      <c r="X38" s="119"/>
    </row>
    <row r="39" spans="1:29">
      <c r="Q39" s="119" t="s">
        <v>155</v>
      </c>
      <c r="R39" s="119"/>
      <c r="S39" s="119"/>
      <c r="T39" s="119"/>
      <c r="U39" s="119"/>
      <c r="V39" s="119"/>
      <c r="W39" s="119"/>
      <c r="X39" s="119"/>
    </row>
  </sheetData>
  <mergeCells count="8">
    <mergeCell ref="R23:T23"/>
    <mergeCell ref="A1:N1"/>
    <mergeCell ref="P1:AC1"/>
    <mergeCell ref="A2:N2"/>
    <mergeCell ref="P2:AC2"/>
    <mergeCell ref="A21:N21"/>
    <mergeCell ref="P21:AC21"/>
    <mergeCell ref="D23:E23"/>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Sheet1</vt:lpstr>
      <vt:lpstr>ヘッドライン</vt:lpstr>
      <vt:lpstr>スポンサー公告</vt:lpstr>
      <vt:lpstr>51　ノロウイルス関連情報 </vt:lpstr>
      <vt:lpstr>51  衛生訓話 </vt:lpstr>
      <vt:lpstr>51　食中毒記事等 </vt:lpstr>
      <vt:lpstr>51　海外情報</vt:lpstr>
      <vt:lpstr>50　感染症情報</vt:lpstr>
      <vt:lpstr>51　感染症統計</vt:lpstr>
      <vt:lpstr>51 食品回収</vt:lpstr>
      <vt:lpstr>51　食品表示</vt:lpstr>
      <vt:lpstr>51　残留農薬　等 </vt:lpstr>
      <vt:lpstr>'50　感染症情報'!Print_Area</vt:lpstr>
      <vt:lpstr>'51  衛生訓話 '!Print_Area</vt:lpstr>
      <vt:lpstr>'51　ノロウイルス関連情報 '!Print_Area</vt:lpstr>
      <vt:lpstr>'51　海外情報'!Print_Area</vt:lpstr>
      <vt:lpstr>'51　感染症統計'!Print_Area</vt:lpstr>
      <vt:lpstr>'51　残留農薬　等 '!Print_Area</vt:lpstr>
      <vt:lpstr>'51　食中毒記事等 '!Print_Area</vt:lpstr>
      <vt:lpstr>'51 食品回収'!Print_Area</vt:lpstr>
      <vt:lpstr>'51　食品表示'!Print_Area</vt:lpstr>
      <vt:lpstr>スポンサー公告!Print_Area</vt:lpstr>
      <vt:lpstr>'51　残留農薬　等 '!Print_Titles</vt:lpstr>
      <vt:lpstr>'51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2024-01-06T21:59:48Z</dcterms:modified>
</cp:coreProperties>
</file>