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hidePivotFieldList="1"/>
  <xr:revisionPtr revIDLastSave="0" documentId="14_{AB30418E-627F-4050-A996-E705325B57F3}"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50　ノロウイルス関連情報 " sheetId="101" r:id="rId3"/>
    <sheet name="50 衛生教養 " sheetId="158" r:id="rId4"/>
    <sheet name="50　食中毒記事等 " sheetId="29" r:id="rId5"/>
    <sheet name="50　海外情報" sheetId="123" r:id="rId6"/>
    <sheet name="49　感染症情報" sheetId="124" r:id="rId7"/>
    <sheet name="50　感染症統計" sheetId="125" r:id="rId8"/>
    <sheet name="50 食品回収" sheetId="60" r:id="rId9"/>
    <sheet name="50　食品表示" sheetId="34" r:id="rId10"/>
    <sheet name="50　残留農薬　等 " sheetId="156" r:id="rId11"/>
  </sheets>
  <definedNames>
    <definedName name="_xlnm._FilterDatabase" localSheetId="2" hidden="1">'50　ノロウイルス関連情報 '!$A$22:$G$75</definedName>
    <definedName name="_xlnm._FilterDatabase" localSheetId="10" hidden="1">'50　残留農薬　等 '!$A$1:$C$1</definedName>
    <definedName name="_xlnm._FilterDatabase" localSheetId="4" hidden="1">'50　食中毒記事等 '!$A$1:$D$1</definedName>
    <definedName name="_xlnm.Print_Area" localSheetId="6">'49　感染症情報'!$A$1:$D$33</definedName>
    <definedName name="_xlnm.Print_Area" localSheetId="2">'50　ノロウイルス関連情報 '!$A$1:$N$84</definedName>
    <definedName name="_xlnm.Print_Area" localSheetId="3">'50 衛生教養 '!$A$1:$M$66</definedName>
    <definedName name="_xlnm.Print_Area" localSheetId="5">'50　海外情報'!$A$1:$C$33</definedName>
    <definedName name="_xlnm.Print_Area" localSheetId="7">'50　感染症統計'!$A$1:$AC$37</definedName>
    <definedName name="_xlnm.Print_Area" localSheetId="10">'50　残留農薬　等 '!$A$1:$C$20</definedName>
    <definedName name="_xlnm.Print_Area" localSheetId="4">'50　食中毒記事等 '!$A$1:$D$25</definedName>
    <definedName name="_xlnm.Print_Area" localSheetId="8">'50 食品回収'!$A$1:$E$43</definedName>
    <definedName name="_xlnm.Print_Area" localSheetId="9">'50　食品表示'!$A$1:$N$15</definedName>
    <definedName name="_xlnm.Print_Area" localSheetId="1">スポンサー公告!$B$1:$AC$40</definedName>
    <definedName name="_xlnm.Print_Titles" localSheetId="10">'50　残留農薬　等 '!$1:$1</definedName>
    <definedName name="_xlnm.Print_Titles" localSheetId="4">'50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B15" i="78"/>
  <c r="B33" i="101" l="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6" i="78"/>
  <c r="G23" i="101" l="1"/>
  <c r="G24" i="101"/>
  <c r="N7" i="125" l="1"/>
  <c r="N8" i="125"/>
  <c r="N9" i="125"/>
  <c r="AC7" i="125" l="1"/>
  <c r="Y4" i="125" l="1"/>
  <c r="Z4" i="125"/>
  <c r="K4" i="125"/>
  <c r="B14" i="78" l="1"/>
  <c r="B19" i="78" l="1"/>
  <c r="B18" i="78"/>
  <c r="B17" i="78" l="1"/>
  <c r="G15" i="78" l="1"/>
  <c r="F4" i="125" l="1"/>
  <c r="E4" i="125"/>
  <c r="D4" i="125"/>
  <c r="N71" i="101" l="1"/>
  <c r="M71" i="101"/>
  <c r="G74" i="101" l="1"/>
  <c r="G35" i="101" l="1"/>
  <c r="B24" i="101"/>
  <c r="G25" i="101"/>
  <c r="B25" i="101" s="1"/>
  <c r="G26" i="101"/>
  <c r="B26" i="101" s="1"/>
  <c r="G27" i="101"/>
  <c r="B27" i="101" s="1"/>
  <c r="G28" i="101"/>
  <c r="B28" i="101" s="1"/>
  <c r="G29" i="101"/>
  <c r="B29" i="101" s="1"/>
  <c r="G30" i="101"/>
  <c r="B30" i="101" s="1"/>
  <c r="G31" i="101"/>
  <c r="B31" i="101" s="1"/>
  <c r="G32" i="101"/>
  <c r="B32" i="101" s="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AC8" i="125"/>
  <c r="AC4" i="125" s="1"/>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<sst xmlns="http://schemas.openxmlformats.org/spreadsheetml/2006/main" count="583" uniqueCount="421">
  <si>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</si>
  <si>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</si>
  <si>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</si>
  <si>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</si>
  <si>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</si>
  <si>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</si>
  <si>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</si>
  <si>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</si>
  <si>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</si>
  <si>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</si>
  <si>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</si>
  <si>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</si>
  <si>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</si>
  <si>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</si>
  <si>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</si>
  <si>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</si>
  <si>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</si>
  <si>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</si>
  <si>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</si>
  <si>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</si>
  <si>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</si>
  <si>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</si>
  <si>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</si>
  <si>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</si>
  <si>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</si>
  <si>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</si>
  <si>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</si>
  <si>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</si>
  <si>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</si>
  <si>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</si>
  <si>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</si>
  <si>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</si>
  <si>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</si>
  <si>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</si>
  <si>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</si>
  <si>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</si>
  <si>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</si>
  <si>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</si>
  <si>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</si>
  <si>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</si>
  <si>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</si>
  <si>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</si>
  <si>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</si>
  <si>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</si>
  <si>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</si>
  <si>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</si>
  <si>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</si>
  <si>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</si>
  <si>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</si>
  <si>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</si>
  <si>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</si>
  <si>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</si>
  <si>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</si>
  <si>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</si>
  <si>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</si>
  <si>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</si>
  <si>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</si>
  <si>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</si>
  <si>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</si>
  <si>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</si>
  <si>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</si>
  <si>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</si>
  <si>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</si>
  <si>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</si>
  <si>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</si>
  <si>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</si>
  <si>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</si>
  <si>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</si>
  <si>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</si>
  <si>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</si>
  <si>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</si>
  <si>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</si>
  <si>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</si>
  <si>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</si>
  <si>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</si>
  <si>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</si>
  <si>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</si>
  <si>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</si>
  <si>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</si>
  <si>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</si>
  <si>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</si>
  <si>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</si>
  <si>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</si>
  <si>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</si>
  <si>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</si>
  <si>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</si>
  <si>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</si>
  <si>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</si>
  <si>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</si>
  <si>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</si>
  <si>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</si>
  <si>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</si>
  <si>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</si>
  <si>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</si>
  <si>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</si>
  <si>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</si>
  <si>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</si>
  <si>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</si>
  <si>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</si>
  <si>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</si>
  <si>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</si>
  <si>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</si>
  <si>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</si>
  <si>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</si>
  <si>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</si>
  <si>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</si>
  <si>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</si>
  <si>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</si>
  <si>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</si>
  <si>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</si>
  <si>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</si>
  <si>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</si>
  <si>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</si>
  <si>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</si>
  <si>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</si>
  <si>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</si>
  <si>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</si>
  <si>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</si>
  <si>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</si>
  <si>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</si>
  <si>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</si>
  <si>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</si>
  <si>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</si>
  <si>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</si>
  <si>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</si>
  <si>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</si>
  <si>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</si>
  <si>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</si>
  <si>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</si>
  <si>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</si>
  <si>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</si>
  <si>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</si>
  <si>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</si>
  <si>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</si>
  <si>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</si>
  <si>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</si>
  <si>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</si>
  <si>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</si>
  <si>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</si>
  <si>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</si>
  <si>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</si>
  <si>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</si>
  <si>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</si>
  <si>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</si>
  <si>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</si>
  <si>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</si>
  <si>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</si>
  <si>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</si>
  <si>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</si>
  <si>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</si>
  <si>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</si>
  <si>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</si>
  <si>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</si>
  <si>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</si>
  <si>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</si>
  <si>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</si>
  <si>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</si>
  <si>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</si>
  <si>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</si>
  <si>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</si>
  <si>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</si>
  <si>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</si>
  <si>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</si>
  <si>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</si>
  <si>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</si>
  <si>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</si>
  <si>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</si>
  <si>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</si>
  <si>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</si>
  <si>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</si>
  <si>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</si>
  <si>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</si>
  <si>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</si>
  <si>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</si>
  <si>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</si>
  <si>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</si>
  <si>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</si>
  <si>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</si>
  <si>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</si>
  <si>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</si>
  <si>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</si>
  <si>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</si>
  <si>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</si>
  <si>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</si>
  <si>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</si>
  <si>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</si>
  <si>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やや増加　コロナ前に近づく</t>
    <rPh sb="2" eb="4">
      <t>ゾウカ</t>
    </rPh>
    <rPh sb="8" eb="9">
      <t>マエ</t>
    </rPh>
    <rPh sb="10" eb="11">
      <t>チカ</t>
    </rPh>
    <phoneticPr fontId="5"/>
  </si>
  <si>
    <t>3類感染症　
細菌性赤痢</t>
    <phoneticPr fontId="5"/>
  </si>
  <si>
    <t>回収＆返金</t>
  </si>
  <si>
    <t>回収＆返金/交換</t>
  </si>
  <si>
    <t>回収</t>
  </si>
  <si>
    <t>単月としては多い</t>
    <rPh sb="0" eb="2">
      <t>タンゲツ</t>
    </rPh>
    <rPh sb="6" eb="7">
      <t>オオ</t>
    </rPh>
    <phoneticPr fontId="86"/>
  </si>
  <si>
    <t>下野新聞</t>
    <rPh sb="0" eb="2">
      <t>シモノ</t>
    </rPh>
    <rPh sb="2" eb="4">
      <t>シンブン</t>
    </rPh>
    <phoneticPr fontId="86"/>
  </si>
  <si>
    <t>注意</t>
    <rPh sb="0" eb="2">
      <t>チュウイ</t>
    </rPh>
    <phoneticPr fontId="86"/>
  </si>
  <si>
    <t>　　　　フード・セーフティー　http://www7b.biglobe.ne.jp/~food-safty/　　更新2023/12/10</t>
    <phoneticPr fontId="5"/>
  </si>
  <si>
    <t>食品表示 (12/11-12/17)</t>
    <rPh sb="0" eb="2">
      <t>ショクヒン</t>
    </rPh>
    <rPh sb="2" eb="4">
      <t>ヒョウジ</t>
    </rPh>
    <phoneticPr fontId="5"/>
  </si>
  <si>
    <t xml:space="preserve"> </t>
    <phoneticPr fontId="16"/>
  </si>
  <si>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</si>
  <si>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</si>
  <si>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山県市の障がい者支援施設で集団食中毒が発生し、岐阜保健所本巣・山県センターは１４日、施設内で食事を提供した業者を営業禁止処分としました。　 県生活衛生課によりますと、１２月８日、山県市大桑の障がい者支援施設「あしたの会自然の家」で給食を食べた施設の利用者や職員８３人のうち、２２～６４歳の男女計３２人が下痢や嘔吐などの症状を訴えました。</t>
    <phoneticPr fontId="86"/>
  </si>
  <si>
    <t>岐阜デジタル</t>
    <rPh sb="0" eb="2">
      <t>ギフ</t>
    </rPh>
    <phoneticPr fontId="86"/>
  </si>
  <si>
    <t>市が調査した結果、複数からノロウイルスが検出されました。共通の食事が、メイプルランチが調理・販売した弁当に限られるため、市はこの店が提供した弁当が原因の食中毒と断定しました。患者は、12月12日に日替わり弁当などを食べた9つの事業所の計107人のうち、23人に上ります。</t>
    <phoneticPr fontId="86"/>
  </si>
  <si>
    <t>テレビ山梨</t>
    <rPh sb="3" eb="5">
      <t>ヤマナシ</t>
    </rPh>
    <phoneticPr fontId="86"/>
  </si>
  <si>
    <t>青森放送</t>
    <rPh sb="0" eb="2">
      <t>アオモリ</t>
    </rPh>
    <rPh sb="2" eb="4">
      <t>ホウソウ</t>
    </rPh>
    <phoneticPr fontId="86"/>
  </si>
  <si>
    <t>鹿児島県は１５日、奄美市名瀬金久町の飲食店「くしやきバルｍａｓａ」で食中毒が発生したと断定し、同日１日間の営業停止命令を出したと発表した。５グループで来店した男女１３人に嘔吐（おうと）、下痢、腹痛などの症状があった。１３人と従業員４人が１０日検便し、１４日、客９人と従業員１人の便からノロウイルスが検出された。全員快方に向かっている。</t>
    <phoneticPr fontId="86"/>
  </si>
  <si>
    <t>南日本新聞</t>
    <rPh sb="0" eb="1">
      <t>ミナミ</t>
    </rPh>
    <rPh sb="1" eb="3">
      <t>ニッポン</t>
    </rPh>
    <rPh sb="3" eb="5">
      <t>シンブン</t>
    </rPh>
    <phoneticPr fontId="86"/>
  </si>
  <si>
    <t>患者の共通食が当該施設で調理提供された食事に限定されたこと、患者及び従事者の便から食中毒の病因物質であるノロウイルスが検出されたこと、患者の主症状及び潜伏期間がノロウイルスによるものと一致したこと、医師から「食中毒患者等届出票」が提出されたことから、保健所ではこの飲食店が調理提供した食事を原因とする食中毒と決定した。</t>
    <phoneticPr fontId="86"/>
  </si>
  <si>
    <t>藤沢市公表</t>
    <rPh sb="0" eb="3">
      <t>フジサワシ</t>
    </rPh>
    <rPh sb="3" eb="5">
      <t>コウヒョウ</t>
    </rPh>
    <phoneticPr fontId="86"/>
  </si>
  <si>
    <t>マルキン</t>
  </si>
  <si>
    <t>ジミー</t>
  </si>
  <si>
    <t>神戸物産</t>
  </si>
  <si>
    <t>　　改正された食品衛生法の意味</t>
    <rPh sb="2" eb="4">
      <t>カイセイ</t>
    </rPh>
    <rPh sb="7" eb="9">
      <t>ショクヒン</t>
    </rPh>
    <rPh sb="9" eb="12">
      <t>エイセイホウ</t>
    </rPh>
    <rPh sb="13" eb="15">
      <t>イミ</t>
    </rPh>
    <phoneticPr fontId="5"/>
  </si>
  <si>
    <t>ファクトリー・クリンシステムからe-learningのご案内</t>
  </si>
  <si>
    <t>今週のニュース（Noroｖｉｒｕｓ） (12/18-12/24)</t>
    <rPh sb="0" eb="2">
      <t>コンシュウ</t>
    </rPh>
    <phoneticPr fontId="5"/>
  </si>
  <si>
    <t>2023/49週</t>
    <phoneticPr fontId="86"/>
  </si>
  <si>
    <t>2023/50週</t>
  </si>
  <si>
    <t>11月ー3月中9-10月、4月以降
施設の所在市町村で           流行・食中毒が複数件報告される。
定点観測値が5.00～10.00</t>
    <phoneticPr fontId="86"/>
  </si>
  <si>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6"/>
  </si>
  <si>
    <t>海外情報　(12/18-12/24)</t>
    <rPh sb="0" eb="4">
      <t>カイガイジョウホウ</t>
    </rPh>
    <phoneticPr fontId="5"/>
  </si>
  <si>
    <t>食品表示
(12/18-12/24)</t>
    <rPh sb="0" eb="2">
      <t>ショクヒン</t>
    </rPh>
    <rPh sb="2" eb="4">
      <t>ヒョウジ</t>
    </rPh>
    <phoneticPr fontId="5"/>
  </si>
  <si>
    <t>食品表示 (12/18-12/24)</t>
    <rPh sb="0" eb="2">
      <t>ショクヒン</t>
    </rPh>
    <rPh sb="2" eb="4">
      <t>ヒョウジ</t>
    </rPh>
    <phoneticPr fontId="5"/>
  </si>
  <si>
    <t>残留農薬 (12/18-12/24)</t>
    <phoneticPr fontId="5"/>
  </si>
  <si>
    <t>食中毒情報(12/18-12/24)</t>
    <rPh sb="0" eb="3">
      <t>ショクチュウドク</t>
    </rPh>
    <rPh sb="3" eb="5">
      <t>ジョウホウ</t>
    </rPh>
    <phoneticPr fontId="5"/>
  </si>
  <si>
    <t>※2023年 第50週（12/11～12/17） 現在</t>
    <phoneticPr fontId="5"/>
  </si>
  <si>
    <t>伊勢福</t>
  </si>
  <si>
    <t>秋月</t>
  </si>
  <si>
    <t>西三河農業協同組...</t>
  </si>
  <si>
    <t>サンクレール</t>
  </si>
  <si>
    <t>日本珈琲貿易</t>
  </si>
  <si>
    <t>JFCジャパン</t>
  </si>
  <si>
    <t>蒲郡市農業協同組...</t>
  </si>
  <si>
    <t>富士シティオ</t>
  </si>
  <si>
    <t>サミット</t>
  </si>
  <si>
    <t>ふくしま未来農業...</t>
  </si>
  <si>
    <t>福島さくら農業協...</t>
  </si>
  <si>
    <t>みやぎ生活協同組...</t>
  </si>
  <si>
    <t>喜福堂</t>
  </si>
  <si>
    <t>敷島製パン</t>
  </si>
  <si>
    <t>ボトルワールドO...</t>
  </si>
  <si>
    <t>富雄店 精肉(鶏肉製品) 一部保管温度逸脱</t>
  </si>
  <si>
    <t>田中屋</t>
  </si>
  <si>
    <t>ピスタチオミルクと柿の2層ジャム 一部カビ発生の恐れ</t>
  </si>
  <si>
    <t>焼きそば 一部賞味期限誤表示</t>
  </si>
  <si>
    <t>農業生産法人すき...</t>
  </si>
  <si>
    <t>渋皮栗甘納豆 一部カビ発生の恐れ</t>
  </si>
  <si>
    <t>一般社団法人萩物...</t>
  </si>
  <si>
    <t>伝説の生シュー 一部消費期限誤表示</t>
  </si>
  <si>
    <t>三幸製菓</t>
  </si>
  <si>
    <t>三幸製菓のお楽しみ袋 一部アレルゲン(落花生)表示欠落</t>
  </si>
  <si>
    <t>イオン九州</t>
  </si>
  <si>
    <t>ご馳走にぎり寿司10貫他 一部異物混入の恐れ</t>
  </si>
  <si>
    <t>ばらもち本舗千萬...</t>
  </si>
  <si>
    <t>蓬あん餅 一部ラベル誤貼付で誤表示コメントあり</t>
  </si>
  <si>
    <t>福岡大同青果</t>
  </si>
  <si>
    <t>かつお菜 一部残留農薬基準超過</t>
  </si>
  <si>
    <t>東根市農業協同組...</t>
  </si>
  <si>
    <t>ラ・フランス フードパック 未登録の水和剤成分検出コメントあり</t>
  </si>
  <si>
    <t>松屋</t>
  </si>
  <si>
    <t>どら焼き他 一部アレルゲン(乳成分)表示欠落</t>
  </si>
  <si>
    <t>周導会(もり食品...</t>
  </si>
  <si>
    <t>くす店 車のもちもち餃子 一部保存方法誤表示</t>
  </si>
  <si>
    <t>イトーヨーカ堂</t>
  </si>
  <si>
    <t>えびかつバーガー 一部ラベル誤貼付でアレルギー(えび)表示欠落</t>
  </si>
  <si>
    <t>大山店 ココナッツマフィン他 賞味期限誤表示</t>
  </si>
  <si>
    <t>福井堂</t>
  </si>
  <si>
    <t>福あわせ 粒餡 一部賞味期限表示欠落</t>
  </si>
  <si>
    <t>竹内商店</t>
  </si>
  <si>
    <t>かつおのちちこ 一部異物混入(金属片)の恐れ</t>
  </si>
  <si>
    <t>万代</t>
  </si>
  <si>
    <t>加熱用牛すじボイル(解凍) 一部賞味期限表示に不備</t>
  </si>
  <si>
    <t>京都庵</t>
  </si>
  <si>
    <t>5種野菜の胡麻豆乳 一部微生物検出基準超過</t>
  </si>
  <si>
    <t>中央</t>
  </si>
  <si>
    <t>具だくさん海鮮アヒージョ 一部貝殻欠片混入の恐れ</t>
  </si>
  <si>
    <t>伊勢うどん 一部外装袋賞味期限誤表示</t>
  </si>
  <si>
    <t>白身魚でつくったザクザク網春巻き 一部小麦表示欠落</t>
  </si>
  <si>
    <t>ちりめんじゃこ 一部ふぐ稚魚混入の恐れ</t>
  </si>
  <si>
    <t>JA西三河 ばれいしょ 一部残留農薬基準値超過</t>
  </si>
  <si>
    <t>冷凍パン 一部製造シール未貼付</t>
  </si>
  <si>
    <t>ベルトリー トマト＆バジル他4品目 一部カビ発生の恐れコメントあり</t>
  </si>
  <si>
    <t>ワッフルコーン ダークチョコレート 一部特定原材料(乳)誤混入の恐れ</t>
  </si>
  <si>
    <t>しゅんぎく 一部残留農薬基準超過</t>
  </si>
  <si>
    <t>鵠沼店 ぶり照り焼き弁当 一部アレルギー表示欠落</t>
  </si>
  <si>
    <t>フィッシュバーガー 一部ラベル誤貼付で特定原材料表示欠落</t>
  </si>
  <si>
    <t>タルタルフィッシュコッペ 一部ラベル誤貼付で消費期限誤表示</t>
  </si>
  <si>
    <t>海老の五穀カレーパン 一部消費期限誤記載</t>
  </si>
  <si>
    <t>サンドロール ダブルメロン 一部中身に未表示のアレルゲン(落花生)コメントあり</t>
  </si>
  <si>
    <t>和歌山県によりますと、今月20日に橋本市にある保育園から複数の園児が嘔吐や下痢の症状を訴えていると保健所に連絡がありました。保健所の調査で、18日から21日までに、0歳から5歳までの園児28人、職員2人が症状を訴えていることが判明。4人の園児らの便を検査したところ、全員からノロウイルスが検出され、保健所はノロウイルスの集団感染と判断しました。</t>
    <phoneticPr fontId="86"/>
  </si>
  <si>
    <t>　</t>
    <phoneticPr fontId="86"/>
  </si>
  <si>
    <t>読売テレビ</t>
    <rPh sb="0" eb="2">
      <t>ヨミウリ</t>
    </rPh>
    <phoneticPr fontId="86"/>
  </si>
  <si>
    <t>大分市で12月に開かれた披露宴で、出席者125人のうち50人に下痢や腹痛などの症状があることがわかりました。大分市保健所はノロウイルスG２による食中毒と断定し、この施設に対し、2日間の営業停止処分としました。</t>
    <phoneticPr fontId="86"/>
  </si>
  <si>
    <t>大分放送</t>
    <rPh sb="0" eb="4">
      <t>ダイブホウソウ</t>
    </rPh>
    <phoneticPr fontId="86"/>
  </si>
  <si>
    <t>食中毒が発生したのは、熱田区波寄町の飲食店「東北商店金山東口店」です。
名古屋市によりますと、今月14日と16日にこの店で食事をした2つのグループの合計66人のうち、41人が下痢や嘔吐などの症状を訴えたということです。
保健所が調べたところ、客と調理スタッフ合わせて8人からノロウイルスが検出され、保健所はこの店で食中毒が発生したと断定し、20日付けで、営業禁止処分としました。</t>
    <phoneticPr fontId="86"/>
  </si>
  <si>
    <t>CBC放送</t>
    <rPh sb="3" eb="5">
      <t>ホウソウ</t>
    </rPh>
    <phoneticPr fontId="86"/>
  </si>
  <si>
    <t>営業停止の処分を受けたのは、中央区にある「中華居酒屋 彩味園 茅場町店」です。
東京都によりますと、今月8日にこの店でコース料理を食べた39人から、下痢やおう吐、発熱などの症状が出たとの連絡があったということです。いずれも症状は軽く、回復傾向にあるということですが、症状を訴えた人や従業員の便から「ノロウイルス」が検出されたということです。</t>
    <phoneticPr fontId="86"/>
  </si>
  <si>
    <t>TBS</t>
    <phoneticPr fontId="86"/>
  </si>
  <si>
    <r>
      <t>さいたま市は19日、同市大宮区北袋町の飲食店「セナラ大宮店」で食事をした25人から、ノロウイルスが検出されたと発表した。市は同日、食品衛生法に基づき同店を2日間の営業停止処分とした。　市生活衛</t>
    </r>
    <r>
      <rPr>
        <sz val="12"/>
        <color rgb="FF000000"/>
        <rFont val="ＭＳ Ｐゴシック"/>
        <family val="3"/>
        <charset val="128"/>
      </rPr>
      <t>生</t>
    </r>
    <r>
      <rPr>
        <b/>
        <sz val="12"/>
        <color indexed="8"/>
        <rFont val="ＭＳ Ｐゴシック"/>
        <family val="3"/>
        <charset val="128"/>
      </rPr>
      <t>課によると、10日に同店を利用した10歳未満から50代の38人が下痢や腹痛、嘔吐（おうと）などの症状を訴えた。発症者は同店でカルビやロースなどの焼き肉を食べていた。</t>
    </r>
    <phoneticPr fontId="86"/>
  </si>
  <si>
    <t>埼玉新聞</t>
    <rPh sb="0" eb="4">
      <t>サイタマシンブン</t>
    </rPh>
    <phoneticPr fontId="86"/>
  </si>
  <si>
    <t>県保健福祉部は18日、県北健康福祉センター管内の認定こども園でノロウイルスを原因とする感染性胃腸炎が集団発生し、園児ら30人が感染したと発表した。</t>
    <phoneticPr fontId="86"/>
  </si>
  <si>
    <t>感染経路を調べたところ、排せつ後の手洗いの一部に不十分な点があったとして、この施設に対して再度手洗いの徹底と消毒方法の確認を行い、二次感染予防対策について指導したということです。感染性胃腸炎は細菌性の場合とノロウイルスなどウイルス性の2種類があり、主に下痢や嘔吐、腹痛、吐き気の症状があります。</t>
    <phoneticPr fontId="86"/>
  </si>
  <si>
    <t>岩手放送</t>
    <rPh sb="0" eb="2">
      <t>イワテ</t>
    </rPh>
    <rPh sb="2" eb="4">
      <t>ホウソウ</t>
    </rPh>
    <phoneticPr fontId="86"/>
  </si>
  <si>
    <t>黒石市の飲食店が提供した弁当が原因のノロウイルスによる食中毒が発生しました。食中毒が発生したのは黒石市の飲食店 居酒屋 秀です。青森県によりますと、１２月４日から７日に掛けてこの店で製造した弁当を食べた８人に下痢や発熱などの症状が出ました。患者と店の従業員からノロウイルスが検出されたことや診察した医師から食中毒の届け出があったことなどから弁当が原因の食中毒と断定しました。患者は全員快復に向かっているということです。</t>
    <phoneticPr fontId="86"/>
  </si>
  <si>
    <t>2023/12/168</t>
    <phoneticPr fontId="86"/>
  </si>
  <si>
    <t xml:space="preserve"> GⅡ　49週9例</t>
    <rPh sb="6" eb="7">
      <t>シュウ</t>
    </rPh>
    <phoneticPr fontId="5"/>
  </si>
  <si>
    <t xml:space="preserve"> GⅡ　50週　0例</t>
    <rPh sb="9" eb="10">
      <t>レイ</t>
    </rPh>
    <phoneticPr fontId="5"/>
  </si>
  <si>
    <t>千葉県によりますと、市川市の公立小学校では、今月１８日から２０日にかけて、児童と教職員が相次いでおう吐や腹痛の症状を訴えました。当初は特定のクラスの児童が中心でしたが、徐々に同様の症状を訴える児童や教職員が増加し、２２日までにすべての学年の児童７２人と、教職員５人のあわせて７７人に症状が出ているということです。保健所が調べたところ、児童などの検体からノロウイルスが検出され、保健所はノロウイルスによる感染性胃腸炎の集団発生と判断しました。</t>
    <phoneticPr fontId="86"/>
  </si>
  <si>
    <t>NHK放送センター</t>
    <phoneticPr fontId="86"/>
  </si>
  <si>
    <t>食中毒の発生について   調布市内の高齢者施設で提供された食事で発生した食中毒</t>
    <phoneticPr fontId="16"/>
  </si>
  <si>
    <t>https://www.metro.tokyo.lg.jp/tosei/hodohappyo/press/2023/12/22/24.html</t>
    <phoneticPr fontId="16"/>
  </si>
  <si>
    <t>東京都</t>
    <rPh sb="0" eb="3">
      <t>トウキョウト</t>
    </rPh>
    <phoneticPr fontId="16"/>
  </si>
  <si>
    <t>東京都公表</t>
    <rPh sb="0" eb="3">
      <t>トウキョウト</t>
    </rPh>
    <rPh sb="3" eb="5">
      <t>コウヒョウ</t>
    </rPh>
    <phoneticPr fontId="16"/>
  </si>
  <si>
    <t>「納豆臭」や「糸を引いていた」のに…マフィン食中毒問題、行政処分はナゼ見送られた？</t>
    <phoneticPr fontId="16"/>
  </si>
  <si>
    <t xml:space="preserve">11月11日と12日の2日間、東京ビッグサイトで開催されたイベントで、東京目黒区の焼き菓子店が販売していたマフィンを食べた複数の人が腹痛や嘔吐、下痢の症状を訴えた問題。イベントでは9種類約3000個が販売され、SNSでは購入者から「納豆臭がした」「糸を引いていた」などと被害を訴える声があったが、目黒保健所は食中毒の原因となる細菌が検出されなかったとして、店への行政処分を見送ったことがわかった。保健所は、体調不良を訴えていた7人の便と15個のマフィンを分析したという。
　ニュースで報じられるとX（旧ツイッター）のトレンドに「マフィン購入者の体調不良」「デスマフィン」があがり、《体調不良の原因は何なの？》《ウイルスとかでなくて、単純にマフィンが腐ってたという事か》などと不安と怒りの投稿が相次いだ。しかし、体調不良者や購入者から、臭いや見た目の異常が訴えられながら、「見送り」判断されたのは腑に落ちないが……。食品問題評論家で、消費者問題研究所代表の垣田達哉氏はこう言う。
「販売数3000個に対し、便の検査数とマフィンの検査数が少ない印象はあります。おそらくすべてのマフィンが汚染されていたわけではなく、たまたま検出されなかった可能性があるでしょう。今回は、食べる前に臭いや粘りが見られて、実食した人が少なかったとみられ、結果的に入院者数なども集団食中毒としては少なかった。これも"被害者が少なかった"評価に繋がったのかもしれません。
</t>
    <phoneticPr fontId="16"/>
  </si>
  <si>
    <t>日刊ゲンダイ</t>
    <rPh sb="0" eb="2">
      <t>ニッカン</t>
    </rPh>
    <phoneticPr fontId="16"/>
  </si>
  <si>
    <t>https://news.nifty.com/article/item/neta/12136-2704634/</t>
    <phoneticPr fontId="16"/>
  </si>
  <si>
    <t>【茅ヶ崎市】市内飲食店にてカンピロバクター食中毒が発生</t>
    <phoneticPr fontId="16"/>
  </si>
  <si>
    <t>茅ケ崎市は、市内の飲食店において食中毒が発生したと発表した。
市民から「2023年12月2日（土）に、飲食店を2人で利用したところ、下痢、腹痛等の症状があり、医療機関で検便を実施したところ、カンピロバクターが検出された。」との連絡が、2023年12月13日（水）に茅ヶ崎市保健所にあった。
当所で調査を行ったところ、
・患者の共通の食事が当該施設で提供された食事だけであること
・患者及び調理従事者の便からカンピロバクターが検出されたこと
・患者の症状、潜伏期間がカンピロバクターによる食中毒症状と一致すること
・患者を診察した医師から食中毒の届出があったこと
上記の4点から、当該施設で提供された食事を原因とする食中毒と決定した。</t>
    <phoneticPr fontId="16"/>
  </si>
  <si>
    <t>https://shonanjin.com/news/chigasaki-campylobacter-food-poisoning-occurred-at-a-restaurant-in-the-city/</t>
    <phoneticPr fontId="16"/>
  </si>
  <si>
    <t>神奈川県</t>
    <rPh sb="0" eb="4">
      <t>カナガワケン</t>
    </rPh>
    <phoneticPr fontId="16"/>
  </si>
  <si>
    <t>ニュース
茅ヶ崎市</t>
    <phoneticPr fontId="16"/>
  </si>
  <si>
    <t>中日新聞</t>
    <rPh sb="0" eb="2">
      <t>チュウニチ</t>
    </rPh>
    <rPh sb="2" eb="4">
      <t>シンブン</t>
    </rPh>
    <phoneticPr fontId="16"/>
  </si>
  <si>
    <t>名古屋</t>
    <rPh sb="0" eb="3">
      <t>ナゴヤ</t>
    </rPh>
    <phoneticPr fontId="16"/>
  </si>
  <si>
    <t>　名古屋・名東区の飲食店で焼き鳥など食べた１０人が食中毒</t>
    <phoneticPr fontId="16"/>
  </si>
  <si>
    <t>　名古屋市名東区の飲食店で焼き鳥や唐揚げなどを食べた１０人が発熱や下痢などの症状を訴え、その後、患者からカンピロバクターが検出されたため、名古屋市は食中毒と断定し、この店を当面、営業禁止の処分にしました。営業禁止処分を受けたのは名古屋市名東区の飲食店「焼鳥りっぷ」です。
名古屋市によりますと、１２月９日にこの店を利用した１５人のグループのうち３０代から６０代の１０人が発熱や下痢などの症状を訴えました。１０人は焼き鳥や手羽先の唐揚げなどを食べていて、保健所が調べたところ６人からカンピロバクターが検出されました。
症状を訴えた人たちは全員が回復に向かっていて、入院した人もいないということです。
名古屋市はこの店が提供した料理が原因の食中毒と断定し、再発防止策が講じられるまで当面、営業禁止の処分にしました。
名古屋市によりますと、カンピロバクターは生の鶏肉から検出されることが多いということで、鶏肉を食べる際は十分に加熱するよう注意を呼びかけています。</t>
    <phoneticPr fontId="16"/>
  </si>
  <si>
    <t>https://www3.nhk.or.jp/lnews/nagoya/20231219/3000033354.html</t>
    <phoneticPr fontId="16"/>
  </si>
  <si>
    <t>職場の忘年会で食中毒…客41人が下痢や嘔吐等の症状 飲食店を営業禁止処分に 刺身やローストビーフ等提供</t>
    <phoneticPr fontId="16"/>
  </si>
  <si>
    <t xml:space="preserve">名古屋市熱田区の飲食店で忘年会をした客41人が、下痢や嘔吐などの症状を訴えました。保健所は食中毒と断定し、店を営業禁止処分としました。名古屋市によりますと、食中毒が発生したのは、熱田区波寄町の飲食店「東北商店 金山東口店」です。
　12月14日と16日に、いずれも職場の忘年会でこの店を利用した2つのグループ計66人のうち、20代から70代の男女41人が下痢や嘔吐などの症状を訴えました。客からの連絡を受けて保健所が調べたところ、客7人からノロウイルスが検出され、保健所は原因を食中毒と断定し、20日付で店を営業禁止処分としました。店では、刺し身の盛り合わせやサラダ、ローストビーフなどが提供されていて、現在は全員が快方に向かっているということです。名古屋市では2023年に入ってから18件の食中毒が発生していて、保健所が調理や食事の前に手を洗うなど注意を呼びかけています。
</t>
    <phoneticPr fontId="16"/>
  </si>
  <si>
    <t>https://news.yahoo.co.jp/articles/e093e61bfaff6ca307aaaa95b3eb8d2d39b3f318</t>
    <phoneticPr fontId="16"/>
  </si>
  <si>
    <t>東海テレビ</t>
    <rPh sb="0" eb="2">
      <t>トウカイ</t>
    </rPh>
    <phoneticPr fontId="16"/>
  </si>
  <si>
    <t xml:space="preserve">岩手県産小麦からカビ毒が検出。飲食店が知っておくべき小麦粉の正しい保存法とは 　飲食店 </t>
    <phoneticPr fontId="16"/>
  </si>
  <si>
    <t>基準値約４倍のカビ毒を検出。約400トンが出荷も、在庫はすべて破棄
岩手県産小麦の「ナンブコムギ」からカビ毒が検出された問題で、JA全農いわてによると、販売先の製粉メーカーの自主検査で、基準値の約4倍のカビ毒が検出されたという。カビ毒が検出されたのは、北上市の業者が販売した2022年産のナンブコムギで、すでに約400トンを小麦粉として加工、出荷された。今回のナンブコムギから検出されたのは、デオキシニバレノール（DON）というカビ毒で、嘔吐を引き起こすほか、消化管に障害を起こすといった症状が出るのが特徴だ。今回の小麦との因果関係は不明だが、現在までに各地の幼稚園や小中学校の児童・生徒らが体調不良で病院を受診するなどしている。JA全農いわてによると、残りの在庫はすべて廃棄するという。</t>
    <phoneticPr fontId="16"/>
  </si>
  <si>
    <t>https://www.inshokuten.com/foodist/article/7287/</t>
    <phoneticPr fontId="16"/>
  </si>
  <si>
    <t>飲食店ドットコム</t>
    <rPh sb="0" eb="3">
      <t>インショクテン</t>
    </rPh>
    <phoneticPr fontId="16"/>
  </si>
  <si>
    <t>岩手県</t>
    <rPh sb="0" eb="3">
      <t>イワテケン</t>
    </rPh>
    <phoneticPr fontId="16"/>
  </si>
  <si>
    <t>日本料理　大屋	枚方市川原町11番18号	食品衛生法第6条第3号違反	
　営業停止1日間	・病院物質　ノロウイルス
・原因食品　令和5年12月12日に当該施設で提供された食事
・患者数　15名（12月19日時点）</t>
    <phoneticPr fontId="86"/>
  </si>
  <si>
    <t>枚方市公表</t>
    <rPh sb="0" eb="3">
      <t>ヒラカタシ</t>
    </rPh>
    <rPh sb="3" eb="5">
      <t>コウヒョウ</t>
    </rPh>
    <phoneticPr fontId="86"/>
  </si>
  <si>
    <t>洋食店「グリルうかい 丸の内店」食中毒事故で謝罪　ノロウイルス原因、クリスマスが営業停止に</t>
    <phoneticPr fontId="16"/>
  </si>
  <si>
    <t>東京の洋食店「グリルうかい 丸の内店」は22日、公式サイトを通じ、食中毒事故が発生したと報告した。27日まで営業停止となり、クリスマスに利用できなくなった。　運営する株式会社うかいは「この度、当社が運営する店舗『グリルうかい 丸の内店』（東京都千代田区丸の内）におきまして、ノロウイルスを原因とする食中毒事故が発生いたしました」と発表。
　続けて「この事態を受けて当該店舗では2023年12月21日より営業を自粛し、2023年12月22日付で千代田区千代田保健所より以下のとおり同日から6日間の営業停止処分を受けました」と伝えた。営業停止は27日まで。「発症されましたお客様には多大なる苦痛とご迷惑をお掛けしましたことを心よりお詫び申し上げます。また、当該店舗を日頃よりご利用いただいておりますお客様および今後当該店舗をご利用予定のお客様、ならびに関係者の皆様に多大なるご迷惑とご心配をおかけいたしましたこと、重ねてお詫び申し上げます」と謝罪した。
　「グリルうかい」は、洋食・グリル料理の人気店。都内を中心に店舗展開し、公式サイトでは「当社では『100年続く店づくり』という店舗理念を掲げ、当社でしか味わうことができない空間、料理を提供し、何世代にもわたりお客様にご愛顧いただけるよう、時代と共に進化させるべきことと、守り伝えていくべきことを常に考えて運営しております」と説明している。</t>
    <phoneticPr fontId="16"/>
  </si>
  <si>
    <t>https://news.yahoo.co.jp/articles/c57cf600fb24e98d755d3fa1283b7056b7ff2213</t>
    <phoneticPr fontId="16"/>
  </si>
  <si>
    <t>oriconニュース</t>
    <phoneticPr fontId="16"/>
  </si>
  <si>
    <t>2023年第49週（12月4日〜12月10日）</t>
    <phoneticPr fontId="86"/>
  </si>
  <si>
    <t>結核例　233例</t>
    <rPh sb="7" eb="8">
      <t>レイ</t>
    </rPh>
    <phoneticPr fontId="5"/>
  </si>
  <si>
    <t>細菌性赤痢2例 菌種：S. flexneri（B群）1例＿感染地域：インドネシア
　　 S. sonnei（D群）1例＿感染地域：インドネシア</t>
    <phoneticPr fontId="86"/>
  </si>
  <si>
    <t>腸チフス1例 感染地域：国内・国外不明</t>
    <phoneticPr fontId="86"/>
  </si>
  <si>
    <t xml:space="preserve">腸管出血性大腸菌感染症38例（有症者25例、うちHUS なし）
感染地域：国内33例、国内・国外不明5例
国内の感染地域：‌大阪府9例、東京都5例、長崎県4例、青森県2例、栃木県2例、埼玉県2例、千葉県2例、岡山県2例、静岡県1例、愛知県1例、三重県1例、栃木県/東京都1例、国内（都道府県不明）1例
</t>
    <phoneticPr fontId="86"/>
  </si>
  <si>
    <t xml:space="preserve">年齢群：‌1歳（6例）、2歳（1例）、3歳（1例）、5歳（1例）、7歳（2例）、8歳（1例）、
9歳（1例）、10代（2例）、20代（8例）、30代（2例）、40代（4例）、50代（5例）、
60代（1例）、70代（1例）、80代（2例）
</t>
    <phoneticPr fontId="86"/>
  </si>
  <si>
    <t>血清群・毒素型：‌O157 VT1・VT2（12例）、O103 VT1（6例）、O157 VT2（6例）、O26 VT1（4例）、O91VT2（2例）、
O111 VT1（1例）、O115 VT1（1例）、その他・不明（6例）
累積報告数：3,694例（有症者2,467例、うちHUS 65例．死亡3例）</t>
    <phoneticPr fontId="86"/>
  </si>
  <si>
    <t>E型肝炎9例 感染地域（感染源）：‌北海道1例（豚レバー）、
千葉県1例（生の牛肉/生の豚肉）、東京都1例（刺身）、愛媛県1例（豚肉）、
熊本県1例（ジビエ料理）、鹿児島県1例（猪肉/エゾシカの燻製）、
国内（都道府県不明）1例（豚レバー）、国内・国外不明2例（不明2例）</t>
    <phoneticPr fontId="86"/>
  </si>
  <si>
    <t>レジオネラ症34例（肺炎型32例、ポンティアック型2例）
感染地域：‌東京都2例、神奈川県2例、新潟県2例、三重県2例、滋賀県2例、秋田県1例、福島県1例、茨城県1例、埼玉県1例、千葉県1例、富山県1例、石川県1例、長野県1例、岐阜県1例、静岡県1例、愛知県1例、兵庫県1例、岡山県1例、徳島県1例、 福岡県1例、大分県
1例、国内（都道府県不明）1例、中国1例、国内・国外不明6例
年齢群：‌40代（1例）、50代（7例）、60代（4例）、70代（8例）、80代（10例）、90代以上（4例）累積報告数：2,158例</t>
    <phoneticPr fontId="86"/>
  </si>
  <si>
    <t>アメーバ赤痢9例（腸管アメーバ症9例）
感染地域：‌岡山県2例、北海道1例、福岡県1例、国内（都道府県不明）1例、中国1例、国内・国外不明3例
感染経路：性的接触1例（異性間）、経口感染2例、その他・不明6例</t>
    <phoneticPr fontId="86"/>
  </si>
  <si>
    <r>
      <t xml:space="preserve">対前週
</t>
    </r>
    <r>
      <rPr>
        <b/>
        <sz val="14"/>
        <color rgb="FFFF0000"/>
        <rFont val="ＭＳ Ｐゴシック"/>
        <family val="3"/>
        <charset val="128"/>
      </rPr>
      <t>インフルエンザ 　   　126.2%  増加</t>
    </r>
    <r>
      <rPr>
        <b/>
        <sz val="11"/>
        <rFont val="ＭＳ Ｐゴシック"/>
        <family val="3"/>
        <charset val="128"/>
      </rPr>
      <t xml:space="preserve">
</t>
    </r>
    <r>
      <rPr>
        <b/>
        <sz val="14"/>
        <color rgb="FFFF0000"/>
        <rFont val="ＭＳ Ｐゴシック"/>
        <family val="3"/>
        <charset val="128"/>
      </rPr>
      <t>新型コロナウイルス  127.9%　増加</t>
    </r>
    <rPh sb="0" eb="3">
      <t>タイゼンシュウ</t>
    </rPh>
    <rPh sb="23" eb="25">
      <t>ゾウカ</t>
    </rPh>
    <rPh sb="25" eb="27">
      <t>ゾウカ</t>
    </rPh>
    <phoneticPr fontId="86"/>
  </si>
  <si>
    <t>【速報】飲食施設で食中毒　18人が腹痛や下痢などの症状　発症者や調理従事者の便からウエルシュ菌検出</t>
    <phoneticPr fontId="16"/>
  </si>
  <si>
    <t>兵庫県</t>
    <rPh sb="0" eb="3">
      <t>ヒョウゴケン</t>
    </rPh>
    <phoneticPr fontId="16"/>
  </si>
  <si>
    <t>兵庫県は23日、相生市の飲食施設で19日に飲食した4グループ計18人が腹痛や下痢などを発症するなどの食中毒が起きたと発表しました。
　県によりますと、食中毒が発生したのは相生市の飲食施設「52」で、この施設が提供した食事を食べた4グループの20～68歳の男性18人が腹痛や下痢などを発症しました。18人は全員快方に向かっていますが、いずれもこの施設が提供したクリームシチューや豚肉の香草パン粉焼き、海藻サラダなどを食べ、発症者や調理従事者の便から、「ウエルシュ菌」が検出されたということです。
　 県は23日、この施設が提供した食事が原因で食中毒が発生したと断定し、施設に対し1日間の営業停止命令を出しました。
■ウエルシュ菌とは
　ヒトや動物の大腸の中に存在する菌。大量に増殖した食品を食べると、腸管内でさらに増殖し、毒素を発生させる。
　主な症状は下痢や腹痛。カレー、スープ、シチューなど、肉や魚類を使って一度に多くの量を調理する食品で発生しやすいとされる。</t>
    <phoneticPr fontId="16"/>
  </si>
  <si>
    <t>https://news.yahoo.co.jp/articles/a429f52e8e960ea5ab803bd1126429679c5461e7</t>
    <phoneticPr fontId="16"/>
  </si>
  <si>
    <t>YTV</t>
    <phoneticPr fontId="16"/>
  </si>
  <si>
    <t>令和5年12月10日（日曜日）午前9時48分、東京都保健医療情報センターを通じて調布市内の高齢者施設から多摩府中保健所に「12月9日（土曜日）午後9時から入所者複数名が下痢、腹痛の食中毒様症状を呈している。」旨、連絡があった。施設名はサン・ラポール調布（調布市国領町）で、ハーベスト㈱（同、脇本実社長）が営業している高級老人ホーム。多摩府中保健所は、直ちに食中毒調査を開始した。
患者は、当該高齢者施設の入所者10名で、12月9日（土曜日）午後11時00分から同月10日（日曜日）午前10時00分にかけて、下痢、腹痛等の症状を呈していた。当該高齢者施設の給食施設では、入所者に朝食、昼食及び夕食の三食並びにおやつを調理し、提供していた。また、調理従事者及び当該高齢者施設の職員の一部は、入所者と同じ食事を喫食していた。
患者10名のふん便及び非発症の調理従事者2名のふん便からウエルシュ菌を検出した。ウエルシュ菌が検出された患者及び調理従事者は共通して12月9日（土曜日）の朝食を喫食していた。施設内で感染症を疑う情報がないことを確認した。</t>
    <phoneticPr fontId="16"/>
  </si>
  <si>
    <t xml:space="preserve">令和6年度消費・安全局予算概算決定 - 農林水産省 </t>
    <phoneticPr fontId="16"/>
  </si>
  <si>
    <t xml:space="preserve">家畜の伝染性疾病への対応強化
（１）家畜の伝染性疾病の発生・侵入予防とまん延の防止
（２）産業動物獣医師の確保や情報通信機器を活用した遠隔診療による          消費・安全局  令和５年12月
病害虫への対応強化
（１）重要病害虫の侵入・まん延の防止等
（２）「予防・予察」に重点を置いた総合防除の推進
食品の安全・ 消費者の信頼の確保、国民理解の醸成
 （１）生産・製造現場と連携したリスク管理
 （２）安全な生産資材の安定的な供給の推進
 （３）抗菌剤に頼らない畜水産物の生産体制の推進
 （４）事業者の食品の安全性向上に係る取組の可視化
 （５）食育の推進
円滑な食品アクセスの確保
  地域の関係者が連携して取り組む体制の構築に向けた支援
</t>
    <phoneticPr fontId="16"/>
  </si>
  <si>
    <t xml:space="preserve">加工食品の「期限表示」ルールを来年度に見直し…食品ロス削減の施策に盛り込む  通販通信ECMO </t>
    <phoneticPr fontId="16"/>
  </si>
  <si>
    <t>関係8省庁による食品ロス削減推進会議は12月22日、食品ロス削減の目標達成に向けて、フードバンクへの未利用食品の寄附や、外食店舗で食べ残した食品の持ち帰りを推進する取り組みを軸とした対策を取りまとめた。寄附の推進策の1つとして、「期限表示」のルールを見直し、2024年度中にガイドラインを改正する。
▽関連記事
企業による「食品の寄附」、ハードル下げる法整備を検討…消費者庁
効率的な食品寄附を目的にAPI、データ標準化GLを作成へ…消費者庁</t>
    <phoneticPr fontId="16"/>
  </si>
  <si>
    <t xml:space="preserve">農水省／イオン東北にさんま加工品の不適正表示で是正指示 - 流通ニュース </t>
    <phoneticPr fontId="16"/>
  </si>
  <si>
    <t>農林水産省東北農政局は12月19日、イオン東北が、傘下店舗において販売したさんま加工品（商品名「甘辛さんまカツ」）の原料原産地名について、「台湾産」であるにもかかわらず「国産」と表示し消費者に販売していたと発表した。
イオン東北に対し、食品表示法に基づき、表示の是正と併せて、原因の究明・分析の徹底、再発防止対策の実施について指示を行った。
マックスバリュおよびイオンスタイルの37店舗において、少なくとも2022年9月14日から2023年10月1日まで、「国産」と事実と異なる表示をした商品合計4973パックを一般消費者に販売したことを確認したという。イオン東北は「農林水産省からの食品表示法第8条第2項の規定に基づく指示内容および法令にのっとり、今後このような誤りを起こさぬよう再発防止策を徹底し、適正な表示での販売を徹底してまいります」とコメントしている。</t>
    <phoneticPr fontId="16"/>
  </si>
  <si>
    <t>賞味・消費期限延長へ　食品ロス対策、国が目安緩和方針</t>
    <phoneticPr fontId="16"/>
  </si>
  <si>
    <t>食品パッケージに表示される賞味期限・消費期限が延長される見通しとなった。製造や包装の技術が進歩し安全性が高まっているとして、消費者庁が2025年度中にも期限を算定する目安を見直す。期限切れなどで廃棄される食品ロスを減らす狙いがある。食品表示法は劣化が早い総菜などは「消費期限」、保存期間の長い缶詰などは「賞味期限」を表示するよう定める。賞味期限は食品をおいしく食べられる期限で、消費期限は安全を確…続きはネットで(有料記事)</t>
    <rPh sb="207" eb="211">
      <t>ユウリョウキジ</t>
    </rPh>
    <phoneticPr fontId="16"/>
  </si>
  <si>
    <t>消費者庁システムに不具合　情報提供含む７５件、未確認</t>
    <phoneticPr fontId="16"/>
  </si>
  <si>
    <t>　消費者庁は１８日、同庁のウェブサイトのシステムに不具合が起き、１１月２７日～１２月１４日に寄せられた投稿のうち７５件の内容が確認できていないと発表した。景品表示法や食品表示法に違反すると疑われる情報提供も含まれている。同庁は「ご迷惑をおかけし大変申し訳ない。心当たりがあれば再度投稿いただくようお願いする」としている。
　消費者庁によると、システムの不具合は職員からの指摘で判明。不具合によって、投稿された日付のみが表示され、内容や連絡先などの情報が確認できなかったという。
　投稿者に対してエラーメッセージを表示する仕組みがなかったため、届いていないことに気付いていない人もいるとみられる。同庁は依頼フォームごとに各投稿の日時をウェブサイトに記載し、再投稿を呼びかけている。</t>
    <phoneticPr fontId="16"/>
  </si>
  <si>
    <t xml:space="preserve">JA西三河 ばれいしょ 一部残留農薬基準値超過 (2023年12月22日) - エキサイトニュース </t>
    <phoneticPr fontId="86"/>
  </si>
  <si>
    <t>2023/12/10～15にAコープ一色店 で販売した「ばれいしょ」において、食品衛生法で規定する残留農薬基準値を超える農薬成分「アセフェート」が0.75ppm(基準値0.5ppm)、「メタミドホス」が0.27ppm(基準値0.1ppm)検出されたため、回収・返金する。これまで健康被害の報告はない。</t>
    <phoneticPr fontId="86"/>
  </si>
  <si>
    <t>https://www.excite.co.jp/news/article/Recall_48281/</t>
    <phoneticPr fontId="86"/>
  </si>
  <si>
    <t xml:space="preserve">しゅんぎく 一部残留農薬基準超過｜食品事故情報｜食の安全 - フーズチャネル </t>
    <phoneticPr fontId="86"/>
  </si>
  <si>
    <t>2023年12月4日から12月18日に、農産物直売所「旬のひろば」で販売した「しゅんぎく」において、「フェントエート」が 　一律基準0.01ppmに対し0.07ppm検出されたため、回収する。これまで健康被害の報告はない。(リコールプラス編集部)(リコールプラス)
販売地域:南相馬市
販売先　:農産物直売所「旬のひろば」で消費者向けに小売り
販売日　:2023年12月4日から12月18日まで
販売数量:42個
【対処方法】【回収方法】　販売店舗での回収</t>
    <phoneticPr fontId="86"/>
  </si>
  <si>
    <t>https://www.foods-ch.com/anzen/kt_48271/</t>
    <phoneticPr fontId="86"/>
  </si>
  <si>
    <t xml:space="preserve">福岡大同青果 「かつお菜 一部残留農薬基準超過」 回収＆返金〔リコールプラス編集部〕 </t>
    <phoneticPr fontId="86"/>
  </si>
  <si>
    <t>2023/12/11、12/12、12/14に、福岡都市圏のスーパーや八百屋など で販売した「かつお菜」において、農薬成分名「クロルフルアズロン」を検出「0.05ppm　(基準値:0.01ppm)」が判明したため、回収するとリコールプラス編集部。</t>
    <phoneticPr fontId="86"/>
  </si>
  <si>
    <t>https://agri-biz.jp/item/detail/34545?item_type=1</t>
    <phoneticPr fontId="86"/>
  </si>
  <si>
    <t xml:space="preserve">残留農薬基準値を超過した農産物の発生のお詫びと 当該農産物の回収のお知らせ - JA蒲郡市 </t>
    <phoneticPr fontId="86"/>
  </si>
  <si>
    <t xml:space="preserve"> この度、当ＪＡの下記店舗で販売された産直品の「しゅんぎく」から食品衛生法で規定する残留農薬基準を超える農薬成分が検出されました。 
 消費者の皆様には、大変ご迷惑をおかけすることとなり、深くお詫び申し上げます。 
 つきましては、当該生産者の出荷を停止するとともに、行政の指導に基づき、商品の回収と原因究明に全力をあげて取り組んでおります。 
 誠にお手数ですが、お心当たりがございましたら、当該品の回収につきましてご協力賜りますようお願い申し上げます。 
１．経緯 
(1) 当該「しゅんぎく」について検査したところ残留基準値を超える農薬成分が検出されました。 
(2) 結果判明日：令和 5 年 12 月 15 日 
(3) 検査結果 
 検出農薬名 検出値 基準値 
 ダイアジノン 0.05ppm 0.01ppm </t>
    <phoneticPr fontId="86"/>
  </si>
  <si>
    <t>★韓国のカラオケ店、酒の違法販売で客とトラブル…飲んだその客に通報され、罰金刑 　Yahoo!ニュース</t>
  </si>
  <si>
    <t xml:space="preserve">★【韓国】ホテル火災…屋上から決死の避難 2人が重傷 - YouTube </t>
  </si>
  <si>
    <t xml:space="preserve">★『ホテルオークラ蘇州』（仮称）2027年に開業 - PR TIMES </t>
  </si>
  <si>
    <t xml:space="preserve">★食品生産に係る森林減少ゼロへの英国の動き（前編）政府による規制 ｜ 地域・分析レポート - 海外ビジネス情報 </t>
  </si>
  <si>
    <t xml:space="preserve">★有機表示した酒類の台湾への輸出 2024年から可能に 農水省 2023年12月19日 　農業協同組合新聞 </t>
  </si>
  <si>
    <t xml:space="preserve">★台湾産さんま加工品を国産と表示し販売 イオン東北に是正指示 - NHKニュース </t>
  </si>
  <si>
    <t xml:space="preserve">★韓国・仁川のホテル駐車場で火災 外国人含む54人重軽傷 - Yahoo!ニュース </t>
  </si>
  <si>
    <t>https://news.yahoo.co.jp/articles/7865571a81fb55ebb1f78bae90cf9c66e382e6d8</t>
    <phoneticPr fontId="86"/>
  </si>
  <si>
    <t>韓国仁川（インチョン）地裁は、カラオケで酒を販売したとして音楽産業法違反の罪に問われた経営者（65）に罰金200万ウォン（約22万円）を言い渡した。
判決によると、仁川市西区のカラオケ喫茶の経営者は昨年7月23日未明、客にビール3缶と焼酎1本を販売し、カラオケ代を含めて4万5000ウォン（約4950円）を受け取った。カラオケの利用を終えた客が「なぜこんなに酒を出すのか」と尋ねたのをきっかけに口論が始まり、客が警察に通報した。
経営者は略式起訴されたが、「酒類を販売した事実はない」として正式裁判を請求していた。
地裁は、客の証言が一貫しており、警察官の証言とも符合することなどから、経営者の主張を退けた。
カラオケ喫茶で酒類を販売した経営者は2年以下の懲役または2000万ウォン（約220万円）以下の罰金に処される。ただし、食品衛生法で遊興酒場などの営業申告をした店は酒類を提供できる。</t>
    <phoneticPr fontId="86"/>
  </si>
  <si>
    <t>https://www.youtube.com/watch?v=fdAfPsr09QI</t>
    <phoneticPr fontId="86"/>
  </si>
  <si>
    <t xml:space="preserve">高さ50メートルほどの立体駐車場が全焼。カメラには、焼けた外壁が崩れ落ちる様子も捉えられていました。韓国メディアによると、この火災で隣接するホテルの宿泊客150人が避難するなか、火の手が迫るホテルの屋上には逃げ遅れた宿泊客の姿がありました。
目撃者「あの人たち、どうしよう。煙で窒息しそう」あたりには黒煙も立ちこめ、屋上の端まで追い込まれます。すると、次の瞬間、1人が隣の建物の屋上へ決死のダイブ。さらに2人目、そして3人目も続きます。
目撃者「飛び降りた。どうか無事であってほしい」
地元の消防などによると、火元はホテルの1階で、その後、立体駐車場に延焼したということです。この火事で54人がケガをし、このうち2人が重傷です。
消防は原因について詳しく調べています。（2023年12月18日放送「news every.」より）
</t>
    <phoneticPr fontId="86"/>
  </si>
  <si>
    <t>https://www.jetro.go.jp/biz/areareports/2023/da08e2e1fdea6c0a.html</t>
    <phoneticPr fontId="86"/>
  </si>
  <si>
    <t>欧州では近年、森林減少につながる農産品の市場への投入を規制する制度が整備されつつある。本稿では、森林減少につながる可能性を持つ農産品に対する英国政府の制度の制定過程とその内容について、同様の制度を制定しているEUとの比較も交えながら紹介する。
食品生産が地球環境、森林にもたらす影響
食品生産活動は、その生産から廃棄に至るまで、土地利用あるいは温室効果ガス（GHG）排出などのかたちで地球環境に影響を与えている。世界自然保護基金（WWF）英国資料（2022年発表）PDFファイル(外部サイトへ、新しいウィンドウで開きます)（KB）（7.3MB）によると、地球上の全ての居住可能な土地の50％、地球上のアクセス可能な水の70％が農業に使用されており、地球の生物多様性の60％は食料生産の過程で損失し、さらに、人為的なGHGの30％は食料生産によって排出されている。それにもかかわらず、世界で生産された食品の約33～40％が喪失あるいは廃棄されていると推定される。生産された食品が廃棄などされると、栽培、収穫、輸送、加工、その準備に関連するGHG排出量に加え、処分に係るGHG排出量が追加される。約700万人が食料貧困状態、または不安定な生活を送っている英国では、農場から食卓までの食品廃棄物を減らすことは、食料生産を増やすために自然へのさらなる影響を拡大せずに、食料の入手可能性を改善する上で重要だと言える。
土地利用の文脈に注目すると、森林減少の90％は農地の拡大によって引き起こされているとするEUの発表があるように、農業が森林に大きな影響を与えている。森林減少に対する世界的な動きとして、2021年に英国グラスゴーで開催された国連気候変動枠組み条約第26回締約国会議（COP26）では、英国を含めた140以上の国・地域が森林と土地利用に関するグラスゴー首脳宣言を通じて、2030年までに森林の消失と土地の劣化を食い止め、さらにその状況を好転させるため、森林保全とその回復促進などの取り組みを強化することが発表された。図1は、世界資源研究所（WRI）による調査で、2001年から2015年にかけて地球上で農産品の生産のために減少した森林の面積だ。</t>
    <phoneticPr fontId="86"/>
  </si>
  <si>
    <t>https://www.jacom.or.jp/nousei/news/2023/12/231219-71313.php</t>
    <phoneticPr fontId="86"/>
  </si>
  <si>
    <t xml:space="preserve">農林水産省は12月18日、有機JAS認証を受けた有機酒類について、2024年1月1日から、有機（organic）表示を付けて、台湾へ輸出が可能になることを発表。台湾の制度による認証を受けた有機酒類を輸入しても、JAS制度に基づき「有機」等と表示できる。
   これまで、酒類を除く有機農産物と有機農産物加工食品については、日本と台湾との間において有機JAS制度に基づいて輸出入されていたが、有機酒類についても、2024年1月1日から有機JAS制度に基づき輸出入できるようになる。これにより、有機食品の輸出入に係る手間等が軽減され、輸出の増大等が期待される。
日本と台湾の有機酒類の輸出入について相互承認の内容は以下のとおり。
(1)日本から台湾への輸出について
1.対象範囲   有機JAS制度に基づき、日本国内で生産・加工され、有機農産物加工食品として格付がされた有機酒類
2.生産基準   有機加工食品の日本農林規格(令和4年9月1日財務省・農林水産省告示第18号)
(2)台湾から日本への輸入について
1.対象範囲
台湾の制度に基づき、台湾で生産・加工された有機酒類（日本の制度で有機農産物加工食品に該当するもののみ）
2.生産基準
有機農産品有機轉型期農産品驗證基準與其生産加工分裝流通及販賣過程可使用之物質
（Certification Standard for Organic Agricultural Products and In-conversion Agricultural Products and Allowable Substances in theirProduction, Processing, Packaging, Distribution, and Sale）
</t>
    <phoneticPr fontId="86"/>
  </si>
  <si>
    <t>https://www3.nhk.or.jp/news/html/20231219/k10014292721000.html</t>
    <phoneticPr fontId="86"/>
  </si>
  <si>
    <t>秋田市に本社がある「イオン東北」が展開するスーパーで、台湾産のさんまを使った加工品を国産と表示して販売していたとして、東北農政局は食品表示法に基づいて是正するよう指示しました。東北農政局によりますと、秋田市に本社がある「イオン東北」は、ことし10月1日までの1年余り、東北地方で展開するスーパーで販売していた「甘辛さんまカツ」について、台湾産のさんまを使用していたにもかかわらず、原産地を国産と表記していたということです。
販売していたのは、青森県と秋田県、岩手県、それに山形県にある「マックスバリュ」と、秋田県にある「イオンスタイル」の合わせて37店舗で、少なくとも4973パックに上るということです。東北農政局はことし10月、会社に立ち入り検査を行ったということで、19日、会社に対し、食品表示法に基づいてすべての食品の表示を点検し、再発防止策を実施するなど是正するよう指示しました。この商品について、会社はすでに原産地の表記を台湾産に直し、販売を再開したということです。
会社は東北農政局に対し、「国産のさんまがとれなくなってきたので、加工品を作っている仕入れ先が去年9月から台湾産のさんまに切り替えて製造をしていた。社内で変更せず、誤って原産地のコードを『国産』にしたまま、販売してしまった」と話しているということです。
イオン東北は「お客様に多大なるご迷惑をおかけし、心よりおわび申しあげます。是正指示の内容をしんしに受け止め、今後こうしたことが起こらないよう、商品表示の管理徹底に努めていきます」とコメントしています。</t>
    <phoneticPr fontId="86"/>
  </si>
  <si>
    <t>https://news.yahoo.co.jp/articles/94ffcd8871518e59e1cb7639873c6aa3c4280d2e</t>
    <phoneticPr fontId="86"/>
  </si>
  <si>
    <t>韓国・ソウル近郊、仁川の消防当局によると、17日午後9時ごろ仁川市南洞区にある地上18階地下3階建てホテルのタワー式駐車場で火災が発生し、外国人8人を含む54人が重軽傷を負った。いずれも命に別状はないという。火は同日午後10時半ごろ完全に消し止められた。
　負傷者のうち20代の男性は避難する際に墜落して骨折し、30代の外国人女性は全身にやけどを負って治療を受けている。また、52人が煙を吸い込むなどして病院に搬送された。火災発生当時、同ホテルの客室203室のうち131室に宿泊客がいた。火が出た直後に宿泊客やホテルの従業員44人は消防当局に救助され、100人が炎の中を避難した。火災現場を撮影した動画には、ホテルの屋上に避難した人々が隣のビルの屋上に飛び移る様子も収められていた。</t>
    <phoneticPr fontId="86"/>
  </si>
  <si>
    <t>https://prtimes.jp/main/html/rd/p/000001855.000005118.html</t>
    <phoneticPr fontId="86"/>
  </si>
  <si>
    <t>株式会社ホテルオークラ（本社：東京都港区、代表取締役社長：荻田 敏宏）は、中国蘇州圓融発展集団（本社：中華人民共和国〈以下、中国〉江蘇省、董事長：張 亮、株式会社マリモホールディングス（本社：広島県広島市、代表取締役：深川 真）、住友商事株式会社（本社：東京都千代田区、代表取締役 社長執行役員 CEO 兵頭 誠之）が出資する不動産開発会社の蘇州融和不動産有限公司（本社：中国江蘇省、董事長：深川 真）と『ホテルオークラ蘇州』（仮称／2027年開業）に関する運営管理契約を締結し、2023年12月20日（水）に調印式を行いました。
   蘇州は、江蘇省東南部に位置する地級市であり、上海に隣接する地の利から江蘇省の経済的中心として発展を続けています。旧市街地を中心に点在する旧所名跡や運河が縦横に流れる中国らしい伝統的な景観が楽しめることから観光都市として知られてきましたが、昨今では中国有数の工業都市という側面も注目されています。
ホテルが位置する「蘇州工業園区」は、蘇州二大工業特区の一つとして1994年頃からシンガポール政府と共同開発が進むハイテクパークで、中国トップクラスの産業規模を有する国家級経済開発区として位置づけられています。持続可能なハイテク地区を謳い、世界の多くの企業が製品の生産・輸出拠点とするスマート都市として円熟期を迎えています。</t>
    <phoneticPr fontId="86"/>
  </si>
  <si>
    <t>韓国</t>
    <rPh sb="0" eb="2">
      <t>カンコク</t>
    </rPh>
    <phoneticPr fontId="86"/>
  </si>
  <si>
    <t>中国</t>
    <rPh sb="0" eb="2">
      <t>チュウゴク</t>
    </rPh>
    <phoneticPr fontId="86"/>
  </si>
  <si>
    <t>欧州</t>
    <rPh sb="0" eb="2">
      <t>オウシュウ</t>
    </rPh>
    <phoneticPr fontId="86"/>
  </si>
  <si>
    <t>台湾</t>
    <rPh sb="0" eb="2">
      <t>タイワン</t>
    </rPh>
    <phoneticPr fontId="86"/>
  </si>
  <si>
    <t>台湾
日本</t>
    <rPh sb="0" eb="2">
      <t>タイワン</t>
    </rPh>
    <rPh sb="3" eb="5">
      <t>ニホン</t>
    </rPh>
    <phoneticPr fontId="86"/>
  </si>
  <si>
    <r>
      <t>食の安全を目指す　</t>
    </r>
    <r>
      <rPr>
        <sz val="18"/>
        <color indexed="8"/>
        <rFont val="ＭＳ Ｐゴシック"/>
        <family val="3"/>
        <charset val="128"/>
      </rPr>
      <t>④　行動を起こすことが大切</t>
    </r>
    <rPh sb="0" eb="1">
      <t>ショク</t>
    </rPh>
    <rPh sb="2" eb="4">
      <t>アンゼン</t>
    </rPh>
    <rPh sb="5" eb="7">
      <t>メザ</t>
    </rPh>
    <rPh sb="11" eb="13">
      <t>コウドウ</t>
    </rPh>
    <rPh sb="14" eb="15">
      <t>オ</t>
    </rPh>
    <rPh sb="20" eb="22">
      <t>タイセツ</t>
    </rPh>
    <phoneticPr fontId="5"/>
  </si>
  <si>
    <t>　　　次回はニューヨークのレストランが取組む衛生管理のお話です。</t>
    <rPh sb="3" eb="5">
      <t>ジカイ</t>
    </rPh>
    <rPh sb="19" eb="21">
      <t>トリク</t>
    </rPh>
    <rPh sb="22" eb="24">
      <t>エイセイ</t>
    </rPh>
    <rPh sb="24" eb="26">
      <t>カンリ</t>
    </rPh>
    <rPh sb="28" eb="29">
      <t>ハナシ</t>
    </rPh>
    <phoneticPr fontId="5"/>
  </si>
  <si>
    <t>管理レベル「3」　</t>
    <phoneticPr fontId="5"/>
  </si>
  <si>
    <t>皆様  週刊情報2023-50を配信いたします</t>
    <phoneticPr fontId="5"/>
  </si>
  <si>
    <t>宴会料理で食中毒 群馬・太田市の居酒屋を営業停止処分</t>
    <phoneticPr fontId="16"/>
  </si>
  <si>
    <t>群馬県は23日、太田市飯田町の居酒屋「味工房 夢太郎」が提供した宴会料理を食べた20～60代の男女計22人が下痢や嘔吐、発熱などの症状を訴え、一部の客と従業員からノロウイルスが検出されたと発表した。県は同店が原因の食中毒と断定し、25日まで3日間の営業停止処分とした。県食品・生活衛生課によると、15日夜に店を利用した2グループ24人のうち22人が発症した。症状は16日正午ごろから出始めたという。入院した人はいなかった。原因の食品は特定されていないが、両グループは同じ宴会料理を食べていた。</t>
    <phoneticPr fontId="16"/>
  </si>
  <si>
    <t>https://www.jomo-news.co.jp/articles/-/395378</t>
    <phoneticPr fontId="16"/>
  </si>
  <si>
    <t>群馬県</t>
    <rPh sb="0" eb="3">
      <t>グンマケン</t>
    </rPh>
    <phoneticPr fontId="16"/>
  </si>
  <si>
    <t>上毛新聞</t>
    <rPh sb="0" eb="2">
      <t>ジョウモウ</t>
    </rPh>
    <rPh sb="2" eb="4">
      <t>シンブン</t>
    </rPh>
    <phoneticPr fontId="16"/>
  </si>
  <si>
    <t>・渋川市の飲食店が作ったサンドイッチを食べた４６人が吐き気や腹痛などの症状を訴え、その後、ノロウイルスが検出されました。
サンドイッチは高崎市の事業所が開いた会議で配られたもので、県は食中毒と断定し、製造した飲食店を２２日から３日間の営業停止処分にしました。
営業停止処分となったのは、渋川市の飲食店、「サンドイッチハウス ピクルス」です。さ一部の客と従業員からノロウイルスが検出されたと発表した。
・群馬県は23日、太田市飯田町の居酒屋「味工房 夢太郎」が提供した宴会料理を食べた20～60代の男女計22人が下痢や嘔吐、発熱などの症状を訴え、一部の客と従業員からノロウイルスが検出されたと発表した。県は同店が原因の食中毒と断定し、25日まで3日間の営業停止処分とした。</t>
    <phoneticPr fontId="86"/>
  </si>
  <si>
    <t>NHK
上毛新聞</t>
    <rPh sb="9" eb="13">
      <t>ジョウモウシンブン</t>
    </rPh>
    <phoneticPr fontId="86"/>
  </si>
  <si>
    <t>2023/12/22
2023/12/23</t>
    <phoneticPr fontId="86"/>
  </si>
  <si>
    <t>島根県</t>
    <rPh sb="0" eb="3">
      <t>シマネケン</t>
    </rPh>
    <phoneticPr fontId="16"/>
  </si>
  <si>
    <t>仕出し寿司食べた15人が食中毒症状訴える　出雲市のすし店を4日間の営業停止</t>
    <phoneticPr fontId="16"/>
  </si>
  <si>
    <t>山陰放送</t>
    <phoneticPr fontId="16"/>
  </si>
  <si>
    <t>島根県に入った連絡によりますと、出雲市内の飲食店から仕出し料理を取って食べた計15人が、下痢などの症状を訴えていることが分かり、県はこの店の食事が原因の食中毒と断定しました。入院した人はなく、全員快方に向かっているということです。
食中毒の症状を訴えているのは、出雲市と雲南市に住む20歳代から80歳代の男女2グループ15人です。
いずれも20日に出雲市荻杼町のすし店、富貴寿しから、一方のグループが生魚を使ったちらし寿司、もう一方が握り寿司を仕出しで取って食べ、翌日午前中から翌々日にかけて吐き気や発熱、下痢などの症状を訴えたということです。全員に共通した食事がほかにないことから、県はこの店の料理が原因の食中毒と断定し、23日から26日まで4日間の営業停止の処分にしました。
現在、食中毒の原因となったものを調べています。</t>
    <phoneticPr fontId="16"/>
  </si>
  <si>
    <t>https://newsdig.tbs.co.jp/articles/-/911689?display=1</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</si>
</sst>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6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4"/>
      <color theme="0"/>
      <name val="AR P新藝体E"/>
      <family val="3"/>
      <charset val="128"/>
    </font>
    <font>
      <b/>
      <sz val="14"/>
      <name val="Microsoft YaHei"/>
      <family val="3"/>
      <charset val="134"/>
    </font>
    <font>
      <sz val="20"/>
      <color indexed="8"/>
      <name val="ＭＳ Ｐゴシック"/>
      <family val="3"/>
      <charset val="128"/>
    </font>
    <font>
      <sz val="12"/>
      <color rgb="FF000000"/>
      <name val="ＭＳ Ｐゴシック"/>
      <family val="3"/>
      <charset val="128"/>
    </font>
    <font>
      <b/>
      <sz val="17"/>
      <name val="ＭＳ Ｐゴシック"/>
      <family val="3"/>
      <charset val="128"/>
    </font>
    <font>
      <sz val="10"/>
      <color indexed="62"/>
      <name val="Courier New"/>
      <family val="3"/>
    </font>
    <font>
      <b/>
      <sz val="14"/>
      <color indexed="30"/>
      <name val="ＭＳ Ｐゴシック"/>
      <family val="3"/>
      <charset val="128"/>
    </font>
  </fonts>
  <fills count="4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6DDDF7"/>
        <bgColor indexed="64"/>
      </patternFill>
    </fill>
    <fill>
      <patternFill patternType="solid">
        <fgColor theme="5" tint="0.39997558519241921"/>
        <bgColor indexed="64"/>
      </patternFill>
    </fill>
    <fill>
      <patternFill patternType="solid">
        <fgColor rgb="FFFF9900"/>
        <bgColor indexed="64"/>
      </patternFill>
    </fill>
    <fill>
      <patternFill patternType="solid">
        <fgColor rgb="FF3399FF"/>
        <bgColor indexed="64"/>
      </patternFill>
    </fill>
    <fill>
      <patternFill patternType="solid">
        <fgColor theme="7" tint="0.39997558519241921"/>
        <bgColor indexed="64"/>
      </patternFill>
    </fill>
  </fills>
  <borders count="238">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right style="medium">
        <color indexed="12"/>
      </right>
      <top style="thin">
        <color indexed="12"/>
      </top>
      <bottom/>
      <diagonal/>
    </border>
    <border>
      <left style="medium">
        <color auto="1"/>
      </left>
      <right style="medium">
        <color indexed="12"/>
      </right>
      <top style="medium">
        <color auto="1"/>
      </top>
      <bottom style="thin">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1" fillId="0" borderId="0"/>
    <xf numFmtId="0" fontId="112" fillId="0" borderId="0" applyNumberFormat="0" applyFill="0" applyBorder="0" applyAlignment="0" applyProtection="0"/>
    <xf numFmtId="0" fontId="111" fillId="0" borderId="0"/>
  </cellStyleXfs>
  <cellXfs count="716">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1" xfId="2" applyFont="1" applyFill="1" applyBorder="1" applyAlignment="1">
      <alignment horizontal="center" vertical="center"/>
    </xf>
    <xf numFmtId="14" fontId="10" fillId="2" borderId="32"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2" xfId="17" applyFont="1" applyFill="1" applyBorder="1" applyAlignment="1">
      <alignment horizontal="left" vertical="center"/>
    </xf>
    <xf numFmtId="0" fontId="34" fillId="9" borderId="43" xfId="17" applyFont="1" applyFill="1" applyBorder="1" applyAlignment="1">
      <alignment horizontal="center" vertical="center"/>
    </xf>
    <xf numFmtId="0" fontId="34" fillId="9" borderId="43" xfId="2" applyFont="1" applyFill="1" applyBorder="1" applyAlignment="1">
      <alignment horizontal="center" vertical="center"/>
    </xf>
    <xf numFmtId="0" fontId="35" fillId="9" borderId="43" xfId="2" applyFont="1" applyFill="1" applyBorder="1" applyAlignment="1">
      <alignment horizontal="center" vertical="center"/>
    </xf>
    <xf numFmtId="0" fontId="35" fillId="9" borderId="44"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5" xfId="2" applyFont="1" applyFill="1" applyBorder="1" applyAlignment="1">
      <alignment horizontal="center" vertical="center"/>
    </xf>
    <xf numFmtId="0" fontId="35" fillId="9" borderId="46" xfId="2" applyFont="1" applyFill="1" applyBorder="1" applyAlignment="1">
      <alignment horizontal="center" vertical="center"/>
    </xf>
    <xf numFmtId="0" fontId="1" fillId="10" borderId="46" xfId="17" applyFill="1" applyBorder="1">
      <alignment vertical="center"/>
    </xf>
    <xf numFmtId="0" fontId="38" fillId="0" borderId="0" xfId="17" applyFont="1" applyAlignment="1">
      <alignment horizontal="center" vertical="center"/>
    </xf>
    <xf numFmtId="0" fontId="8" fillId="0" borderId="45" xfId="1" applyFill="1" applyBorder="1" applyAlignment="1" applyProtection="1">
      <alignment vertical="center"/>
    </xf>
    <xf numFmtId="0" fontId="1" fillId="10" borderId="46" xfId="17" applyFill="1" applyBorder="1" applyAlignment="1">
      <alignment horizontal="center" vertical="center"/>
    </xf>
    <xf numFmtId="0" fontId="8" fillId="10" borderId="0" xfId="1" applyFill="1" applyBorder="1" applyAlignment="1" applyProtection="1">
      <alignment vertical="center" wrapText="1"/>
    </xf>
    <xf numFmtId="0" fontId="6" fillId="10" borderId="46"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2" xfId="17" applyFont="1" applyFill="1" applyBorder="1" applyAlignment="1">
      <alignment horizontal="center" vertical="center"/>
    </xf>
    <xf numFmtId="0" fontId="57" fillId="3" borderId="54" xfId="17" applyFont="1" applyFill="1" applyBorder="1" applyAlignment="1">
      <alignment horizontal="center" vertical="center" wrapText="1"/>
    </xf>
    <xf numFmtId="0" fontId="7" fillId="3" borderId="55" xfId="17" applyFont="1" applyFill="1" applyBorder="1" applyAlignment="1">
      <alignment horizontal="center" vertical="center" wrapText="1"/>
    </xf>
    <xf numFmtId="0" fontId="14" fillId="3" borderId="55" xfId="17" applyFont="1" applyFill="1" applyBorder="1" applyAlignment="1">
      <alignment horizontal="center" vertical="center" wrapText="1"/>
    </xf>
    <xf numFmtId="0" fontId="59"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7" fillId="3" borderId="33" xfId="17" applyFont="1" applyFill="1" applyBorder="1" applyAlignment="1">
      <alignment horizontal="center" vertical="center" wrapText="1"/>
    </xf>
    <xf numFmtId="176" fontId="60" fillId="3" borderId="39" xfId="17" applyNumberFormat="1" applyFont="1" applyFill="1" applyBorder="1" applyAlignment="1">
      <alignment horizontal="center" vertical="center" wrapText="1"/>
    </xf>
    <xf numFmtId="0" fontId="60" fillId="3" borderId="39"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7" xfId="17" applyNumberFormat="1" applyFont="1" applyFill="1" applyBorder="1" applyAlignment="1">
      <alignment horizontal="center" vertical="center" wrapText="1"/>
    </xf>
    <xf numFmtId="0" fontId="60" fillId="12" borderId="57" xfId="17" applyFont="1" applyFill="1" applyBorder="1" applyAlignment="1">
      <alignment horizontal="left" vertical="center" wrapText="1"/>
    </xf>
    <xf numFmtId="0" fontId="64" fillId="13" borderId="58" xfId="17" applyFont="1" applyFill="1" applyBorder="1" applyAlignment="1">
      <alignment horizontal="center" vertical="center" wrapText="1"/>
    </xf>
    <xf numFmtId="176" fontId="62" fillId="13" borderId="58" xfId="17" applyNumberFormat="1" applyFont="1" applyFill="1" applyBorder="1" applyAlignment="1">
      <alignment horizontal="center" vertical="center" wrapText="1"/>
    </xf>
    <xf numFmtId="181" fontId="64" fillId="10" borderId="58" xfId="0" applyNumberFormat="1" applyFont="1" applyFill="1" applyBorder="1" applyAlignment="1">
      <alignment horizontal="center" vertical="center"/>
    </xf>
    <xf numFmtId="0" fontId="64" fillId="13" borderId="59" xfId="17" applyFont="1" applyFill="1" applyBorder="1" applyAlignment="1">
      <alignment horizontal="center" vertical="center" wrapText="1"/>
    </xf>
    <xf numFmtId="182" fontId="66" fillId="13" borderId="60" xfId="17" applyNumberFormat="1" applyFont="1" applyFill="1" applyBorder="1" applyAlignment="1">
      <alignment horizontal="center" vertical="center" wrapText="1"/>
    </xf>
    <xf numFmtId="0" fontId="7"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4" fillId="3" borderId="35" xfId="17" applyFont="1" applyFill="1" applyBorder="1" applyAlignment="1">
      <alignment horizontal="center" vertical="center" wrapText="1"/>
    </xf>
    <xf numFmtId="0" fontId="59"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2" xfId="2" applyFill="1" applyBorder="1" applyAlignment="1">
      <alignment vertical="top" wrapText="1"/>
    </xf>
    <xf numFmtId="0" fontId="6" fillId="2" borderId="63" xfId="2" applyFill="1" applyBorder="1" applyAlignment="1">
      <alignment vertical="top" wrapText="1"/>
    </xf>
    <xf numFmtId="0" fontId="1" fillId="2" borderId="64" xfId="2" applyFont="1" applyFill="1" applyBorder="1" applyAlignment="1">
      <alignment vertical="top" wrapText="1"/>
    </xf>
    <xf numFmtId="0" fontId="6" fillId="3" borderId="13" xfId="2" applyFill="1" applyBorder="1">
      <alignment vertical="center"/>
    </xf>
    <xf numFmtId="0" fontId="1" fillId="3" borderId="65" xfId="2" applyFont="1" applyFill="1" applyBorder="1" applyAlignment="1">
      <alignment vertical="top" wrapText="1"/>
    </xf>
    <xf numFmtId="0" fontId="6" fillId="15" borderId="13" xfId="2" applyFill="1" applyBorder="1">
      <alignment vertical="center"/>
    </xf>
    <xf numFmtId="0" fontId="0" fillId="0" borderId="67" xfId="0" applyBorder="1">
      <alignment vertical="center"/>
    </xf>
    <xf numFmtId="0" fontId="15" fillId="0" borderId="67" xfId="0" applyFont="1" applyBorder="1">
      <alignment vertical="center"/>
    </xf>
    <xf numFmtId="0" fontId="0" fillId="0" borderId="68" xfId="0" applyBorder="1">
      <alignment vertical="center"/>
    </xf>
    <xf numFmtId="0" fontId="0" fillId="0" borderId="48" xfId="0" applyBorder="1">
      <alignment vertical="center"/>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2" xfId="2" applyBorder="1" applyAlignment="1">
      <alignment horizontal="center" vertical="center" wrapText="1"/>
    </xf>
    <xf numFmtId="0" fontId="6" fillId="6" borderId="102" xfId="2" applyFill="1" applyBorder="1" applyAlignment="1">
      <alignment horizontal="center" vertical="center" wrapText="1"/>
    </xf>
    <xf numFmtId="0" fontId="1" fillId="5" borderId="0" xfId="2" applyFont="1" applyFill="1">
      <alignment vertical="center"/>
    </xf>
    <xf numFmtId="0" fontId="0" fillId="0" borderId="67" xfId="0" applyBorder="1" applyAlignment="1">
      <alignment vertical="top"/>
    </xf>
    <xf numFmtId="0" fontId="0" fillId="0" borderId="0" xfId="0" applyAlignment="1">
      <alignment vertical="top"/>
    </xf>
    <xf numFmtId="0" fontId="1" fillId="14" borderId="64" xfId="2" applyFont="1" applyFill="1" applyBorder="1" applyAlignment="1">
      <alignment vertical="top" wrapText="1"/>
    </xf>
    <xf numFmtId="0" fontId="7" fillId="25" borderId="55"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4" fillId="0" borderId="0" xfId="17" applyFont="1">
      <alignment vertical="center"/>
    </xf>
    <xf numFmtId="0" fontId="83" fillId="0" borderId="0" xfId="2" applyFont="1">
      <alignment vertical="center"/>
    </xf>
    <xf numFmtId="0" fontId="85" fillId="20" borderId="118" xfId="0" applyFont="1" applyFill="1" applyBorder="1" applyAlignment="1">
      <alignment horizontal="center" vertical="center" wrapText="1"/>
    </xf>
    <xf numFmtId="14" fontId="6" fillId="0" borderId="0" xfId="2" applyNumberFormat="1">
      <alignment vertical="center"/>
    </xf>
    <xf numFmtId="0" fontId="18" fillId="2" borderId="41"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0" xfId="2" applyFont="1" applyFill="1" applyBorder="1" applyAlignment="1">
      <alignment horizontal="center" vertical="center" wrapText="1"/>
    </xf>
    <xf numFmtId="0" fontId="91" fillId="3" borderId="40" xfId="2" applyFont="1" applyFill="1" applyBorder="1" applyAlignment="1">
      <alignment horizontal="center" vertical="center"/>
    </xf>
    <xf numFmtId="14" fontId="91" fillId="3" borderId="39"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8"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6" xfId="0" applyFont="1" applyBorder="1">
      <alignment vertical="center"/>
    </xf>
    <xf numFmtId="0" fontId="6" fillId="0" borderId="43" xfId="0" applyFont="1" applyBorder="1">
      <alignment vertical="center"/>
    </xf>
    <xf numFmtId="0" fontId="6" fillId="0" borderId="67" xfId="0" applyFont="1" applyBorder="1">
      <alignment vertical="center"/>
    </xf>
    <xf numFmtId="0" fontId="6" fillId="0" borderId="0" xfId="0" applyFont="1">
      <alignment vertical="center"/>
    </xf>
    <xf numFmtId="0" fontId="90" fillId="0" borderId="67" xfId="0" applyFont="1" applyBorder="1">
      <alignment vertical="center"/>
    </xf>
    <xf numFmtId="0" fontId="90" fillId="0" borderId="0" xfId="0" applyFont="1">
      <alignment vertical="center"/>
    </xf>
    <xf numFmtId="0" fontId="90" fillId="5" borderId="67" xfId="0" applyFont="1" applyFill="1" applyBorder="1">
      <alignment vertical="center"/>
    </xf>
    <xf numFmtId="0" fontId="90" fillId="5" borderId="0" xfId="0" applyFont="1" applyFill="1">
      <alignment vertical="center"/>
    </xf>
    <xf numFmtId="0" fontId="6" fillId="5" borderId="132" xfId="2" applyFill="1" applyBorder="1">
      <alignment vertical="center"/>
    </xf>
    <xf numFmtId="0" fontId="6" fillId="0" borderId="132" xfId="2" applyBorder="1">
      <alignment vertical="center"/>
    </xf>
    <xf numFmtId="0" fontId="93" fillId="19" borderId="130" xfId="17" applyFont="1" applyFill="1" applyBorder="1" applyAlignment="1">
      <alignment horizontal="center" vertical="center" wrapText="1"/>
    </xf>
    <xf numFmtId="14" fontId="93" fillId="19" borderId="131" xfId="17" applyNumberFormat="1" applyFont="1" applyFill="1" applyBorder="1" applyAlignment="1">
      <alignment horizontal="center" vertical="center"/>
    </xf>
    <xf numFmtId="0" fontId="6" fillId="0" borderId="0" xfId="2" applyAlignment="1">
      <alignment horizontal="left" vertical="top"/>
    </xf>
    <xf numFmtId="0" fontId="6" fillId="28" borderId="140" xfId="2" applyFill="1" applyBorder="1" applyAlignment="1">
      <alignment horizontal="left" vertical="top"/>
    </xf>
    <xf numFmtId="0" fontId="8" fillId="28" borderId="139" xfId="1" applyFill="1" applyBorder="1" applyAlignment="1" applyProtection="1">
      <alignment horizontal="left" vertical="top"/>
    </xf>
    <xf numFmtId="14" fontId="19" fillId="3" borderId="100" xfId="2" applyNumberFormat="1" applyFont="1" applyFill="1" applyBorder="1" applyAlignment="1">
      <alignment horizontal="center" vertical="center" shrinkToFit="1"/>
    </xf>
    <xf numFmtId="14" fontId="27" fillId="3" borderId="100"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2" xfId="2" applyFont="1" applyFill="1" applyBorder="1" applyAlignment="1">
      <alignment vertical="top" wrapText="1"/>
    </xf>
    <xf numFmtId="0" fontId="91" fillId="21" borderId="38" xfId="2" applyFont="1" applyFill="1" applyBorder="1" applyAlignment="1">
      <alignment horizontal="center" vertical="center"/>
    </xf>
    <xf numFmtId="0" fontId="18" fillId="21" borderId="149" xfId="2" applyFont="1" applyFill="1" applyBorder="1" applyAlignment="1">
      <alignment horizontal="center" vertical="center" wrapText="1"/>
    </xf>
    <xf numFmtId="0" fontId="8" fillId="0" borderId="152" xfId="1" applyFill="1" applyBorder="1" applyAlignment="1" applyProtection="1">
      <alignment vertical="center" wrapText="1"/>
    </xf>
    <xf numFmtId="0" fontId="18" fillId="23" borderId="145" xfId="2" applyFont="1" applyFill="1" applyBorder="1" applyAlignment="1">
      <alignment horizontal="center" vertical="center" wrapText="1"/>
    </xf>
    <xf numFmtId="0" fontId="87" fillId="23" borderId="146" xfId="2" applyFont="1" applyFill="1" applyBorder="1" applyAlignment="1">
      <alignment horizontal="center" vertical="center"/>
    </xf>
    <xf numFmtId="0" fontId="87" fillId="23" borderId="147"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7"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7"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1" xfId="2" applyBorder="1" applyAlignment="1">
      <alignmen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35" fillId="9" borderId="0" xfId="2" applyFont="1" applyFill="1" applyAlignment="1">
      <alignment horizontal="center" vertical="center"/>
    </xf>
    <xf numFmtId="14" fontId="1" fillId="0" borderId="45"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5"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8" xfId="17" applyFont="1" applyBorder="1">
      <alignment vertical="center"/>
    </xf>
    <xf numFmtId="0" fontId="50" fillId="0" borderId="48" xfId="17" applyFont="1" applyBorder="1" applyAlignment="1">
      <alignment horizontal="right" vertical="center"/>
    </xf>
    <xf numFmtId="0" fontId="38" fillId="0" borderId="50" xfId="17" applyFont="1" applyBorder="1" applyAlignment="1">
      <alignment horizontal="center" vertical="center"/>
    </xf>
    <xf numFmtId="0" fontId="38" fillId="0" borderId="161"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2" xfId="17" applyFont="1" applyBorder="1" applyAlignment="1">
      <alignment horizontal="center" vertical="center" shrinkToFit="1"/>
    </xf>
    <xf numFmtId="0" fontId="50" fillId="0" borderId="51" xfId="17" applyFont="1" applyBorder="1" applyAlignment="1">
      <alignment vertical="center" shrinkToFit="1"/>
    </xf>
    <xf numFmtId="0" fontId="50" fillId="0" borderId="51" xfId="17" applyFont="1" applyBorder="1" applyAlignment="1">
      <alignment horizontal="center" vertical="center"/>
    </xf>
    <xf numFmtId="0" fontId="13" fillId="0" borderId="128"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29"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7"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1"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1"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3"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2" xfId="16" applyFont="1" applyFill="1" applyBorder="1">
      <alignment vertical="center"/>
    </xf>
    <xf numFmtId="0" fontId="50" fillId="19" borderId="163" xfId="16" applyFont="1" applyFill="1" applyBorder="1">
      <alignment vertical="center"/>
    </xf>
    <xf numFmtId="0" fontId="10" fillId="19" borderId="163"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7" xfId="2" applyFont="1" applyFill="1" applyBorder="1" applyAlignment="1">
      <alignment horizontal="center" vertical="top" wrapText="1"/>
    </xf>
    <xf numFmtId="0" fontId="23" fillId="19" borderId="164"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1"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0" xfId="2" applyNumberFormat="1" applyFont="1" applyFill="1" applyBorder="1" applyAlignment="1">
      <alignment horizontal="center" vertical="center" wrapText="1"/>
    </xf>
    <xf numFmtId="0" fontId="13" fillId="0" borderId="165" xfId="2" applyFont="1" applyBorder="1" applyAlignment="1">
      <alignment horizontal="center" vertical="center" wrapText="1"/>
    </xf>
    <xf numFmtId="0" fontId="13" fillId="0" borderId="166" xfId="2" applyFont="1" applyBorder="1" applyAlignment="1">
      <alignment horizontal="center" vertical="center" wrapText="1"/>
    </xf>
    <xf numFmtId="0" fontId="13" fillId="0" borderId="167" xfId="2" applyFont="1" applyBorder="1" applyAlignment="1">
      <alignment horizontal="center" vertical="center" wrapText="1"/>
    </xf>
    <xf numFmtId="0" fontId="13" fillId="0" borderId="165" xfId="2" applyFont="1" applyBorder="1" applyAlignment="1">
      <alignment horizontal="center" vertical="center"/>
    </xf>
    <xf numFmtId="0" fontId="13" fillId="5" borderId="165" xfId="2" applyFont="1" applyFill="1" applyBorder="1" applyAlignment="1">
      <alignment horizontal="center" vertical="center" wrapText="1"/>
    </xf>
    <xf numFmtId="0" fontId="103" fillId="19" borderId="133" xfId="0" applyFont="1" applyFill="1" applyBorder="1" applyAlignment="1">
      <alignment horizontal="center" vertical="center" wrapText="1"/>
    </xf>
    <xf numFmtId="0" fontId="103" fillId="19" borderId="157" xfId="0" applyFont="1" applyFill="1" applyBorder="1" applyAlignment="1">
      <alignment horizontal="center" vertical="center" wrapText="1"/>
    </xf>
    <xf numFmtId="0" fontId="98" fillId="26" borderId="168" xfId="2" applyFont="1" applyFill="1" applyBorder="1" applyAlignment="1">
      <alignment horizontal="center" vertical="center" wrapText="1"/>
    </xf>
    <xf numFmtId="0" fontId="99" fillId="26" borderId="169" xfId="2" applyFont="1" applyFill="1" applyBorder="1" applyAlignment="1">
      <alignment horizontal="center" vertical="center" wrapText="1"/>
    </xf>
    <xf numFmtId="0" fontId="97" fillId="26" borderId="169" xfId="2" applyFont="1" applyFill="1" applyBorder="1" applyAlignment="1">
      <alignment horizontal="center" vertical="center"/>
    </xf>
    <xf numFmtId="0" fontId="97" fillId="26" borderId="170"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48"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3" fillId="19" borderId="0" xfId="17" applyFont="1" applyFill="1" applyAlignment="1">
      <alignment horizontal="left" vertical="center"/>
    </xf>
    <xf numFmtId="0" fontId="87" fillId="0" borderId="0" xfId="2" applyFont="1" applyAlignment="1">
      <alignment vertical="top" wrapText="1"/>
    </xf>
    <xf numFmtId="0" fontId="8" fillId="0" borderId="176" xfId="1" applyBorder="1" applyAlignment="1" applyProtection="1">
      <alignment vertical="center" wrapText="1"/>
    </xf>
    <xf numFmtId="0" fontId="8" fillId="0" borderId="171" xfId="1" applyFill="1" applyBorder="1" applyAlignment="1" applyProtection="1">
      <alignment vertical="center" wrapText="1"/>
    </xf>
    <xf numFmtId="180" fontId="50" fillId="11" borderId="177" xfId="17" applyNumberFormat="1" applyFont="1" applyFill="1" applyBorder="1" applyAlignment="1">
      <alignment horizontal="center" vertical="center"/>
    </xf>
    <xf numFmtId="0" fontId="115" fillId="3" borderId="9" xfId="2" applyFont="1" applyFill="1" applyBorder="1" applyAlignment="1">
      <alignment horizontal="center" vertical="center"/>
    </xf>
    <xf numFmtId="14" fontId="91" fillId="21" borderId="134" xfId="2" applyNumberFormat="1" applyFont="1" applyFill="1" applyBorder="1" applyAlignment="1">
      <alignment vertical="center" shrinkToFit="1"/>
    </xf>
    <xf numFmtId="14" fontId="29" fillId="21" borderId="178" xfId="2" applyNumberFormat="1" applyFont="1" applyFill="1" applyBorder="1" applyAlignment="1">
      <alignment horizontal="center" vertical="center" shrinkToFit="1"/>
    </xf>
    <xf numFmtId="14" fontId="87" fillId="21" borderId="180" xfId="1" applyNumberFormat="1" applyFont="1" applyFill="1" applyBorder="1" applyAlignment="1" applyProtection="1">
      <alignment vertical="center" wrapText="1"/>
    </xf>
    <xf numFmtId="14" fontId="87" fillId="21" borderId="181" xfId="1" applyNumberFormat="1" applyFont="1" applyFill="1" applyBorder="1" applyAlignment="1" applyProtection="1">
      <alignment vertical="center" wrapText="1"/>
    </xf>
    <xf numFmtId="56" fontId="87" fillId="21" borderId="17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20" fillId="5" borderId="14" xfId="2" applyFont="1" applyFill="1" applyBorder="1">
      <alignment vertical="center"/>
    </xf>
    <xf numFmtId="0" fontId="119" fillId="0" borderId="132" xfId="0" applyFont="1" applyBorder="1">
      <alignment vertical="center"/>
    </xf>
    <xf numFmtId="0" fontId="118" fillId="31" borderId="0" xfId="0" applyFont="1" applyFill="1" applyAlignment="1">
      <alignment horizontal="center" vertical="center" wrapText="1"/>
    </xf>
    <xf numFmtId="177" fontId="13" fillId="19" borderId="183"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0" xfId="17" applyFont="1" applyFill="1" applyBorder="1" applyAlignment="1">
      <alignment horizontal="center" vertical="center" wrapText="1"/>
    </xf>
    <xf numFmtId="14" fontId="37" fillId="19" borderId="131" xfId="17" applyNumberFormat="1" applyFont="1" applyFill="1" applyBorder="1" applyAlignment="1">
      <alignment horizontal="center" vertical="center"/>
    </xf>
    <xf numFmtId="0" fontId="1" fillId="19" borderId="130" xfId="17" applyFill="1" applyBorder="1" applyAlignment="1">
      <alignment horizontal="center" vertical="center" wrapText="1"/>
    </xf>
    <xf numFmtId="14" fontId="1" fillId="19" borderId="131"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84" xfId="2" applyNumberFormat="1" applyFont="1" applyFill="1" applyBorder="1" applyAlignment="1">
      <alignment horizontal="center" vertical="center" wrapText="1"/>
    </xf>
    <xf numFmtId="0" fontId="23" fillId="19" borderId="185"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23" fillId="21" borderId="52" xfId="2" applyNumberFormat="1" applyFont="1" applyFill="1" applyBorder="1" applyAlignment="1">
      <alignment horizontal="center" vertical="center" shrinkToFit="1"/>
    </xf>
    <xf numFmtId="0" fontId="130" fillId="19" borderId="187" xfId="2" applyFont="1" applyFill="1" applyBorder="1" applyAlignment="1">
      <alignment horizontal="center" vertical="center"/>
    </xf>
    <xf numFmtId="177" fontId="130" fillId="19" borderId="187" xfId="2" applyNumberFormat="1" applyFont="1" applyFill="1" applyBorder="1" applyAlignment="1">
      <alignment horizontal="center" vertical="center" shrinkToFit="1"/>
    </xf>
    <xf numFmtId="0" fontId="131" fillId="0" borderId="187" xfId="0" applyFont="1" applyBorder="1" applyAlignment="1">
      <alignment horizontal="center" vertical="center" wrapText="1"/>
    </xf>
    <xf numFmtId="177" fontId="13" fillId="19" borderId="187" xfId="2" applyNumberFormat="1" applyFont="1" applyFill="1" applyBorder="1" applyAlignment="1">
      <alignment horizontal="center" vertical="center" wrapText="1"/>
    </xf>
    <xf numFmtId="177" fontId="23" fillId="19" borderId="186" xfId="2" applyNumberFormat="1" applyFont="1" applyFill="1" applyBorder="1" applyAlignment="1">
      <alignment horizontal="center" vertical="center" shrinkToFit="1"/>
    </xf>
    <xf numFmtId="177" fontId="1" fillId="19" borderId="186" xfId="2" applyNumberFormat="1" applyFont="1" applyFill="1" applyBorder="1" applyAlignment="1">
      <alignment horizontal="center" vertical="center" wrapText="1"/>
    </xf>
    <xf numFmtId="0" fontId="23" fillId="19" borderId="186" xfId="2" applyFont="1" applyFill="1" applyBorder="1" applyAlignment="1">
      <alignment horizontal="center" vertical="center" wrapText="1"/>
    </xf>
    <xf numFmtId="0" fontId="6" fillId="0" borderId="186" xfId="2" applyBorder="1" applyAlignment="1">
      <alignment horizontal="center" vertical="center"/>
    </xf>
    <xf numFmtId="0" fontId="24" fillId="23" borderId="7" xfId="2" applyFont="1" applyFill="1" applyBorder="1" applyAlignment="1">
      <alignment horizontal="center" vertical="top" wrapText="1"/>
    </xf>
    <xf numFmtId="177" fontId="1" fillId="23" borderId="37"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15" fillId="3" borderId="9" xfId="2" applyFont="1" applyFill="1" applyBorder="1" applyAlignment="1">
      <alignment horizontal="center" vertical="center" wrapText="1"/>
    </xf>
    <xf numFmtId="0" fontId="108" fillId="26" borderId="169" xfId="2" applyFont="1" applyFill="1" applyBorder="1" applyAlignment="1">
      <alignment horizontal="left" vertical="center" shrinkToFit="1"/>
    </xf>
    <xf numFmtId="0" fontId="132" fillId="0" borderId="182" xfId="1" applyFont="1" applyFill="1" applyBorder="1" applyAlignment="1" applyProtection="1">
      <alignment vertical="top" wrapText="1"/>
    </xf>
    <xf numFmtId="0" fontId="91" fillId="21" borderId="9" xfId="2" applyFont="1" applyFill="1" applyBorder="1" applyAlignment="1">
      <alignment horizontal="center" vertical="center"/>
    </xf>
    <xf numFmtId="0" fontId="85" fillId="0" borderId="118" xfId="0" applyFont="1" applyBorder="1" applyAlignment="1">
      <alignment horizontal="center" vertical="center" wrapText="1"/>
    </xf>
    <xf numFmtId="0" fontId="135" fillId="0" borderId="0" xfId="0" applyFont="1">
      <alignment vertical="center"/>
    </xf>
    <xf numFmtId="0" fontId="137" fillId="21" borderId="149" xfId="2" applyFont="1" applyFill="1" applyBorder="1" applyAlignment="1">
      <alignment horizontal="center" vertical="center" wrapText="1"/>
    </xf>
    <xf numFmtId="0" fontId="8" fillId="0" borderId="190" xfId="1" applyFill="1" applyBorder="1" applyAlignment="1" applyProtection="1">
      <alignment vertical="center" wrapText="1"/>
    </xf>
    <xf numFmtId="0" fontId="6" fillId="0" borderId="104" xfId="2" applyBorder="1">
      <alignment vertical="center"/>
    </xf>
    <xf numFmtId="0" fontId="27" fillId="0" borderId="155" xfId="2" applyFont="1" applyBorder="1" applyAlignment="1">
      <alignment vertical="top" wrapText="1"/>
    </xf>
    <xf numFmtId="0" fontId="8" fillId="0" borderId="192" xfId="1" applyFill="1" applyBorder="1" applyAlignment="1" applyProtection="1">
      <alignment vertical="center" wrapText="1"/>
    </xf>
    <xf numFmtId="0" fontId="6" fillId="0" borderId="105" xfId="2" applyBorder="1">
      <alignment vertical="center"/>
    </xf>
    <xf numFmtId="0" fontId="105" fillId="5" borderId="67"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26" xfId="17" applyFill="1" applyBorder="1" applyAlignment="1">
      <alignment horizontal="center" vertical="center" wrapText="1"/>
    </xf>
    <xf numFmtId="0" fontId="1" fillId="19" borderId="0" xfId="17" applyFill="1">
      <alignment vertical="center"/>
    </xf>
    <xf numFmtId="0" fontId="1" fillId="19" borderId="127" xfId="17" applyFill="1" applyBorder="1" applyAlignment="1">
      <alignment horizontal="center" vertical="center"/>
    </xf>
    <xf numFmtId="177" fontId="23" fillId="32" borderId="186" xfId="2" applyNumberFormat="1" applyFont="1" applyFill="1" applyBorder="1" applyAlignment="1">
      <alignment horizontal="center" vertical="center" shrinkToFit="1"/>
    </xf>
    <xf numFmtId="180" fontId="50" fillId="11" borderId="193" xfId="17" applyNumberFormat="1" applyFont="1" applyFill="1" applyBorder="1" applyAlignment="1">
      <alignment horizontal="center" vertical="center"/>
    </xf>
    <xf numFmtId="0" fontId="94" fillId="19" borderId="0" xfId="0" applyFont="1" applyFill="1" applyAlignment="1">
      <alignment horizontal="center" vertical="center"/>
    </xf>
    <xf numFmtId="0" fontId="142" fillId="21" borderId="149" xfId="2" applyFont="1" applyFill="1" applyBorder="1" applyAlignment="1">
      <alignment horizontal="center" vertical="center" wrapText="1"/>
    </xf>
    <xf numFmtId="0" fontId="25" fillId="19" borderId="0" xfId="2" applyFont="1" applyFill="1">
      <alignment vertical="center"/>
    </xf>
    <xf numFmtId="0" fontId="144" fillId="0" borderId="0" xfId="0" applyFont="1" applyAlignment="1">
      <alignment vertical="top" wrapText="1"/>
    </xf>
    <xf numFmtId="0" fontId="132" fillId="0" borderId="191"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194" xfId="2" applyFont="1" applyFill="1" applyBorder="1" applyAlignment="1">
      <alignment horizontal="left" vertical="center"/>
    </xf>
    <xf numFmtId="0" fontId="101" fillId="19" borderId="130" xfId="17" applyFont="1" applyFill="1" applyBorder="1" applyAlignment="1">
      <alignment horizontal="center" vertical="center" wrapText="1"/>
    </xf>
    <xf numFmtId="183" fontId="105" fillId="5" borderId="0" xfId="0" applyNumberFormat="1" applyFont="1" applyFill="1" applyAlignment="1">
      <alignment horizontal="left" vertical="center"/>
    </xf>
    <xf numFmtId="14" fontId="121" fillId="19" borderId="131" xfId="0" applyNumberFormat="1" applyFont="1" applyFill="1" applyBorder="1" applyAlignment="1">
      <alignment horizontal="center" vertical="center"/>
    </xf>
    <xf numFmtId="0" fontId="132" fillId="0" borderId="151"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198" xfId="2" applyNumberFormat="1" applyFont="1" applyFill="1" applyBorder="1" applyAlignment="1">
      <alignment horizontal="center" vertical="center"/>
    </xf>
    <xf numFmtId="14" fontId="91" fillId="21" borderId="199" xfId="2" applyNumberFormat="1" applyFont="1" applyFill="1" applyBorder="1" applyAlignment="1">
      <alignment horizontal="center" vertical="center"/>
    </xf>
    <xf numFmtId="14" fontId="91" fillId="21" borderId="200" xfId="2" applyNumberFormat="1" applyFont="1" applyFill="1" applyBorder="1" applyAlignment="1">
      <alignment horizontal="center" vertical="center"/>
    </xf>
    <xf numFmtId="0" fontId="8" fillId="0" borderId="201" xfId="1" applyFill="1" applyBorder="1" applyAlignment="1" applyProtection="1">
      <alignment vertical="center" wrapText="1"/>
    </xf>
    <xf numFmtId="0" fontId="8" fillId="0" borderId="203" xfId="1" applyBorder="1" applyAlignment="1" applyProtection="1">
      <alignment vertical="top" wrapText="1"/>
    </xf>
    <xf numFmtId="0" fontId="32" fillId="23" borderId="202" xfId="2" applyFont="1" applyFill="1" applyBorder="1" applyAlignment="1">
      <alignment horizontal="center" vertical="center" wrapText="1"/>
    </xf>
    <xf numFmtId="0" fontId="32" fillId="21" borderId="149" xfId="2" applyFont="1" applyFill="1" applyBorder="1" applyAlignment="1">
      <alignment horizontal="center" vertical="center" wrapText="1"/>
    </xf>
    <xf numFmtId="0" fontId="114" fillId="19" borderId="204" xfId="0" applyFont="1" applyFill="1" applyBorder="1" applyAlignment="1">
      <alignment horizontal="left" vertical="center"/>
    </xf>
    <xf numFmtId="0" fontId="114" fillId="19" borderId="205" xfId="0" applyFont="1" applyFill="1" applyBorder="1" applyAlignment="1">
      <alignment horizontal="left" vertical="center"/>
    </xf>
    <xf numFmtId="14" fontId="114" fillId="19" borderId="205" xfId="0" applyNumberFormat="1" applyFont="1" applyFill="1" applyBorder="1" applyAlignment="1">
      <alignment horizontal="center" vertical="center"/>
    </xf>
    <xf numFmtId="14" fontId="114" fillId="19" borderId="206"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86" xfId="2" applyFont="1" applyFill="1" applyBorder="1" applyAlignment="1">
      <alignment horizontal="center" vertical="center" wrapText="1"/>
    </xf>
    <xf numFmtId="177" fontId="23" fillId="34" borderId="186" xfId="2" applyNumberFormat="1" applyFont="1" applyFill="1" applyBorder="1" applyAlignment="1">
      <alignment horizontal="center" vertical="center" shrinkToFit="1"/>
    </xf>
    <xf numFmtId="14" fontId="101" fillId="19" borderId="131" xfId="17" applyNumberFormat="1" applyFont="1" applyFill="1" applyBorder="1" applyAlignment="1">
      <alignment horizontal="center" vertical="center" wrapText="1"/>
    </xf>
    <xf numFmtId="0" fontId="132" fillId="0" borderId="175" xfId="2" applyFont="1" applyBorder="1" applyAlignment="1">
      <alignment horizontal="left" vertical="top" wrapText="1"/>
    </xf>
    <xf numFmtId="0" fontId="148" fillId="35" borderId="0" xfId="0" applyFont="1" applyFill="1" applyAlignment="1">
      <alignment horizontal="center" vertical="center" wrapText="1"/>
    </xf>
    <xf numFmtId="0" fontId="85" fillId="36" borderId="118" xfId="0" applyFont="1" applyFill="1" applyBorder="1" applyAlignment="1">
      <alignment horizontal="center" vertical="center" wrapText="1"/>
    </xf>
    <xf numFmtId="0" fontId="142" fillId="21" borderId="144" xfId="1" applyFont="1" applyFill="1" applyBorder="1" applyAlignment="1" applyProtection="1">
      <alignment horizontal="center" vertical="center" wrapText="1"/>
    </xf>
    <xf numFmtId="0" fontId="0" fillId="37" borderId="0" xfId="0" applyFill="1">
      <alignment vertical="center"/>
    </xf>
    <xf numFmtId="0" fontId="139" fillId="37" borderId="0" xfId="0" applyFont="1" applyFill="1">
      <alignment vertical="center"/>
    </xf>
    <xf numFmtId="0" fontId="136" fillId="37" borderId="0" xfId="0" applyFont="1" applyFill="1">
      <alignment vertical="center"/>
    </xf>
    <xf numFmtId="0" fontId="128" fillId="37" borderId="0" xfId="0" applyFont="1" applyFill="1" applyAlignment="1">
      <alignment vertical="center" wrapText="1"/>
    </xf>
    <xf numFmtId="0" fontId="140" fillId="37" borderId="0" xfId="0" applyFont="1" applyFill="1">
      <alignment vertical="center"/>
    </xf>
    <xf numFmtId="0" fontId="114" fillId="19" borderId="209" xfId="0" applyFont="1" applyFill="1" applyBorder="1" applyAlignment="1">
      <alignment horizontal="left" vertical="center"/>
    </xf>
    <xf numFmtId="0" fontId="114" fillId="19" borderId="210" xfId="0" applyFont="1" applyFill="1" applyBorder="1" applyAlignment="1">
      <alignment horizontal="left" vertical="center"/>
    </xf>
    <xf numFmtId="14" fontId="114" fillId="19" borderId="210" xfId="0" applyNumberFormat="1" applyFont="1" applyFill="1" applyBorder="1" applyAlignment="1">
      <alignment horizontal="center" vertical="center"/>
    </xf>
    <xf numFmtId="14" fontId="114" fillId="19" borderId="211" xfId="0" applyNumberFormat="1" applyFont="1" applyFill="1" applyBorder="1" applyAlignment="1">
      <alignment horizontal="center" vertical="center"/>
    </xf>
    <xf numFmtId="0" fontId="149" fillId="0" borderId="212" xfId="2" applyFont="1" applyBorder="1" applyAlignment="1">
      <alignment horizontal="left" vertical="top" wrapText="1"/>
    </xf>
    <xf numFmtId="180" fontId="50" fillId="11" borderId="213" xfId="17" applyNumberFormat="1" applyFont="1" applyFill="1" applyBorder="1" applyAlignment="1">
      <alignment horizontal="center" vertical="center"/>
    </xf>
    <xf numFmtId="0" fontId="13" fillId="0" borderId="215"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50"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14" fontId="23" fillId="19" borderId="131" xfId="17" applyNumberFormat="1" applyFont="1" applyFill="1" applyBorder="1" applyAlignment="1">
      <alignment horizontal="center" vertical="center"/>
    </xf>
    <xf numFmtId="14" fontId="87" fillId="21" borderId="1" xfId="1" applyNumberFormat="1" applyFont="1" applyFill="1" applyBorder="1" applyAlignment="1" applyProtection="1">
      <alignment horizontal="center" vertical="center" shrinkToFit="1"/>
    </xf>
    <xf numFmtId="0" fontId="85" fillId="0" borderId="218" xfId="0" applyFont="1" applyBorder="1" applyAlignment="1">
      <alignment horizontal="center" vertical="center" wrapText="1"/>
    </xf>
    <xf numFmtId="0" fontId="85" fillId="0" borderId="219" xfId="0" applyFont="1" applyBorder="1" applyAlignment="1">
      <alignment horizontal="center" vertical="center" wrapText="1"/>
    </xf>
    <xf numFmtId="0" fontId="85" fillId="0" borderId="220" xfId="0" applyFont="1" applyBorder="1" applyAlignment="1">
      <alignment horizontal="center" vertical="center" wrapText="1"/>
    </xf>
    <xf numFmtId="0" fontId="114" fillId="19" borderId="221" xfId="0" applyFont="1" applyFill="1" applyBorder="1" applyAlignment="1">
      <alignment horizontal="left" vertical="center"/>
    </xf>
    <xf numFmtId="0" fontId="114" fillId="19" borderId="222" xfId="0" applyFont="1" applyFill="1" applyBorder="1" applyAlignment="1">
      <alignment horizontal="left" vertical="center"/>
    </xf>
    <xf numFmtId="14" fontId="114" fillId="19" borderId="222" xfId="0" applyNumberFormat="1" applyFont="1" applyFill="1" applyBorder="1" applyAlignment="1">
      <alignment horizontal="center" vertical="center"/>
    </xf>
    <xf numFmtId="14" fontId="114" fillId="19" borderId="223" xfId="0" applyNumberFormat="1" applyFont="1" applyFill="1" applyBorder="1" applyAlignment="1">
      <alignment horizontal="center" vertical="center"/>
    </xf>
    <xf numFmtId="0" fontId="149" fillId="0" borderId="224" xfId="1" applyFont="1" applyFill="1" applyBorder="1" applyAlignment="1" applyProtection="1">
      <alignment vertical="top" wrapText="1"/>
    </xf>
    <xf numFmtId="0" fontId="152" fillId="21" borderId="149" xfId="2" applyFont="1" applyFill="1" applyBorder="1" applyAlignment="1">
      <alignment horizontal="center" vertical="center" wrapText="1"/>
    </xf>
    <xf numFmtId="0" fontId="93" fillId="21" borderId="130" xfId="17" applyFont="1" applyFill="1" applyBorder="1" applyAlignment="1">
      <alignment horizontal="center" vertical="center" wrapText="1"/>
    </xf>
    <xf numFmtId="14" fontId="93" fillId="21" borderId="131" xfId="17" applyNumberFormat="1" applyFont="1" applyFill="1" applyBorder="1" applyAlignment="1">
      <alignment horizontal="center" vertical="center"/>
    </xf>
    <xf numFmtId="0" fontId="114" fillId="21" borderId="222" xfId="0" applyFont="1" applyFill="1" applyBorder="1" applyAlignment="1">
      <alignment horizontal="left" vertical="center"/>
    </xf>
    <xf numFmtId="0" fontId="114" fillId="29" borderId="205" xfId="0" applyFont="1" applyFill="1" applyBorder="1" applyAlignment="1">
      <alignment horizontal="left" vertical="center"/>
    </xf>
    <xf numFmtId="0" fontId="114" fillId="29" borderId="210" xfId="0" applyFont="1" applyFill="1" applyBorder="1" applyAlignment="1">
      <alignment horizontal="left" vertical="center"/>
    </xf>
    <xf numFmtId="0" fontId="114" fillId="29" borderId="222" xfId="0" applyFont="1" applyFill="1" applyBorder="1" applyAlignment="1">
      <alignment horizontal="left" vertical="center"/>
    </xf>
    <xf numFmtId="0" fontId="114" fillId="28" borderId="222" xfId="0" applyFont="1" applyFill="1" applyBorder="1" applyAlignment="1">
      <alignment horizontal="left" vertical="center"/>
    </xf>
    <xf numFmtId="0" fontId="114" fillId="38" borderId="222" xfId="0" applyFont="1" applyFill="1" applyBorder="1" applyAlignment="1">
      <alignment horizontal="left" vertical="center"/>
    </xf>
    <xf numFmtId="14" fontId="87" fillId="21" borderId="1" xfId="2" applyNumberFormat="1" applyFont="1" applyFill="1" applyBorder="1" applyAlignment="1">
      <alignment horizontal="center" vertical="center" wrapText="1" shrinkToFit="1"/>
    </xf>
    <xf numFmtId="0" fontId="71" fillId="19" borderId="0" xfId="0" applyFont="1" applyFill="1" applyAlignment="1">
      <alignment horizontal="center" vertical="center"/>
    </xf>
    <xf numFmtId="0" fontId="85" fillId="0" borderId="133" xfId="0" applyFont="1" applyBorder="1" applyAlignment="1">
      <alignment horizontal="center" vertical="center" wrapText="1"/>
    </xf>
    <xf numFmtId="0" fontId="114" fillId="28" borderId="205" xfId="0" applyFont="1" applyFill="1" applyBorder="1" applyAlignment="1">
      <alignment horizontal="left" vertical="center"/>
    </xf>
    <xf numFmtId="14" fontId="91" fillId="21" borderId="9" xfId="2" applyNumberFormat="1" applyFont="1" applyFill="1" applyBorder="1" applyAlignment="1">
      <alignment vertical="center" shrinkToFit="1"/>
    </xf>
    <xf numFmtId="14" fontId="87" fillId="21" borderId="9" xfId="1" applyNumberFormat="1" applyFont="1" applyFill="1" applyBorder="1" applyAlignment="1" applyProtection="1">
      <alignment vertical="center" wrapText="1"/>
    </xf>
    <xf numFmtId="0" fontId="8" fillId="0" borderId="203" xfId="1" applyBorder="1" applyAlignment="1" applyProtection="1">
      <alignment vertical="center" wrapText="1"/>
    </xf>
    <xf numFmtId="0" fontId="0" fillId="21" borderId="13" xfId="0" applyFill="1" applyBorder="1" applyAlignment="1">
      <alignment vertical="top" wrapText="1"/>
    </xf>
    <xf numFmtId="0" fontId="115" fillId="21" borderId="199" xfId="2" applyFont="1" applyFill="1" applyBorder="1" applyAlignment="1">
      <alignment horizontal="center" vertical="center" wrapText="1"/>
    </xf>
    <xf numFmtId="0" fontId="115" fillId="21" borderId="199" xfId="2" applyFont="1" applyFill="1" applyBorder="1" applyAlignment="1">
      <alignment horizontal="center" vertical="center"/>
    </xf>
    <xf numFmtId="0" fontId="115" fillId="21" borderId="198" xfId="2" applyFont="1" applyFill="1" applyBorder="1" applyAlignment="1">
      <alignment horizontal="center" vertical="center"/>
    </xf>
    <xf numFmtId="0" fontId="91" fillId="21" borderId="200" xfId="2" applyFont="1" applyFill="1" applyBorder="1" applyAlignment="1">
      <alignment horizontal="center" vertical="center"/>
    </xf>
    <xf numFmtId="56" fontId="93" fillId="19" borderId="130" xfId="17" applyNumberFormat="1" applyFont="1" applyFill="1" applyBorder="1" applyAlignment="1">
      <alignment horizontal="center" vertical="center" wrapText="1"/>
    </xf>
    <xf numFmtId="0" fontId="114" fillId="39" borderId="205" xfId="0" applyFont="1" applyFill="1" applyBorder="1" applyAlignment="1">
      <alignment horizontal="left" vertical="center"/>
    </xf>
    <xf numFmtId="0" fontId="114" fillId="39" borderId="210" xfId="0" applyFont="1" applyFill="1" applyBorder="1" applyAlignment="1">
      <alignment horizontal="left" vertical="center"/>
    </xf>
    <xf numFmtId="0" fontId="114" fillId="21" borderId="210" xfId="0" applyFont="1" applyFill="1" applyBorder="1" applyAlignment="1">
      <alignment horizontal="left" vertical="center"/>
    </xf>
    <xf numFmtId="0" fontId="147" fillId="0" borderId="0" xfId="2" applyFont="1">
      <alignment vertical="center"/>
    </xf>
    <xf numFmtId="0" fontId="101" fillId="21" borderId="130" xfId="17" applyFont="1" applyFill="1" applyBorder="1" applyAlignment="1">
      <alignment horizontal="center" vertical="center" wrapText="1"/>
    </xf>
    <xf numFmtId="0" fontId="133" fillId="0" borderId="226" xfId="1" applyFont="1" applyFill="1" applyBorder="1" applyAlignment="1" applyProtection="1">
      <alignment horizontal="left" vertical="top" wrapText="1"/>
    </xf>
    <xf numFmtId="0" fontId="8" fillId="0" borderId="227" xfId="1" applyFill="1" applyBorder="1" applyAlignment="1" applyProtection="1">
      <alignment horizontal="left" vertical="center" wrapText="1"/>
    </xf>
    <xf numFmtId="0" fontId="6" fillId="0" borderId="0" xfId="2" applyAlignment="1">
      <alignment horizontal="center" vertical="top"/>
    </xf>
    <xf numFmtId="0" fontId="132" fillId="0" borderId="229" xfId="1" applyFont="1" applyBorder="1" applyAlignment="1" applyProtection="1">
      <alignment horizontal="left" vertical="top" wrapText="1"/>
    </xf>
    <xf numFmtId="0" fontId="8" fillId="0" borderId="230" xfId="1" applyFill="1" applyBorder="1" applyAlignment="1" applyProtection="1">
      <alignment vertical="center" wrapText="1"/>
    </xf>
    <xf numFmtId="0" fontId="134" fillId="0" borderId="230" xfId="1" applyFont="1" applyFill="1" applyBorder="1" applyAlignment="1" applyProtection="1">
      <alignment horizontal="left" vertical="top" wrapText="1"/>
    </xf>
    <xf numFmtId="0" fontId="32" fillId="31" borderId="231" xfId="1" applyFont="1" applyFill="1" applyBorder="1" applyAlignment="1" applyProtection="1">
      <alignment horizontal="center" vertical="center" wrapText="1" shrinkToFit="1"/>
    </xf>
    <xf numFmtId="0" fontId="88" fillId="0" borderId="232" xfId="2" applyFont="1" applyBorder="1" applyAlignment="1">
      <alignment vertical="center" shrinkToFit="1"/>
    </xf>
    <xf numFmtId="0" fontId="32" fillId="31" borderId="233" xfId="1" applyFont="1" applyFill="1" applyBorder="1" applyAlignment="1" applyProtection="1">
      <alignment horizontal="center" vertical="center" wrapText="1" shrinkToFit="1"/>
    </xf>
    <xf numFmtId="0" fontId="88" fillId="0" borderId="225" xfId="2" applyFont="1" applyBorder="1" applyAlignment="1">
      <alignment vertical="center" shrinkToFit="1"/>
    </xf>
    <xf numFmtId="0" fontId="85" fillId="40" borderId="118" xfId="0" applyFont="1" applyFill="1" applyBorder="1" applyAlignment="1">
      <alignment horizontal="center" vertical="center" wrapText="1"/>
    </xf>
    <xf numFmtId="0" fontId="23" fillId="0" borderId="186" xfId="2" applyFont="1" applyBorder="1" applyAlignment="1">
      <alignment horizontal="center" vertical="center"/>
    </xf>
    <xf numFmtId="0" fontId="114" fillId="21" borderId="205" xfId="0" applyFont="1" applyFill="1" applyBorder="1" applyAlignment="1">
      <alignment horizontal="left" vertical="center"/>
    </xf>
    <xf numFmtId="0" fontId="0" fillId="41" borderId="0" xfId="0" applyFill="1">
      <alignment vertical="center"/>
    </xf>
    <xf numFmtId="0" fontId="139" fillId="41" borderId="0" xfId="0" applyFont="1" applyFill="1">
      <alignment vertical="center"/>
    </xf>
    <xf numFmtId="0" fontId="138" fillId="41" borderId="0" xfId="0" applyFont="1" applyFill="1">
      <alignment vertical="center"/>
    </xf>
    <xf numFmtId="0" fontId="153" fillId="41" borderId="0" xfId="0" applyFont="1" applyFill="1">
      <alignment vertical="center"/>
    </xf>
    <xf numFmtId="0" fontId="141" fillId="41" borderId="0" xfId="0" applyFont="1" applyFill="1">
      <alignment vertical="center"/>
    </xf>
    <xf numFmtId="0" fontId="128" fillId="41" borderId="0" xfId="0" applyFont="1" applyFill="1" applyAlignment="1">
      <alignment vertical="center" wrapText="1"/>
    </xf>
    <xf numFmtId="0" fontId="140" fillId="41" borderId="0" xfId="0" applyFont="1" applyFill="1">
      <alignment vertical="center"/>
    </xf>
    <xf numFmtId="0" fontId="0" fillId="41" borderId="0" xfId="0" applyFill="1" applyAlignment="1">
      <alignment horizontal="center" vertical="center"/>
    </xf>
    <xf numFmtId="0" fontId="154" fillId="0" borderId="182" xfId="1" applyFont="1" applyFill="1" applyBorder="1" applyAlignment="1" applyProtection="1">
      <alignment vertical="top" wrapText="1"/>
    </xf>
    <xf numFmtId="0" fontId="114" fillId="28" borderId="210" xfId="0" applyFont="1" applyFill="1" applyBorder="1" applyAlignment="1">
      <alignment horizontal="left" vertical="center"/>
    </xf>
    <xf numFmtId="0" fontId="114" fillId="39" borderId="222" xfId="0" applyFont="1" applyFill="1" applyBorder="1" applyAlignment="1">
      <alignment horizontal="left" vertical="center"/>
    </xf>
    <xf numFmtId="0" fontId="114" fillId="42" borderId="222" xfId="0" applyFont="1" applyFill="1" applyBorder="1" applyAlignment="1">
      <alignment horizontal="left" vertical="center"/>
    </xf>
    <xf numFmtId="14" fontId="93" fillId="21" borderId="131" xfId="17" applyNumberFormat="1" applyFont="1" applyFill="1" applyBorder="1" applyAlignment="1">
      <alignment horizontal="center" vertical="center" wrapText="1"/>
    </xf>
    <xf numFmtId="0" fontId="13" fillId="21" borderId="130" xfId="17" applyFont="1" applyFill="1" applyBorder="1" applyAlignment="1">
      <alignment horizontal="center" vertical="center" wrapText="1"/>
    </xf>
    <xf numFmtId="14" fontId="13" fillId="21" borderId="131" xfId="17" applyNumberFormat="1" applyFont="1" applyFill="1" applyBorder="1" applyAlignment="1">
      <alignment horizontal="center" vertical="center"/>
    </xf>
    <xf numFmtId="0" fontId="100" fillId="21" borderId="0" xfId="0" applyFont="1" applyFill="1" applyAlignment="1">
      <alignment horizontal="center" vertical="center" wrapText="1"/>
    </xf>
    <xf numFmtId="14" fontId="13" fillId="21" borderId="131" xfId="17" applyNumberFormat="1" applyFont="1" applyFill="1" applyBorder="1" applyAlignment="1">
      <alignment horizontal="center" vertical="center" wrapText="1"/>
    </xf>
    <xf numFmtId="14" fontId="87" fillId="21" borderId="180" xfId="1" applyNumberFormat="1" applyFont="1" applyFill="1" applyBorder="1" applyAlignment="1" applyProtection="1">
      <alignment horizontal="center" vertical="center" wrapText="1"/>
    </xf>
    <xf numFmtId="0" fontId="157" fillId="21" borderId="228" xfId="2" applyFont="1" applyFill="1" applyBorder="1" applyAlignment="1">
      <alignment horizontal="center" vertical="center" wrapText="1"/>
    </xf>
    <xf numFmtId="0" fontId="32" fillId="21" borderId="153" xfId="1" applyFont="1" applyFill="1" applyBorder="1" applyAlignment="1" applyProtection="1">
      <alignment horizontal="center" vertical="center" wrapText="1"/>
    </xf>
    <xf numFmtId="0" fontId="21" fillId="0" borderId="225" xfId="1" applyFont="1" applyFill="1" applyBorder="1" applyAlignment="1" applyProtection="1">
      <alignment vertical="top" wrapText="1"/>
    </xf>
    <xf numFmtId="0" fontId="18" fillId="35" borderId="192" xfId="1" applyFont="1" applyFill="1" applyBorder="1" applyAlignment="1" applyProtection="1">
      <alignment horizontal="center" vertical="center" wrapText="1"/>
    </xf>
    <xf numFmtId="0" fontId="143" fillId="35" borderId="0" xfId="0" applyFont="1" applyFill="1" applyAlignment="1">
      <alignment horizontal="center" vertical="center" wrapText="1"/>
    </xf>
    <xf numFmtId="0" fontId="1" fillId="5" borderId="0" xfId="21" applyFill="1">
      <alignment vertical="center"/>
    </xf>
    <xf numFmtId="0" fontId="1" fillId="5" borderId="0" xfId="21" applyFill="1" applyAlignment="1">
      <alignment horizontal="right" vertical="center"/>
    </xf>
    <xf numFmtId="0" fontId="1" fillId="0" borderId="0" xfId="21">
      <alignment vertical="center"/>
    </xf>
    <xf numFmtId="0" fontId="35" fillId="5" borderId="0" xfId="21" applyFont="1" applyFill="1" applyAlignment="1">
      <alignment horizontal="left" vertical="center"/>
    </xf>
    <xf numFmtId="0" fontId="158" fillId="5" borderId="0" xfId="21" applyFont="1" applyFill="1" applyAlignment="1">
      <alignment horizontal="left" vertical="center" wrapText="1"/>
    </xf>
    <xf numFmtId="0" fontId="159" fillId="5" borderId="0" xfId="21" applyFont="1" applyFill="1">
      <alignment vertical="center"/>
    </xf>
    <xf numFmtId="0" fontId="159" fillId="5" borderId="0" xfId="21" applyFont="1" applyFill="1" applyAlignment="1">
      <alignment horizontal="right" vertical="center"/>
    </xf>
    <xf numFmtId="0" fontId="1" fillId="0" borderId="0" xfId="21" applyAlignment="1">
      <alignment horizontal="right" vertical="center"/>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7" xfId="0" applyFont="1" applyBorder="1" applyAlignment="1">
      <alignment horizontal="left" vertical="center"/>
    </xf>
    <xf numFmtId="0" fontId="6" fillId="0" borderId="0" xfId="0" applyFont="1" applyAlignment="1">
      <alignment horizontal="left" vertical="center"/>
    </xf>
    <xf numFmtId="0" fontId="6" fillId="0" borderId="69" xfId="0" applyFont="1" applyBorder="1" applyAlignment="1">
      <alignment horizontal="left" vertical="center"/>
    </xf>
    <xf numFmtId="0" fontId="105" fillId="5" borderId="0" xfId="0" applyFont="1" applyFill="1" applyAlignment="1">
      <alignment horizontal="left" vertical="center" wrapText="1"/>
    </xf>
    <xf numFmtId="0" fontId="105" fillId="5" borderId="69"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99" fillId="41" borderId="0" xfId="1" applyFont="1" applyFill="1" applyAlignment="1" applyProtection="1">
      <alignment horizontal="center" vertical="center"/>
    </xf>
    <xf numFmtId="0" fontId="50" fillId="19" borderId="47" xfId="17" applyFont="1" applyFill="1" applyBorder="1" applyAlignment="1">
      <alignment horizontal="center" vertical="center"/>
    </xf>
    <xf numFmtId="0" fontId="50" fillId="19" borderId="48" xfId="17" applyFont="1" applyFill="1" applyBorder="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1" fillId="0" borderId="74" xfId="17"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38" fillId="0" borderId="77" xfId="17" applyFont="1" applyBorder="1" applyAlignment="1">
      <alignment horizontal="center" vertical="center" wrapText="1"/>
    </xf>
    <xf numFmtId="0" fontId="38" fillId="0" borderId="43" xfId="17" applyFont="1" applyBorder="1" applyAlignment="1">
      <alignment horizontal="center" vertical="center" wrapText="1"/>
    </xf>
    <xf numFmtId="0" fontId="34" fillId="17" borderId="0" xfId="17" applyFont="1" applyFill="1" applyAlignment="1">
      <alignment horizontal="center" vertical="center"/>
    </xf>
    <xf numFmtId="179" fontId="11" fillId="0" borderId="78" xfId="17" applyNumberFormat="1" applyFont="1" applyBorder="1" applyAlignment="1">
      <alignment horizontal="center" vertical="center" shrinkToFit="1"/>
    </xf>
    <xf numFmtId="179" fontId="11" fillId="0" borderId="79" xfId="17" applyNumberFormat="1" applyFont="1" applyBorder="1" applyAlignment="1">
      <alignment horizontal="center" vertical="center" shrinkToFit="1"/>
    </xf>
    <xf numFmtId="0" fontId="48" fillId="0" borderId="80" xfId="17" applyFont="1" applyBorder="1" applyAlignment="1">
      <alignment horizontal="center" vertical="center"/>
    </xf>
    <xf numFmtId="0" fontId="48" fillId="0" borderId="81" xfId="17" applyFont="1" applyBorder="1" applyAlignment="1">
      <alignment horizontal="center" vertical="center"/>
    </xf>
    <xf numFmtId="0" fontId="10" fillId="6" borderId="216" xfId="17" applyFont="1" applyFill="1" applyBorder="1" applyAlignment="1">
      <alignment horizontal="center" vertical="center" wrapText="1"/>
    </xf>
    <xf numFmtId="0" fontId="10" fillId="6" borderId="214" xfId="17" applyFont="1" applyFill="1" applyBorder="1" applyAlignment="1">
      <alignment horizontal="center" vertical="center" wrapText="1"/>
    </xf>
    <xf numFmtId="0" fontId="10" fillId="6" borderId="217" xfId="17" applyFont="1" applyFill="1" applyBorder="1" applyAlignment="1">
      <alignment horizontal="center" vertical="center" wrapText="1"/>
    </xf>
    <xf numFmtId="0" fontId="37" fillId="19" borderId="158" xfId="17" applyFont="1" applyFill="1" applyBorder="1" applyAlignment="1">
      <alignment horizontal="left" vertical="top" wrapText="1"/>
    </xf>
    <xf numFmtId="0" fontId="37" fillId="19" borderId="159" xfId="17" applyFont="1" applyFill="1" applyBorder="1" applyAlignment="1">
      <alignment horizontal="left" vertical="top" wrapText="1"/>
    </xf>
    <xf numFmtId="0" fontId="37" fillId="19" borderId="160" xfId="17" applyFont="1" applyFill="1" applyBorder="1" applyAlignment="1">
      <alignment horizontal="left" vertical="top" wrapText="1"/>
    </xf>
    <xf numFmtId="0" fontId="37" fillId="21" borderId="158" xfId="17" applyFont="1" applyFill="1" applyBorder="1" applyAlignment="1">
      <alignment horizontal="left" vertical="top" wrapText="1"/>
    </xf>
    <xf numFmtId="0" fontId="37" fillId="21" borderId="159" xfId="17" applyFont="1" applyFill="1" applyBorder="1" applyAlignment="1">
      <alignment horizontal="left" vertical="top" wrapText="1"/>
    </xf>
    <xf numFmtId="0" fontId="37" fillId="21" borderId="160" xfId="17" applyFont="1" applyFill="1" applyBorder="1" applyAlignment="1">
      <alignment horizontal="left" vertical="top" wrapText="1"/>
    </xf>
    <xf numFmtId="0" fontId="37" fillId="19" borderId="82" xfId="18" applyFont="1" applyFill="1" applyBorder="1" applyAlignment="1">
      <alignment horizontal="center" vertical="center"/>
    </xf>
    <xf numFmtId="0" fontId="37" fillId="19" borderId="83" xfId="18" applyFont="1" applyFill="1" applyBorder="1" applyAlignment="1">
      <alignment horizontal="center" vertical="center"/>
    </xf>
    <xf numFmtId="0" fontId="12" fillId="0" borderId="119" xfId="17" applyFont="1" applyBorder="1" applyAlignment="1">
      <alignment horizontal="center" vertical="center" wrapText="1"/>
    </xf>
    <xf numFmtId="0" fontId="12" fillId="0" borderId="120" xfId="17" applyFont="1" applyBorder="1" applyAlignment="1">
      <alignment horizontal="center" vertical="center" wrapText="1"/>
    </xf>
    <xf numFmtId="0" fontId="12" fillId="0" borderId="121" xfId="17" applyFont="1" applyBorder="1" applyAlignment="1">
      <alignment horizontal="center" vertical="center" wrapText="1"/>
    </xf>
    <xf numFmtId="0" fontId="55" fillId="19" borderId="123" xfId="17" applyFont="1" applyFill="1" applyBorder="1" applyAlignment="1">
      <alignment horizontal="center" vertical="center"/>
    </xf>
    <xf numFmtId="0" fontId="55" fillId="19" borderId="124" xfId="17" applyFont="1" applyFill="1" applyBorder="1" applyAlignment="1">
      <alignment horizontal="center" vertical="center"/>
    </xf>
    <xf numFmtId="0" fontId="55" fillId="19" borderId="125" xfId="17" applyFont="1" applyFill="1" applyBorder="1" applyAlignment="1">
      <alignment horizontal="center" vertical="center"/>
    </xf>
    <xf numFmtId="0" fontId="37" fillId="19" borderId="237" xfId="17" applyFont="1" applyFill="1" applyBorder="1" applyAlignment="1">
      <alignment horizontal="left" vertical="top" wrapText="1"/>
    </xf>
    <xf numFmtId="0" fontId="37" fillId="19" borderId="235" xfId="17" applyFont="1" applyFill="1" applyBorder="1" applyAlignment="1">
      <alignment horizontal="left" vertical="top" wrapText="1"/>
    </xf>
    <xf numFmtId="0" fontId="37" fillId="19" borderId="236" xfId="17" applyFont="1" applyFill="1" applyBorder="1" applyAlignment="1">
      <alignment horizontal="left" vertical="top" wrapText="1"/>
    </xf>
    <xf numFmtId="0" fontId="110" fillId="19" borderId="234" xfId="17" applyFont="1" applyFill="1" applyBorder="1" applyAlignment="1">
      <alignment horizontal="left" vertical="top" wrapText="1"/>
    </xf>
    <xf numFmtId="0" fontId="110" fillId="19" borderId="235" xfId="17" applyFont="1" applyFill="1" applyBorder="1" applyAlignment="1">
      <alignment horizontal="left" vertical="top" wrapText="1"/>
    </xf>
    <xf numFmtId="0" fontId="110" fillId="19" borderId="236" xfId="17" applyFont="1" applyFill="1" applyBorder="1" applyAlignment="1">
      <alignment horizontal="left" vertical="top" wrapText="1"/>
    </xf>
    <xf numFmtId="0" fontId="13" fillId="21" borderId="158" xfId="17" applyFont="1" applyFill="1" applyBorder="1" applyAlignment="1">
      <alignment horizontal="left" vertical="top" wrapText="1"/>
    </xf>
    <xf numFmtId="0" fontId="13" fillId="21" borderId="159" xfId="17" applyFont="1" applyFill="1" applyBorder="1" applyAlignment="1">
      <alignment horizontal="left" vertical="top" wrapText="1"/>
    </xf>
    <xf numFmtId="0" fontId="13" fillId="21" borderId="160" xfId="17" applyFont="1" applyFill="1" applyBorder="1" applyAlignment="1">
      <alignment horizontal="left" vertical="top" wrapText="1"/>
    </xf>
    <xf numFmtId="0" fontId="37" fillId="19" borderId="188" xfId="17" applyFont="1" applyFill="1" applyBorder="1" applyAlignment="1">
      <alignment horizontal="left" vertical="top" wrapText="1"/>
    </xf>
    <xf numFmtId="0" fontId="37" fillId="19" borderId="130" xfId="17" applyFont="1" applyFill="1" applyBorder="1" applyAlignment="1">
      <alignment horizontal="left" vertical="top" wrapText="1"/>
    </xf>
    <xf numFmtId="0" fontId="93" fillId="21" borderId="158" xfId="17" applyFont="1" applyFill="1" applyBorder="1" applyAlignment="1">
      <alignment horizontal="left" vertical="top" wrapText="1"/>
    </xf>
    <xf numFmtId="0" fontId="93" fillId="21" borderId="159" xfId="17" applyFont="1" applyFill="1" applyBorder="1" applyAlignment="1">
      <alignment horizontal="left" vertical="top" wrapText="1"/>
    </xf>
    <xf numFmtId="0" fontId="93" fillId="21" borderId="160" xfId="17" applyFont="1" applyFill="1" applyBorder="1" applyAlignment="1">
      <alignment horizontal="left" vertical="top" wrapText="1"/>
    </xf>
    <xf numFmtId="0" fontId="13" fillId="19" borderId="158" xfId="2" applyFont="1" applyFill="1" applyBorder="1" applyAlignment="1">
      <alignment horizontal="left" vertical="top" wrapText="1"/>
    </xf>
    <xf numFmtId="0" fontId="13" fillId="19" borderId="159" xfId="2" applyFont="1" applyFill="1" applyBorder="1" applyAlignment="1">
      <alignment horizontal="left" vertical="top" wrapText="1"/>
    </xf>
    <xf numFmtId="0" fontId="13" fillId="19" borderId="160" xfId="2" applyFont="1" applyFill="1" applyBorder="1" applyAlignment="1">
      <alignment horizontal="left" vertical="top" wrapText="1"/>
    </xf>
    <xf numFmtId="0" fontId="60" fillId="12" borderId="57" xfId="17" applyFont="1" applyFill="1" applyBorder="1" applyAlignment="1">
      <alignment horizontal="right" vertical="center" wrapText="1"/>
    </xf>
    <xf numFmtId="0" fontId="61" fillId="12" borderId="57" xfId="0" applyFont="1" applyFill="1" applyBorder="1" applyAlignment="1">
      <alignment horizontal="right" vertical="center"/>
    </xf>
    <xf numFmtId="0" fontId="0" fillId="12" borderId="57" xfId="0" applyFill="1" applyBorder="1" applyAlignment="1">
      <alignment horizontal="right" vertical="center"/>
    </xf>
    <xf numFmtId="180" fontId="60" fillId="12" borderId="57" xfId="17" applyNumberFormat="1" applyFont="1" applyFill="1" applyBorder="1" applyAlignment="1">
      <alignment horizontal="center" vertical="center" wrapText="1"/>
    </xf>
    <xf numFmtId="180" fontId="0" fillId="12" borderId="57" xfId="0" applyNumberFormat="1" applyFill="1" applyBorder="1" applyAlignment="1">
      <alignment horizontal="center" vertical="center" wrapText="1"/>
    </xf>
    <xf numFmtId="0" fontId="62" fillId="13" borderId="58" xfId="17" applyFont="1" applyFill="1" applyBorder="1" applyAlignment="1">
      <alignment horizontal="center" vertical="center" wrapText="1"/>
    </xf>
    <xf numFmtId="0" fontId="63" fillId="13" borderId="58" xfId="0" applyFont="1" applyFill="1" applyBorder="1" applyAlignment="1">
      <alignment horizontal="center" vertical="center"/>
    </xf>
    <xf numFmtId="0" fontId="62" fillId="10" borderId="58" xfId="0" applyFont="1" applyFill="1" applyBorder="1" applyAlignment="1">
      <alignment horizontal="center" vertical="center"/>
    </xf>
    <xf numFmtId="0" fontId="65" fillId="10" borderId="58" xfId="0" applyFont="1" applyFill="1" applyBorder="1" applyAlignment="1">
      <alignment horizontal="center" vertical="center"/>
    </xf>
    <xf numFmtId="0" fontId="67" fillId="18" borderId="106" xfId="16" applyFont="1" applyFill="1" applyBorder="1" applyAlignment="1">
      <alignment horizontal="center" vertical="center"/>
    </xf>
    <xf numFmtId="0" fontId="67" fillId="18" borderId="111" xfId="16" applyFont="1" applyFill="1" applyBorder="1" applyAlignment="1">
      <alignment horizontal="center" vertical="center"/>
    </xf>
    <xf numFmtId="0" fontId="67" fillId="18" borderId="113" xfId="16" applyFont="1" applyFill="1" applyBorder="1" applyAlignment="1">
      <alignment horizontal="center" vertical="center"/>
    </xf>
    <xf numFmtId="0" fontId="68" fillId="2" borderId="107" xfId="16" applyFont="1" applyFill="1" applyBorder="1" applyAlignment="1">
      <alignment vertical="center" wrapText="1"/>
    </xf>
    <xf numFmtId="0" fontId="68" fillId="2" borderId="108" xfId="16" applyFont="1" applyFill="1" applyBorder="1" applyAlignment="1">
      <alignment vertical="center" wrapText="1"/>
    </xf>
    <xf numFmtId="0" fontId="68" fillId="2" borderId="109" xfId="16" applyFont="1" applyFill="1" applyBorder="1" applyAlignment="1">
      <alignment vertical="center" wrapText="1"/>
    </xf>
    <xf numFmtId="0" fontId="68" fillId="2" borderId="98" xfId="16" applyFont="1" applyFill="1" applyBorder="1" applyAlignment="1">
      <alignment vertical="center" wrapText="1"/>
    </xf>
    <xf numFmtId="0" fontId="68" fillId="2" borderId="0" xfId="16" applyFont="1" applyFill="1" applyAlignment="1">
      <alignment vertical="center" wrapText="1"/>
    </xf>
    <xf numFmtId="0" fontId="68" fillId="2" borderId="99" xfId="16" applyFont="1" applyFill="1" applyBorder="1" applyAlignment="1">
      <alignment vertical="center" wrapText="1"/>
    </xf>
    <xf numFmtId="0" fontId="68" fillId="2" borderId="114" xfId="16" applyFont="1" applyFill="1" applyBorder="1" applyAlignment="1">
      <alignment vertical="center" wrapText="1"/>
    </xf>
    <xf numFmtId="0" fontId="68" fillId="2" borderId="115" xfId="16" applyFont="1" applyFill="1" applyBorder="1" applyAlignment="1">
      <alignment vertical="center" wrapText="1"/>
    </xf>
    <xf numFmtId="0" fontId="68" fillId="2" borderId="116" xfId="16" applyFont="1" applyFill="1" applyBorder="1" applyAlignment="1">
      <alignment vertical="center" wrapText="1"/>
    </xf>
    <xf numFmtId="0" fontId="68" fillId="2" borderId="107" xfId="16" applyFont="1" applyFill="1" applyBorder="1" applyAlignment="1">
      <alignment horizontal="left" vertical="center" wrapText="1"/>
    </xf>
    <xf numFmtId="0" fontId="68" fillId="2" borderId="108" xfId="16" applyFont="1" applyFill="1" applyBorder="1" applyAlignment="1">
      <alignment horizontal="left" vertical="center" wrapText="1"/>
    </xf>
    <xf numFmtId="0" fontId="68" fillId="2" borderId="110" xfId="16" applyFont="1" applyFill="1" applyBorder="1" applyAlignment="1">
      <alignment horizontal="left" vertical="center" wrapText="1"/>
    </xf>
    <xf numFmtId="0" fontId="68" fillId="2" borderId="98"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2" xfId="16" applyFont="1" applyFill="1" applyBorder="1" applyAlignment="1">
      <alignment horizontal="left" vertical="center" wrapText="1"/>
    </xf>
    <xf numFmtId="0" fontId="68" fillId="2" borderId="114" xfId="16" applyFont="1" applyFill="1" applyBorder="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7" fillId="5" borderId="35" xfId="17" applyFont="1" applyFill="1" applyBorder="1" applyAlignment="1">
      <alignment horizontal="center" vertical="center" wrapText="1"/>
    </xf>
    <xf numFmtId="0" fontId="60" fillId="25" borderId="71" xfId="17" applyFont="1" applyFill="1" applyBorder="1" applyAlignment="1">
      <alignment horizontal="center" vertical="center" wrapText="1"/>
    </xf>
    <xf numFmtId="0" fontId="58" fillId="16" borderId="71" xfId="17" applyFont="1" applyFill="1" applyBorder="1" applyAlignment="1">
      <alignment horizontal="center" vertical="center" wrapText="1"/>
    </xf>
    <xf numFmtId="0" fontId="0" fillId="16" borderId="71" xfId="0" applyFill="1" applyBorder="1" applyAlignment="1">
      <alignment horizontal="center" vertical="center" wrapText="1"/>
    </xf>
    <xf numFmtId="180" fontId="60" fillId="3" borderId="72" xfId="17" applyNumberFormat="1"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0" fontId="68" fillId="3" borderId="72" xfId="17" applyFont="1" applyFill="1" applyBorder="1" applyAlignment="1">
      <alignment horizontal="center" vertical="center" wrapText="1"/>
    </xf>
    <xf numFmtId="0" fontId="68" fillId="3" borderId="189" xfId="17"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58" xfId="2" applyFont="1" applyFill="1" applyBorder="1" applyAlignment="1">
      <alignment horizontal="left" vertical="top" wrapText="1"/>
    </xf>
    <xf numFmtId="0" fontId="96" fillId="19" borderId="159" xfId="2" applyFont="1" applyFill="1" applyBorder="1" applyAlignment="1">
      <alignment horizontal="left" vertical="top" wrapText="1"/>
    </xf>
    <xf numFmtId="0" fontId="96" fillId="19" borderId="160" xfId="2" applyFont="1" applyFill="1" applyBorder="1" applyAlignment="1">
      <alignment horizontal="left" vertical="top" wrapText="1"/>
    </xf>
    <xf numFmtId="0" fontId="13" fillId="21" borderId="158" xfId="2" applyFont="1" applyFill="1" applyBorder="1" applyAlignment="1">
      <alignment horizontal="left" vertical="top" wrapText="1"/>
    </xf>
    <xf numFmtId="0" fontId="13" fillId="21" borderId="159" xfId="2" applyFont="1" applyFill="1" applyBorder="1" applyAlignment="1">
      <alignment horizontal="left" vertical="top" wrapText="1"/>
    </xf>
    <xf numFmtId="0" fontId="13" fillId="21" borderId="160" xfId="2" applyFont="1" applyFill="1" applyBorder="1" applyAlignment="1">
      <alignment horizontal="left" vertical="top" wrapText="1"/>
    </xf>
    <xf numFmtId="0" fontId="155" fillId="5" borderId="145" xfId="21" applyFont="1" applyFill="1" applyBorder="1" applyAlignment="1">
      <alignment horizontal="justify" vertical="center"/>
    </xf>
    <xf numFmtId="0" fontId="155" fillId="5" borderId="147" xfId="21" applyFont="1" applyFill="1" applyBorder="1" applyAlignment="1">
      <alignment horizontal="justify" vertical="center"/>
    </xf>
    <xf numFmtId="0" fontId="155" fillId="5" borderId="148" xfId="21" applyFont="1" applyFill="1" applyBorder="1">
      <alignment vertical="center"/>
    </xf>
    <xf numFmtId="0" fontId="1" fillId="5" borderId="147" xfId="21" applyFill="1" applyBorder="1">
      <alignment vertical="center"/>
    </xf>
    <xf numFmtId="0" fontId="1" fillId="5" borderId="0" xfId="21" applyFill="1">
      <alignment vertical="center"/>
    </xf>
    <xf numFmtId="14" fontId="87" fillId="21" borderId="17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4"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shrinkToFit="1"/>
    </xf>
    <xf numFmtId="56" fontId="87" fillId="21" borderId="1" xfId="2" applyNumberFormat="1" applyFont="1" applyFill="1" applyBorder="1" applyAlignment="1">
      <alignment horizontal="center" vertical="center" wrapText="1"/>
    </xf>
    <xf numFmtId="56" fontId="87" fillId="21" borderId="134"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137" xfId="2" applyNumberFormat="1" applyFont="1" applyFill="1" applyBorder="1" applyAlignment="1">
      <alignment horizontal="center" vertical="center" wrapText="1" shrinkToFit="1"/>
    </xf>
    <xf numFmtId="14" fontId="87" fillId="21" borderId="135" xfId="2" applyNumberFormat="1" applyFont="1" applyFill="1" applyBorder="1" applyAlignment="1">
      <alignment horizontal="center" vertical="center" wrapText="1" shrinkToFit="1"/>
    </xf>
    <xf numFmtId="14" fontId="87" fillId="21" borderId="136" xfId="2" applyNumberFormat="1" applyFont="1" applyFill="1" applyBorder="1" applyAlignment="1">
      <alignment horizontal="center" vertical="center" wrapText="1" shrinkToFit="1"/>
    </xf>
    <xf numFmtId="14" fontId="87" fillId="21" borderId="172" xfId="1" applyNumberFormat="1" applyFont="1" applyFill="1" applyBorder="1" applyAlignment="1" applyProtection="1">
      <alignment horizontal="center" vertical="center" wrapText="1"/>
    </xf>
    <xf numFmtId="14" fontId="87" fillId="21" borderId="173" xfId="1" applyNumberFormat="1" applyFont="1" applyFill="1" applyBorder="1" applyAlignment="1" applyProtection="1">
      <alignment horizontal="center" vertical="center" wrapText="1"/>
    </xf>
    <xf numFmtId="14" fontId="87" fillId="21" borderId="174" xfId="1" applyNumberFormat="1" applyFont="1" applyFill="1" applyBorder="1" applyAlignment="1" applyProtection="1">
      <alignment horizontal="center" vertical="center" wrapText="1"/>
    </xf>
    <xf numFmtId="14" fontId="35" fillId="21" borderId="17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4" xfId="2" applyNumberFormat="1" applyFont="1" applyFill="1" applyBorder="1" applyAlignment="1">
      <alignment horizontal="center" vertical="center" shrinkToFit="1"/>
    </xf>
    <xf numFmtId="14" fontId="87" fillId="21" borderId="150" xfId="1" applyNumberFormat="1" applyFont="1" applyFill="1" applyBorder="1" applyAlignment="1" applyProtection="1">
      <alignment horizontal="center" vertical="center" wrapText="1"/>
    </xf>
    <xf numFmtId="0" fontId="87" fillId="21" borderId="150" xfId="2" applyFont="1" applyFill="1" applyBorder="1" applyAlignment="1">
      <alignment horizontal="center" vertical="center"/>
    </xf>
    <xf numFmtId="0" fontId="87" fillId="21" borderId="154" xfId="2" applyFont="1" applyFill="1" applyBorder="1" applyAlignment="1">
      <alignment horizontal="center" vertical="center"/>
    </xf>
    <xf numFmtId="56" fontId="87" fillId="21" borderId="39" xfId="2" applyNumberFormat="1" applyFont="1" applyFill="1" applyBorder="1" applyAlignment="1">
      <alignment horizontal="center" vertical="center" wrapText="1"/>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5" xfId="2" applyFont="1" applyFill="1" applyBorder="1" applyAlignment="1">
      <alignment vertical="top" wrapText="1"/>
    </xf>
    <xf numFmtId="0" fontId="6" fillId="0" borderId="61"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3" xfId="2" applyFill="1" applyBorder="1" applyAlignment="1">
      <alignment horizontal="left" vertical="top" wrapText="1"/>
    </xf>
    <xf numFmtId="0" fontId="6" fillId="24" borderId="122" xfId="2" applyFill="1" applyBorder="1" applyAlignment="1">
      <alignment horizontal="left" vertical="top" wrapText="1"/>
    </xf>
    <xf numFmtId="0" fontId="6" fillId="24" borderId="139" xfId="2" applyFill="1" applyBorder="1" applyAlignment="1">
      <alignment horizontal="left" vertical="top" wrapText="1"/>
    </xf>
    <xf numFmtId="0" fontId="1" fillId="28" borderId="53" xfId="2" applyFont="1" applyFill="1" applyBorder="1" applyAlignment="1">
      <alignment horizontal="left" vertical="top" wrapText="1"/>
    </xf>
    <xf numFmtId="0" fontId="1" fillId="28" borderId="64" xfId="2" applyFont="1" applyFill="1" applyBorder="1" applyAlignment="1">
      <alignment horizontal="lef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6" fillId="2" borderId="70" xfId="2" applyFill="1" applyBorder="1" applyAlignment="1">
      <alignment vertical="top" wrapText="1"/>
    </xf>
    <xf numFmtId="0" fontId="15" fillId="2" borderId="61" xfId="0" applyFont="1" applyFill="1" applyBorder="1" applyAlignment="1">
      <alignment vertical="top" wrapText="1"/>
    </xf>
    <xf numFmtId="0" fontId="1" fillId="2" borderId="70" xfId="2" applyFont="1" applyFill="1" applyBorder="1" applyAlignment="1">
      <alignment horizontal="left" vertical="top" wrapText="1"/>
    </xf>
    <xf numFmtId="0" fontId="1" fillId="2" borderId="61" xfId="2" applyFont="1" applyFill="1" applyBorder="1" applyAlignment="1">
      <alignment horizontal="left" vertical="top" wrapText="1"/>
    </xf>
    <xf numFmtId="0" fontId="14" fillId="5" borderId="195" xfId="2" applyFont="1" applyFill="1" applyBorder="1" applyAlignment="1">
      <alignment horizontal="center" vertical="center" wrapText="1"/>
    </xf>
    <xf numFmtId="0" fontId="14" fillId="5" borderId="196" xfId="2" applyFont="1" applyFill="1" applyBorder="1" applyAlignment="1">
      <alignment horizontal="center" vertical="center" wrapText="1"/>
    </xf>
    <xf numFmtId="0" fontId="14" fillId="5" borderId="197" xfId="2" applyFont="1" applyFill="1" applyBorder="1" applyAlignment="1">
      <alignment horizontal="center" vertical="center" wrapText="1"/>
    </xf>
    <xf numFmtId="0" fontId="6" fillId="5" borderId="84" xfId="2" applyFill="1" applyBorder="1">
      <alignment vertical="center"/>
    </xf>
    <xf numFmtId="0" fontId="6" fillId="5" borderId="24" xfId="2" applyFill="1" applyBorder="1">
      <alignment vertical="center"/>
    </xf>
    <xf numFmtId="0" fontId="6" fillId="5" borderId="85"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22" fillId="5" borderId="89" xfId="2" applyFont="1" applyFill="1" applyBorder="1" applyAlignment="1">
      <alignment horizontal="center" vertical="top" wrapText="1"/>
    </xf>
    <xf numFmtId="0" fontId="22" fillId="5" borderId="81" xfId="2" applyFont="1" applyFill="1" applyBorder="1" applyAlignment="1">
      <alignment horizontal="center" vertical="top" wrapText="1"/>
    </xf>
    <xf numFmtId="0" fontId="22" fillId="5" borderId="90"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7" fillId="5" borderId="17" xfId="2" applyFont="1" applyFill="1" applyBorder="1" applyAlignment="1">
      <alignment horizontal="center" vertical="center" shrinkToFit="1"/>
    </xf>
    <xf numFmtId="0" fontId="117" fillId="5" borderId="4" xfId="2" applyFont="1" applyFill="1" applyBorder="1" applyAlignment="1">
      <alignment horizontal="center" vertical="center" shrinkToFit="1"/>
    </xf>
    <xf numFmtId="0" fontId="26" fillId="19" borderId="0" xfId="19" applyFont="1" applyFill="1" applyAlignment="1">
      <alignment vertical="center" wrapText="1"/>
    </xf>
    <xf numFmtId="0" fontId="28" fillId="21" borderId="96"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7" xfId="2" applyFont="1" applyFill="1" applyBorder="1" applyAlignment="1">
      <alignment horizontal="center" vertical="center" shrinkToFit="1"/>
    </xf>
    <xf numFmtId="0" fontId="116" fillId="19" borderId="96"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7" xfId="2" applyFont="1" applyFill="1" applyBorder="1" applyAlignment="1">
      <alignment horizontal="center" vertical="center" shrinkToFit="1"/>
    </xf>
    <xf numFmtId="0" fontId="132" fillId="19" borderId="93" xfId="1" applyFont="1" applyFill="1" applyBorder="1" applyAlignment="1" applyProtection="1">
      <alignment vertical="top" wrapText="1"/>
    </xf>
    <xf numFmtId="0" fontId="21" fillId="19" borderId="94" xfId="2" applyFont="1" applyFill="1" applyBorder="1" applyAlignment="1">
      <alignment vertical="top" wrapText="1"/>
    </xf>
    <xf numFmtId="0" fontId="21" fillId="19" borderId="95" xfId="2" applyFont="1" applyFill="1" applyBorder="1" applyAlignment="1">
      <alignment vertical="top" wrapText="1"/>
    </xf>
    <xf numFmtId="0" fontId="116" fillId="29" borderId="96"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7" xfId="2" applyFont="1" applyFill="1" applyBorder="1" applyAlignment="1">
      <alignment horizontal="center" vertical="center" shrinkToFit="1"/>
    </xf>
    <xf numFmtId="0" fontId="134" fillId="29" borderId="207" xfId="1" applyFont="1" applyFill="1" applyBorder="1" applyAlignment="1" applyProtection="1">
      <alignment horizontal="left" vertical="top" wrapText="1"/>
    </xf>
    <xf numFmtId="0" fontId="134" fillId="29" borderId="104" xfId="1" applyFont="1" applyFill="1" applyBorder="1" applyAlignment="1" applyProtection="1">
      <alignment horizontal="left" vertical="top" wrapText="1"/>
    </xf>
    <xf numFmtId="0" fontId="134" fillId="29" borderId="208" xfId="1" applyFont="1" applyFill="1" applyBorder="1" applyAlignment="1" applyProtection="1">
      <alignment horizontal="left" vertical="top" wrapText="1"/>
    </xf>
    <xf numFmtId="0" fontId="88" fillId="19" borderId="141" xfId="1" applyFont="1" applyFill="1" applyBorder="1" applyAlignment="1" applyProtection="1">
      <alignment horizontal="center" vertical="center" wrapText="1" shrinkToFit="1"/>
    </xf>
    <xf numFmtId="0" fontId="28" fillId="19" borderId="142" xfId="2" applyFont="1" applyFill="1" applyBorder="1" applyAlignment="1">
      <alignment horizontal="center" vertical="center" wrapText="1" shrinkToFit="1"/>
    </xf>
    <xf numFmtId="0" fontId="28" fillId="19" borderId="143" xfId="2" applyFont="1" applyFill="1" applyBorder="1" applyAlignment="1">
      <alignment horizontal="center" vertical="center" wrapText="1" shrinkToFit="1"/>
    </xf>
    <xf numFmtId="0" fontId="134" fillId="19" borderId="54" xfId="2" applyFont="1" applyFill="1" applyBorder="1" applyAlignment="1">
      <alignment horizontal="left" vertical="top" wrapText="1" shrinkToFit="1"/>
    </xf>
    <xf numFmtId="0" fontId="2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5" xfId="2" applyFont="1" applyBorder="1">
      <alignment vertical="center"/>
    </xf>
    <xf numFmtId="0" fontId="28" fillId="29" borderId="141" xfId="2" applyFont="1" applyFill="1" applyBorder="1" applyAlignment="1">
      <alignment horizontal="center" vertical="center" wrapText="1" shrinkToFit="1"/>
    </xf>
    <xf numFmtId="0" fontId="28" fillId="29" borderId="142" xfId="2" applyFont="1" applyFill="1" applyBorder="1" applyAlignment="1">
      <alignment horizontal="center" vertical="center" wrapText="1" shrinkToFit="1"/>
    </xf>
    <xf numFmtId="0" fontId="28" fillId="29" borderId="143" xfId="2" applyFont="1" applyFill="1" applyBorder="1" applyAlignment="1">
      <alignment horizontal="center" vertical="center" wrapText="1" shrinkToFit="1"/>
    </xf>
    <xf numFmtId="0" fontId="151" fillId="29" borderId="54" xfId="2" applyFont="1" applyFill="1" applyBorder="1" applyAlignment="1">
      <alignment horizontal="left" vertical="top" wrapText="1" shrinkToFit="1"/>
    </xf>
    <xf numFmtId="0" fontId="151" fillId="29" borderId="55" xfId="2" applyFont="1" applyFill="1" applyBorder="1" applyAlignment="1">
      <alignment horizontal="left" vertical="top" wrapText="1" shrinkToFit="1"/>
    </xf>
    <xf numFmtId="0" fontId="151" fillId="29" borderId="56" xfId="2" applyFont="1" applyFill="1" applyBorder="1" applyAlignment="1">
      <alignment horizontal="left" vertical="top" wrapText="1" shrinkToFit="1"/>
    </xf>
    <xf numFmtId="0" fontId="88" fillId="19" borderId="96"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7" xfId="1" applyFont="1" applyFill="1" applyBorder="1" applyAlignment="1" applyProtection="1">
      <alignment horizontal="center" vertical="center" wrapText="1"/>
    </xf>
    <xf numFmtId="0" fontId="132" fillId="19" borderId="93" xfId="1" applyFont="1" applyFill="1" applyBorder="1" applyAlignment="1" applyProtection="1">
      <alignment horizontal="left" vertical="top" wrapText="1"/>
    </xf>
    <xf numFmtId="0" fontId="21" fillId="19" borderId="155" xfId="1" applyFont="1" applyFill="1" applyBorder="1" applyAlignment="1" applyProtection="1">
      <alignment horizontal="left" vertical="top" wrapText="1"/>
    </xf>
    <xf numFmtId="0" fontId="21" fillId="19" borderId="156" xfId="1" applyFont="1" applyFill="1" applyBorder="1" applyAlignment="1" applyProtection="1">
      <alignment horizontal="left" vertical="top" wrapText="1"/>
    </xf>
    <xf numFmtId="0" fontId="88" fillId="29" borderId="96"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7" xfId="1" applyFont="1" applyFill="1" applyBorder="1" applyAlignment="1" applyProtection="1">
      <alignment horizontal="center" vertical="center" wrapText="1"/>
    </xf>
    <xf numFmtId="0" fontId="132" fillId="29" borderId="93" xfId="1" applyFont="1" applyFill="1" applyBorder="1" applyAlignment="1" applyProtection="1">
      <alignment horizontal="left" vertical="top" wrapText="1"/>
    </xf>
    <xf numFmtId="0" fontId="21" fillId="29" borderId="155" xfId="1" applyFont="1" applyFill="1" applyBorder="1" applyAlignment="1" applyProtection="1">
      <alignment horizontal="left" vertical="top" wrapText="1"/>
    </xf>
    <xf numFmtId="0" fontId="21" fillId="29" borderId="156"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3399FF"/>
      <color rgb="FFFF99FF"/>
      <color rgb="FFD4FDC3"/>
      <color rgb="FFFAFEC2"/>
      <color rgb="FF00CC00"/>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6"/>
          <c:order val="0"/>
          <c:tx>
            <c:strRef>
              <c:f>'50　感染症統計'!$A$7</c:f>
              <c:strCache>
                <c:ptCount val="1"/>
                <c:pt idx="0">
                  <c:v> </c:v>
                </c:pt>
              </c:strCache>
            </c:strRef>
          </c:tx>
          <c:spPr>
            <a:ln w="63500" cap="rnd">
              <a:solidFill>
                <a:srgbClr val="FF0000"/>
              </a:solidFill>
              <a:round/>
            </a:ln>
            <a:effectLst/>
          </c:spPr>
          <c:marker>
            <c:symbol val="none"/>
          </c:marker>
          <c:cat>
            <c:multiLvlStrRef>
              <c:f>'50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83</c:v>
                  </c:pt>
                  <c:pt idx="13">
                    <c:v>3,733 </c:v>
                  </c:pt>
                </c:lvl>
              </c:multiLvlStrCache>
            </c:multiLvlStrRef>
          </c:cat>
          <c:val>
            <c:numRef>
              <c:f>'50　感染症統計'!$B$7:$M$7</c:f>
              <c:numCache>
                <c:formatCode>#,##0_ </c:formatCode>
                <c:ptCount val="12"/>
                <c:pt idx="0" formatCode="General">
                  <c:v>82</c:v>
                </c:pt>
                <c:pt idx="1">
                  <c:v>62</c:v>
                </c:pt>
                <c:pt idx="2">
                  <c:v>99</c:v>
                </c:pt>
                <c:pt idx="3">
                  <c:v>112</c:v>
                </c:pt>
                <c:pt idx="4" formatCode="General">
                  <c:v>224</c:v>
                </c:pt>
                <c:pt idx="5" formatCode="General">
                  <c:v>524</c:v>
                </c:pt>
                <c:pt idx="6" formatCode="General">
                  <c:v>521</c:v>
                </c:pt>
                <c:pt idx="7">
                  <c:v>767</c:v>
                </c:pt>
                <c:pt idx="8">
                  <c:v>454</c:v>
                </c:pt>
                <c:pt idx="9">
                  <c:v>387</c:v>
                </c:pt>
                <c:pt idx="10">
                  <c:v>418</c:v>
                </c:pt>
                <c:pt idx="11" formatCode="General">
                  <c:v>83</c:v>
                </c:pt>
              </c:numCache>
            </c:numRef>
          </c:val>
          <c:smooth val="0"/>
          <c:extLst>
            <c:ext xmlns:c16="http://schemas.microsoft.com/office/drawing/2014/chart" uri="{C3380CC4-5D6E-409C-BE32-E72D297353CC}">
              <c16:uniqueId val="{00000000-EF25-4824-8530-875CCEE0B185}"/>
            </c:ext>
          </c:extLst>
        </c:ser>
        <c:ser>
          <c:idx val="7"/>
          <c:order val="1"/>
          <c:tx>
            <c:strRef>
              <c:f>'50　感染症統計'!$A$8</c:f>
              <c:strCache>
                <c:ptCount val="1"/>
                <c:pt idx="0">
                  <c:v> </c:v>
                </c:pt>
              </c:strCache>
            </c:strRef>
          </c:tx>
          <c:spPr>
            <a:ln w="25400" cap="rnd">
              <a:solidFill>
                <a:schemeClr val="accent6">
                  <a:lumMod val="75000"/>
                </a:schemeClr>
              </a:solidFill>
              <a:round/>
            </a:ln>
            <a:effectLst/>
          </c:spPr>
          <c:marker>
            <c:symbol val="none"/>
          </c:marker>
          <c:cat>
            <c:multiLvlStrRef>
              <c:f>'50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83</c:v>
                  </c:pt>
                  <c:pt idx="13">
                    <c:v>3,733 </c:v>
                  </c:pt>
                </c:lvl>
              </c:multiLvlStrCache>
            </c:multiLvlStrRef>
          </c:cat>
          <c:val>
            <c:numRef>
              <c:f>'50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'50　感染症統計'!$A$9</c:f>
              <c:strCache>
                <c:ptCount val="1"/>
                <c:pt idx="0">
                  <c:v> </c:v>
                </c:pt>
              </c:strCache>
            </c:strRef>
          </c:tx>
          <c:spPr>
            <a:ln w="28575" cap="rnd">
              <a:solidFill>
                <a:schemeClr val="accent6"/>
              </a:solidFill>
              <a:round/>
            </a:ln>
            <a:effectLst/>
          </c:spPr>
          <c:marker>
            <c:symbol val="none"/>
          </c:marker>
          <c:cat>
            <c:multiLvlStrRef>
              <c:f>'50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83</c:v>
                  </c:pt>
                  <c:pt idx="13">
                    <c:v>3,733 </c:v>
                  </c:pt>
                </c:lvl>
              </c:multiLvlStrCache>
            </c:multiLvlStrRef>
          </c:cat>
          <c:val>
            <c:numRef>
              <c:f>'50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'50　感染症統計'!$A$10</c:f>
              <c:strCache>
                <c:ptCount val="1"/>
                <c:pt idx="0">
                  <c:v>2020年</c:v>
                </c:pt>
              </c:strCache>
            </c:strRef>
          </c:tx>
          <c:spPr>
            <a:ln w="12700" cap="rnd">
              <a:solidFill>
                <a:srgbClr val="FF0066"/>
              </a:solidFill>
              <a:round/>
            </a:ln>
            <a:effectLst/>
          </c:spPr>
          <c:marker>
            <c:symbol val="none"/>
          </c:marker>
          <c:cat>
            <c:multiLvlStrRef>
              <c:f>'50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83</c:v>
                  </c:pt>
                  <c:pt idx="13">
                    <c:v>3,733 </c:v>
                  </c:pt>
                </c:lvl>
              </c:multiLvlStrCache>
            </c:multiLvlStrRef>
          </c:cat>
          <c:val>
            <c:numRef>
              <c:f>'50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'50　感染症統計'!$A$11</c:f>
              <c:strCache>
                <c:ptCount val="1"/>
                <c:pt idx="0">
                  <c:v>2019年</c:v>
                </c:pt>
              </c:strCache>
            </c:strRef>
          </c:tx>
          <c:spPr>
            <a:ln w="19050" cap="rnd">
              <a:solidFill>
                <a:srgbClr val="0070C0"/>
              </a:solidFill>
              <a:round/>
            </a:ln>
            <a:effectLst/>
          </c:spPr>
          <c:marker>
            <c:symbol val="none"/>
          </c:marker>
          <c:cat>
            <c:multiLvlStrRef>
              <c:f>'50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83</c:v>
                  </c:pt>
                  <c:pt idx="13">
                    <c:v>3,733 </c:v>
                  </c:pt>
                </c:lvl>
              </c:multiLvlStrCache>
            </c:multiLvlStrRef>
          </c:cat>
          <c:val>
            <c:numRef>
              <c:f>'50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'50　感染症統計'!$A$12</c:f>
              <c:strCache>
                <c:ptCount val="1"/>
                <c:pt idx="0">
                  <c:v>2018年</c:v>
                </c:pt>
              </c:strCache>
            </c:strRef>
          </c:tx>
          <c:spPr>
            <a:ln w="12700" cap="rnd">
              <a:solidFill>
                <a:schemeClr val="accent4"/>
              </a:solidFill>
              <a:round/>
            </a:ln>
            <a:effectLst/>
          </c:spPr>
          <c:marker>
            <c:symbol val="none"/>
          </c:marker>
          <c:cat>
            <c:multiLvlStrRef>
              <c:f>'50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83</c:v>
                  </c:pt>
                  <c:pt idx="13">
                    <c:v>3,733 </c:v>
                  </c:pt>
                </c:lvl>
              </c:multiLvlStrCache>
            </c:multiLvlStrRef>
          </c:cat>
          <c:val>
            <c:numRef>
              <c:f>'50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'50　感染症統計'!$A$13</c:f>
              <c:strCache>
                <c:ptCount val="1"/>
                <c:pt idx="0">
                  <c:v>2017年</c:v>
                </c:pt>
              </c:strCache>
            </c:strRef>
          </c:tx>
          <c:spPr>
            <a:ln w="12700" cap="rnd">
              <a:solidFill>
                <a:schemeClr val="accent5"/>
              </a:solidFill>
              <a:round/>
            </a:ln>
            <a:effectLst/>
          </c:spPr>
          <c:marker>
            <c:symbol val="none"/>
          </c:marker>
          <c:cat>
            <c:multiLvlStrRef>
              <c:f>'50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83</c:v>
                  </c:pt>
                  <c:pt idx="13">
                    <c:v>3,733 </c:v>
                  </c:pt>
                </c:lvl>
              </c:multiLvlStrCache>
            </c:multiLvlStrRef>
          </c:cat>
          <c:val>
            <c:numRef>
              <c:f>'50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'50　感染症統計'!$A$14</c:f>
              <c:strCache>
                <c:ptCount val="1"/>
                <c:pt idx="0">
                  <c:v>2016年</c:v>
                </c:pt>
              </c:strCache>
            </c:strRef>
          </c:tx>
          <c:spPr>
            <a:ln w="12700" cap="rnd">
              <a:solidFill>
                <a:schemeClr val="tx2"/>
              </a:solidFill>
              <a:round/>
            </a:ln>
            <a:effectLst/>
          </c:spPr>
          <c:marker>
            <c:symbol val="none"/>
          </c:marker>
          <c:cat>
            <c:multiLvlStrRef>
              <c:f>'50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83</c:v>
                  </c:pt>
                  <c:pt idx="13">
                    <c:v>3,733 </c:v>
                  </c:pt>
                </c:lvl>
              </c:multiLvlStrCache>
            </c:multiLvlStrRef>
          </c:cat>
          <c:val>
            <c:numRef>
              <c:f>'50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'50　感染症統計'!$A$15</c:f>
              <c:strCache>
                <c:ptCount val="1"/>
                <c:pt idx="0">
                  <c:v>2015年</c:v>
                </c:pt>
              </c:strCache>
            </c:strRef>
          </c:tx>
          <c:spPr>
            <a:ln w="28575" cap="rnd">
              <a:solidFill>
                <a:schemeClr val="accent3">
                  <a:lumMod val="60000"/>
                </a:schemeClr>
              </a:solidFill>
              <a:round/>
            </a:ln>
            <a:effectLst/>
          </c:spPr>
          <c:marker>
            <c:symbol val="none"/>
          </c:marker>
          <c:cat>
            <c:multiLvlStrRef>
              <c:f>'50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83</c:v>
                  </c:pt>
                  <c:pt idx="13">
                    <c:v>3,733 </c:v>
                  </c:pt>
                </c:lvl>
              </c:multiLvlStrCache>
            </c:multiLvlStrRef>
          </c:cat>
          <c:val>
            <c:numRef>
              <c:f>'50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'50　感染症統計'!$P$7</c:f>
              <c:strCache>
                <c:ptCount val="1"/>
                <c:pt idx="0">
                  <c:v>2023年</c:v>
                </c:pt>
              </c:strCache>
            </c:strRef>
          </c:tx>
          <c:spPr>
            <a:ln w="63500" cap="rnd">
              <a:solidFill>
                <a:srgbClr val="FF0000"/>
              </a:solidFill>
              <a:round/>
            </a:ln>
            <a:effectLst/>
          </c:spPr>
          <c:marker>
            <c:symbol val="none"/>
          </c:marker>
          <c:val>
            <c:numRef>
              <c:f>'50　感染症統計'!$Q$7:$AB$7</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3</c:v>
                </c:pt>
              </c:numCache>
            </c:numRef>
          </c:val>
          <c:smooth val="0"/>
          <c:extLst>
            <c:ext xmlns:c16="http://schemas.microsoft.com/office/drawing/2014/chart" uri="{C3380CC4-5D6E-409C-BE32-E72D297353CC}">
              <c16:uniqueId val="{00000000-691A-4A61-BF12-3A5977548A2F}"/>
            </c:ext>
          </c:extLst>
        </c:ser>
        <c:ser>
          <c:idx val="7"/>
          <c:order val="1"/>
          <c:tx>
            <c:strRef>
              <c:f>'50　感染症統計'!$P$8</c:f>
              <c:strCache>
                <c:ptCount val="1"/>
                <c:pt idx="0">
                  <c:v>2022年</c:v>
                </c:pt>
              </c:strCache>
            </c:strRef>
          </c:tx>
          <c:spPr>
            <a:ln w="25400" cap="rnd">
              <a:solidFill>
                <a:schemeClr val="accent6">
                  <a:lumMod val="75000"/>
                </a:schemeClr>
              </a:solidFill>
              <a:round/>
            </a:ln>
            <a:effectLst/>
          </c:spPr>
          <c:marker>
            <c:symbol val="none"/>
          </c:marker>
          <c:val>
            <c:numRef>
              <c:f>'50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'50　感染症統計'!$P$9</c:f>
              <c:strCache>
                <c:ptCount val="1"/>
                <c:pt idx="0">
                  <c:v>2021年</c:v>
                </c:pt>
              </c:strCache>
            </c:strRef>
          </c:tx>
          <c:spPr>
            <a:ln w="28575" cap="rnd">
              <a:solidFill>
                <a:srgbClr val="FF0066"/>
              </a:solidFill>
              <a:round/>
            </a:ln>
            <a:effectLst/>
          </c:spPr>
          <c:marker>
            <c:symbol val="none"/>
          </c:marker>
          <c:val>
            <c:numRef>
              <c:f>'50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'50　感染症統計'!$P$10</c:f>
              <c:strCache>
                <c:ptCount val="1"/>
                <c:pt idx="0">
                  <c:v>2020年</c:v>
                </c:pt>
              </c:strCache>
            </c:strRef>
          </c:tx>
          <c:spPr>
            <a:ln w="28575" cap="rnd">
              <a:solidFill>
                <a:schemeClr val="accent2"/>
              </a:solidFill>
              <a:round/>
            </a:ln>
            <a:effectLst/>
          </c:spPr>
          <c:marker>
            <c:symbol val="none"/>
          </c:marker>
          <c:val>
            <c:numRef>
              <c:f>'50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'50　感染症統計'!$P$11</c:f>
              <c:strCache>
                <c:ptCount val="1"/>
                <c:pt idx="0">
                  <c:v>2019年</c:v>
                </c:pt>
              </c:strCache>
            </c:strRef>
          </c:tx>
          <c:spPr>
            <a:ln w="28575" cap="rnd">
              <a:solidFill>
                <a:schemeClr val="accent3">
                  <a:lumMod val="50000"/>
                </a:schemeClr>
              </a:solidFill>
              <a:round/>
            </a:ln>
            <a:effectLst/>
          </c:spPr>
          <c:marker>
            <c:symbol val="none"/>
          </c:marker>
          <c:val>
            <c:numRef>
              <c:f>'50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'50　感染症統計'!$P$12</c:f>
              <c:strCache>
                <c:ptCount val="1"/>
                <c:pt idx="0">
                  <c:v>2018年</c:v>
                </c:pt>
              </c:strCache>
            </c:strRef>
          </c:tx>
          <c:spPr>
            <a:ln w="28575" cap="rnd">
              <a:solidFill>
                <a:schemeClr val="accent4">
                  <a:lumMod val="75000"/>
                </a:schemeClr>
              </a:solidFill>
              <a:round/>
            </a:ln>
            <a:effectLst/>
          </c:spPr>
          <c:marker>
            <c:symbol val="none"/>
          </c:marker>
          <c:val>
            <c:numRef>
              <c:f>'50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'50　感染症統計'!$P$13</c:f>
              <c:strCache>
                <c:ptCount val="1"/>
                <c:pt idx="0">
                  <c:v>2017年</c:v>
                </c:pt>
              </c:strCache>
            </c:strRef>
          </c:tx>
          <c:spPr>
            <a:ln w="28575" cap="rnd">
              <a:solidFill>
                <a:schemeClr val="accent5"/>
              </a:solidFill>
              <a:round/>
            </a:ln>
            <a:effectLst/>
          </c:spPr>
          <c:marker>
            <c:symbol val="none"/>
          </c:marker>
          <c:val>
            <c:numRef>
              <c:f>'50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'50　感染症統計'!$P$14</c:f>
              <c:strCache>
                <c:ptCount val="1"/>
                <c:pt idx="0">
                  <c:v>2016年</c:v>
                </c:pt>
              </c:strCache>
            </c:strRef>
          </c:tx>
          <c:spPr>
            <a:ln w="28575" cap="rnd">
              <a:solidFill>
                <a:srgbClr val="3399FF"/>
              </a:solidFill>
              <a:round/>
            </a:ln>
            <a:effectLst/>
          </c:spPr>
          <c:marker>
            <c:symbol val="none"/>
          </c:marker>
          <c:val>
            <c:numRef>
              <c:f>'50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50165</xdr:colOff>
      <xdr:row>41</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132522</xdr:rowOff>
    </xdr:from>
    <xdr:to>
      <xdr:col>15</xdr:col>
      <xdr:colOff>148746</xdr:colOff>
      <xdr:row>31</xdr:row>
      <xdr:rowOff>150872</xdr:rowOff>
    </xdr:to>
    <xdr:pic>
      <xdr:nvPicPr>
        <xdr:cNvPr id="8" name="図 7">
          <a:extLst>
            <a:ext uri="{FF2B5EF4-FFF2-40B4-BE49-F238E27FC236}">
              <a16:creationId xmlns:a16="http://schemas.microsoft.com/office/drawing/2014/main" id="{929CE9B6-D2C2-648B-870D-631C5340C4D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002196"/>
          <a:ext cx="7536833" cy="5294372"/>
        </a:xfrm>
        <a:prstGeom prst="rect">
          <a:avLst/>
        </a:prstGeom>
      </xdr:spPr>
    </xdr:pic>
    <xdr:clientData/>
  </xdr:twoCellAnchor>
  <xdr:twoCellAnchor editAs="oneCell">
    <xdr:from>
      <xdr:col>15</xdr:col>
      <xdr:colOff>273326</xdr:colOff>
      <xdr:row>2</xdr:row>
      <xdr:rowOff>99391</xdr:rowOff>
    </xdr:from>
    <xdr:to>
      <xdr:col>28</xdr:col>
      <xdr:colOff>333611</xdr:colOff>
      <xdr:row>31</xdr:row>
      <xdr:rowOff>150211</xdr:rowOff>
    </xdr:to>
    <xdr:pic>
      <xdr:nvPicPr>
        <xdr:cNvPr id="10" name="図 9">
          <a:extLst>
            <a:ext uri="{FF2B5EF4-FFF2-40B4-BE49-F238E27FC236}">
              <a16:creationId xmlns:a16="http://schemas.microsoft.com/office/drawing/2014/main" id="{AD62B9F9-E39F-03A4-6714-978D2291694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661413" y="969065"/>
          <a:ext cx="7506350" cy="5326842"/>
        </a:xfrm>
        <a:prstGeom prst="rect">
          <a:avLst/>
        </a:prstGeom>
      </xdr:spPr>
    </xdr:pic>
    <xdr:clientData/>
  </xdr:twoCellAnchor>
  <xdr:twoCellAnchor>
    <xdr:from>
      <xdr:col>4</xdr:col>
      <xdr:colOff>405848</xdr:colOff>
      <xdr:row>1</xdr:row>
      <xdr:rowOff>91108</xdr:rowOff>
    </xdr:from>
    <xdr:to>
      <xdr:col>28</xdr:col>
      <xdr:colOff>422413</xdr:colOff>
      <xdr:row>1</xdr:row>
      <xdr:rowOff>563217</xdr:rowOff>
    </xdr:to>
    <xdr:sp macro="" textlink="">
      <xdr:nvSpPr>
        <xdr:cNvPr id="11" name="テキスト ボックス 10">
          <a:extLst>
            <a:ext uri="{FF2B5EF4-FFF2-40B4-BE49-F238E27FC236}">
              <a16:creationId xmlns:a16="http://schemas.microsoft.com/office/drawing/2014/main" id="{9F2CC968-4444-1850-DED7-02ED2C42E135}"/>
            </a:ext>
          </a:extLst>
        </xdr:cNvPr>
        <xdr:cNvSpPr txBox="1"/>
      </xdr:nvSpPr>
      <xdr:spPr>
        <a:xfrm>
          <a:off x="2244587" y="256760"/>
          <a:ext cx="13011978" cy="472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FF0000"/>
              </a:solidFill>
            </a:rPr>
            <a:t>ファクトリー・クリンシステムがお届けする　食品安全</a:t>
          </a:r>
          <a:r>
            <a:rPr kumimoji="1" lang="en-US" altLang="ja-JP" sz="2000">
              <a:solidFill>
                <a:srgbClr val="FF0000"/>
              </a:solidFill>
            </a:rPr>
            <a:t>JFS-</a:t>
          </a:r>
          <a:r>
            <a:rPr kumimoji="1" lang="ja-JP" altLang="en-US" sz="2000">
              <a:solidFill>
                <a:srgbClr val="FF0000"/>
              </a:solidFill>
            </a:rPr>
            <a:t>システムの</a:t>
          </a:r>
          <a:r>
            <a:rPr kumimoji="1" lang="en-US" altLang="ja-JP" sz="2000">
              <a:solidFill>
                <a:srgbClr val="FF0000"/>
              </a:solidFill>
            </a:rPr>
            <a:t>e-</a:t>
          </a:r>
          <a:r>
            <a:rPr kumimoji="1" lang="ja-JP" altLang="en-US" sz="2000">
              <a:solidFill>
                <a:srgbClr val="FF0000"/>
              </a:solidFill>
            </a:rPr>
            <a:t>ラニング　いつでもどこでもあなたをサポートします</a:t>
          </a:r>
        </a:p>
      </xdr:txBody>
    </xdr:sp>
    <xdr:clientData/>
  </xdr:twoCellAnchor>
  <xdr:twoCellAnchor>
    <xdr:from>
      <xdr:col>1</xdr:col>
      <xdr:colOff>207065</xdr:colOff>
      <xdr:row>31</xdr:row>
      <xdr:rowOff>132519</xdr:rowOff>
    </xdr:from>
    <xdr:to>
      <xdr:col>28</xdr:col>
      <xdr:colOff>223630</xdr:colOff>
      <xdr:row>41</xdr:row>
      <xdr:rowOff>24846</xdr:rowOff>
    </xdr:to>
    <xdr:sp macro="" textlink="">
      <xdr:nvSpPr>
        <xdr:cNvPr id="12" name="四角形: 角を丸くする 11">
          <a:extLst>
            <a:ext uri="{FF2B5EF4-FFF2-40B4-BE49-F238E27FC236}">
              <a16:creationId xmlns:a16="http://schemas.microsoft.com/office/drawing/2014/main" id="{417F75F7-87DA-4E1D-0761-8C689225DB26}"/>
            </a:ext>
          </a:extLst>
        </xdr:cNvPr>
        <xdr:cNvSpPr/>
      </xdr:nvSpPr>
      <xdr:spPr>
        <a:xfrm>
          <a:off x="207065" y="6278215"/>
          <a:ext cx="14850717" cy="1565414"/>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400" b="1">
              <a:solidFill>
                <a:schemeClr val="bg1"/>
              </a:solidFill>
              <a:latin typeface="游ゴシック" panose="020B0400000000000000" pitchFamily="50" charset="-128"/>
              <a:ea typeface="游ゴシック" panose="020B0400000000000000" pitchFamily="50" charset="-128"/>
            </a:rPr>
            <a:t>弊社の </a:t>
          </a:r>
          <a:r>
            <a:rPr lang="en-US" altLang="ja-JP" sz="1400" b="1">
              <a:solidFill>
                <a:schemeClr val="bg1"/>
              </a:solidFill>
              <a:latin typeface="游ゴシック" panose="020B0400000000000000" pitchFamily="50" charset="-128"/>
              <a:ea typeface="游ゴシック" panose="020B0400000000000000" pitchFamily="50" charset="-128"/>
            </a:rPr>
            <a:t>e </a:t>
          </a:r>
          <a:r>
            <a:rPr lang="ja-JP" altLang="en-US" sz="1400" b="1">
              <a:solidFill>
                <a:schemeClr val="bg1"/>
              </a:solidFill>
              <a:latin typeface="游ゴシック" panose="020B0400000000000000" pitchFamily="50" charset="-128"/>
              <a:ea typeface="游ゴシック" panose="020B0400000000000000" pitchFamily="50" charset="-128"/>
            </a:rPr>
            <a:t>ラーニングは、パソコンやタブレット・スマートフォンでも見られます。 契約期間内であれば、何度でも繰り返し見ることが可能です。 画像で見て、解説を耳で聞くので、理解しやすいです。 ただ視聴するだけではなく、具体的にどのような仕組みを作ればよいか、文書の作り方の事例も 解説してあり、わかりやすいです。 弊社では、これらのコンサルティング、</a:t>
          </a:r>
          <a:r>
            <a:rPr lang="en-US" altLang="ja-JP" sz="1400" b="1">
              <a:solidFill>
                <a:schemeClr val="bg1"/>
              </a:solidFill>
              <a:latin typeface="游ゴシック" panose="020B0400000000000000" pitchFamily="50" charset="-128"/>
              <a:ea typeface="游ゴシック" panose="020B0400000000000000" pitchFamily="50" charset="-128"/>
            </a:rPr>
            <a:t>e </a:t>
          </a:r>
          <a:r>
            <a:rPr lang="ja-JP" altLang="en-US" sz="1400" b="1">
              <a:solidFill>
                <a:schemeClr val="bg1"/>
              </a:solidFill>
              <a:latin typeface="游ゴシック" panose="020B0400000000000000" pitchFamily="50" charset="-128"/>
              <a:ea typeface="游ゴシック" panose="020B0400000000000000" pitchFamily="50" charset="-128"/>
            </a:rPr>
            <a:t>ラーニングはもとより、監査においても、工場経験者が、 工場の立場に立って、助言し、不適合に対しては指導いたしております。 </a:t>
          </a:r>
          <a:r>
            <a:rPr lang="en-US" altLang="ja-JP" sz="1400" b="1">
              <a:solidFill>
                <a:schemeClr val="bg1"/>
              </a:solidFill>
              <a:latin typeface="游ゴシック" panose="020B0400000000000000" pitchFamily="50" charset="-128"/>
              <a:ea typeface="游ゴシック" panose="020B0400000000000000" pitchFamily="50" charset="-128"/>
            </a:rPr>
            <a:t>(</a:t>
          </a:r>
          <a:r>
            <a:rPr lang="ja-JP" altLang="en-US" sz="1400" b="1">
              <a:solidFill>
                <a:schemeClr val="bg1"/>
              </a:solidFill>
              <a:latin typeface="游ゴシック" panose="020B0400000000000000" pitchFamily="50" charset="-128"/>
              <a:ea typeface="游ゴシック" panose="020B0400000000000000" pitchFamily="50" charset="-128"/>
            </a:rPr>
            <a:t>株</a:t>
          </a:r>
          <a:r>
            <a:rPr lang="en-US" altLang="ja-JP" sz="1400" b="1">
              <a:solidFill>
                <a:schemeClr val="bg1"/>
              </a:solidFill>
              <a:latin typeface="游ゴシック" panose="020B0400000000000000" pitchFamily="50" charset="-128"/>
              <a:ea typeface="游ゴシック" panose="020B0400000000000000" pitchFamily="50" charset="-128"/>
            </a:rPr>
            <a:t>)</a:t>
          </a:r>
          <a:r>
            <a:rPr lang="ja-JP" altLang="en-US" sz="1400" b="1">
              <a:solidFill>
                <a:schemeClr val="bg1"/>
              </a:solidFill>
              <a:latin typeface="游ゴシック" panose="020B0400000000000000" pitchFamily="50" charset="-128"/>
              <a:ea typeface="游ゴシック" panose="020B0400000000000000" pitchFamily="50" charset="-128"/>
            </a:rPr>
            <a:t>ファクトリー・クリーンシステムは、コンサルティングから監査・適合証明書発行からその後の 維持・更新までしっかり支援します。</a:t>
          </a:r>
          <a:endParaRPr kumimoji="1" lang="ja-JP" altLang="en-US" sz="14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1</xdr:col>
      <xdr:colOff>16566</xdr:colOff>
      <xdr:row>1</xdr:row>
      <xdr:rowOff>91109</xdr:rowOff>
    </xdr:from>
    <xdr:to>
      <xdr:col>4</xdr:col>
      <xdr:colOff>395639</xdr:colOff>
      <xdr:row>1</xdr:row>
      <xdr:rowOff>563217</xdr:rowOff>
    </xdr:to>
    <xdr:pic>
      <xdr:nvPicPr>
        <xdr:cNvPr id="13" name="図 12">
          <a:extLst>
            <a:ext uri="{FF2B5EF4-FFF2-40B4-BE49-F238E27FC236}">
              <a16:creationId xmlns:a16="http://schemas.microsoft.com/office/drawing/2014/main" id="{34A98183-C7A5-FD65-F4E3-B86E18BB9552}"/>
            </a:ext>
          </a:extLst>
        </xdr:cNvPr>
        <xdr:cNvPicPr>
          <a:picLocks noChangeAspect="1"/>
        </xdr:cNvPicPr>
      </xdr:nvPicPr>
      <xdr:blipFill>
        <a:blip xmlns:r="http://schemas.openxmlformats.org/officeDocument/2006/relationships" r:embed="rId3"/>
        <a:stretch>
          <a:fillRect/>
        </a:stretch>
      </xdr:blipFill>
      <xdr:spPr>
        <a:xfrm>
          <a:off x="16566" y="256761"/>
          <a:ext cx="2217812" cy="4721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182880</xdr:colOff>
      <xdr:row>18</xdr:row>
      <xdr:rowOff>15240</xdr:rowOff>
    </xdr:to>
    <xdr:pic>
      <xdr:nvPicPr>
        <xdr:cNvPr id="16" name="図 15" descr="感染性胃腸炎患者報告数　直近5シーズン">
          <a:extLst>
            <a:ext uri="{FF2B5EF4-FFF2-40B4-BE49-F238E27FC236}">
              <a16:creationId xmlns:a16="http://schemas.microsoft.com/office/drawing/2014/main" id="{06FC93E6-62DB-92E3-38C4-4DD6913187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7616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6.48</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237786"/>
            <a:gd name="adj6" fmla="val -10996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8</xdr:col>
      <xdr:colOff>465544</xdr:colOff>
      <xdr:row>12</xdr:row>
      <xdr:rowOff>53340</xdr:rowOff>
    </xdr:from>
    <xdr:to>
      <xdr:col>8</xdr:col>
      <xdr:colOff>788362</xdr:colOff>
      <xdr:row>14</xdr:row>
      <xdr:rowOff>22860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828244" y="243840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53340</xdr:rowOff>
    </xdr:from>
    <xdr:to>
      <xdr:col>3</xdr:col>
      <xdr:colOff>65831</xdr:colOff>
      <xdr:row>16</xdr:row>
      <xdr:rowOff>22860</xdr:rowOff>
    </xdr:to>
    <xdr:pic>
      <xdr:nvPicPr>
        <xdr:cNvPr id="32" name="図 31">
          <a:extLst>
            <a:ext uri="{FF2B5EF4-FFF2-40B4-BE49-F238E27FC236}">
              <a16:creationId xmlns:a16="http://schemas.microsoft.com/office/drawing/2014/main" id="{FECF8C89-AC45-BA7A-CF87-19FA712BE8A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601980"/>
          <a:ext cx="1551731" cy="2476500"/>
        </a:xfrm>
        <a:prstGeom prst="rect">
          <a:avLst/>
        </a:prstGeom>
      </xdr:spPr>
    </xdr:pic>
    <xdr:clientData/>
  </xdr:twoCellAnchor>
  <xdr:twoCellAnchor>
    <xdr:from>
      <xdr:col>0</xdr:col>
      <xdr:colOff>114300</xdr:colOff>
      <xdr:row>80</xdr:row>
      <xdr:rowOff>251460</xdr:rowOff>
    </xdr:from>
    <xdr:to>
      <xdr:col>0</xdr:col>
      <xdr:colOff>114300</xdr:colOff>
      <xdr:row>82</xdr:row>
      <xdr:rowOff>281940</xdr:rowOff>
    </xdr:to>
    <xdr:cxnSp macro="">
      <xdr:nvCxnSpPr>
        <xdr:cNvPr id="34" name="直線矢印コネクタ 33">
          <a:extLst>
            <a:ext uri="{FF2B5EF4-FFF2-40B4-BE49-F238E27FC236}">
              <a16:creationId xmlns:a16="http://schemas.microsoft.com/office/drawing/2014/main" id="{5E36E7E1-6AB7-A3FE-5AF7-6EA2721613F7}"/>
            </a:ext>
          </a:extLst>
        </xdr:cNvPr>
        <xdr:cNvCxnSpPr/>
      </xdr:nvCxnSpPr>
      <xdr:spPr>
        <a:xfrm flipV="1">
          <a:off x="114300" y="56906160"/>
          <a:ext cx="0" cy="655320"/>
        </a:xfrm>
        <a:prstGeom prst="straightConnector1">
          <a:avLst/>
        </a:prstGeom>
        <a:ln w="76200">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4</xdr:col>
      <xdr:colOff>899159</xdr:colOff>
      <xdr:row>2</xdr:row>
      <xdr:rowOff>0</xdr:rowOff>
    </xdr:from>
    <xdr:to>
      <xdr:col>7</xdr:col>
      <xdr:colOff>1892</xdr:colOff>
      <xdr:row>16</xdr:row>
      <xdr:rowOff>22860</xdr:rowOff>
    </xdr:to>
    <xdr:pic>
      <xdr:nvPicPr>
        <xdr:cNvPr id="13" name="図 12">
          <a:extLst>
            <a:ext uri="{FF2B5EF4-FFF2-40B4-BE49-F238E27FC236}">
              <a16:creationId xmlns:a16="http://schemas.microsoft.com/office/drawing/2014/main" id="{B66D3061-8856-F082-CF00-ABFCB0464F5C}"/>
            </a:ext>
          </a:extLst>
        </xdr:cNvPr>
        <xdr:cNvPicPr>
          <a:picLocks noChangeAspect="1"/>
        </xdr:cNvPicPr>
      </xdr:nvPicPr>
      <xdr:blipFill>
        <a:blip xmlns:r="http://schemas.openxmlformats.org/officeDocument/2006/relationships" r:embed="rId4"/>
        <a:stretch>
          <a:fillRect/>
        </a:stretch>
      </xdr:blipFill>
      <xdr:spPr>
        <a:xfrm>
          <a:off x="2857499" y="548640"/>
          <a:ext cx="1678293" cy="25298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628650</xdr:colOff>
      <xdr:row>2</xdr:row>
      <xdr:rowOff>95250</xdr:rowOff>
    </xdr:from>
    <xdr:to>
      <xdr:col>7</xdr:col>
      <xdr:colOff>457200</xdr:colOff>
      <xdr:row>7</xdr:row>
      <xdr:rowOff>47625</xdr:rowOff>
    </xdr:to>
    <xdr:sp macro="" textlink="">
      <xdr:nvSpPr>
        <xdr:cNvPr id="2" name="テキスト ボックス 1">
          <a:extLst>
            <a:ext uri="{FF2B5EF4-FFF2-40B4-BE49-F238E27FC236}">
              <a16:creationId xmlns:a16="http://schemas.microsoft.com/office/drawing/2014/main" id="{B014B869-EDF0-40C9-B4E9-A5F6F16B47A2}"/>
            </a:ext>
          </a:extLst>
        </xdr:cNvPr>
        <xdr:cNvSpPr txBox="1">
          <a:spLocks noChangeArrowheads="1"/>
        </xdr:cNvSpPr>
      </xdr:nvSpPr>
      <xdr:spPr bwMode="auto">
        <a:xfrm>
          <a:off x="613410" y="575310"/>
          <a:ext cx="7174230" cy="798195"/>
        </a:xfrm>
        <a:prstGeom prst="rect">
          <a:avLst/>
        </a:prstGeom>
        <a:solidFill>
          <a:srgbClr val="FAC090"/>
        </a:solidFill>
        <a:ln w="9525">
          <a:solidFill>
            <a:srgbClr val="BCBCBC"/>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飲食店では、個別に記録用紙を作るのではなく、初めは一冊の大学ノートに業務日誌というスタイルで書いてみることをお勧めします。</a:t>
          </a:r>
        </a:p>
        <a:p>
          <a:pPr algn="l" rtl="0">
            <a:defRPr sz="1000"/>
          </a:pPr>
          <a:r>
            <a:rPr lang="ja-JP" altLang="en-US" sz="1400" b="1" i="0" u="none" strike="noStrike" baseline="0">
              <a:solidFill>
                <a:srgbClr val="000000"/>
              </a:solidFill>
              <a:latin typeface="ＭＳ Ｐゴシック"/>
              <a:ea typeface="ＭＳ Ｐゴシック"/>
            </a:rPr>
            <a:t>前回予告のノート式記録の紹介をします。　一日　見開きで２ページに書くことを習慣化しましょう。</a:t>
          </a:r>
        </a:p>
      </xdr:txBody>
    </xdr:sp>
    <xdr:clientData/>
  </xdr:twoCellAnchor>
  <xdr:twoCellAnchor>
    <xdr:from>
      <xdr:col>1</xdr:col>
      <xdr:colOff>0</xdr:colOff>
      <xdr:row>8</xdr:row>
      <xdr:rowOff>0</xdr:rowOff>
    </xdr:from>
    <xdr:to>
      <xdr:col>4</xdr:col>
      <xdr:colOff>742950</xdr:colOff>
      <xdr:row>57</xdr:row>
      <xdr:rowOff>152400</xdr:rowOff>
    </xdr:to>
    <xdr:grpSp>
      <xdr:nvGrpSpPr>
        <xdr:cNvPr id="3" name="グループ化 2">
          <a:extLst>
            <a:ext uri="{FF2B5EF4-FFF2-40B4-BE49-F238E27FC236}">
              <a16:creationId xmlns:a16="http://schemas.microsoft.com/office/drawing/2014/main" id="{C648C551-14FB-4BF3-A212-86B1DDD42496}"/>
            </a:ext>
          </a:extLst>
        </xdr:cNvPr>
        <xdr:cNvGrpSpPr>
          <a:grpSpLocks/>
        </xdr:cNvGrpSpPr>
      </xdr:nvGrpSpPr>
      <xdr:grpSpPr bwMode="auto">
        <a:xfrm>
          <a:off x="617220" y="1501140"/>
          <a:ext cx="5406390" cy="8526780"/>
          <a:chOff x="685800" y="1524000"/>
          <a:chExt cx="5923810" cy="8552905"/>
        </a:xfrm>
      </xdr:grpSpPr>
      <xdr:pic>
        <xdr:nvPicPr>
          <xdr:cNvPr id="4" name="図 3">
            <a:extLst>
              <a:ext uri="{FF2B5EF4-FFF2-40B4-BE49-F238E27FC236}">
                <a16:creationId xmlns:a16="http://schemas.microsoft.com/office/drawing/2014/main" id="{A740A490-E650-FC9E-294B-195B4ECD570B}"/>
              </a:ext>
            </a:extLst>
          </xdr:cNvPr>
          <xdr:cNvPicPr>
            <a:picLocks noChangeAspect="1"/>
          </xdr:cNvPicPr>
        </xdr:nvPicPr>
        <xdr:blipFill>
          <a:blip xmlns:r="http://schemas.openxmlformats.org/officeDocument/2006/relationships" r:embed="rId1" cstate="print"/>
          <a:srcRect/>
          <a:stretch>
            <a:fillRect/>
          </a:stretch>
        </xdr:blipFill>
        <xdr:spPr bwMode="auto">
          <a:xfrm>
            <a:off x="685800" y="1524000"/>
            <a:ext cx="5923810" cy="4190476"/>
          </a:xfrm>
          <a:prstGeom prst="rect">
            <a:avLst/>
          </a:prstGeom>
          <a:noFill/>
          <a:ln w="9525">
            <a:noFill/>
            <a:miter lim="800000"/>
            <a:headEnd/>
            <a:tailEnd/>
          </a:ln>
        </xdr:spPr>
      </xdr:pic>
      <xdr:pic>
        <xdr:nvPicPr>
          <xdr:cNvPr id="5" name="図 4">
            <a:extLst>
              <a:ext uri="{FF2B5EF4-FFF2-40B4-BE49-F238E27FC236}">
                <a16:creationId xmlns:a16="http://schemas.microsoft.com/office/drawing/2014/main" id="{9F7ECAF8-13DC-F5AC-10B7-FDF1BF925B29}"/>
              </a:ext>
            </a:extLst>
          </xdr:cNvPr>
          <xdr:cNvPicPr>
            <a:picLocks noChangeAspect="1"/>
          </xdr:cNvPicPr>
        </xdr:nvPicPr>
        <xdr:blipFill>
          <a:blip xmlns:r="http://schemas.openxmlformats.org/officeDocument/2006/relationships" r:embed="rId2" cstate="print"/>
          <a:srcRect/>
          <a:stretch>
            <a:fillRect/>
          </a:stretch>
        </xdr:blipFill>
        <xdr:spPr bwMode="auto">
          <a:xfrm>
            <a:off x="828675" y="5715000"/>
            <a:ext cx="5361905" cy="4361905"/>
          </a:xfrm>
          <a:prstGeom prst="rect">
            <a:avLst/>
          </a:prstGeom>
          <a:noFill/>
          <a:ln w="9525">
            <a:noFill/>
            <a:miter lim="800000"/>
            <a:headEnd/>
            <a:tailEnd/>
          </a:ln>
        </xdr:spPr>
      </xdr:pic>
    </xdr:grpSp>
    <xdr:clientData/>
  </xdr:twoCellAnchor>
  <xdr:twoCellAnchor>
    <xdr:from>
      <xdr:col>0</xdr:col>
      <xdr:colOff>38100</xdr:colOff>
      <xdr:row>14</xdr:row>
      <xdr:rowOff>66675</xdr:rowOff>
    </xdr:from>
    <xdr:to>
      <xdr:col>1</xdr:col>
      <xdr:colOff>238125</xdr:colOff>
      <xdr:row>25</xdr:row>
      <xdr:rowOff>38100</xdr:rowOff>
    </xdr:to>
    <xdr:sp macro="" textlink="">
      <xdr:nvSpPr>
        <xdr:cNvPr id="6" name="テキスト ボックス 5">
          <a:extLst>
            <a:ext uri="{FF2B5EF4-FFF2-40B4-BE49-F238E27FC236}">
              <a16:creationId xmlns:a16="http://schemas.microsoft.com/office/drawing/2014/main" id="{AE143724-B31F-4297-B76F-AAFFCAED0F02}"/>
            </a:ext>
          </a:extLst>
        </xdr:cNvPr>
        <xdr:cNvSpPr txBox="1"/>
      </xdr:nvSpPr>
      <xdr:spPr>
        <a:xfrm>
          <a:off x="38100" y="2619375"/>
          <a:ext cx="817245" cy="1891665"/>
        </a:xfrm>
        <a:prstGeom prst="rect">
          <a:avLst/>
        </a:prstGeom>
        <a:solidFill>
          <a:schemeClr val="lt1"/>
        </a:solidFill>
        <a:ln w="31750" cmpd="sng">
          <a:solidFill>
            <a:srgbClr val="CC99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2000" b="0" i="0" u="none" strike="noStrike" baseline="0">
              <a:solidFill>
                <a:srgbClr val="000000"/>
              </a:solidFill>
              <a:latin typeface="ＭＳ Ｐゴシック"/>
              <a:ea typeface="ＭＳ Ｐゴシック"/>
            </a:rPr>
            <a:t>衛生　計画に　基づく　記録</a:t>
          </a:r>
        </a:p>
      </xdr:txBody>
    </xdr:sp>
    <xdr:clientData/>
  </xdr:twoCellAnchor>
  <xdr:twoCellAnchor>
    <xdr:from>
      <xdr:col>4</xdr:col>
      <xdr:colOff>695325</xdr:colOff>
      <xdr:row>11</xdr:row>
      <xdr:rowOff>123825</xdr:rowOff>
    </xdr:from>
    <xdr:to>
      <xdr:col>12</xdr:col>
      <xdr:colOff>257175</xdr:colOff>
      <xdr:row>58</xdr:row>
      <xdr:rowOff>19050</xdr:rowOff>
    </xdr:to>
    <xdr:grpSp>
      <xdr:nvGrpSpPr>
        <xdr:cNvPr id="7" name="グループ化 7">
          <a:extLst>
            <a:ext uri="{FF2B5EF4-FFF2-40B4-BE49-F238E27FC236}">
              <a16:creationId xmlns:a16="http://schemas.microsoft.com/office/drawing/2014/main" id="{D5B93214-F00D-433A-B8E8-EC833D663E84}"/>
            </a:ext>
          </a:extLst>
        </xdr:cNvPr>
        <xdr:cNvGrpSpPr>
          <a:grpSpLocks/>
        </xdr:cNvGrpSpPr>
      </xdr:nvGrpSpPr>
      <xdr:grpSpPr bwMode="auto">
        <a:xfrm>
          <a:off x="5975985" y="2150745"/>
          <a:ext cx="4682490" cy="7911465"/>
          <a:chOff x="6562725" y="2162175"/>
          <a:chExt cx="5257143" cy="7952791"/>
        </a:xfrm>
      </xdr:grpSpPr>
      <xdr:grpSp>
        <xdr:nvGrpSpPr>
          <xdr:cNvPr id="8" name="グループ化 8">
            <a:extLst>
              <a:ext uri="{FF2B5EF4-FFF2-40B4-BE49-F238E27FC236}">
                <a16:creationId xmlns:a16="http://schemas.microsoft.com/office/drawing/2014/main" id="{BC24248D-3809-8BA4-74AB-F2BD4B6FBFAA}"/>
              </a:ext>
            </a:extLst>
          </xdr:cNvPr>
          <xdr:cNvGrpSpPr>
            <a:grpSpLocks/>
          </xdr:cNvGrpSpPr>
        </xdr:nvGrpSpPr>
        <xdr:grpSpPr bwMode="auto">
          <a:xfrm>
            <a:off x="6562725" y="2162175"/>
            <a:ext cx="5257143" cy="7952791"/>
            <a:chOff x="6619875" y="2066925"/>
            <a:chExt cx="5257143" cy="7952791"/>
          </a:xfrm>
        </xdr:grpSpPr>
        <xdr:pic>
          <xdr:nvPicPr>
            <xdr:cNvPr id="10" name="図 10">
              <a:extLst>
                <a:ext uri="{FF2B5EF4-FFF2-40B4-BE49-F238E27FC236}">
                  <a16:creationId xmlns:a16="http://schemas.microsoft.com/office/drawing/2014/main" id="{0BCA30CB-A663-7299-DC5E-0DD763A624BB}"/>
                </a:ext>
              </a:extLst>
            </xdr:cNvPr>
            <xdr:cNvPicPr>
              <a:picLocks noChangeAspect="1"/>
            </xdr:cNvPicPr>
          </xdr:nvPicPr>
          <xdr:blipFill>
            <a:blip xmlns:r="http://schemas.openxmlformats.org/officeDocument/2006/relationships" r:embed="rId3" cstate="print"/>
            <a:srcRect/>
            <a:stretch>
              <a:fillRect/>
            </a:stretch>
          </xdr:blipFill>
          <xdr:spPr bwMode="auto">
            <a:xfrm>
              <a:off x="6619875" y="2066925"/>
              <a:ext cx="5257143" cy="4009524"/>
            </a:xfrm>
            <a:prstGeom prst="rect">
              <a:avLst/>
            </a:prstGeom>
            <a:noFill/>
            <a:ln w="9525">
              <a:noFill/>
              <a:miter lim="800000"/>
              <a:headEnd/>
              <a:tailEnd/>
            </a:ln>
          </xdr:spPr>
        </xdr:pic>
        <xdr:pic>
          <xdr:nvPicPr>
            <xdr:cNvPr id="11" name="図 11">
              <a:extLst>
                <a:ext uri="{FF2B5EF4-FFF2-40B4-BE49-F238E27FC236}">
                  <a16:creationId xmlns:a16="http://schemas.microsoft.com/office/drawing/2014/main" id="{327AE2EB-DD35-C433-E1E9-494E1C54565B}"/>
                </a:ext>
              </a:extLst>
            </xdr:cNvPr>
            <xdr:cNvPicPr>
              <a:picLocks noChangeAspect="1"/>
            </xdr:cNvPicPr>
          </xdr:nvPicPr>
          <xdr:blipFill>
            <a:blip xmlns:r="http://schemas.openxmlformats.org/officeDocument/2006/relationships" r:embed="rId4" cstate="print"/>
            <a:srcRect/>
            <a:stretch>
              <a:fillRect/>
            </a:stretch>
          </xdr:blipFill>
          <xdr:spPr bwMode="auto">
            <a:xfrm>
              <a:off x="6629400" y="5343525"/>
              <a:ext cx="5180953" cy="4676191"/>
            </a:xfrm>
            <a:prstGeom prst="rect">
              <a:avLst/>
            </a:prstGeom>
            <a:noFill/>
            <a:ln w="9525">
              <a:noFill/>
              <a:miter lim="800000"/>
              <a:headEnd/>
              <a:tailEnd/>
            </a:ln>
          </xdr:spPr>
        </xdr:pic>
      </xdr:grpSp>
      <xdr:sp macro="" textlink="">
        <xdr:nvSpPr>
          <xdr:cNvPr id="9" name="テキスト ボックス 8">
            <a:extLst>
              <a:ext uri="{FF2B5EF4-FFF2-40B4-BE49-F238E27FC236}">
                <a16:creationId xmlns:a16="http://schemas.microsoft.com/office/drawing/2014/main" id="{56A6EF20-D3BA-7891-E487-874C75AA3A33}"/>
              </a:ext>
            </a:extLst>
          </xdr:cNvPr>
          <xdr:cNvSpPr txBox="1"/>
        </xdr:nvSpPr>
        <xdr:spPr>
          <a:xfrm>
            <a:off x="6753201" y="2362185"/>
            <a:ext cx="1200000" cy="3143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業務日誌</a:t>
            </a:r>
          </a:p>
        </xdr:txBody>
      </xdr:sp>
    </xdr:grpSp>
    <xdr:clientData/>
  </xdr:twoCellAnchor>
  <xdr:twoCellAnchor>
    <xdr:from>
      <xdr:col>1</xdr:col>
      <xdr:colOff>295275</xdr:colOff>
      <xdr:row>58</xdr:row>
      <xdr:rowOff>76200</xdr:rowOff>
    </xdr:from>
    <xdr:to>
      <xdr:col>9</xdr:col>
      <xdr:colOff>66675</xdr:colOff>
      <xdr:row>63</xdr:row>
      <xdr:rowOff>9525</xdr:rowOff>
    </xdr:to>
    <xdr:sp macro="" textlink="">
      <xdr:nvSpPr>
        <xdr:cNvPr id="12" name="テキスト ボックス 12">
          <a:extLst>
            <a:ext uri="{FF2B5EF4-FFF2-40B4-BE49-F238E27FC236}">
              <a16:creationId xmlns:a16="http://schemas.microsoft.com/office/drawing/2014/main" id="{E4B95F61-F6FC-4074-B483-722D4F3FBA74}"/>
            </a:ext>
          </a:extLst>
        </xdr:cNvPr>
        <xdr:cNvSpPr txBox="1">
          <a:spLocks noChangeArrowheads="1"/>
        </xdr:cNvSpPr>
      </xdr:nvSpPr>
      <xdr:spPr bwMode="auto">
        <a:xfrm>
          <a:off x="912495" y="10119360"/>
          <a:ext cx="8442960" cy="771525"/>
        </a:xfrm>
        <a:prstGeom prst="rect">
          <a:avLst/>
        </a:prstGeom>
        <a:solidFill>
          <a:srgbClr val="E6B9B8"/>
        </a:solidFill>
        <a:ln w="9525">
          <a:solidFill>
            <a:srgbClr val="BCBCBC"/>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何もないところから　記録用紙を作るのは不安もあり、時間もかかるのでこうした雛形を使います。</a:t>
          </a:r>
        </a:p>
        <a:p>
          <a:pPr algn="l" rtl="0">
            <a:defRPr sz="1000"/>
          </a:pPr>
          <a:r>
            <a:rPr lang="ja-JP" altLang="en-US" sz="1100" b="1" i="0" u="none" strike="noStrike" baseline="0">
              <a:solidFill>
                <a:srgbClr val="000000"/>
              </a:solidFill>
              <a:latin typeface="ＭＳ Ｐゴシック"/>
              <a:ea typeface="ＭＳ Ｐゴシック"/>
            </a:rPr>
            <a:t>書くことに慣れたら　書きやすく　作業内容や　課題が見つけやすい形に変えていきます。</a:t>
          </a:r>
        </a:p>
        <a:p>
          <a:pPr algn="l" rtl="0">
            <a:defRPr sz="1000"/>
          </a:pPr>
          <a:r>
            <a:rPr lang="ja-JP" altLang="en-US" sz="1100" b="1" i="0" u="none" strike="noStrike" baseline="0">
              <a:solidFill>
                <a:srgbClr val="000000"/>
              </a:solidFill>
              <a:latin typeface="ＭＳ Ｐゴシック"/>
              <a:ea typeface="ＭＳ Ｐゴシック"/>
            </a:rPr>
            <a:t>相談事が出てきたら、このノートとともに食品安全協会や保健所の方に話聞いてもらうことが衛生管理を進める上では、大変賢い方法です。</a:t>
          </a:r>
        </a:p>
        <a:p>
          <a:pPr algn="l" rtl="0">
            <a:defRPr sz="1000"/>
          </a:pPr>
          <a:r>
            <a:rPr lang="ja-JP" altLang="en-US" sz="1100" b="1" i="0" u="none" strike="noStrike" baseline="0">
              <a:solidFill>
                <a:srgbClr val="000000"/>
              </a:solidFill>
              <a:latin typeface="ＭＳ Ｐゴシック"/>
              <a:ea typeface="ＭＳ Ｐゴシック"/>
            </a:rPr>
            <a:t>更に飲食店主などの集まりでこうした取り組みを広めていくことは業界の発展につながります。</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3</xdr:col>
      <xdr:colOff>333373</xdr:colOff>
      <xdr:row>6</xdr:row>
      <xdr:rowOff>142875</xdr:rowOff>
    </xdr:from>
    <xdr:to>
      <xdr:col>6</xdr:col>
      <xdr:colOff>314323</xdr:colOff>
      <xdr:row>19</xdr:row>
      <xdr:rowOff>66675</xdr:rowOff>
    </xdr:to>
    <xdr:sp macro="" textlink="">
      <xdr:nvSpPr>
        <xdr:cNvPr id="13" name="右中かっこ 12">
          <a:extLst>
            <a:ext uri="{FF2B5EF4-FFF2-40B4-BE49-F238E27FC236}">
              <a16:creationId xmlns:a16="http://schemas.microsoft.com/office/drawing/2014/main" id="{42C35EFD-5F88-46ED-8309-004F7B59E05D}"/>
            </a:ext>
          </a:extLst>
        </xdr:cNvPr>
        <xdr:cNvSpPr/>
      </xdr:nvSpPr>
      <xdr:spPr>
        <a:xfrm rot="5400000">
          <a:off x="4511038" y="1101090"/>
          <a:ext cx="2194560" cy="2579370"/>
        </a:xfrm>
        <a:prstGeom prst="rightBrace">
          <a:avLst>
            <a:gd name="adj1" fmla="val 8333"/>
            <a:gd name="adj2" fmla="val 44172"/>
          </a:avLst>
        </a:prstGeom>
        <a:effectLst>
          <a:outerShdw blurRad="50800" dist="38100" dir="16200000" rotWithShape="0">
            <a:prstClr val="black">
              <a:alpha val="40000"/>
            </a:prstClr>
          </a:outerShdw>
        </a:effectLst>
      </xdr:spPr>
      <xdr:style>
        <a:lnRef idx="3">
          <a:schemeClr val="accent6"/>
        </a:lnRef>
        <a:fillRef idx="0">
          <a:schemeClr val="accent6"/>
        </a:fillRef>
        <a:effectRef idx="2">
          <a:schemeClr val="accent6"/>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6628</xdr:rowOff>
    </xdr:from>
    <xdr:to>
      <xdr:col>2</xdr:col>
      <xdr:colOff>4351447</xdr:colOff>
      <xdr:row>31</xdr:row>
      <xdr:rowOff>152705</xdr:rowOff>
    </xdr:to>
    <xdr:pic>
      <xdr:nvPicPr>
        <xdr:cNvPr id="3" name="図 2">
          <a:extLst>
            <a:ext uri="{FF2B5EF4-FFF2-40B4-BE49-F238E27FC236}">
              <a16:creationId xmlns:a16="http://schemas.microsoft.com/office/drawing/2014/main" id="{B6417119-E112-4B2C-E227-B7E2C62015C3}"/>
            </a:ext>
          </a:extLst>
        </xdr:cNvPr>
        <xdr:cNvPicPr>
          <a:picLocks noChangeAspect="1"/>
        </xdr:cNvPicPr>
      </xdr:nvPicPr>
      <xdr:blipFill>
        <a:blip xmlns:r="http://schemas.openxmlformats.org/officeDocument/2006/relationships" r:embed="rId2"/>
        <a:stretch>
          <a:fillRect/>
        </a:stretch>
      </xdr:blipFill>
      <xdr:spPr>
        <a:xfrm>
          <a:off x="2110740" y="6216928"/>
          <a:ext cx="4351447" cy="31254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4394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7880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157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25</xdr:col>
      <xdr:colOff>143934</xdr:colOff>
      <xdr:row>45</xdr:row>
      <xdr:rowOff>84667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4079852"/>
          <a:ext cx="3384713" cy="387034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11</xdr:col>
      <xdr:colOff>270933</xdr:colOff>
      <xdr:row>45</xdr:row>
      <xdr:rowOff>42334</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4075800"/>
          <a:ext cx="3524521" cy="383206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agri-biz.jp/item/detail/34545?item_type=1" TargetMode="External"/><Relationship Id="rId2" Type="http://schemas.openxmlformats.org/officeDocument/2006/relationships/hyperlink" Target="https://www.foods-ch.com/anzen/kt_48271/" TargetMode="External"/><Relationship Id="rId1" Type="http://schemas.openxmlformats.org/officeDocument/2006/relationships/hyperlink" Target="https://www.excite.co.jp/news/article/Recall_48281/"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a429f52e8e960ea5ab803bd1126429679c5461e7" TargetMode="External"/><Relationship Id="rId3" Type="http://schemas.openxmlformats.org/officeDocument/2006/relationships/hyperlink" Target="https://shonanjin.com/news/chigasaki-campylobacter-food-poisoning-occurred-at-a-restaurant-in-the-city/" TargetMode="External"/><Relationship Id="rId7" Type="http://schemas.openxmlformats.org/officeDocument/2006/relationships/hyperlink" Target="https://news.yahoo.co.jp/articles/c57cf600fb24e98d755d3fa1283b7056b7ff2213" TargetMode="External"/><Relationship Id="rId2" Type="http://schemas.openxmlformats.org/officeDocument/2006/relationships/hyperlink" Target="https://news.nifty.com/article/item/neta/12136-2704634/" TargetMode="External"/><Relationship Id="rId1" Type="http://schemas.openxmlformats.org/officeDocument/2006/relationships/hyperlink" Target="https://www.metro.tokyo.lg.jp/tosei/hodohappyo/press/2023/12/22/24.html" TargetMode="External"/><Relationship Id="rId6" Type="http://schemas.openxmlformats.org/officeDocument/2006/relationships/hyperlink" Target="https://www.inshokuten.com/foodist/article/7287/" TargetMode="External"/><Relationship Id="rId11" Type="http://schemas.openxmlformats.org/officeDocument/2006/relationships/printerSettings" Target="../printerSettings/printerSettings5.bin"/><Relationship Id="rId5" Type="http://schemas.openxmlformats.org/officeDocument/2006/relationships/hyperlink" Target="https://news.yahoo.co.jp/articles/e093e61bfaff6ca307aaaa95b3eb8d2d39b3f318" TargetMode="External"/><Relationship Id="rId10" Type="http://schemas.openxmlformats.org/officeDocument/2006/relationships/hyperlink" Target="https://newsdig.tbs.co.jp/articles/-/911689?display=1" TargetMode="External"/><Relationship Id="rId4" Type="http://schemas.openxmlformats.org/officeDocument/2006/relationships/hyperlink" Target="https://www3.nhk.or.jp/lnews/nagoya/20231219/3000033354.html" TargetMode="External"/><Relationship Id="rId9" Type="http://schemas.openxmlformats.org/officeDocument/2006/relationships/hyperlink" Target="https://www.jomo-news.co.jp/articles/-/395378"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jetro.go.jp/biz/areareports/2023/da08e2e1fdea6c0a.html" TargetMode="External"/><Relationship Id="rId7" Type="http://schemas.openxmlformats.org/officeDocument/2006/relationships/hyperlink" Target="https://prtimes.jp/main/html/rd/p/000001855.000005118.html" TargetMode="External"/><Relationship Id="rId2" Type="http://schemas.openxmlformats.org/officeDocument/2006/relationships/hyperlink" Target="https://www.youtube.com/watch?v=fdAfPsr09QI" TargetMode="External"/><Relationship Id="rId1" Type="http://schemas.openxmlformats.org/officeDocument/2006/relationships/hyperlink" Target="https://news.yahoo.co.jp/articles/7865571a81fb55ebb1f78bae90cf9c66e382e6d8" TargetMode="External"/><Relationship Id="rId6" Type="http://schemas.openxmlformats.org/officeDocument/2006/relationships/hyperlink" Target="https://news.yahoo.co.jp/articles/94ffcd8871518e59e1cb7639873c6aa3c4280d2e" TargetMode="External"/><Relationship Id="rId5" Type="http://schemas.openxmlformats.org/officeDocument/2006/relationships/hyperlink" Target="https://www3.nhk.or.jp/news/html/20231219/k10014292721000.html" TargetMode="External"/><Relationship Id="rId4" Type="http://schemas.openxmlformats.org/officeDocument/2006/relationships/hyperlink" Target="https://www.jacom.or.jp/nousei/news/2023/12/231219-71313.php"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B20" sqref="B20"/>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8" t="s">
        <v>407</v>
      </c>
      <c r="B1" s="139"/>
      <c r="C1" s="139" t="s">
        <v>160</v>
      </c>
      <c r="D1" s="139"/>
      <c r="E1" s="139"/>
      <c r="F1" s="139"/>
      <c r="G1" s="139"/>
      <c r="H1" s="139"/>
      <c r="I1" s="100"/>
    </row>
    <row r="2" spans="1:9">
      <c r="A2" s="140" t="s">
        <v>114</v>
      </c>
      <c r="B2" s="141"/>
      <c r="C2" s="141"/>
      <c r="D2" s="141"/>
      <c r="E2" s="141"/>
      <c r="F2" s="141"/>
      <c r="G2" s="141"/>
      <c r="H2" s="141"/>
      <c r="I2" s="100"/>
    </row>
    <row r="3" spans="1:9" ht="15.75" customHeight="1">
      <c r="A3" s="506" t="s">
        <v>26</v>
      </c>
      <c r="B3" s="507"/>
      <c r="C3" s="507"/>
      <c r="D3" s="507"/>
      <c r="E3" s="507"/>
      <c r="F3" s="507"/>
      <c r="G3" s="507"/>
      <c r="H3" s="508"/>
      <c r="I3" s="100"/>
    </row>
    <row r="4" spans="1:9">
      <c r="A4" s="140" t="s">
        <v>194</v>
      </c>
      <c r="B4" s="141"/>
      <c r="C4" s="141"/>
      <c r="D4" s="141"/>
      <c r="E4" s="141"/>
      <c r="F4" s="141"/>
      <c r="G4" s="141"/>
      <c r="H4" s="141"/>
      <c r="I4" s="100"/>
    </row>
    <row r="5" spans="1:9">
      <c r="A5" s="140" t="s">
        <v>115</v>
      </c>
      <c r="B5" s="141"/>
      <c r="C5" s="141"/>
      <c r="D5" s="141"/>
      <c r="E5" s="141"/>
      <c r="F5" s="141"/>
      <c r="G5" s="141"/>
      <c r="H5" s="141"/>
      <c r="I5" s="100"/>
    </row>
    <row r="6" spans="1:9">
      <c r="A6" s="142" t="s">
        <v>114</v>
      </c>
      <c r="B6" s="143"/>
      <c r="C6" s="143"/>
      <c r="D6" s="143"/>
      <c r="E6" s="143"/>
      <c r="F6" s="143"/>
      <c r="G6" s="143"/>
      <c r="H6" s="143"/>
      <c r="I6" s="100"/>
    </row>
    <row r="7" spans="1:9">
      <c r="A7" s="142" t="s">
        <v>116</v>
      </c>
      <c r="B7" s="143"/>
      <c r="C7" s="143"/>
      <c r="D7" s="143"/>
      <c r="E7" s="143"/>
      <c r="F7" s="143"/>
      <c r="G7" s="143"/>
      <c r="H7" s="143"/>
      <c r="I7" s="100"/>
    </row>
    <row r="8" spans="1:9">
      <c r="A8" s="144" t="s">
        <v>117</v>
      </c>
      <c r="B8" s="145"/>
      <c r="C8" s="145"/>
      <c r="D8" s="145"/>
      <c r="E8" s="145"/>
      <c r="F8" s="145"/>
      <c r="G8" s="145"/>
      <c r="H8" s="145"/>
      <c r="I8" s="100"/>
    </row>
    <row r="9" spans="1:9" ht="15" customHeight="1">
      <c r="A9" s="341" t="s">
        <v>170</v>
      </c>
      <c r="C9" s="168"/>
      <c r="D9" s="168"/>
      <c r="E9" s="168"/>
      <c r="F9" s="168"/>
      <c r="G9" s="168"/>
      <c r="H9" s="168"/>
      <c r="I9" s="100"/>
    </row>
    <row r="10" spans="1:9" ht="15" customHeight="1">
      <c r="A10" s="341" t="s">
        <v>171</v>
      </c>
      <c r="B10" s="167"/>
      <c r="C10" s="168"/>
      <c r="D10" s="168"/>
      <c r="E10" s="168"/>
      <c r="F10" s="168"/>
      <c r="G10" s="168"/>
      <c r="H10" s="168"/>
      <c r="I10" s="100"/>
    </row>
    <row r="11" spans="1:9" ht="15" customHeight="1">
      <c r="A11" s="341" t="s">
        <v>172</v>
      </c>
      <c r="B11" s="167"/>
      <c r="C11" s="168"/>
      <c r="D11" s="168"/>
      <c r="E11" s="168"/>
      <c r="F11" s="168"/>
      <c r="G11" s="168"/>
      <c r="H11" s="168"/>
      <c r="I11" s="100"/>
    </row>
    <row r="12" spans="1:9" ht="15" customHeight="1">
      <c r="A12" s="341" t="s">
        <v>173</v>
      </c>
      <c r="G12" s="168" t="s">
        <v>26</v>
      </c>
      <c r="H12" s="168"/>
      <c r="I12" s="100"/>
    </row>
    <row r="13" spans="1:9" ht="15" customHeight="1">
      <c r="A13" s="341"/>
      <c r="G13" s="168"/>
      <c r="H13" s="168"/>
      <c r="I13" s="100"/>
    </row>
    <row r="14" spans="1:9" ht="15" customHeight="1">
      <c r="A14" s="341" t="s">
        <v>174</v>
      </c>
      <c r="B14" s="167" t="str">
        <f>+'50　食中毒記事等 '!A2</f>
        <v>食中毒の発生について   調布市内の高齢者施設で提供された食事で発生した食中毒</v>
      </c>
      <c r="C14" s="167"/>
      <c r="D14" s="169"/>
      <c r="E14" s="167"/>
      <c r="F14" s="170"/>
      <c r="G14" s="168"/>
      <c r="H14" s="168"/>
      <c r="I14" s="100"/>
    </row>
    <row r="15" spans="1:9" ht="15" customHeight="1">
      <c r="A15" s="341" t="s">
        <v>175</v>
      </c>
      <c r="B15" s="167" t="str">
        <f>+'50　ノロウイルス関連情報 '!H72</f>
        <v>管理レベル「3」　</v>
      </c>
      <c r="C15" s="167"/>
      <c r="D15" s="167" t="s">
        <v>176</v>
      </c>
      <c r="E15" s="167"/>
      <c r="F15" s="169">
        <f>+'50　ノロウイルス関連情報 '!G73</f>
        <v>6.48</v>
      </c>
      <c r="G15" s="167" t="str">
        <f>+'50　ノロウイルス関連情報 '!H73</f>
        <v>　：先週より</v>
      </c>
      <c r="H15" s="379">
        <f>+'50　ノロウイルス関連情報 '!I73</f>
        <v>0.4300000000000006</v>
      </c>
      <c r="I15" s="100"/>
    </row>
    <row r="16" spans="1:9" s="111" customFormat="1" ht="15" customHeight="1">
      <c r="A16" s="171" t="s">
        <v>118</v>
      </c>
      <c r="B16" s="512" t="str">
        <f>+'50　残留農薬　等 '!A2</f>
        <v xml:space="preserve">JA西三河 ばれいしょ 一部残留農薬基準値超過 (2023年12月22日) - エキサイトニュース </v>
      </c>
      <c r="C16" s="512"/>
      <c r="D16" s="512"/>
      <c r="E16" s="512"/>
      <c r="F16" s="512"/>
      <c r="G16" s="512"/>
      <c r="H16" s="172"/>
      <c r="I16" s="110"/>
    </row>
    <row r="17" spans="1:16" ht="15" customHeight="1">
      <c r="A17" s="166" t="s">
        <v>119</v>
      </c>
      <c r="B17" s="512" t="str">
        <f>+'50　食品表示'!A2</f>
        <v xml:space="preserve">令和6年度消費・安全局予算概算決定 - 農林水産省 </v>
      </c>
      <c r="C17" s="512"/>
      <c r="D17" s="512"/>
      <c r="E17" s="512"/>
      <c r="F17" s="512"/>
      <c r="G17" s="512"/>
      <c r="H17" s="168"/>
      <c r="I17" s="100"/>
    </row>
    <row r="18" spans="1:16" ht="15" customHeight="1">
      <c r="A18" s="166" t="s">
        <v>120</v>
      </c>
      <c r="B18" s="168" t="str">
        <f>+'50　海外情報'!A2</f>
        <v>★韓国のカラオケ店、酒の違法販売で客とトラブル…飲んだその客に通報され、罰金刑 　Yahoo!ニュース</v>
      </c>
      <c r="D18" s="168"/>
      <c r="E18" s="168"/>
      <c r="F18" s="168"/>
      <c r="G18" s="168"/>
      <c r="H18" s="168"/>
      <c r="I18" s="100"/>
    </row>
    <row r="19" spans="1:16" ht="15" customHeight="1">
      <c r="A19" s="173" t="s">
        <v>121</v>
      </c>
      <c r="B19" s="174" t="str">
        <f>+'50　海外情報'!A5</f>
        <v xml:space="preserve">★【韓国】ホテル火災…屋上から決死の避難 2人が重傷 - YouTube </v>
      </c>
      <c r="C19" s="509" t="s">
        <v>180</v>
      </c>
      <c r="D19" s="509"/>
      <c r="E19" s="509"/>
      <c r="F19" s="509"/>
      <c r="G19" s="509"/>
      <c r="H19" s="510"/>
      <c r="I19" s="100"/>
    </row>
    <row r="20" spans="1:16" ht="15" customHeight="1">
      <c r="A20" s="166" t="s">
        <v>122</v>
      </c>
      <c r="B20" s="167" t="str">
        <f>+'50　感染症統計'!A21</f>
        <v>※2023年 第50週（12/11～12/17） 現在</v>
      </c>
      <c r="C20" s="168"/>
      <c r="D20" s="167" t="s">
        <v>19</v>
      </c>
      <c r="E20" s="168"/>
      <c r="F20" s="168"/>
      <c r="G20" s="168"/>
      <c r="H20" s="168"/>
      <c r="I20" s="100"/>
    </row>
    <row r="21" spans="1:16" ht="15" customHeight="1">
      <c r="A21" s="166" t="s">
        <v>123</v>
      </c>
      <c r="B21" s="511" t="s">
        <v>185</v>
      </c>
      <c r="C21" s="511"/>
      <c r="D21" s="511"/>
      <c r="E21" s="511"/>
      <c r="F21" s="511"/>
      <c r="G21" s="511"/>
      <c r="H21" s="168"/>
      <c r="I21" s="100"/>
    </row>
    <row r="22" spans="1:16" ht="15" customHeight="1">
      <c r="A22" s="166" t="s">
        <v>157</v>
      </c>
      <c r="B22" s="281" t="str">
        <f>+'50 衛生教養 '!B2</f>
        <v>食の安全を目指す　④　行動を起こすことが大切</v>
      </c>
      <c r="C22" s="168"/>
      <c r="D22" s="168"/>
      <c r="E22" s="168"/>
      <c r="F22" s="175"/>
      <c r="G22" s="168"/>
      <c r="H22" s="168"/>
      <c r="I22" s="100"/>
    </row>
    <row r="23" spans="1:16" ht="15" customHeight="1">
      <c r="A23" s="166" t="s">
        <v>183</v>
      </c>
      <c r="B23" s="309" t="s">
        <v>212</v>
      </c>
      <c r="C23" s="168"/>
      <c r="D23" s="168"/>
      <c r="E23" s="168"/>
      <c r="F23" s="168" t="s">
        <v>19</v>
      </c>
      <c r="G23" s="168"/>
      <c r="H23" s="168"/>
      <c r="I23" s="100"/>
      <c r="P23" t="s">
        <v>166</v>
      </c>
    </row>
    <row r="24" spans="1:16" ht="15" customHeight="1">
      <c r="A24" s="166" t="s">
        <v>19</v>
      </c>
      <c r="C24" s="168"/>
      <c r="D24" s="168"/>
      <c r="E24" s="168"/>
      <c r="F24" s="168"/>
      <c r="G24" s="168"/>
      <c r="H24" s="168"/>
      <c r="I24" s="100"/>
      <c r="L24" t="s">
        <v>180</v>
      </c>
    </row>
    <row r="25" spans="1:16">
      <c r="A25" s="144" t="s">
        <v>117</v>
      </c>
      <c r="B25" s="145"/>
      <c r="C25" s="145"/>
      <c r="D25" s="145"/>
      <c r="E25" s="145"/>
      <c r="F25" s="145"/>
      <c r="G25" s="145"/>
      <c r="H25" s="145"/>
      <c r="I25" s="100"/>
    </row>
    <row r="26" spans="1:16">
      <c r="A26" s="142" t="s">
        <v>19</v>
      </c>
      <c r="B26" s="143"/>
      <c r="C26" s="143"/>
      <c r="D26" s="143"/>
      <c r="E26" s="143"/>
      <c r="F26" s="143"/>
      <c r="G26" s="143"/>
      <c r="H26" s="143"/>
      <c r="I26" s="100"/>
    </row>
    <row r="27" spans="1:16">
      <c r="A27" s="101" t="s">
        <v>124</v>
      </c>
      <c r="I27" s="100"/>
    </row>
    <row r="28" spans="1:16">
      <c r="A28" s="100"/>
      <c r="I28" s="100"/>
    </row>
    <row r="29" spans="1:16">
      <c r="A29" s="100"/>
      <c r="I29" s="100"/>
    </row>
    <row r="30" spans="1:16">
      <c r="A30" s="100"/>
      <c r="I30" s="100"/>
    </row>
    <row r="31" spans="1:16">
      <c r="A31" s="100"/>
      <c r="I31" s="100"/>
    </row>
    <row r="32" spans="1:16">
      <c r="A32" s="100"/>
      <c r="I32" s="100"/>
    </row>
    <row r="33" spans="1:9">
      <c r="A33" s="100"/>
      <c r="I33" s="100"/>
    </row>
    <row r="34" spans="1:9">
      <c r="A34" s="100"/>
      <c r="H34" t="s">
        <v>168</v>
      </c>
      <c r="I34" s="100"/>
    </row>
    <row r="35" spans="1:9">
      <c r="A35" s="100"/>
      <c r="I35" s="100"/>
    </row>
    <row r="36" spans="1:9">
      <c r="A36" s="100"/>
      <c r="I36" s="100"/>
    </row>
    <row r="37" spans="1:9">
      <c r="A37" s="100"/>
      <c r="I37" s="100"/>
    </row>
    <row r="38" spans="1:9" ht="13.8" thickBot="1">
      <c r="A38" s="102"/>
      <c r="B38" s="103"/>
      <c r="C38" s="103"/>
      <c r="D38" s="103"/>
      <c r="E38" s="103"/>
      <c r="F38" s="103"/>
      <c r="G38" s="103"/>
      <c r="H38" s="103"/>
      <c r="I38" s="100"/>
    </row>
    <row r="39" spans="1:9" ht="13.8" thickTop="1"/>
    <row r="42" spans="1:9" ht="24.6">
      <c r="A42" s="115" t="s">
        <v>127</v>
      </c>
    </row>
    <row r="43" spans="1:9" ht="40.5" customHeight="1">
      <c r="A43" s="513" t="s">
        <v>128</v>
      </c>
      <c r="B43" s="513"/>
      <c r="C43" s="513"/>
      <c r="D43" s="513"/>
      <c r="E43" s="513"/>
      <c r="F43" s="513"/>
      <c r="G43" s="513"/>
    </row>
    <row r="44" spans="1:9" ht="30.75" customHeight="1">
      <c r="A44" s="505" t="s">
        <v>129</v>
      </c>
      <c r="B44" s="505"/>
      <c r="C44" s="505"/>
      <c r="D44" s="505"/>
      <c r="E44" s="505"/>
      <c r="F44" s="505"/>
      <c r="G44" s="505"/>
    </row>
    <row r="45" spans="1:9" ht="15">
      <c r="A45" s="116"/>
    </row>
    <row r="46" spans="1:9" ht="69.75" customHeight="1">
      <c r="A46" s="500" t="s">
        <v>137</v>
      </c>
      <c r="B46" s="500"/>
      <c r="C46" s="500"/>
      <c r="D46" s="500"/>
      <c r="E46" s="500"/>
      <c r="F46" s="500"/>
      <c r="G46" s="500"/>
    </row>
    <row r="47" spans="1:9" ht="35.25" customHeight="1">
      <c r="A47" s="505" t="s">
        <v>130</v>
      </c>
      <c r="B47" s="505"/>
      <c r="C47" s="505"/>
      <c r="D47" s="505"/>
      <c r="E47" s="505"/>
      <c r="F47" s="505"/>
      <c r="G47" s="505"/>
    </row>
    <row r="48" spans="1:9" ht="59.25" customHeight="1">
      <c r="A48" s="500" t="s">
        <v>131</v>
      </c>
      <c r="B48" s="500"/>
      <c r="C48" s="500"/>
      <c r="D48" s="500"/>
      <c r="E48" s="500"/>
      <c r="F48" s="500"/>
      <c r="G48" s="500"/>
    </row>
    <row r="49" spans="1:7" ht="15">
      <c r="A49" s="117"/>
    </row>
    <row r="50" spans="1:7" ht="27.75" customHeight="1">
      <c r="A50" s="502" t="s">
        <v>132</v>
      </c>
      <c r="B50" s="502"/>
      <c r="C50" s="502"/>
      <c r="D50" s="502"/>
      <c r="E50" s="502"/>
      <c r="F50" s="502"/>
      <c r="G50" s="502"/>
    </row>
    <row r="51" spans="1:7" ht="53.25" customHeight="1">
      <c r="A51" s="501" t="s">
        <v>138</v>
      </c>
      <c r="B51" s="500"/>
      <c r="C51" s="500"/>
      <c r="D51" s="500"/>
      <c r="E51" s="500"/>
      <c r="F51" s="500"/>
      <c r="G51" s="500"/>
    </row>
    <row r="52" spans="1:7" ht="15">
      <c r="A52" s="117"/>
    </row>
    <row r="53" spans="1:7" ht="32.25" customHeight="1">
      <c r="A53" s="502" t="s">
        <v>133</v>
      </c>
      <c r="B53" s="502"/>
      <c r="C53" s="502"/>
      <c r="D53" s="502"/>
      <c r="E53" s="502"/>
      <c r="F53" s="502"/>
      <c r="G53" s="502"/>
    </row>
    <row r="54" spans="1:7" ht="15">
      <c r="A54" s="116"/>
    </row>
    <row r="55" spans="1:7" ht="87" customHeight="1">
      <c r="A55" s="501" t="s">
        <v>139</v>
      </c>
      <c r="B55" s="500"/>
      <c r="C55" s="500"/>
      <c r="D55" s="500"/>
      <c r="E55" s="500"/>
      <c r="F55" s="500"/>
      <c r="G55" s="500"/>
    </row>
    <row r="56" spans="1:7" ht="15">
      <c r="A56" s="117"/>
    </row>
    <row r="57" spans="1:7" ht="32.25" customHeight="1">
      <c r="A57" s="502" t="s">
        <v>134</v>
      </c>
      <c r="B57" s="502"/>
      <c r="C57" s="502"/>
      <c r="D57" s="502"/>
      <c r="E57" s="502"/>
      <c r="F57" s="502"/>
      <c r="G57" s="502"/>
    </row>
    <row r="58" spans="1:7" ht="29.25" customHeight="1">
      <c r="A58" s="500" t="s">
        <v>135</v>
      </c>
      <c r="B58" s="500"/>
      <c r="C58" s="500"/>
      <c r="D58" s="500"/>
      <c r="E58" s="500"/>
      <c r="F58" s="500"/>
      <c r="G58" s="500"/>
    </row>
    <row r="59" spans="1:7" ht="15">
      <c r="A59" s="117"/>
    </row>
    <row r="60" spans="1:7" s="111" customFormat="1" ht="110.25" customHeight="1">
      <c r="A60" s="503" t="s">
        <v>140</v>
      </c>
      <c r="B60" s="504"/>
      <c r="C60" s="504"/>
      <c r="D60" s="504"/>
      <c r="E60" s="504"/>
      <c r="F60" s="504"/>
      <c r="G60" s="504"/>
    </row>
    <row r="61" spans="1:7" ht="34.5" customHeight="1">
      <c r="A61" s="505" t="s">
        <v>136</v>
      </c>
      <c r="B61" s="505"/>
      <c r="C61" s="505"/>
      <c r="D61" s="505"/>
      <c r="E61" s="505"/>
      <c r="F61" s="505"/>
      <c r="G61" s="505"/>
    </row>
    <row r="62" spans="1:7" ht="114" customHeight="1">
      <c r="A62" s="501" t="s">
        <v>141</v>
      </c>
      <c r="B62" s="500"/>
      <c r="C62" s="500"/>
      <c r="D62" s="500"/>
      <c r="E62" s="500"/>
      <c r="F62" s="500"/>
      <c r="G62" s="500"/>
    </row>
    <row r="63" spans="1:7" ht="109.5" customHeight="1">
      <c r="A63" s="500"/>
      <c r="B63" s="500"/>
      <c r="C63" s="500"/>
      <c r="D63" s="500"/>
      <c r="E63" s="500"/>
      <c r="F63" s="500"/>
      <c r="G63" s="500"/>
    </row>
    <row r="64" spans="1:7" ht="15">
      <c r="A64" s="117"/>
    </row>
    <row r="65" spans="1:7" s="114" customFormat="1" ht="57.75" customHeight="1">
      <c r="A65" s="500"/>
      <c r="B65" s="500"/>
      <c r="C65" s="500"/>
      <c r="D65" s="500"/>
      <c r="E65" s="500"/>
      <c r="F65" s="500"/>
      <c r="G65" s="500"/>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2" zoomScaleNormal="92" zoomScaleSheetLayoutView="100" workbookViewId="0">
      <selection activeCell="D20" sqref="D20"/>
    </sheetView>
  </sheetViews>
  <sheetFormatPr defaultColWidth="9" defaultRowHeight="36" customHeight="1"/>
  <cols>
    <col min="1" max="13" width="9" style="1"/>
    <col min="14" max="14" width="108.6640625" style="1" customWidth="1"/>
    <col min="15" max="15" width="26.88671875" style="10" customWidth="1"/>
    <col min="16" max="16384" width="9" style="1"/>
  </cols>
  <sheetData>
    <row r="1" spans="1:16" ht="46.2" customHeight="1" thickBot="1">
      <c r="A1" s="672" t="s">
        <v>220</v>
      </c>
      <c r="B1" s="673"/>
      <c r="C1" s="673"/>
      <c r="D1" s="673"/>
      <c r="E1" s="673"/>
      <c r="F1" s="673"/>
      <c r="G1" s="673"/>
      <c r="H1" s="673"/>
      <c r="I1" s="673"/>
      <c r="J1" s="673"/>
      <c r="K1" s="673"/>
      <c r="L1" s="673"/>
      <c r="M1" s="673"/>
      <c r="N1" s="674"/>
    </row>
    <row r="2" spans="1:16" ht="42.6" customHeight="1">
      <c r="A2" s="675" t="s">
        <v>357</v>
      </c>
      <c r="B2" s="676"/>
      <c r="C2" s="676"/>
      <c r="D2" s="676"/>
      <c r="E2" s="676"/>
      <c r="F2" s="676"/>
      <c r="G2" s="676"/>
      <c r="H2" s="676"/>
      <c r="I2" s="676"/>
      <c r="J2" s="676"/>
      <c r="K2" s="676"/>
      <c r="L2" s="676"/>
      <c r="M2" s="676"/>
      <c r="N2" s="677"/>
    </row>
    <row r="3" spans="1:16" ht="317.39999999999998" customHeight="1" thickBot="1">
      <c r="A3" s="678" t="s">
        <v>358</v>
      </c>
      <c r="B3" s="679"/>
      <c r="C3" s="679"/>
      <c r="D3" s="679"/>
      <c r="E3" s="679"/>
      <c r="F3" s="679"/>
      <c r="G3" s="679"/>
      <c r="H3" s="679"/>
      <c r="I3" s="679"/>
      <c r="J3" s="679"/>
      <c r="K3" s="679"/>
      <c r="L3" s="679"/>
      <c r="M3" s="679"/>
      <c r="N3" s="680"/>
      <c r="P3" s="293"/>
    </row>
    <row r="4" spans="1:16" ht="47.4" customHeight="1">
      <c r="A4" s="681" t="s">
        <v>359</v>
      </c>
      <c r="B4" s="682"/>
      <c r="C4" s="682"/>
      <c r="D4" s="682"/>
      <c r="E4" s="682"/>
      <c r="F4" s="682"/>
      <c r="G4" s="682"/>
      <c r="H4" s="682"/>
      <c r="I4" s="682"/>
      <c r="J4" s="682"/>
      <c r="K4" s="682"/>
      <c r="L4" s="682"/>
      <c r="M4" s="682"/>
      <c r="N4" s="683"/>
    </row>
    <row r="5" spans="1:16" ht="120.6" customHeight="1" thickBot="1">
      <c r="A5" s="684" t="s">
        <v>360</v>
      </c>
      <c r="B5" s="685"/>
      <c r="C5" s="685"/>
      <c r="D5" s="685"/>
      <c r="E5" s="685"/>
      <c r="F5" s="685"/>
      <c r="G5" s="685"/>
      <c r="H5" s="685"/>
      <c r="I5" s="685"/>
      <c r="J5" s="685"/>
      <c r="K5" s="685"/>
      <c r="L5" s="685"/>
      <c r="M5" s="685"/>
      <c r="N5" s="686"/>
    </row>
    <row r="6" spans="1:16" ht="49.2" customHeight="1" thickBot="1">
      <c r="A6" s="687" t="s">
        <v>361</v>
      </c>
      <c r="B6" s="688"/>
      <c r="C6" s="688"/>
      <c r="D6" s="688"/>
      <c r="E6" s="688"/>
      <c r="F6" s="688"/>
      <c r="G6" s="688"/>
      <c r="H6" s="688"/>
      <c r="I6" s="688"/>
      <c r="J6" s="688"/>
      <c r="K6" s="688"/>
      <c r="L6" s="688"/>
      <c r="M6" s="688"/>
      <c r="N6" s="689"/>
    </row>
    <row r="7" spans="1:16" ht="148.80000000000001" customHeight="1" thickBot="1">
      <c r="A7" s="690" t="s">
        <v>362</v>
      </c>
      <c r="B7" s="691"/>
      <c r="C7" s="691"/>
      <c r="D7" s="691"/>
      <c r="E7" s="691"/>
      <c r="F7" s="691"/>
      <c r="G7" s="691"/>
      <c r="H7" s="691"/>
      <c r="I7" s="691"/>
      <c r="J7" s="691"/>
      <c r="K7" s="691"/>
      <c r="L7" s="691"/>
      <c r="M7" s="691"/>
      <c r="N7" s="692"/>
      <c r="O7" s="43" t="s">
        <v>177</v>
      </c>
    </row>
    <row r="8" spans="1:16" ht="49.2" customHeight="1" thickBot="1">
      <c r="A8" s="696" t="s">
        <v>363</v>
      </c>
      <c r="B8" s="697"/>
      <c r="C8" s="697"/>
      <c r="D8" s="697"/>
      <c r="E8" s="697"/>
      <c r="F8" s="697"/>
      <c r="G8" s="697"/>
      <c r="H8" s="697"/>
      <c r="I8" s="697"/>
      <c r="J8" s="697"/>
      <c r="K8" s="697"/>
      <c r="L8" s="697"/>
      <c r="M8" s="697"/>
      <c r="N8" s="698"/>
      <c r="O8" s="46"/>
    </row>
    <row r="9" spans="1:16" ht="76.8" customHeight="1" thickBot="1">
      <c r="A9" s="699" t="s">
        <v>364</v>
      </c>
      <c r="B9" s="700"/>
      <c r="C9" s="700"/>
      <c r="D9" s="700"/>
      <c r="E9" s="700"/>
      <c r="F9" s="700"/>
      <c r="G9" s="700"/>
      <c r="H9" s="700"/>
      <c r="I9" s="700"/>
      <c r="J9" s="700"/>
      <c r="K9" s="700"/>
      <c r="L9" s="700"/>
      <c r="M9" s="700"/>
      <c r="N9" s="701"/>
      <c r="O9" s="46"/>
    </row>
    <row r="10" spans="1:16" s="104" customFormat="1" ht="49.2" customHeight="1">
      <c r="A10" s="702" t="s">
        <v>365</v>
      </c>
      <c r="B10" s="703"/>
      <c r="C10" s="703"/>
      <c r="D10" s="703"/>
      <c r="E10" s="703"/>
      <c r="F10" s="703"/>
      <c r="G10" s="703"/>
      <c r="H10" s="703"/>
      <c r="I10" s="703"/>
      <c r="J10" s="703"/>
      <c r="K10" s="703"/>
      <c r="L10" s="703"/>
      <c r="M10" s="703"/>
      <c r="N10" s="704"/>
      <c r="O10" s="275"/>
    </row>
    <row r="11" spans="1:16" s="104" customFormat="1" ht="122.4" customHeight="1" thickBot="1">
      <c r="A11" s="705" t="s">
        <v>366</v>
      </c>
      <c r="B11" s="706"/>
      <c r="C11" s="706"/>
      <c r="D11" s="706"/>
      <c r="E11" s="706"/>
      <c r="F11" s="706"/>
      <c r="G11" s="706"/>
      <c r="H11" s="706"/>
      <c r="I11" s="706"/>
      <c r="J11" s="706"/>
      <c r="K11" s="706"/>
      <c r="L11" s="706"/>
      <c r="M11" s="706"/>
      <c r="N11" s="707"/>
      <c r="O11" s="275"/>
    </row>
    <row r="12" spans="1:16" ht="43.8" hidden="1" customHeight="1">
      <c r="A12" s="708"/>
      <c r="B12" s="709"/>
      <c r="C12" s="709"/>
      <c r="D12" s="709"/>
      <c r="E12" s="709"/>
      <c r="F12" s="709"/>
      <c r="G12" s="709"/>
      <c r="H12" s="709"/>
      <c r="I12" s="709"/>
      <c r="J12" s="709"/>
      <c r="K12" s="709"/>
      <c r="L12" s="709"/>
      <c r="M12" s="709"/>
      <c r="N12" s="710"/>
    </row>
    <row r="13" spans="1:16" ht="212.4" hidden="1" customHeight="1" thickBot="1">
      <c r="A13" s="711"/>
      <c r="B13" s="712"/>
      <c r="C13" s="712"/>
      <c r="D13" s="712"/>
      <c r="E13" s="712"/>
      <c r="F13" s="712"/>
      <c r="G13" s="712"/>
      <c r="H13" s="712"/>
      <c r="I13" s="712"/>
      <c r="J13" s="712"/>
      <c r="K13" s="712"/>
      <c r="L13" s="712"/>
      <c r="M13" s="712"/>
      <c r="N13" s="713"/>
    </row>
    <row r="14" spans="1:16" ht="38.4" customHeight="1">
      <c r="A14" s="695" t="s">
        <v>26</v>
      </c>
      <c r="B14" s="695"/>
      <c r="C14" s="695"/>
      <c r="D14" s="695"/>
      <c r="E14" s="695"/>
      <c r="F14" s="695"/>
      <c r="G14" s="695"/>
      <c r="H14" s="695"/>
      <c r="I14" s="695"/>
      <c r="J14" s="695"/>
      <c r="K14" s="695"/>
      <c r="L14" s="695"/>
      <c r="M14" s="695"/>
      <c r="N14" s="695"/>
    </row>
    <row r="15" spans="1:16" ht="42" customHeight="1">
      <c r="A15" s="693" t="s">
        <v>25</v>
      </c>
      <c r="B15" s="694"/>
      <c r="C15" s="694"/>
      <c r="D15" s="694"/>
      <c r="E15" s="694"/>
      <c r="F15" s="694"/>
      <c r="G15" s="694"/>
      <c r="H15" s="694"/>
      <c r="I15" s="694"/>
      <c r="J15" s="694"/>
      <c r="K15" s="694"/>
      <c r="L15" s="694"/>
      <c r="M15" s="694"/>
      <c r="N15" s="694"/>
    </row>
    <row r="16" spans="1:16" ht="45.6"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tabColor theme="1"/>
  </sheetPr>
  <dimension ref="A1:C41"/>
  <sheetViews>
    <sheetView view="pageBreakPreview" zoomScale="86" zoomScaleNormal="75" zoomScaleSheetLayoutView="86" workbookViewId="0">
      <selection activeCell="D4" sqref="D4"/>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1" customFormat="1" ht="46.2" customHeight="1" thickBot="1">
      <c r="A1" s="126" t="s">
        <v>221</v>
      </c>
      <c r="B1" s="44" t="s">
        <v>0</v>
      </c>
      <c r="C1" s="45" t="s">
        <v>2</v>
      </c>
    </row>
    <row r="2" spans="1:3" ht="46.8" customHeight="1">
      <c r="A2" s="298" t="s">
        <v>367</v>
      </c>
      <c r="B2" s="2"/>
      <c r="C2" s="714"/>
    </row>
    <row r="3" spans="1:3" ht="61.8" customHeight="1">
      <c r="A3" s="459" t="s">
        <v>368</v>
      </c>
      <c r="B3" s="47"/>
      <c r="C3" s="715"/>
    </row>
    <row r="4" spans="1:3" ht="34.799999999999997" customHeight="1" thickBot="1">
      <c r="A4" s="460" t="s">
        <v>369</v>
      </c>
      <c r="B4" s="1"/>
      <c r="C4" s="1"/>
    </row>
    <row r="5" spans="1:3" ht="41.4" customHeight="1">
      <c r="A5" s="400" t="s">
        <v>370</v>
      </c>
      <c r="B5" s="2"/>
      <c r="C5" s="714"/>
    </row>
    <row r="6" spans="1:3" ht="165.6" customHeight="1">
      <c r="A6" s="373" t="s">
        <v>371</v>
      </c>
      <c r="B6" s="47"/>
      <c r="C6" s="715"/>
    </row>
    <row r="7" spans="1:3" ht="38.4" customHeight="1">
      <c r="A7" s="293" t="s">
        <v>372</v>
      </c>
      <c r="B7" s="1"/>
      <c r="C7" s="1"/>
    </row>
    <row r="8" spans="1:3" ht="43.2" customHeight="1">
      <c r="A8" s="491" t="s">
        <v>373</v>
      </c>
      <c r="B8" s="153"/>
      <c r="C8" s="714"/>
    </row>
    <row r="9" spans="1:3" ht="61.8" customHeight="1" thickBot="1">
      <c r="A9" s="461" t="s">
        <v>374</v>
      </c>
      <c r="B9" s="154"/>
      <c r="C9" s="715"/>
    </row>
    <row r="10" spans="1:3" ht="36" customHeight="1">
      <c r="A10" s="336" t="s">
        <v>375</v>
      </c>
      <c r="B10" s="1"/>
      <c r="C10" s="1"/>
    </row>
    <row r="11" spans="1:3" s="337" customFormat="1" ht="42.6" hidden="1" customHeight="1">
      <c r="A11" s="462"/>
      <c r="B11" s="463"/>
      <c r="C11" s="463"/>
    </row>
    <row r="12" spans="1:3" ht="105.6" hidden="1" customHeight="1" thickBot="1">
      <c r="A12" s="374"/>
      <c r="B12" s="338"/>
      <c r="C12" s="338"/>
    </row>
    <row r="13" spans="1:3" s="340" customFormat="1" ht="34.200000000000003" hidden="1" customHeight="1">
      <c r="A13" s="339"/>
    </row>
    <row r="14" spans="1:3" s="337" customFormat="1" ht="42.6" hidden="1" customHeight="1">
      <c r="A14" s="464"/>
      <c r="B14" s="465"/>
      <c r="C14" s="465"/>
    </row>
    <row r="15" spans="1:3" ht="205.8" hidden="1" customHeight="1" thickBot="1">
      <c r="A15" s="374"/>
      <c r="B15" s="338"/>
      <c r="C15" s="338"/>
    </row>
    <row r="16" spans="1:3" s="340" customFormat="1" ht="34.200000000000003" customHeight="1">
      <c r="A16" s="490" t="s">
        <v>376</v>
      </c>
    </row>
    <row r="17" spans="1:3" ht="207.6" customHeight="1">
      <c r="A17" s="489" t="s">
        <v>377</v>
      </c>
      <c r="B17" s="1"/>
      <c r="C17" s="1"/>
    </row>
    <row r="18" spans="1:3" ht="29.4" customHeight="1">
      <c r="A18" s="375"/>
      <c r="B18" s="1"/>
      <c r="C18" s="1"/>
    </row>
    <row r="19" spans="1:3" ht="39" customHeight="1">
      <c r="A19" s="1" t="s">
        <v>197</v>
      </c>
      <c r="B19" s="1"/>
      <c r="C19" s="1"/>
    </row>
    <row r="20" spans="1:3" ht="32.25" customHeight="1">
      <c r="A20" s="1" t="s">
        <v>198</v>
      </c>
      <c r="B20" s="1"/>
      <c r="C20" s="1"/>
    </row>
    <row r="21" spans="1:3" ht="36.75" customHeight="1"/>
    <row r="22" spans="1:3" ht="33" customHeight="1"/>
    <row r="23" spans="1:3" ht="36.75" customHeight="1"/>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3">
    <mergeCell ref="C2:C3"/>
    <mergeCell ref="C5:C6"/>
    <mergeCell ref="C8:C9"/>
  </mergeCells>
  <phoneticPr fontId="86"/>
  <hyperlinks>
    <hyperlink ref="A4" r:id="rId1" xr:uid="{CD264C05-56EA-4466-B49A-50957A3A0764}"/>
    <hyperlink ref="A7" r:id="rId2" xr:uid="{CB95B27D-D1C0-438A-A1CA-2D312D0F6200}"/>
    <hyperlink ref="A10" r:id="rId3" xr:uid="{B3E037F5-3AFD-464B-9341-5B023FC95C23}"/>
  </hyperlinks>
  <pageMargins left="0" right="0" top="0.19685039370078741" bottom="0.39370078740157483" header="0" footer="0.19685039370078741"/>
  <pageSetup paperSize="9" scale="6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D40"/>
  <sheetViews>
    <sheetView view="pageBreakPreview" topLeftCell="B1" zoomScale="92" zoomScaleNormal="100" zoomScaleSheetLayoutView="92" workbookViewId="0">
      <selection activeCell="H3" sqref="H3"/>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 min="27" max="27" width="4.109375" customWidth="1"/>
  </cols>
  <sheetData>
    <row r="1" spans="1:30">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row>
    <row r="2" spans="1:30" ht="55.2" customHeight="1">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03"/>
    </row>
    <row r="3" spans="1:30">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03"/>
    </row>
    <row r="4" spans="1:30">
      <c r="B4" s="403"/>
      <c r="C4" s="403"/>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03"/>
    </row>
    <row r="5" spans="1:30">
      <c r="B5" s="403"/>
      <c r="C5" s="403"/>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03"/>
    </row>
    <row r="6" spans="1:30" ht="24.6" customHeight="1">
      <c r="A6" s="404"/>
      <c r="B6" s="404"/>
      <c r="C6" s="404"/>
      <c r="D6" s="470"/>
      <c r="E6" s="470"/>
      <c r="F6" s="470"/>
      <c r="G6" s="471"/>
      <c r="H6" s="469"/>
      <c r="I6" s="469"/>
      <c r="J6" s="469"/>
      <c r="K6" s="469"/>
      <c r="L6" s="472"/>
      <c r="M6" s="472"/>
      <c r="N6" s="472"/>
      <c r="O6" s="472"/>
      <c r="P6" s="472"/>
      <c r="Q6" s="472"/>
      <c r="R6" s="472"/>
      <c r="S6" s="469"/>
      <c r="T6" s="469"/>
      <c r="U6" s="469"/>
      <c r="V6" s="469"/>
      <c r="W6" s="469"/>
      <c r="X6" s="469"/>
      <c r="Y6" s="469"/>
      <c r="Z6" s="469"/>
      <c r="AA6" s="469"/>
      <c r="AB6" s="469"/>
      <c r="AC6" s="469"/>
      <c r="AD6" s="403"/>
    </row>
    <row r="7" spans="1:30" ht="24.6" customHeight="1">
      <c r="A7" s="405"/>
      <c r="B7" s="405"/>
      <c r="C7" s="405"/>
      <c r="D7" s="473"/>
      <c r="E7" s="473"/>
      <c r="F7" s="473"/>
      <c r="G7" s="473"/>
      <c r="H7" s="469"/>
      <c r="I7" s="469"/>
      <c r="J7" s="469"/>
      <c r="K7" s="469"/>
      <c r="L7" s="472"/>
      <c r="M7" s="472"/>
      <c r="N7" s="472"/>
      <c r="O7" s="472"/>
      <c r="P7" s="472"/>
      <c r="Q7" s="472"/>
      <c r="R7" s="472"/>
      <c r="S7" s="469"/>
      <c r="T7" s="469"/>
      <c r="U7" s="469"/>
      <c r="V7" s="469"/>
      <c r="W7" s="469"/>
      <c r="X7" s="469"/>
      <c r="Y7" s="469"/>
      <c r="Z7" s="469"/>
      <c r="AA7" s="469"/>
      <c r="AB7" s="469"/>
      <c r="AC7" s="469"/>
      <c r="AD7" s="403"/>
    </row>
    <row r="8" spans="1:30" ht="7.2" customHeight="1">
      <c r="A8" s="406"/>
      <c r="B8" s="406"/>
      <c r="C8" s="406"/>
      <c r="D8" s="474"/>
      <c r="E8" s="474"/>
      <c r="F8" s="474"/>
      <c r="G8" s="474"/>
      <c r="H8" s="469"/>
      <c r="I8" s="469"/>
      <c r="J8" s="469"/>
      <c r="K8" s="469"/>
      <c r="L8" s="469"/>
      <c r="M8" s="469"/>
      <c r="N8" s="469"/>
      <c r="O8" s="469"/>
      <c r="P8" s="469"/>
      <c r="Q8" s="469"/>
      <c r="R8" s="469"/>
      <c r="S8" s="469"/>
      <c r="T8" s="469"/>
      <c r="U8" s="469"/>
      <c r="V8" s="469"/>
      <c r="W8" s="469"/>
      <c r="X8" s="469"/>
      <c r="Y8" s="469"/>
      <c r="Z8" s="469"/>
      <c r="AA8" s="469"/>
      <c r="AB8" s="469"/>
      <c r="AC8" s="469"/>
      <c r="AD8" s="403"/>
    </row>
    <row r="9" spans="1:30" ht="24.6" customHeight="1">
      <c r="A9" s="407"/>
      <c r="B9" s="407"/>
      <c r="C9" s="407"/>
      <c r="D9" s="475"/>
      <c r="E9" s="475"/>
      <c r="F9" s="475"/>
      <c r="G9" s="475"/>
      <c r="H9" s="469"/>
      <c r="I9" s="469"/>
      <c r="J9" s="469"/>
      <c r="K9" s="469"/>
      <c r="L9" s="469"/>
      <c r="M9" s="469"/>
      <c r="N9" s="469"/>
      <c r="O9" s="469"/>
      <c r="P9" s="469"/>
      <c r="Q9" s="469"/>
      <c r="R9" s="469"/>
      <c r="S9" s="469"/>
      <c r="T9" s="469"/>
      <c r="U9" s="469"/>
      <c r="V9" s="469"/>
      <c r="W9" s="469"/>
      <c r="X9" s="469"/>
      <c r="Y9" s="469"/>
      <c r="Z9" s="469"/>
      <c r="AA9" s="469"/>
      <c r="AB9" s="469"/>
      <c r="AC9" s="469"/>
      <c r="AD9" s="403"/>
    </row>
    <row r="10" spans="1:30" ht="13.2" customHeight="1">
      <c r="A10" s="406"/>
      <c r="B10" s="406"/>
      <c r="C10" s="406"/>
      <c r="D10" s="474"/>
      <c r="E10" s="474"/>
      <c r="F10" s="474"/>
      <c r="G10" s="474"/>
      <c r="H10" s="469"/>
      <c r="I10" s="469"/>
      <c r="J10" s="469"/>
      <c r="K10" s="469"/>
      <c r="L10" s="469"/>
      <c r="M10" s="469"/>
      <c r="N10" s="469"/>
      <c r="O10" s="469"/>
      <c r="P10" s="469"/>
      <c r="Q10" s="469"/>
      <c r="R10" s="469"/>
      <c r="S10" s="469"/>
      <c r="T10" s="469"/>
      <c r="U10" s="469"/>
      <c r="V10" s="469"/>
      <c r="W10" s="469"/>
      <c r="X10" s="469"/>
      <c r="Y10" s="469"/>
      <c r="Z10" s="469"/>
      <c r="AA10" s="469"/>
      <c r="AB10" s="469"/>
      <c r="AC10" s="469"/>
      <c r="AD10" s="403"/>
    </row>
    <row r="11" spans="1:30" ht="13.2" customHeight="1">
      <c r="A11" s="406"/>
      <c r="B11" s="406"/>
      <c r="C11" s="406"/>
      <c r="D11" s="474"/>
      <c r="E11" s="474"/>
      <c r="F11" s="474"/>
      <c r="G11" s="474"/>
      <c r="H11" s="469"/>
      <c r="I11" s="469"/>
      <c r="J11" s="469"/>
      <c r="K11" s="469"/>
      <c r="L11" s="469"/>
      <c r="M11" s="469"/>
      <c r="N11" s="469"/>
      <c r="O11" s="469"/>
      <c r="P11" s="469"/>
      <c r="Q11" s="469"/>
      <c r="R11" s="469"/>
      <c r="S11" s="469"/>
      <c r="T11" s="469"/>
      <c r="U11" s="469"/>
      <c r="V11" s="469"/>
      <c r="W11" s="469"/>
      <c r="X11" s="469"/>
      <c r="Y11" s="469"/>
      <c r="Z11" s="469"/>
      <c r="AA11" s="469"/>
      <c r="AB11" s="469"/>
      <c r="AC11" s="469"/>
      <c r="AD11" s="403"/>
    </row>
    <row r="12" spans="1:30" ht="13.2" customHeight="1">
      <c r="A12" s="406"/>
      <c r="B12" s="406"/>
      <c r="C12" s="406"/>
      <c r="D12" s="474"/>
      <c r="E12" s="474"/>
      <c r="F12" s="474"/>
      <c r="G12" s="474"/>
      <c r="H12" s="474"/>
      <c r="I12" s="474"/>
      <c r="J12" s="474"/>
      <c r="K12" s="474"/>
      <c r="L12" s="474"/>
      <c r="M12" s="469"/>
      <c r="N12" s="469"/>
      <c r="O12" s="469"/>
      <c r="P12" s="469"/>
      <c r="Q12" s="469"/>
      <c r="R12" s="469"/>
      <c r="S12" s="469"/>
      <c r="T12" s="469"/>
      <c r="U12" s="469"/>
      <c r="V12" s="469"/>
      <c r="W12" s="469"/>
      <c r="X12" s="469"/>
      <c r="Y12" s="469"/>
      <c r="Z12" s="469"/>
      <c r="AA12" s="469"/>
      <c r="AB12" s="469"/>
      <c r="AC12" s="469"/>
      <c r="AD12" s="403"/>
    </row>
    <row r="13" spans="1:30" ht="13.2" customHeight="1">
      <c r="A13" s="406"/>
      <c r="B13" s="406"/>
      <c r="C13" s="406"/>
      <c r="D13" s="474"/>
      <c r="E13" s="474"/>
      <c r="F13" s="474"/>
      <c r="G13" s="474"/>
      <c r="H13" s="474"/>
      <c r="I13" s="474"/>
      <c r="J13" s="474"/>
      <c r="K13" s="474"/>
      <c r="L13" s="474"/>
      <c r="M13" s="469"/>
      <c r="N13" s="469"/>
      <c r="O13" s="469"/>
      <c r="P13" s="469"/>
      <c r="Q13" s="469"/>
      <c r="R13" s="469"/>
      <c r="S13" s="469"/>
      <c r="T13" s="469"/>
      <c r="U13" s="469"/>
      <c r="V13" s="469"/>
      <c r="W13" s="469"/>
      <c r="X13" s="469"/>
      <c r="Y13" s="469"/>
      <c r="Z13" s="469"/>
      <c r="AA13" s="469"/>
      <c r="AB13" s="469"/>
      <c r="AC13" s="469"/>
      <c r="AD13" s="403"/>
    </row>
    <row r="14" spans="1:30">
      <c r="A14" s="403"/>
      <c r="B14" s="403"/>
      <c r="C14" s="403"/>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03"/>
    </row>
    <row r="15" spans="1:30" ht="21" customHeight="1">
      <c r="A15" s="403"/>
      <c r="B15" s="403"/>
      <c r="C15" s="403"/>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03"/>
    </row>
    <row r="16" spans="1:30" ht="13.2" customHeight="1">
      <c r="A16" s="403"/>
      <c r="B16" s="403"/>
      <c r="C16" s="403"/>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03"/>
    </row>
    <row r="17" spans="1:30" ht="13.2" customHeight="1">
      <c r="A17" s="403"/>
      <c r="B17" s="403"/>
      <c r="C17" s="403"/>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03"/>
    </row>
    <row r="18" spans="1:30">
      <c r="A18" s="403"/>
      <c r="B18" s="403"/>
      <c r="C18" s="403"/>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03"/>
    </row>
    <row r="19" spans="1:30">
      <c r="A19" s="403"/>
      <c r="B19" s="403"/>
      <c r="C19" s="403"/>
      <c r="D19" s="469"/>
      <c r="E19" s="469"/>
      <c r="F19" s="469"/>
      <c r="G19" s="469"/>
      <c r="H19" s="469"/>
      <c r="I19" s="469"/>
      <c r="J19" s="469"/>
      <c r="K19" s="469"/>
      <c r="L19" s="469"/>
      <c r="M19" s="469"/>
      <c r="N19" s="469"/>
      <c r="O19" s="469"/>
      <c r="P19" s="469"/>
      <c r="Q19" s="469"/>
      <c r="R19" s="469"/>
      <c r="S19" s="469"/>
      <c r="T19" s="469"/>
      <c r="U19" s="469"/>
      <c r="V19" s="469"/>
      <c r="W19" s="476"/>
      <c r="X19" s="469"/>
      <c r="Y19" s="469"/>
      <c r="Z19" s="469"/>
      <c r="AA19" s="469"/>
      <c r="AB19" s="469"/>
      <c r="AC19" s="469"/>
      <c r="AD19" s="403"/>
    </row>
    <row r="20" spans="1:30">
      <c r="A20" s="403"/>
      <c r="B20" s="403"/>
      <c r="C20" s="403"/>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03"/>
    </row>
    <row r="21" spans="1:30">
      <c r="A21" s="403"/>
      <c r="B21" s="403"/>
      <c r="C21" s="403"/>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03"/>
    </row>
    <row r="22" spans="1:30">
      <c r="A22" s="403"/>
      <c r="B22" s="403"/>
      <c r="C22" s="403"/>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03"/>
    </row>
    <row r="23" spans="1:30">
      <c r="A23" s="403"/>
      <c r="B23" s="403"/>
      <c r="C23" s="403"/>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03"/>
    </row>
    <row r="24" spans="1:30">
      <c r="A24" s="403"/>
      <c r="B24" s="403"/>
      <c r="C24" s="403"/>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03"/>
    </row>
    <row r="25" spans="1:30">
      <c r="A25" s="403"/>
      <c r="B25" s="403"/>
      <c r="C25" s="403"/>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03"/>
    </row>
    <row r="26" spans="1:30">
      <c r="A26" s="403"/>
      <c r="B26" s="403"/>
      <c r="C26" s="403"/>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03"/>
    </row>
    <row r="27" spans="1:30">
      <c r="A27" s="403"/>
      <c r="B27" s="403"/>
      <c r="C27" s="403"/>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03"/>
    </row>
    <row r="28" spans="1:30">
      <c r="A28" s="403"/>
      <c r="B28" s="403"/>
      <c r="C28" s="403"/>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03"/>
    </row>
    <row r="29" spans="1:30">
      <c r="A29" s="403"/>
      <c r="B29" s="403"/>
      <c r="C29" s="403"/>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03"/>
    </row>
    <row r="30" spans="1:30">
      <c r="A30" s="403"/>
      <c r="B30" s="403"/>
      <c r="C30" s="403"/>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03"/>
    </row>
    <row r="31" spans="1:30">
      <c r="A31" s="403"/>
      <c r="B31" s="403"/>
      <c r="C31" s="403"/>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03"/>
    </row>
    <row r="32" spans="1:30" ht="14.4">
      <c r="A32" s="403"/>
      <c r="B32" s="403"/>
      <c r="C32" s="403"/>
      <c r="D32" s="469"/>
      <c r="E32" s="514"/>
      <c r="F32" s="514"/>
      <c r="G32" s="514"/>
      <c r="H32" s="514"/>
      <c r="I32" s="514"/>
      <c r="J32" s="514"/>
      <c r="K32" s="514"/>
      <c r="L32" s="469"/>
      <c r="M32" s="469"/>
      <c r="N32" s="469"/>
      <c r="O32" s="469"/>
      <c r="P32" s="469"/>
      <c r="Q32" s="469"/>
      <c r="R32" s="469"/>
      <c r="S32" s="514"/>
      <c r="T32" s="514"/>
      <c r="U32" s="514"/>
      <c r="V32" s="514"/>
      <c r="W32" s="469"/>
      <c r="X32" s="469"/>
      <c r="Y32" s="469"/>
      <c r="Z32" s="469"/>
      <c r="AA32" s="469"/>
      <c r="AB32" s="469"/>
      <c r="AC32" s="469"/>
      <c r="AD32" s="403"/>
    </row>
    <row r="33" spans="1:30">
      <c r="A33" s="403"/>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03"/>
    </row>
    <row r="34" spans="1:30">
      <c r="A34" s="403"/>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03"/>
    </row>
    <row r="35" spans="1:30">
      <c r="A35" s="403"/>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03"/>
    </row>
    <row r="36" spans="1:30">
      <c r="A36" s="403"/>
      <c r="B36" s="469"/>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row>
    <row r="37" spans="1:30">
      <c r="A37" s="403"/>
      <c r="B37" s="469"/>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row>
    <row r="38" spans="1:30">
      <c r="A38" s="403"/>
      <c r="B38" s="469"/>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row>
    <row r="39" spans="1:30">
      <c r="A39" s="403"/>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row>
    <row r="40" spans="1:30">
      <c r="A40" s="403"/>
      <c r="B40" s="469"/>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row>
  </sheetData>
  <sheetProtection formatCells="0" formatColumns="0" formatRows="0" insertColumns="0" insertRows="0" insertHyperlinks="0" deleteColumns="0" deleteRows="0" sort="0" autoFilter="0" pivotTables="0"/>
  <mergeCells count="2">
    <mergeCell ref="E32:K32"/>
    <mergeCell ref="S32:V32"/>
  </mergeCells>
  <phoneticPr fontId="86"/>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E17" sqref="E17"/>
    </sheetView>
  </sheetViews>
  <sheetFormatPr defaultColWidth="9" defaultRowHeight="13.2"/>
  <cols>
    <col min="1" max="1" width="12.77734375" style="53" customWidth="1"/>
    <col min="2" max="2" width="5.109375" style="53" customWidth="1"/>
    <col min="3" max="3" width="3.77734375" style="53" customWidth="1"/>
    <col min="4" max="4" width="6.88671875" style="53" customWidth="1"/>
    <col min="5" max="5" width="13.109375" style="53" customWidth="1"/>
    <col min="6" max="6" width="13.109375" style="88" customWidth="1"/>
    <col min="7" max="7" width="11.33203125" style="53" customWidth="1"/>
    <col min="8" max="8" width="26.6640625" style="65" customWidth="1"/>
    <col min="9" max="9" width="13" style="58" customWidth="1"/>
    <col min="10" max="10" width="16.109375" style="58" customWidth="1"/>
    <col min="11" max="11" width="13.44140625" style="88" customWidth="1"/>
    <col min="12" max="12" width="22.44140625" style="88" customWidth="1"/>
    <col min="13" max="13" width="13.44140625" style="63" customWidth="1"/>
    <col min="14" max="14" width="22.44140625" style="53" customWidth="1"/>
    <col min="15" max="15" width="9" style="54"/>
    <col min="16" max="16384" width="9" style="53"/>
  </cols>
  <sheetData>
    <row r="1" spans="1:16" ht="26.25" customHeight="1" thickTop="1">
      <c r="A1" s="48" t="s">
        <v>164</v>
      </c>
      <c r="B1" s="49"/>
      <c r="C1" s="49"/>
      <c r="D1" s="50"/>
      <c r="E1" s="50"/>
      <c r="F1" s="51"/>
      <c r="G1" s="52"/>
      <c r="H1" s="342"/>
      <c r="I1" s="343" t="s">
        <v>35</v>
      </c>
      <c r="J1" s="344"/>
      <c r="K1" s="345"/>
      <c r="L1" s="346"/>
      <c r="M1" s="347"/>
    </row>
    <row r="2" spans="1:16" ht="17.399999999999999">
      <c r="A2" s="55"/>
      <c r="B2" s="179"/>
      <c r="C2" s="179"/>
      <c r="D2" s="179"/>
      <c r="E2" s="179"/>
      <c r="F2" s="179"/>
      <c r="G2" s="56"/>
      <c r="H2" s="348"/>
      <c r="I2" s="602" t="s">
        <v>178</v>
      </c>
      <c r="J2" s="602"/>
      <c r="K2" s="602"/>
      <c r="L2" s="602"/>
      <c r="M2" s="602"/>
      <c r="N2" s="155"/>
      <c r="P2" s="118"/>
    </row>
    <row r="3" spans="1:16" ht="17.399999999999999">
      <c r="A3" s="180" t="s">
        <v>26</v>
      </c>
      <c r="B3" s="181"/>
      <c r="D3" s="182"/>
      <c r="E3" s="182"/>
      <c r="F3" s="182"/>
      <c r="G3" s="57"/>
      <c r="H3" s="105"/>
      <c r="I3" s="351"/>
      <c r="J3" s="352"/>
      <c r="K3" s="353"/>
      <c r="L3" s="345"/>
      <c r="M3" s="354"/>
    </row>
    <row r="4" spans="1:16" ht="17.399999999999999">
      <c r="A4" s="59"/>
      <c r="B4" s="181"/>
      <c r="C4" s="88"/>
      <c r="D4" s="182"/>
      <c r="E4" s="182"/>
      <c r="F4" s="183"/>
      <c r="G4" s="60"/>
      <c r="H4" s="355"/>
      <c r="I4" s="355"/>
      <c r="J4" s="344"/>
      <c r="K4" s="353"/>
      <c r="L4" s="345"/>
      <c r="M4" s="354"/>
      <c r="N4" s="243"/>
    </row>
    <row r="5" spans="1:16">
      <c r="A5" s="184"/>
      <c r="D5" s="182"/>
      <c r="E5" s="61"/>
      <c r="F5" s="185"/>
      <c r="G5" s="62"/>
      <c r="H5"/>
      <c r="I5" s="356"/>
      <c r="J5" s="344"/>
      <c r="K5" s="353"/>
      <c r="L5" s="353"/>
      <c r="M5" s="354"/>
    </row>
    <row r="6" spans="1:16" ht="17.399999999999999">
      <c r="A6" s="184"/>
      <c r="D6" s="182"/>
      <c r="E6" s="185"/>
      <c r="F6" s="185"/>
      <c r="G6" s="62"/>
      <c r="H6" s="348"/>
      <c r="I6" s="357"/>
      <c r="J6" s="344"/>
      <c r="K6" s="353"/>
      <c r="L6" s="353"/>
      <c r="M6" s="354"/>
    </row>
    <row r="7" spans="1:16">
      <c r="A7" s="184"/>
      <c r="D7" s="182"/>
      <c r="E7" s="185"/>
      <c r="F7" s="185"/>
      <c r="G7" s="62"/>
      <c r="H7" s="358"/>
      <c r="I7" s="356"/>
      <c r="J7" s="344"/>
      <c r="K7" s="353"/>
      <c r="L7" s="353"/>
      <c r="M7" s="354"/>
    </row>
    <row r="8" spans="1:16">
      <c r="A8" s="184"/>
      <c r="D8" s="182"/>
      <c r="E8" s="185"/>
      <c r="F8" s="185"/>
      <c r="G8" s="62"/>
      <c r="H8" s="349"/>
      <c r="I8" s="359"/>
      <c r="J8" s="359"/>
      <c r="K8" s="359"/>
      <c r="L8" s="353"/>
      <c r="M8" s="360"/>
    </row>
    <row r="9" spans="1:16">
      <c r="A9" s="184"/>
      <c r="D9" s="182"/>
      <c r="E9" s="185"/>
      <c r="F9" s="185"/>
      <c r="G9" s="62"/>
      <c r="H9" s="359"/>
      <c r="I9" s="359"/>
      <c r="J9" s="359"/>
      <c r="K9" s="359"/>
      <c r="L9" s="353"/>
      <c r="M9" s="360"/>
      <c r="N9" s="64"/>
    </row>
    <row r="10" spans="1:16">
      <c r="A10" s="184"/>
      <c r="D10" s="182"/>
      <c r="E10" s="185"/>
      <c r="F10" s="185"/>
      <c r="G10" s="62"/>
      <c r="H10" s="359"/>
      <c r="I10" s="359"/>
      <c r="J10" s="359"/>
      <c r="K10" s="359"/>
      <c r="L10" s="353"/>
      <c r="M10" s="360"/>
      <c r="N10" s="64" t="s">
        <v>36</v>
      </c>
    </row>
    <row r="11" spans="1:16">
      <c r="A11" s="184"/>
      <c r="D11" s="182"/>
      <c r="E11" s="185"/>
      <c r="F11" s="185"/>
      <c r="G11" s="62"/>
      <c r="H11" s="359"/>
      <c r="I11" s="359"/>
      <c r="J11" s="359"/>
      <c r="K11" s="359"/>
      <c r="L11" s="353"/>
      <c r="M11" s="360"/>
    </row>
    <row r="12" spans="1:16">
      <c r="A12" s="184"/>
      <c r="D12" s="182"/>
      <c r="E12" s="185"/>
      <c r="F12" s="185"/>
      <c r="G12" s="62"/>
      <c r="H12" s="359"/>
      <c r="I12" s="359"/>
      <c r="J12" s="359"/>
      <c r="K12" s="359"/>
      <c r="L12" s="353"/>
      <c r="M12" s="360"/>
      <c r="N12" s="64" t="s">
        <v>37</v>
      </c>
      <c r="O12" s="280"/>
    </row>
    <row r="13" spans="1:16">
      <c r="A13" s="184"/>
      <c r="D13" s="182"/>
      <c r="E13" s="185"/>
      <c r="F13" s="185"/>
      <c r="G13" s="62"/>
      <c r="H13" s="359"/>
      <c r="I13" s="359"/>
      <c r="J13" s="359"/>
      <c r="K13" s="359"/>
      <c r="L13" s="353"/>
      <c r="M13" s="360"/>
    </row>
    <row r="14" spans="1:16">
      <c r="A14" s="184"/>
      <c r="D14" s="182"/>
      <c r="E14" s="185"/>
      <c r="F14" s="185"/>
      <c r="G14" s="62"/>
      <c r="H14" s="359"/>
      <c r="I14" s="359"/>
      <c r="J14" s="359"/>
      <c r="K14" s="359"/>
      <c r="L14" s="353"/>
      <c r="M14" s="360"/>
      <c r="N14" s="310" t="s">
        <v>38</v>
      </c>
    </row>
    <row r="15" spans="1:16">
      <c r="A15" s="184"/>
      <c r="D15" s="182"/>
      <c r="E15" s="182" t="s">
        <v>19</v>
      </c>
      <c r="F15" s="183"/>
      <c r="G15" s="57"/>
      <c r="H15" s="358"/>
      <c r="I15" s="356"/>
      <c r="J15" s="349"/>
      <c r="K15" s="353"/>
      <c r="L15" s="353"/>
      <c r="M15" s="360"/>
    </row>
    <row r="16" spans="1:16">
      <c r="A16" s="184"/>
      <c r="D16" s="182"/>
      <c r="E16" s="182"/>
      <c r="F16" s="183"/>
      <c r="G16" s="57"/>
      <c r="H16" s="344"/>
      <c r="I16" s="356"/>
      <c r="J16" s="344"/>
      <c r="K16" s="353"/>
      <c r="L16" s="353"/>
      <c r="M16" s="360"/>
      <c r="N16" s="244" t="s">
        <v>162</v>
      </c>
    </row>
    <row r="17" spans="1:19" ht="20.25" customHeight="1" thickBot="1">
      <c r="A17" s="515" t="s">
        <v>303</v>
      </c>
      <c r="B17" s="516"/>
      <c r="C17" s="516"/>
      <c r="D17" s="187"/>
      <c r="E17" s="188"/>
      <c r="F17" s="517" t="s">
        <v>304</v>
      </c>
      <c r="G17" s="518"/>
      <c r="H17" s="358"/>
      <c r="I17" s="356"/>
      <c r="J17" s="349"/>
      <c r="K17" s="353"/>
      <c r="L17" s="350"/>
      <c r="M17" s="354"/>
      <c r="N17" s="186" t="s">
        <v>125</v>
      </c>
    </row>
    <row r="18" spans="1:19" ht="39" customHeight="1" thickTop="1">
      <c r="A18" s="519" t="s">
        <v>39</v>
      </c>
      <c r="B18" s="520"/>
      <c r="C18" s="521"/>
      <c r="D18" s="189" t="s">
        <v>40</v>
      </c>
      <c r="E18" s="190"/>
      <c r="F18" s="522" t="s">
        <v>41</v>
      </c>
      <c r="G18" s="523"/>
      <c r="H18" s="344"/>
      <c r="I18" s="356"/>
      <c r="J18" s="344"/>
      <c r="K18" s="353"/>
      <c r="L18" s="353"/>
      <c r="M18" s="354"/>
      <c r="Q18" s="53" t="s">
        <v>26</v>
      </c>
      <c r="S18" s="53" t="s">
        <v>19</v>
      </c>
    </row>
    <row r="19" spans="1:19" ht="30" customHeight="1">
      <c r="A19" s="524" t="s">
        <v>182</v>
      </c>
      <c r="B19" s="524"/>
      <c r="C19" s="524"/>
      <c r="D19" s="524"/>
      <c r="E19" s="524"/>
      <c r="F19" s="524"/>
      <c r="G19" s="524"/>
      <c r="H19" s="361"/>
      <c r="I19" s="362" t="s">
        <v>42</v>
      </c>
      <c r="J19" s="362"/>
      <c r="K19" s="362"/>
      <c r="L19" s="350"/>
      <c r="M19" s="354"/>
    </row>
    <row r="20" spans="1:19" ht="17.399999999999999">
      <c r="E20" s="191" t="s">
        <v>43</v>
      </c>
      <c r="F20" s="192" t="s">
        <v>44</v>
      </c>
      <c r="H20" s="282" t="s">
        <v>145</v>
      </c>
      <c r="I20" s="356"/>
      <c r="J20" s="344" t="s">
        <v>19</v>
      </c>
      <c r="K20" s="363" t="s">
        <v>19</v>
      </c>
      <c r="L20" s="353"/>
      <c r="M20" s="354"/>
    </row>
    <row r="21" spans="1:19" ht="16.8" thickBot="1">
      <c r="A21" s="193"/>
      <c r="B21" s="525">
        <v>45284</v>
      </c>
      <c r="C21" s="526"/>
      <c r="D21" s="194" t="s">
        <v>45</v>
      </c>
      <c r="E21" s="527" t="s">
        <v>46</v>
      </c>
      <c r="F21" s="528"/>
      <c r="G21" s="58" t="s">
        <v>47</v>
      </c>
      <c r="H21" s="538" t="s">
        <v>213</v>
      </c>
      <c r="I21" s="539"/>
      <c r="J21" s="539"/>
      <c r="K21" s="539"/>
      <c r="L21" s="539"/>
      <c r="M21" s="364"/>
      <c r="N21" s="366"/>
    </row>
    <row r="22" spans="1:19" ht="36" customHeight="1" thickTop="1" thickBot="1">
      <c r="A22" s="195" t="s">
        <v>48</v>
      </c>
      <c r="B22" s="540" t="s">
        <v>49</v>
      </c>
      <c r="C22" s="541"/>
      <c r="D22" s="542"/>
      <c r="E22" s="66" t="s">
        <v>214</v>
      </c>
      <c r="F22" s="66" t="s">
        <v>215</v>
      </c>
      <c r="G22" s="196" t="s">
        <v>50</v>
      </c>
      <c r="H22" s="543" t="s">
        <v>179</v>
      </c>
      <c r="I22" s="544"/>
      <c r="J22" s="544"/>
      <c r="K22" s="544"/>
      <c r="L22" s="545"/>
      <c r="M22" s="365" t="s">
        <v>51</v>
      </c>
      <c r="N22" s="367" t="s">
        <v>52</v>
      </c>
      <c r="R22" s="53" t="s">
        <v>26</v>
      </c>
    </row>
    <row r="23" spans="1:19" ht="79.2" customHeight="1" thickBot="1">
      <c r="A23" s="414" t="s">
        <v>53</v>
      </c>
      <c r="B23" s="529" t="str">
        <f>IF(G23&gt;5,"☆☆☆☆",IF(AND(G23&gt;=2.39,G23&lt;5),"☆☆☆",IF(AND(G23&gt;=1.39,G23&lt;2.4),"☆☆",IF(AND(G23&gt;0,G23&lt;1.4),"☆",IF(AND(G23&gt;=-1.39,G23&lt;0),"★",IF(AND(G23&gt;=-2.39,G23&lt;-1.4),"★★",IF(AND(G23&gt;=-3.39,G23&lt;-2.4),"★★★")))))))</f>
        <v>☆</v>
      </c>
      <c r="C23" s="530"/>
      <c r="D23" s="531"/>
      <c r="E23" s="333">
        <v>2.04</v>
      </c>
      <c r="F23" s="333">
        <v>2.37</v>
      </c>
      <c r="G23" s="286">
        <f t="shared" ref="G23:G69" si="0">F23-E23</f>
        <v>0.33000000000000007</v>
      </c>
      <c r="H23" s="546"/>
      <c r="I23" s="547"/>
      <c r="J23" s="547"/>
      <c r="K23" s="547"/>
      <c r="L23" s="548"/>
      <c r="M23" s="378"/>
      <c r="N23" s="398"/>
      <c r="O23" s="256" t="s">
        <v>156</v>
      </c>
    </row>
    <row r="24" spans="1:19" ht="76.2" customHeight="1" thickBot="1">
      <c r="A24" s="197" t="s">
        <v>54</v>
      </c>
      <c r="B24" s="529" t="str">
        <f t="shared" ref="B24" si="1">IF(G24&gt;5,"☆☆☆☆",IF(AND(G24&gt;=2.39,G24&lt;5),"☆☆☆",IF(AND(G24&gt;=1.39,G24&lt;2.4),"☆☆",IF(AND(G24&gt;0,G24&lt;1.4),"☆",IF(AND(G24&gt;=-1.39,G24&lt;0),"★",IF(AND(G24&gt;=-2.39,G24&lt;-1.4),"★★",IF(AND(G24&gt;=-3.39,G24&lt;-2.4),"★★★")))))))</f>
        <v>☆</v>
      </c>
      <c r="C24" s="530"/>
      <c r="D24" s="531"/>
      <c r="E24" s="333">
        <v>3.71</v>
      </c>
      <c r="F24" s="120">
        <v>5.05</v>
      </c>
      <c r="G24" s="413">
        <f t="shared" si="0"/>
        <v>1.3399999999999999</v>
      </c>
      <c r="H24" s="549" t="s">
        <v>301</v>
      </c>
      <c r="I24" s="550"/>
      <c r="J24" s="550"/>
      <c r="K24" s="550"/>
      <c r="L24" s="551"/>
      <c r="M24" s="148" t="s">
        <v>203</v>
      </c>
      <c r="N24" s="149" t="s">
        <v>302</v>
      </c>
      <c r="O24" s="256" t="s">
        <v>54</v>
      </c>
      <c r="Q24" s="53" t="s">
        <v>26</v>
      </c>
    </row>
    <row r="25" spans="1:19" ht="81" customHeight="1" thickBot="1">
      <c r="A25" s="262" t="s">
        <v>55</v>
      </c>
      <c r="B25" s="529" t="str">
        <f t="shared" ref="B25:B32" si="2">IF(G25&gt;5,"☆☆☆☆",IF(AND(G25&gt;=2.39,G25&lt;5),"☆☆☆",IF(AND(G25&gt;=1.39,G25&lt;2.4),"☆☆",IF(AND(G25&gt;0,G25&lt;1.4),"☆",IF(AND(G25&gt;=-1.39,G25&lt;0),"★",IF(AND(G25&gt;=-2.39,G25&lt;-1.4),"★★",IF(AND(G25&gt;=-3.39,G25&lt;-2.4),"★★★")))))))</f>
        <v>★</v>
      </c>
      <c r="C25" s="530"/>
      <c r="D25" s="531"/>
      <c r="E25" s="120">
        <v>4.9000000000000004</v>
      </c>
      <c r="F25" s="120">
        <v>4.43</v>
      </c>
      <c r="G25" s="286">
        <f t="shared" si="0"/>
        <v>-0.47000000000000064</v>
      </c>
      <c r="H25" s="535" t="s">
        <v>299</v>
      </c>
      <c r="I25" s="536"/>
      <c r="J25" s="536"/>
      <c r="K25" s="536"/>
      <c r="L25" s="537"/>
      <c r="M25" s="455" t="s">
        <v>300</v>
      </c>
      <c r="N25" s="431">
        <v>45278</v>
      </c>
      <c r="O25" s="256" t="s">
        <v>55</v>
      </c>
    </row>
    <row r="26" spans="1:19" ht="83.25" customHeight="1" thickBot="1">
      <c r="A26" s="262" t="s">
        <v>56</v>
      </c>
      <c r="B26" s="529" t="str">
        <f t="shared" si="2"/>
        <v>☆</v>
      </c>
      <c r="C26" s="530"/>
      <c r="D26" s="531"/>
      <c r="E26" s="333">
        <v>2.69</v>
      </c>
      <c r="F26" s="333">
        <v>3.36</v>
      </c>
      <c r="G26" s="286">
        <f t="shared" si="0"/>
        <v>0.66999999999999993</v>
      </c>
      <c r="H26" s="532"/>
      <c r="I26" s="533"/>
      <c r="J26" s="533"/>
      <c r="K26" s="533"/>
      <c r="L26" s="534"/>
      <c r="M26" s="148"/>
      <c r="N26" s="149"/>
      <c r="O26" s="256" t="s">
        <v>56</v>
      </c>
    </row>
    <row r="27" spans="1:19" ht="78.599999999999994" customHeight="1" thickBot="1">
      <c r="A27" s="262" t="s">
        <v>57</v>
      </c>
      <c r="B27" s="529" t="str">
        <f t="shared" si="2"/>
        <v>☆</v>
      </c>
      <c r="C27" s="530"/>
      <c r="D27" s="531"/>
      <c r="E27" s="333">
        <v>3.12</v>
      </c>
      <c r="F27" s="120">
        <v>3.15</v>
      </c>
      <c r="G27" s="286">
        <f t="shared" si="0"/>
        <v>2.9999999999999805E-2</v>
      </c>
      <c r="H27" s="532"/>
      <c r="I27" s="533"/>
      <c r="J27" s="533"/>
      <c r="K27" s="533"/>
      <c r="L27" s="534"/>
      <c r="M27" s="148"/>
      <c r="N27" s="149"/>
      <c r="O27" s="256" t="s">
        <v>57</v>
      </c>
    </row>
    <row r="28" spans="1:19" ht="87" customHeight="1" thickBot="1">
      <c r="A28" s="262" t="s">
        <v>58</v>
      </c>
      <c r="B28" s="529" t="str">
        <f t="shared" si="2"/>
        <v>☆</v>
      </c>
      <c r="C28" s="530"/>
      <c r="D28" s="531"/>
      <c r="E28" s="120">
        <v>3.68</v>
      </c>
      <c r="F28" s="120">
        <v>4.6399999999999997</v>
      </c>
      <c r="G28" s="286">
        <f t="shared" si="0"/>
        <v>0.95999999999999952</v>
      </c>
      <c r="H28" s="532"/>
      <c r="I28" s="533"/>
      <c r="J28" s="533"/>
      <c r="K28" s="533"/>
      <c r="L28" s="534"/>
      <c r="M28" s="148"/>
      <c r="N28" s="149"/>
      <c r="O28" s="256" t="s">
        <v>58</v>
      </c>
    </row>
    <row r="29" spans="1:19" ht="81" customHeight="1" thickBot="1">
      <c r="A29" s="262" t="s">
        <v>59</v>
      </c>
      <c r="B29" s="529" t="str">
        <f t="shared" si="2"/>
        <v>★</v>
      </c>
      <c r="C29" s="530"/>
      <c r="D29" s="531"/>
      <c r="E29" s="333">
        <v>1.96</v>
      </c>
      <c r="F29" s="333">
        <v>1.92</v>
      </c>
      <c r="G29" s="286">
        <f t="shared" si="0"/>
        <v>-4.0000000000000036E-2</v>
      </c>
      <c r="H29" s="532"/>
      <c r="I29" s="533"/>
      <c r="J29" s="533"/>
      <c r="K29" s="533"/>
      <c r="L29" s="534"/>
      <c r="M29" s="148"/>
      <c r="N29" s="149"/>
      <c r="O29" s="256" t="s">
        <v>59</v>
      </c>
    </row>
    <row r="30" spans="1:19" ht="73.5" customHeight="1" thickBot="1">
      <c r="A30" s="262" t="s">
        <v>60</v>
      </c>
      <c r="B30" s="529" t="str">
        <f t="shared" si="2"/>
        <v>☆</v>
      </c>
      <c r="C30" s="530"/>
      <c r="D30" s="531"/>
      <c r="E30" s="120">
        <v>3.64</v>
      </c>
      <c r="F30" s="120">
        <v>4.6900000000000004</v>
      </c>
      <c r="G30" s="286">
        <f t="shared" si="0"/>
        <v>1.0500000000000003</v>
      </c>
      <c r="H30" s="532"/>
      <c r="I30" s="533"/>
      <c r="J30" s="533"/>
      <c r="K30" s="533"/>
      <c r="L30" s="534"/>
      <c r="M30" s="148"/>
      <c r="N30" s="149"/>
      <c r="O30" s="256" t="s">
        <v>60</v>
      </c>
    </row>
    <row r="31" spans="1:19" ht="75.75" customHeight="1" thickBot="1">
      <c r="A31" s="262" t="s">
        <v>61</v>
      </c>
      <c r="B31" s="529" t="str">
        <f t="shared" si="2"/>
        <v>☆</v>
      </c>
      <c r="C31" s="530"/>
      <c r="D31" s="531"/>
      <c r="E31" s="120">
        <v>4.5999999999999996</v>
      </c>
      <c r="F31" s="120">
        <v>5.67</v>
      </c>
      <c r="G31" s="286">
        <f t="shared" si="0"/>
        <v>1.0700000000000003</v>
      </c>
      <c r="H31" s="535" t="s">
        <v>298</v>
      </c>
      <c r="I31" s="536"/>
      <c r="J31" s="536"/>
      <c r="K31" s="536"/>
      <c r="L31" s="537"/>
      <c r="M31" s="430" t="s">
        <v>192</v>
      </c>
      <c r="N31" s="431">
        <v>45279</v>
      </c>
      <c r="O31" s="256" t="s">
        <v>61</v>
      </c>
    </row>
    <row r="32" spans="1:19" ht="163.80000000000001" customHeight="1" thickBot="1">
      <c r="A32" s="263" t="s">
        <v>62</v>
      </c>
      <c r="B32" s="529" t="str">
        <f t="shared" si="2"/>
        <v>☆</v>
      </c>
      <c r="C32" s="530"/>
      <c r="D32" s="531"/>
      <c r="E32" s="401">
        <v>5.46</v>
      </c>
      <c r="F32" s="120">
        <v>5.76</v>
      </c>
      <c r="G32" s="286">
        <f t="shared" si="0"/>
        <v>0.29999999999999982</v>
      </c>
      <c r="H32" s="535" t="s">
        <v>413</v>
      </c>
      <c r="I32" s="536"/>
      <c r="J32" s="536"/>
      <c r="K32" s="536"/>
      <c r="L32" s="537"/>
      <c r="M32" s="430" t="s">
        <v>414</v>
      </c>
      <c r="N32" s="481" t="s">
        <v>415</v>
      </c>
      <c r="O32" s="256" t="s">
        <v>62</v>
      </c>
    </row>
    <row r="33" spans="1:16" ht="74.400000000000006" customHeight="1" thickBot="1">
      <c r="A33" s="264" t="s">
        <v>63</v>
      </c>
      <c r="B33" s="529" t="str">
        <f t="shared" ref="B33:B70" si="3">IF(G33&gt;5,"☆☆☆☆",IF(AND(G33&gt;=2.39,G33&lt;5),"☆☆☆",IF(AND(G33&gt;=1.39,G33&lt;2.4),"☆☆",IF(AND(G33&gt;0,G33&lt;1.4),"☆",IF(AND(G33&gt;=-1.39,G33&lt;0),"★",IF(AND(G33&gt;=-2.39,G33&lt;-1.4),"★★",IF(AND(G33&gt;=-3.39,G33&lt;-2.4),"★★★")))))))</f>
        <v>☆</v>
      </c>
      <c r="C33" s="530"/>
      <c r="D33" s="531"/>
      <c r="E33" s="401">
        <v>8.2899999999999991</v>
      </c>
      <c r="F33" s="401">
        <v>9.01</v>
      </c>
      <c r="G33" s="286">
        <f t="shared" si="0"/>
        <v>0.72000000000000064</v>
      </c>
      <c r="H33" s="535" t="s">
        <v>296</v>
      </c>
      <c r="I33" s="536"/>
      <c r="J33" s="536"/>
      <c r="K33" s="536"/>
      <c r="L33" s="537"/>
      <c r="M33" s="430" t="s">
        <v>297</v>
      </c>
      <c r="N33" s="431">
        <v>45280</v>
      </c>
      <c r="O33" s="256" t="s">
        <v>63</v>
      </c>
    </row>
    <row r="34" spans="1:16" ht="93" customHeight="1" thickBot="1">
      <c r="A34" s="197" t="s">
        <v>64</v>
      </c>
      <c r="B34" s="529" t="str">
        <f t="shared" si="3"/>
        <v>☆</v>
      </c>
      <c r="C34" s="530"/>
      <c r="D34" s="531"/>
      <c r="E34" s="120">
        <v>6.96</v>
      </c>
      <c r="F34" s="401">
        <v>7.45</v>
      </c>
      <c r="G34" s="286">
        <f t="shared" si="0"/>
        <v>0.49000000000000021</v>
      </c>
      <c r="H34" s="552" t="s">
        <v>305</v>
      </c>
      <c r="I34" s="553"/>
      <c r="J34" s="553"/>
      <c r="K34" s="553"/>
      <c r="L34" s="554"/>
      <c r="M34" s="484" t="s">
        <v>306</v>
      </c>
      <c r="N34" s="485">
        <v>45282</v>
      </c>
      <c r="O34" s="256" t="s">
        <v>64</v>
      </c>
    </row>
    <row r="35" spans="1:16" ht="94.5" customHeight="1" thickBot="1">
      <c r="A35" s="263" t="s">
        <v>65</v>
      </c>
      <c r="B35" s="529" t="str">
        <f t="shared" si="3"/>
        <v>☆</v>
      </c>
      <c r="C35" s="530"/>
      <c r="D35" s="531"/>
      <c r="E35" s="401">
        <v>8.91</v>
      </c>
      <c r="F35" s="401">
        <v>10.25</v>
      </c>
      <c r="G35" s="286">
        <f t="shared" si="0"/>
        <v>1.3399999999999999</v>
      </c>
      <c r="H35" s="552" t="s">
        <v>294</v>
      </c>
      <c r="I35" s="553"/>
      <c r="J35" s="553"/>
      <c r="K35" s="553"/>
      <c r="L35" s="554"/>
      <c r="M35" s="482" t="s">
        <v>295</v>
      </c>
      <c r="N35" s="483">
        <v>45280</v>
      </c>
      <c r="O35" s="256" t="s">
        <v>65</v>
      </c>
    </row>
    <row r="36" spans="1:16" ht="92.4" customHeight="1" thickBot="1">
      <c r="A36" s="265" t="s">
        <v>66</v>
      </c>
      <c r="B36" s="529" t="str">
        <f t="shared" si="3"/>
        <v>☆</v>
      </c>
      <c r="C36" s="530"/>
      <c r="D36" s="531"/>
      <c r="E36" s="120">
        <v>7.59</v>
      </c>
      <c r="F36" s="401">
        <v>8.6199999999999992</v>
      </c>
      <c r="G36" s="286">
        <f t="shared" si="0"/>
        <v>1.0299999999999994</v>
      </c>
      <c r="H36" s="532" t="s">
        <v>206</v>
      </c>
      <c r="I36" s="533"/>
      <c r="J36" s="533"/>
      <c r="K36" s="533"/>
      <c r="L36" s="534"/>
      <c r="M36" s="305" t="s">
        <v>207</v>
      </c>
      <c r="N36" s="306">
        <v>45271</v>
      </c>
      <c r="O36" s="256" t="s">
        <v>66</v>
      </c>
    </row>
    <row r="37" spans="1:16" ht="87.75" customHeight="1" thickBot="1">
      <c r="A37" s="262" t="s">
        <v>67</v>
      </c>
      <c r="B37" s="529" t="str">
        <f t="shared" si="3"/>
        <v>★</v>
      </c>
      <c r="C37" s="530"/>
      <c r="D37" s="531"/>
      <c r="E37" s="120">
        <v>3.67</v>
      </c>
      <c r="F37" s="120">
        <v>3.29</v>
      </c>
      <c r="G37" s="286">
        <f t="shared" si="0"/>
        <v>-0.37999999999999989</v>
      </c>
      <c r="H37" s="532"/>
      <c r="I37" s="533"/>
      <c r="J37" s="533"/>
      <c r="K37" s="533"/>
      <c r="L37" s="534"/>
      <c r="M37" s="148"/>
      <c r="N37" s="149"/>
      <c r="O37" s="256" t="s">
        <v>67</v>
      </c>
    </row>
    <row r="38" spans="1:16" ht="75.75" customHeight="1" thickBot="1">
      <c r="A38" s="262" t="s">
        <v>68</v>
      </c>
      <c r="B38" s="529" t="str">
        <f t="shared" si="3"/>
        <v>☆</v>
      </c>
      <c r="C38" s="530"/>
      <c r="D38" s="531"/>
      <c r="E38" s="120">
        <v>6.48</v>
      </c>
      <c r="F38" s="401">
        <v>6.9</v>
      </c>
      <c r="G38" s="286">
        <f t="shared" si="0"/>
        <v>0.41999999999999993</v>
      </c>
      <c r="H38" s="532"/>
      <c r="I38" s="533"/>
      <c r="J38" s="533"/>
      <c r="K38" s="533"/>
      <c r="L38" s="534"/>
      <c r="M38" s="148"/>
      <c r="N38" s="149"/>
      <c r="O38" s="256" t="s">
        <v>68</v>
      </c>
    </row>
    <row r="39" spans="1:16" ht="70.2" customHeight="1" thickBot="1">
      <c r="A39" s="262" t="s">
        <v>69</v>
      </c>
      <c r="B39" s="529" t="str">
        <f t="shared" si="3"/>
        <v>☆</v>
      </c>
      <c r="C39" s="530"/>
      <c r="D39" s="531"/>
      <c r="E39" s="401">
        <v>8.17</v>
      </c>
      <c r="F39" s="401">
        <v>8.41</v>
      </c>
      <c r="G39" s="286">
        <f t="shared" si="0"/>
        <v>0.24000000000000021</v>
      </c>
      <c r="H39" s="532"/>
      <c r="I39" s="533"/>
      <c r="J39" s="533"/>
      <c r="K39" s="533"/>
      <c r="L39" s="534"/>
      <c r="M39" s="305"/>
      <c r="N39" s="306"/>
      <c r="O39" s="256" t="s">
        <v>69</v>
      </c>
    </row>
    <row r="40" spans="1:16" ht="78.75" customHeight="1" thickBot="1">
      <c r="A40" s="262" t="s">
        <v>70</v>
      </c>
      <c r="B40" s="529" t="str">
        <f t="shared" si="3"/>
        <v>★★</v>
      </c>
      <c r="C40" s="530"/>
      <c r="D40" s="531"/>
      <c r="E40" s="401">
        <v>9</v>
      </c>
      <c r="F40" s="401">
        <v>7.24</v>
      </c>
      <c r="G40" s="286">
        <f t="shared" si="0"/>
        <v>-1.7599999999999998</v>
      </c>
      <c r="H40" s="532"/>
      <c r="I40" s="533"/>
      <c r="J40" s="533"/>
      <c r="K40" s="533"/>
      <c r="L40" s="534"/>
      <c r="M40" s="148"/>
      <c r="N40" s="149"/>
      <c r="O40" s="256" t="s">
        <v>70</v>
      </c>
    </row>
    <row r="41" spans="1:16" ht="66" customHeight="1" thickBot="1">
      <c r="A41" s="262" t="s">
        <v>71</v>
      </c>
      <c r="B41" s="529" t="str">
        <f t="shared" si="3"/>
        <v>★</v>
      </c>
      <c r="C41" s="530"/>
      <c r="D41" s="531"/>
      <c r="E41" s="401">
        <v>9.17</v>
      </c>
      <c r="F41" s="401">
        <v>8.4600000000000009</v>
      </c>
      <c r="G41" s="286">
        <f t="shared" si="0"/>
        <v>-0.70999999999999908</v>
      </c>
      <c r="H41" s="532" t="s">
        <v>201</v>
      </c>
      <c r="I41" s="533"/>
      <c r="J41" s="533"/>
      <c r="K41" s="533"/>
      <c r="L41" s="534"/>
      <c r="M41" s="148" t="s">
        <v>202</v>
      </c>
      <c r="N41" s="149">
        <v>45276</v>
      </c>
      <c r="O41" s="256" t="s">
        <v>71</v>
      </c>
    </row>
    <row r="42" spans="1:16" ht="77.25" customHeight="1" thickBot="1">
      <c r="A42" s="262" t="s">
        <v>72</v>
      </c>
      <c r="B42" s="529" t="str">
        <f t="shared" si="3"/>
        <v>★</v>
      </c>
      <c r="C42" s="530"/>
      <c r="D42" s="531"/>
      <c r="E42" s="120">
        <v>3.41</v>
      </c>
      <c r="F42" s="120">
        <v>3.39</v>
      </c>
      <c r="G42" s="286">
        <f t="shared" si="0"/>
        <v>-2.0000000000000018E-2</v>
      </c>
      <c r="H42" s="532"/>
      <c r="I42" s="533"/>
      <c r="J42" s="533"/>
      <c r="K42" s="533"/>
      <c r="L42" s="534"/>
      <c r="M42" s="305"/>
      <c r="N42" s="149"/>
      <c r="O42" s="256" t="s">
        <v>72</v>
      </c>
      <c r="P42" s="53" t="s">
        <v>145</v>
      </c>
    </row>
    <row r="43" spans="1:16" ht="77.400000000000006" customHeight="1" thickBot="1">
      <c r="A43" s="262" t="s">
        <v>73</v>
      </c>
      <c r="B43" s="529" t="str">
        <f t="shared" si="3"/>
        <v>★</v>
      </c>
      <c r="C43" s="530"/>
      <c r="D43" s="531"/>
      <c r="E43" s="120">
        <v>3.43</v>
      </c>
      <c r="F43" s="120">
        <v>3.32</v>
      </c>
      <c r="G43" s="286">
        <f t="shared" si="0"/>
        <v>-0.11000000000000032</v>
      </c>
      <c r="H43" s="532" t="s">
        <v>199</v>
      </c>
      <c r="I43" s="533"/>
      <c r="J43" s="533"/>
      <c r="K43" s="533"/>
      <c r="L43" s="534"/>
      <c r="M43" s="148" t="s">
        <v>200</v>
      </c>
      <c r="N43" s="149">
        <v>45274</v>
      </c>
      <c r="O43" s="256" t="s">
        <v>73</v>
      </c>
    </row>
    <row r="44" spans="1:16" ht="77.25" customHeight="1" thickBot="1">
      <c r="A44" s="266" t="s">
        <v>74</v>
      </c>
      <c r="B44" s="529" t="str">
        <f t="shared" si="3"/>
        <v>★</v>
      </c>
      <c r="C44" s="530"/>
      <c r="D44" s="531"/>
      <c r="E44" s="120">
        <v>6.39</v>
      </c>
      <c r="F44" s="401">
        <v>6.38</v>
      </c>
      <c r="G44" s="286">
        <f t="shared" si="0"/>
        <v>-9.9999999999997868E-3</v>
      </c>
      <c r="H44" s="555"/>
      <c r="I44" s="556"/>
      <c r="J44" s="556"/>
      <c r="K44" s="556"/>
      <c r="L44" s="556"/>
      <c r="M44" s="148"/>
      <c r="N44" s="380"/>
      <c r="O44" s="256" t="s">
        <v>74</v>
      </c>
    </row>
    <row r="45" spans="1:16" ht="81.75" customHeight="1" thickBot="1">
      <c r="A45" s="262" t="s">
        <v>75</v>
      </c>
      <c r="B45" s="529" t="str">
        <f t="shared" si="3"/>
        <v>☆</v>
      </c>
      <c r="C45" s="530"/>
      <c r="D45" s="531"/>
      <c r="E45" s="120">
        <v>5.04</v>
      </c>
      <c r="F45" s="120">
        <v>5.28</v>
      </c>
      <c r="G45" s="286">
        <f t="shared" si="0"/>
        <v>0.24000000000000021</v>
      </c>
      <c r="H45" s="557" t="s">
        <v>292</v>
      </c>
      <c r="I45" s="558"/>
      <c r="J45" s="558"/>
      <c r="K45" s="558"/>
      <c r="L45" s="559"/>
      <c r="M45" s="430" t="s">
        <v>293</v>
      </c>
      <c r="N45" s="481">
        <v>45281</v>
      </c>
      <c r="O45" s="256" t="s">
        <v>75</v>
      </c>
    </row>
    <row r="46" spans="1:16" ht="72.75" customHeight="1" thickBot="1">
      <c r="A46" s="262" t="s">
        <v>76</v>
      </c>
      <c r="B46" s="529" t="str">
        <f t="shared" si="3"/>
        <v>☆</v>
      </c>
      <c r="C46" s="530"/>
      <c r="D46" s="531"/>
      <c r="E46" s="120">
        <v>4.29</v>
      </c>
      <c r="F46" s="120">
        <v>4.8899999999999997</v>
      </c>
      <c r="G46" s="286">
        <f t="shared" si="0"/>
        <v>0.59999999999999964</v>
      </c>
      <c r="H46" s="532"/>
      <c r="I46" s="533"/>
      <c r="J46" s="533"/>
      <c r="K46" s="533"/>
      <c r="L46" s="534"/>
      <c r="M46" s="148"/>
      <c r="N46" s="149"/>
      <c r="O46" s="256" t="s">
        <v>76</v>
      </c>
    </row>
    <row r="47" spans="1:16" ht="91.2" customHeight="1" thickBot="1">
      <c r="A47" s="262" t="s">
        <v>77</v>
      </c>
      <c r="B47" s="529" t="str">
        <f t="shared" si="3"/>
        <v>☆</v>
      </c>
      <c r="C47" s="530"/>
      <c r="D47" s="531"/>
      <c r="E47" s="120">
        <v>5.81</v>
      </c>
      <c r="F47" s="120">
        <v>6.83</v>
      </c>
      <c r="G47" s="286">
        <f t="shared" si="0"/>
        <v>1.0200000000000005</v>
      </c>
      <c r="H47" s="532"/>
      <c r="I47" s="533"/>
      <c r="J47" s="533"/>
      <c r="K47" s="533"/>
      <c r="L47" s="534"/>
      <c r="M47" s="370"/>
      <c r="N47" s="149"/>
      <c r="O47" s="256" t="s">
        <v>77</v>
      </c>
    </row>
    <row r="48" spans="1:16" ht="78.75" customHeight="1" thickBot="1">
      <c r="A48" s="262" t="s">
        <v>78</v>
      </c>
      <c r="B48" s="529" t="str">
        <f t="shared" si="3"/>
        <v>☆</v>
      </c>
      <c r="C48" s="530"/>
      <c r="D48" s="531"/>
      <c r="E48" s="120">
        <v>3.83</v>
      </c>
      <c r="F48" s="120">
        <v>4.38</v>
      </c>
      <c r="G48" s="286">
        <f t="shared" si="0"/>
        <v>0.54999999999999982</v>
      </c>
      <c r="H48" s="560"/>
      <c r="I48" s="561"/>
      <c r="J48" s="561"/>
      <c r="K48" s="561"/>
      <c r="L48" s="562"/>
      <c r="M48" s="148"/>
      <c r="N48" s="149"/>
      <c r="O48" s="256" t="s">
        <v>78</v>
      </c>
    </row>
    <row r="49" spans="1:15" ht="74.25" customHeight="1" thickBot="1">
      <c r="A49" s="262" t="s">
        <v>79</v>
      </c>
      <c r="B49" s="529" t="str">
        <f t="shared" si="3"/>
        <v>☆</v>
      </c>
      <c r="C49" s="530"/>
      <c r="D49" s="531"/>
      <c r="E49" s="120">
        <v>5.25</v>
      </c>
      <c r="F49" s="120">
        <v>5.5</v>
      </c>
      <c r="G49" s="286">
        <f t="shared" si="0"/>
        <v>0.25</v>
      </c>
      <c r="H49" s="535" t="s">
        <v>334</v>
      </c>
      <c r="I49" s="536"/>
      <c r="J49" s="536"/>
      <c r="K49" s="536"/>
      <c r="L49" s="537"/>
      <c r="M49" s="430" t="s">
        <v>335</v>
      </c>
      <c r="N49" s="431">
        <v>45279</v>
      </c>
      <c r="O49" s="256" t="s">
        <v>79</v>
      </c>
    </row>
    <row r="50" spans="1:15" ht="73.2" customHeight="1" thickBot="1">
      <c r="A50" s="262" t="s">
        <v>80</v>
      </c>
      <c r="B50" s="529" t="str">
        <f t="shared" si="3"/>
        <v>★</v>
      </c>
      <c r="C50" s="530"/>
      <c r="D50" s="531"/>
      <c r="E50" s="120">
        <v>6.65</v>
      </c>
      <c r="F50" s="401">
        <v>6.6</v>
      </c>
      <c r="G50" s="286">
        <f t="shared" si="0"/>
        <v>-5.0000000000000711E-2</v>
      </c>
      <c r="H50" s="560"/>
      <c r="I50" s="561"/>
      <c r="J50" s="561"/>
      <c r="K50" s="561"/>
      <c r="L50" s="562"/>
      <c r="M50" s="148"/>
      <c r="N50" s="419"/>
      <c r="O50" s="256" t="s">
        <v>80</v>
      </c>
    </row>
    <row r="51" spans="1:15" ht="73.5" customHeight="1" thickBot="1">
      <c r="A51" s="262" t="s">
        <v>81</v>
      </c>
      <c r="B51" s="529" t="str">
        <f t="shared" si="3"/>
        <v>★</v>
      </c>
      <c r="C51" s="530"/>
      <c r="D51" s="531"/>
      <c r="E51" s="120">
        <v>5.76</v>
      </c>
      <c r="F51" s="120">
        <v>5.15</v>
      </c>
      <c r="G51" s="286">
        <f t="shared" si="0"/>
        <v>-0.60999999999999943</v>
      </c>
      <c r="H51" s="532"/>
      <c r="I51" s="533"/>
      <c r="J51" s="533"/>
      <c r="K51" s="533"/>
      <c r="L51" s="534"/>
      <c r="M51" s="307"/>
      <c r="N51" s="308"/>
      <c r="O51" s="256" t="s">
        <v>81</v>
      </c>
    </row>
    <row r="52" spans="1:15" ht="75" customHeight="1" thickBot="1">
      <c r="A52" s="262" t="s">
        <v>82</v>
      </c>
      <c r="B52" s="529" t="str">
        <f t="shared" si="3"/>
        <v>☆</v>
      </c>
      <c r="C52" s="530"/>
      <c r="D52" s="531"/>
      <c r="E52" s="120">
        <v>3.8</v>
      </c>
      <c r="F52" s="120">
        <v>4</v>
      </c>
      <c r="G52" s="286">
        <f t="shared" si="0"/>
        <v>0.20000000000000018</v>
      </c>
      <c r="H52" s="535" t="s">
        <v>287</v>
      </c>
      <c r="I52" s="536"/>
      <c r="J52" s="536"/>
      <c r="K52" s="536"/>
      <c r="L52" s="537"/>
      <c r="M52" s="430" t="s">
        <v>289</v>
      </c>
      <c r="N52" s="431">
        <v>45282</v>
      </c>
      <c r="O52" s="256" t="s">
        <v>82</v>
      </c>
    </row>
    <row r="53" spans="1:15" ht="77.25" customHeight="1" thickBot="1">
      <c r="A53" s="262" t="s">
        <v>83</v>
      </c>
      <c r="B53" s="529" t="str">
        <f t="shared" si="3"/>
        <v>★</v>
      </c>
      <c r="C53" s="530"/>
      <c r="D53" s="531"/>
      <c r="E53" s="120">
        <v>4.32</v>
      </c>
      <c r="F53" s="120">
        <v>3.53</v>
      </c>
      <c r="G53" s="286">
        <f t="shared" si="0"/>
        <v>-0.79000000000000048</v>
      </c>
      <c r="H53" s="532"/>
      <c r="I53" s="533"/>
      <c r="J53" s="533"/>
      <c r="K53" s="533"/>
      <c r="L53" s="534"/>
      <c r="M53" s="148"/>
      <c r="N53" s="149" t="s">
        <v>288</v>
      </c>
      <c r="O53" s="256" t="s">
        <v>83</v>
      </c>
    </row>
    <row r="54" spans="1:15" ht="70.8" customHeight="1" thickBot="1">
      <c r="A54" s="262" t="s">
        <v>84</v>
      </c>
      <c r="B54" s="529" t="str">
        <f t="shared" si="3"/>
        <v>☆</v>
      </c>
      <c r="C54" s="530"/>
      <c r="D54" s="531"/>
      <c r="E54" s="120">
        <v>4.6500000000000004</v>
      </c>
      <c r="F54" s="120">
        <v>5.43</v>
      </c>
      <c r="G54" s="286">
        <f t="shared" si="0"/>
        <v>0.77999999999999936</v>
      </c>
      <c r="H54" s="532"/>
      <c r="I54" s="533"/>
      <c r="J54" s="533"/>
      <c r="K54" s="533"/>
      <c r="L54" s="534"/>
      <c r="M54" s="148"/>
      <c r="N54" s="149"/>
      <c r="O54" s="256" t="s">
        <v>84</v>
      </c>
    </row>
    <row r="55" spans="1:15" ht="69" customHeight="1" thickBot="1">
      <c r="A55" s="262" t="s">
        <v>85</v>
      </c>
      <c r="B55" s="529" t="str">
        <f t="shared" si="3"/>
        <v>☆</v>
      </c>
      <c r="C55" s="530"/>
      <c r="D55" s="531"/>
      <c r="E55" s="120">
        <v>5.33</v>
      </c>
      <c r="F55" s="120">
        <v>5.78</v>
      </c>
      <c r="G55" s="286">
        <f t="shared" si="0"/>
        <v>0.45000000000000018</v>
      </c>
      <c r="H55" s="532"/>
      <c r="I55" s="533"/>
      <c r="J55" s="533"/>
      <c r="K55" s="533"/>
      <c r="L55" s="534"/>
      <c r="M55" s="148"/>
      <c r="N55" s="149"/>
      <c r="O55" s="256" t="s">
        <v>85</v>
      </c>
    </row>
    <row r="56" spans="1:15" ht="69" customHeight="1" thickBot="1">
      <c r="A56" s="262" t="s">
        <v>86</v>
      </c>
      <c r="B56" s="529" t="str">
        <f t="shared" si="3"/>
        <v>☆</v>
      </c>
      <c r="C56" s="530"/>
      <c r="D56" s="531"/>
      <c r="E56" s="120">
        <v>6.59</v>
      </c>
      <c r="F56" s="401">
        <v>7.23</v>
      </c>
      <c r="G56" s="286">
        <f t="shared" si="0"/>
        <v>0.64000000000000057</v>
      </c>
      <c r="H56" s="532"/>
      <c r="I56" s="533"/>
      <c r="J56" s="533"/>
      <c r="K56" s="533"/>
      <c r="L56" s="534"/>
      <c r="M56" s="148"/>
      <c r="N56" s="149"/>
      <c r="O56" s="256" t="s">
        <v>86</v>
      </c>
    </row>
    <row r="57" spans="1:15" ht="63.75" customHeight="1" thickBot="1">
      <c r="A57" s="262" t="s">
        <v>87</v>
      </c>
      <c r="B57" s="529" t="str">
        <f t="shared" si="3"/>
        <v>☆</v>
      </c>
      <c r="C57" s="530"/>
      <c r="D57" s="531"/>
      <c r="E57" s="401">
        <v>7.3</v>
      </c>
      <c r="F57" s="401">
        <v>7.7</v>
      </c>
      <c r="G57" s="286">
        <f t="shared" si="0"/>
        <v>0.40000000000000036</v>
      </c>
      <c r="H57" s="560"/>
      <c r="I57" s="561"/>
      <c r="J57" s="561"/>
      <c r="K57" s="561"/>
      <c r="L57" s="562"/>
      <c r="M57" s="148"/>
      <c r="N57" s="149"/>
      <c r="O57" s="256" t="s">
        <v>87</v>
      </c>
    </row>
    <row r="58" spans="1:15" ht="69.75" customHeight="1" thickBot="1">
      <c r="A58" s="262" t="s">
        <v>88</v>
      </c>
      <c r="B58" s="529" t="str">
        <f t="shared" si="3"/>
        <v>☆</v>
      </c>
      <c r="C58" s="530"/>
      <c r="D58" s="531"/>
      <c r="E58" s="120">
        <v>7.87</v>
      </c>
      <c r="F58" s="401">
        <v>8.09</v>
      </c>
      <c r="G58" s="286">
        <f t="shared" si="0"/>
        <v>0.21999999999999975</v>
      </c>
      <c r="H58" s="532"/>
      <c r="I58" s="533"/>
      <c r="J58" s="533"/>
      <c r="K58" s="533"/>
      <c r="L58" s="534"/>
      <c r="M58" s="148"/>
      <c r="N58" s="149"/>
      <c r="O58" s="256" t="s">
        <v>88</v>
      </c>
    </row>
    <row r="59" spans="1:15" ht="76.2" customHeight="1" thickBot="1">
      <c r="A59" s="262" t="s">
        <v>89</v>
      </c>
      <c r="B59" s="529" t="str">
        <f t="shared" si="3"/>
        <v>☆</v>
      </c>
      <c r="C59" s="530"/>
      <c r="D59" s="531"/>
      <c r="E59" s="401">
        <v>9.25</v>
      </c>
      <c r="F59" s="401">
        <v>10.43</v>
      </c>
      <c r="G59" s="286">
        <f t="shared" si="0"/>
        <v>1.1799999999999997</v>
      </c>
      <c r="H59" s="532"/>
      <c r="I59" s="533"/>
      <c r="J59" s="533"/>
      <c r="K59" s="533"/>
      <c r="L59" s="534"/>
      <c r="M59" s="307"/>
      <c r="N59" s="308"/>
      <c r="O59" s="256" t="s">
        <v>89</v>
      </c>
    </row>
    <row r="60" spans="1:15" ht="91.95" customHeight="1" thickBot="1">
      <c r="A60" s="262" t="s">
        <v>90</v>
      </c>
      <c r="B60" s="529" t="str">
        <f t="shared" si="3"/>
        <v>☆☆</v>
      </c>
      <c r="C60" s="530"/>
      <c r="D60" s="531"/>
      <c r="E60" s="401">
        <v>7.22</v>
      </c>
      <c r="F60" s="401">
        <v>9.3000000000000007</v>
      </c>
      <c r="G60" s="286">
        <f t="shared" si="0"/>
        <v>2.080000000000001</v>
      </c>
      <c r="H60" s="532"/>
      <c r="I60" s="533"/>
      <c r="J60" s="533"/>
      <c r="K60" s="533"/>
      <c r="L60" s="534"/>
      <c r="M60" s="148"/>
      <c r="N60" s="149"/>
      <c r="O60" s="256" t="s">
        <v>90</v>
      </c>
    </row>
    <row r="61" spans="1:15" ht="81" customHeight="1" thickBot="1">
      <c r="A61" s="262" t="s">
        <v>91</v>
      </c>
      <c r="B61" s="529" t="str">
        <f t="shared" si="3"/>
        <v>★</v>
      </c>
      <c r="C61" s="530"/>
      <c r="D61" s="531"/>
      <c r="E61" s="333">
        <v>2.31</v>
      </c>
      <c r="F61" s="333">
        <v>2.08</v>
      </c>
      <c r="G61" s="286">
        <f t="shared" si="0"/>
        <v>-0.22999999999999998</v>
      </c>
      <c r="H61" s="532"/>
      <c r="I61" s="533"/>
      <c r="J61" s="533"/>
      <c r="K61" s="533"/>
      <c r="L61" s="534"/>
      <c r="M61" s="148"/>
      <c r="N61" s="149"/>
      <c r="O61" s="256" t="s">
        <v>91</v>
      </c>
    </row>
    <row r="62" spans="1:15" ht="75.599999999999994" customHeight="1" thickBot="1">
      <c r="A62" s="262" t="s">
        <v>92</v>
      </c>
      <c r="B62" s="529" t="str">
        <f t="shared" si="3"/>
        <v>★</v>
      </c>
      <c r="C62" s="530"/>
      <c r="D62" s="531"/>
      <c r="E62" s="401">
        <v>9.06</v>
      </c>
      <c r="F62" s="401">
        <v>8.1300000000000008</v>
      </c>
      <c r="G62" s="286">
        <f t="shared" si="0"/>
        <v>-0.92999999999999972</v>
      </c>
      <c r="H62" s="532"/>
      <c r="I62" s="533"/>
      <c r="J62" s="533"/>
      <c r="K62" s="533"/>
      <c r="L62" s="534"/>
      <c r="M62" s="450"/>
      <c r="N62" s="149"/>
      <c r="O62" s="256" t="s">
        <v>92</v>
      </c>
    </row>
    <row r="63" spans="1:15" ht="87" customHeight="1" thickBot="1">
      <c r="A63" s="262" t="s">
        <v>93</v>
      </c>
      <c r="B63" s="529" t="str">
        <f t="shared" si="3"/>
        <v>★</v>
      </c>
      <c r="C63" s="530"/>
      <c r="D63" s="531"/>
      <c r="E63" s="120">
        <v>7.87</v>
      </c>
      <c r="F63" s="401">
        <v>7</v>
      </c>
      <c r="G63" s="286">
        <f t="shared" si="0"/>
        <v>-0.87000000000000011</v>
      </c>
      <c r="H63" s="532"/>
      <c r="I63" s="533"/>
      <c r="J63" s="533"/>
      <c r="K63" s="533"/>
      <c r="L63" s="534"/>
      <c r="M63" s="439"/>
      <c r="N63" s="149"/>
      <c r="O63" s="256" t="s">
        <v>93</v>
      </c>
    </row>
    <row r="64" spans="1:15" ht="73.2" customHeight="1" thickBot="1">
      <c r="A64" s="262" t="s">
        <v>94</v>
      </c>
      <c r="B64" s="529" t="str">
        <f t="shared" si="3"/>
        <v>☆</v>
      </c>
      <c r="C64" s="530"/>
      <c r="D64" s="531"/>
      <c r="E64" s="120">
        <v>4.1399999999999997</v>
      </c>
      <c r="F64" s="120">
        <v>4.93</v>
      </c>
      <c r="G64" s="286">
        <f t="shared" si="0"/>
        <v>0.79</v>
      </c>
      <c r="H64" s="603"/>
      <c r="I64" s="604"/>
      <c r="J64" s="604"/>
      <c r="K64" s="604"/>
      <c r="L64" s="605"/>
      <c r="M64" s="148"/>
      <c r="N64" s="149"/>
      <c r="O64" s="256" t="s">
        <v>94</v>
      </c>
    </row>
    <row r="65" spans="1:18" ht="80.25" customHeight="1" thickBot="1">
      <c r="A65" s="262" t="s">
        <v>95</v>
      </c>
      <c r="B65" s="529" t="str">
        <f t="shared" si="3"/>
        <v>☆</v>
      </c>
      <c r="C65" s="530"/>
      <c r="D65" s="531"/>
      <c r="E65" s="401">
        <v>9.84</v>
      </c>
      <c r="F65" s="401">
        <v>10.220000000000001</v>
      </c>
      <c r="G65" s="286">
        <f t="shared" si="0"/>
        <v>0.38000000000000078</v>
      </c>
      <c r="H65" s="560"/>
      <c r="I65" s="561"/>
      <c r="J65" s="561"/>
      <c r="K65" s="561"/>
      <c r="L65" s="562"/>
      <c r="M65" s="376"/>
      <c r="N65" s="149"/>
      <c r="O65" s="256" t="s">
        <v>95</v>
      </c>
    </row>
    <row r="66" spans="1:18" ht="88.5" customHeight="1" thickBot="1">
      <c r="A66" s="262" t="s">
        <v>96</v>
      </c>
      <c r="B66" s="529" t="str">
        <f t="shared" si="3"/>
        <v>☆</v>
      </c>
      <c r="C66" s="530"/>
      <c r="D66" s="531"/>
      <c r="E66" s="401">
        <v>12.58</v>
      </c>
      <c r="F66" s="466">
        <v>12.75</v>
      </c>
      <c r="G66" s="286">
        <f t="shared" si="0"/>
        <v>0.16999999999999993</v>
      </c>
      <c r="H66" s="606" t="s">
        <v>290</v>
      </c>
      <c r="I66" s="607"/>
      <c r="J66" s="607"/>
      <c r="K66" s="607"/>
      <c r="L66" s="608"/>
      <c r="M66" s="430" t="s">
        <v>291</v>
      </c>
      <c r="N66" s="431">
        <v>45281</v>
      </c>
      <c r="O66" s="256" t="s">
        <v>96</v>
      </c>
    </row>
    <row r="67" spans="1:18" ht="78.75" customHeight="1" thickBot="1">
      <c r="A67" s="262" t="s">
        <v>97</v>
      </c>
      <c r="B67" s="529" t="str">
        <f t="shared" si="3"/>
        <v>☆</v>
      </c>
      <c r="C67" s="530"/>
      <c r="D67" s="531"/>
      <c r="E67" s="120">
        <v>8.0299999999999994</v>
      </c>
      <c r="F67" s="401">
        <v>9.31</v>
      </c>
      <c r="G67" s="286">
        <f t="shared" si="0"/>
        <v>1.2800000000000011</v>
      </c>
      <c r="H67" s="532"/>
      <c r="I67" s="533"/>
      <c r="J67" s="533"/>
      <c r="K67" s="533"/>
      <c r="L67" s="534"/>
      <c r="M67" s="148"/>
      <c r="N67" s="149"/>
      <c r="O67" s="256" t="s">
        <v>97</v>
      </c>
    </row>
    <row r="68" spans="1:18" ht="73.8" customHeight="1" thickBot="1">
      <c r="A68" s="265" t="s">
        <v>98</v>
      </c>
      <c r="B68" s="529" t="str">
        <f t="shared" si="3"/>
        <v>☆</v>
      </c>
      <c r="C68" s="530"/>
      <c r="D68" s="531"/>
      <c r="E68" s="120">
        <v>5.14</v>
      </c>
      <c r="F68" s="120">
        <v>5.45</v>
      </c>
      <c r="G68" s="286">
        <f t="shared" si="0"/>
        <v>0.3100000000000005</v>
      </c>
      <c r="H68" s="532" t="s">
        <v>204</v>
      </c>
      <c r="I68" s="533"/>
      <c r="J68" s="533"/>
      <c r="K68" s="533"/>
      <c r="L68" s="534"/>
      <c r="M68" s="307" t="s">
        <v>205</v>
      </c>
      <c r="N68" s="149">
        <v>45276</v>
      </c>
      <c r="O68" s="256" t="s">
        <v>98</v>
      </c>
    </row>
    <row r="69" spans="1:18" ht="72.75" customHeight="1" thickBot="1">
      <c r="A69" s="263" t="s">
        <v>99</v>
      </c>
      <c r="B69" s="529" t="str">
        <f t="shared" si="3"/>
        <v>☆</v>
      </c>
      <c r="C69" s="530"/>
      <c r="D69" s="531"/>
      <c r="E69" s="440">
        <v>1.94</v>
      </c>
      <c r="F69" s="440">
        <v>2.06</v>
      </c>
      <c r="G69" s="286">
        <f t="shared" si="0"/>
        <v>0.12000000000000011</v>
      </c>
      <c r="H69" s="560"/>
      <c r="I69" s="561"/>
      <c r="J69" s="561"/>
      <c r="K69" s="561"/>
      <c r="L69" s="562"/>
      <c r="M69" s="148"/>
      <c r="N69" s="149"/>
      <c r="O69" s="256" t="s">
        <v>99</v>
      </c>
    </row>
    <row r="70" spans="1:18" ht="58.5" customHeight="1" thickBot="1">
      <c r="A70" s="198" t="s">
        <v>100</v>
      </c>
      <c r="B70" s="529" t="str">
        <f t="shared" si="3"/>
        <v>☆</v>
      </c>
      <c r="C70" s="530"/>
      <c r="D70" s="531"/>
      <c r="E70" s="401">
        <v>6.05</v>
      </c>
      <c r="F70" s="401">
        <v>6.48</v>
      </c>
      <c r="G70" s="369">
        <f t="shared" ref="G70" si="4">F70-E70</f>
        <v>0.4300000000000006</v>
      </c>
      <c r="H70" s="532"/>
      <c r="I70" s="533"/>
      <c r="J70" s="533"/>
      <c r="K70" s="533"/>
      <c r="L70" s="534"/>
      <c r="M70" s="199"/>
      <c r="N70" s="149"/>
      <c r="O70" s="256"/>
    </row>
    <row r="71" spans="1:18" ht="42.75" customHeight="1" thickBot="1">
      <c r="A71" s="200"/>
      <c r="B71" s="200"/>
      <c r="C71" s="200"/>
      <c r="D71" s="200"/>
      <c r="E71" s="593"/>
      <c r="F71" s="593"/>
      <c r="G71" s="593"/>
      <c r="H71" s="593"/>
      <c r="I71" s="593"/>
      <c r="J71" s="593"/>
      <c r="K71" s="593"/>
      <c r="L71" s="593"/>
      <c r="M71" s="54">
        <f>COUNTIF(E24:E69,"&gt;=10")</f>
        <v>1</v>
      </c>
      <c r="N71" s="54">
        <f>COUNTIF(F24:F69,"&gt;=10")</f>
        <v>4</v>
      </c>
      <c r="O71" s="54" t="s">
        <v>26</v>
      </c>
    </row>
    <row r="72" spans="1:18" ht="36.75" customHeight="1" thickBot="1">
      <c r="A72" s="67" t="s">
        <v>19</v>
      </c>
      <c r="B72" s="68"/>
      <c r="C72" s="113"/>
      <c r="D72" s="113"/>
      <c r="E72" s="594" t="s">
        <v>18</v>
      </c>
      <c r="F72" s="594"/>
      <c r="G72" s="594"/>
      <c r="H72" s="595" t="s">
        <v>406</v>
      </c>
      <c r="I72" s="596"/>
      <c r="J72" s="68"/>
      <c r="K72" s="69"/>
      <c r="L72" s="69"/>
      <c r="M72" s="70"/>
      <c r="N72" s="71"/>
    </row>
    <row r="73" spans="1:18" ht="36.75" customHeight="1" thickBot="1">
      <c r="A73" s="72"/>
      <c r="B73" s="201"/>
      <c r="C73" s="599" t="s">
        <v>167</v>
      </c>
      <c r="D73" s="600"/>
      <c r="E73" s="600"/>
      <c r="F73" s="601"/>
      <c r="G73" s="73">
        <f>+F70</f>
        <v>6.48</v>
      </c>
      <c r="H73" s="74" t="s">
        <v>101</v>
      </c>
      <c r="I73" s="597">
        <f>+G70</f>
        <v>0.4300000000000006</v>
      </c>
      <c r="J73" s="598"/>
      <c r="K73" s="202"/>
      <c r="L73" s="202"/>
      <c r="M73" s="203"/>
      <c r="N73" s="75"/>
    </row>
    <row r="74" spans="1:18" ht="36.75" customHeight="1" thickBot="1">
      <c r="A74" s="72"/>
      <c r="B74" s="201"/>
      <c r="C74" s="563" t="s">
        <v>102</v>
      </c>
      <c r="D74" s="564"/>
      <c r="E74" s="564"/>
      <c r="F74" s="565"/>
      <c r="G74" s="76">
        <f>+F35</f>
        <v>10.25</v>
      </c>
      <c r="H74" s="77" t="s">
        <v>101</v>
      </c>
      <c r="I74" s="566">
        <f>+G35</f>
        <v>1.3399999999999999</v>
      </c>
      <c r="J74" s="567"/>
      <c r="K74" s="202"/>
      <c r="L74" s="202"/>
      <c r="M74" s="203"/>
      <c r="N74" s="75"/>
      <c r="R74" s="240" t="s">
        <v>19</v>
      </c>
    </row>
    <row r="75" spans="1:18" ht="36.75" customHeight="1" thickBot="1">
      <c r="A75" s="72"/>
      <c r="B75" s="201"/>
      <c r="C75" s="568" t="s">
        <v>103</v>
      </c>
      <c r="D75" s="569"/>
      <c r="E75" s="569"/>
      <c r="F75" s="78" t="str">
        <f>VLOOKUP(G75,F:P,10,0)</f>
        <v>大分県</v>
      </c>
      <c r="G75" s="79">
        <f>MAX(F23:F70)</f>
        <v>12.75</v>
      </c>
      <c r="H75" s="570" t="s">
        <v>104</v>
      </c>
      <c r="I75" s="571"/>
      <c r="J75" s="571"/>
      <c r="K75" s="80">
        <f>+N71</f>
        <v>4</v>
      </c>
      <c r="L75" s="81" t="s">
        <v>105</v>
      </c>
      <c r="M75" s="82">
        <f>N71-M71</f>
        <v>3</v>
      </c>
      <c r="N75" s="75"/>
      <c r="R75" s="241"/>
    </row>
    <row r="76" spans="1:18" ht="36.75" customHeight="1" thickBot="1">
      <c r="A76" s="83"/>
      <c r="B76" s="84"/>
      <c r="C76" s="84"/>
      <c r="D76" s="84"/>
      <c r="E76" s="84"/>
      <c r="F76" s="84"/>
      <c r="G76" s="84"/>
      <c r="H76" s="84"/>
      <c r="I76" s="84"/>
      <c r="J76" s="84"/>
      <c r="K76" s="85"/>
      <c r="L76" s="85"/>
      <c r="M76" s="86"/>
      <c r="N76" s="87"/>
      <c r="R76" s="241"/>
    </row>
    <row r="77" spans="1:18" ht="30.75" customHeight="1">
      <c r="A77" s="109"/>
      <c r="B77" s="109"/>
      <c r="C77" s="109"/>
      <c r="D77" s="109"/>
      <c r="E77" s="109"/>
      <c r="F77" s="109"/>
      <c r="G77" s="109"/>
      <c r="H77" s="109"/>
      <c r="I77" s="109"/>
      <c r="J77" s="109"/>
      <c r="K77" s="204"/>
      <c r="L77" s="204"/>
      <c r="M77" s="205"/>
      <c r="N77" s="206"/>
      <c r="R77" s="242"/>
    </row>
    <row r="78" spans="1:18" ht="30.75" customHeight="1" thickBot="1">
      <c r="A78" s="207"/>
      <c r="B78" s="207"/>
      <c r="C78" s="207"/>
      <c r="D78" s="207"/>
      <c r="E78" s="207"/>
      <c r="F78" s="207"/>
      <c r="G78" s="207"/>
      <c r="H78" s="207"/>
      <c r="I78" s="207"/>
      <c r="J78" s="207"/>
      <c r="K78" s="208"/>
      <c r="L78" s="208"/>
      <c r="M78" s="209"/>
      <c r="N78" s="207"/>
    </row>
    <row r="79" spans="1:18" ht="24.75" customHeight="1" thickTop="1">
      <c r="A79" s="572">
        <v>3</v>
      </c>
      <c r="B79" s="575" t="s">
        <v>216</v>
      </c>
      <c r="C79" s="576"/>
      <c r="D79" s="576"/>
      <c r="E79" s="576"/>
      <c r="F79" s="577"/>
      <c r="G79" s="584" t="s">
        <v>217</v>
      </c>
      <c r="H79" s="585"/>
      <c r="I79" s="585"/>
      <c r="J79" s="585"/>
      <c r="K79" s="585"/>
      <c r="L79" s="585"/>
      <c r="M79" s="585"/>
      <c r="N79" s="586"/>
    </row>
    <row r="80" spans="1:18" ht="24.75" customHeight="1">
      <c r="A80" s="573"/>
      <c r="B80" s="578"/>
      <c r="C80" s="579"/>
      <c r="D80" s="579"/>
      <c r="E80" s="579"/>
      <c r="F80" s="580"/>
      <c r="G80" s="587"/>
      <c r="H80" s="588"/>
      <c r="I80" s="588"/>
      <c r="J80" s="588"/>
      <c r="K80" s="588"/>
      <c r="L80" s="588"/>
      <c r="M80" s="588"/>
      <c r="N80" s="589"/>
      <c r="O80" s="210" t="s">
        <v>26</v>
      </c>
      <c r="P80" s="210"/>
    </row>
    <row r="81" spans="1:16" ht="24.75" customHeight="1">
      <c r="A81" s="573"/>
      <c r="B81" s="578"/>
      <c r="C81" s="579"/>
      <c r="D81" s="579"/>
      <c r="E81" s="579"/>
      <c r="F81" s="580"/>
      <c r="G81" s="587"/>
      <c r="H81" s="588"/>
      <c r="I81" s="588"/>
      <c r="J81" s="588"/>
      <c r="K81" s="588"/>
      <c r="L81" s="588"/>
      <c r="M81" s="588"/>
      <c r="N81" s="589"/>
      <c r="O81" s="210" t="s">
        <v>19</v>
      </c>
      <c r="P81" s="210" t="s">
        <v>106</v>
      </c>
    </row>
    <row r="82" spans="1:16" ht="24.75" customHeight="1">
      <c r="A82" s="573"/>
      <c r="B82" s="578"/>
      <c r="C82" s="579"/>
      <c r="D82" s="579"/>
      <c r="E82" s="579"/>
      <c r="F82" s="580"/>
      <c r="G82" s="587"/>
      <c r="H82" s="588"/>
      <c r="I82" s="588"/>
      <c r="J82" s="588"/>
      <c r="K82" s="588"/>
      <c r="L82" s="588"/>
      <c r="M82" s="588"/>
      <c r="N82" s="589"/>
      <c r="O82" s="211"/>
      <c r="P82" s="210"/>
    </row>
    <row r="83" spans="1:16" ht="46.2" customHeight="1" thickBot="1">
      <c r="A83" s="574"/>
      <c r="B83" s="581"/>
      <c r="C83" s="582"/>
      <c r="D83" s="582"/>
      <c r="E83" s="582"/>
      <c r="F83" s="583"/>
      <c r="G83" s="590"/>
      <c r="H83" s="591"/>
      <c r="I83" s="591"/>
      <c r="J83" s="591"/>
      <c r="K83" s="591"/>
      <c r="L83" s="591"/>
      <c r="M83" s="591"/>
      <c r="N83" s="592"/>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CF27-F9F1-4C0E-A844-5ABA60197D8A}">
  <dimension ref="A1:W71"/>
  <sheetViews>
    <sheetView view="pageBreakPreview" zoomScaleNormal="100" zoomScaleSheetLayoutView="100" workbookViewId="0">
      <selection activeCell="P20" sqref="P20"/>
    </sheetView>
  </sheetViews>
  <sheetFormatPr defaultColWidth="9" defaultRowHeight="13.2"/>
  <cols>
    <col min="1" max="1" width="9" style="494"/>
    <col min="2" max="2" width="36.109375" style="494" customWidth="1"/>
    <col min="3" max="3" width="13" style="494" customWidth="1"/>
    <col min="4" max="4" width="18.88671875" style="499" customWidth="1"/>
    <col min="5" max="5" width="16" style="494" customWidth="1"/>
    <col min="6" max="6" width="3" style="494" customWidth="1"/>
    <col min="7" max="7" width="10.88671875" style="494" customWidth="1"/>
    <col min="8" max="8" width="15.44140625" style="494" customWidth="1"/>
    <col min="9" max="9" width="13.109375" style="494" customWidth="1"/>
    <col min="10" max="10" width="3.33203125" style="494" customWidth="1"/>
    <col min="11" max="11" width="3.88671875" style="494" customWidth="1"/>
    <col min="12" max="16384" width="9" style="494"/>
  </cols>
  <sheetData>
    <row r="1" spans="1:23" ht="13.8" thickBot="1">
      <c r="A1" s="492"/>
      <c r="B1" s="492"/>
      <c r="C1" s="492"/>
      <c r="D1" s="493"/>
      <c r="E1" s="492"/>
      <c r="F1" s="492"/>
      <c r="G1" s="492"/>
      <c r="H1" s="492"/>
      <c r="I1" s="492"/>
      <c r="J1" s="492"/>
      <c r="K1" s="492"/>
      <c r="L1" s="492"/>
      <c r="M1" s="492"/>
      <c r="N1" s="492"/>
      <c r="O1" s="492"/>
      <c r="P1" s="492"/>
      <c r="Q1" s="492"/>
      <c r="R1" s="492"/>
      <c r="S1" s="492"/>
      <c r="T1" s="492"/>
      <c r="U1" s="492"/>
      <c r="V1" s="492"/>
      <c r="W1" s="492"/>
    </row>
    <row r="2" spans="1:23" ht="24" thickBot="1">
      <c r="A2" s="492"/>
      <c r="B2" s="609" t="s">
        <v>404</v>
      </c>
      <c r="C2" s="610"/>
      <c r="D2" s="611"/>
      <c r="E2" s="495" t="s">
        <v>211</v>
      </c>
      <c r="F2" s="492"/>
      <c r="G2" s="492"/>
      <c r="H2" s="492"/>
      <c r="I2" s="492"/>
      <c r="J2" s="492"/>
      <c r="K2" s="492"/>
      <c r="L2" s="492"/>
      <c r="M2" s="492"/>
      <c r="N2" s="492"/>
      <c r="O2" s="492"/>
      <c r="P2" s="492"/>
      <c r="Q2" s="492"/>
      <c r="R2" s="492"/>
      <c r="S2" s="492"/>
      <c r="T2" s="492"/>
      <c r="U2" s="492"/>
      <c r="V2" s="492"/>
      <c r="W2" s="492"/>
    </row>
    <row r="3" spans="1:23">
      <c r="A3" s="492"/>
      <c r="B3" s="612"/>
      <c r="C3" s="612"/>
      <c r="D3" s="612"/>
      <c r="E3" s="613"/>
      <c r="F3" s="613"/>
      <c r="G3" s="613"/>
      <c r="H3" s="613"/>
      <c r="I3" s="613"/>
      <c r="J3" s="613"/>
      <c r="K3" s="613"/>
      <c r="L3" s="492"/>
      <c r="M3" s="492"/>
      <c r="N3" s="492"/>
      <c r="O3" s="492"/>
      <c r="P3" s="492"/>
      <c r="Q3" s="492"/>
      <c r="R3" s="492"/>
      <c r="S3" s="492"/>
      <c r="T3" s="492"/>
      <c r="U3" s="492"/>
      <c r="V3" s="492"/>
      <c r="W3" s="492"/>
    </row>
    <row r="4" spans="1:23">
      <c r="A4" s="492"/>
      <c r="B4" s="492"/>
      <c r="C4" s="492"/>
      <c r="D4" s="492"/>
      <c r="E4" s="492"/>
      <c r="F4" s="492"/>
      <c r="G4" s="492"/>
      <c r="H4" s="492"/>
      <c r="I4" s="492"/>
      <c r="J4" s="492"/>
      <c r="K4" s="492"/>
      <c r="L4" s="492"/>
      <c r="M4" s="492"/>
      <c r="N4" s="492"/>
      <c r="O4" s="492"/>
      <c r="P4" s="492"/>
      <c r="Q4" s="492"/>
      <c r="R4" s="492"/>
      <c r="S4" s="492"/>
      <c r="T4" s="492"/>
      <c r="U4" s="492"/>
      <c r="V4" s="492"/>
      <c r="W4" s="492"/>
    </row>
    <row r="5" spans="1:23">
      <c r="A5" s="492"/>
      <c r="B5" s="492"/>
      <c r="C5" s="492"/>
      <c r="D5" s="492"/>
      <c r="E5" s="492"/>
      <c r="F5" s="492"/>
      <c r="G5" s="492"/>
      <c r="H5" s="492"/>
      <c r="I5" s="492"/>
      <c r="J5" s="492"/>
      <c r="K5" s="492"/>
      <c r="L5" s="492"/>
      <c r="M5" s="492"/>
      <c r="N5" s="492"/>
      <c r="O5" s="492"/>
      <c r="P5" s="492"/>
      <c r="Q5" s="492"/>
      <c r="R5" s="492"/>
      <c r="S5" s="492"/>
      <c r="T5" s="492"/>
      <c r="U5" s="492"/>
      <c r="V5" s="492"/>
      <c r="W5" s="492"/>
    </row>
    <row r="6" spans="1:23">
      <c r="A6" s="492"/>
      <c r="B6" s="492"/>
      <c r="C6" s="492"/>
      <c r="D6" s="493"/>
      <c r="E6" s="492"/>
      <c r="F6" s="492"/>
      <c r="G6" s="492"/>
      <c r="H6" s="492"/>
      <c r="I6" s="492"/>
      <c r="J6" s="492"/>
      <c r="K6" s="492"/>
      <c r="L6" s="492"/>
      <c r="M6" s="492"/>
    </row>
    <row r="7" spans="1:23" ht="13.8">
      <c r="A7" s="492"/>
      <c r="B7" s="496"/>
      <c r="C7" s="492"/>
      <c r="D7" s="493"/>
      <c r="E7" s="492"/>
      <c r="F7" s="492"/>
      <c r="G7" s="492"/>
      <c r="H7" s="492"/>
      <c r="I7" s="492"/>
      <c r="J7" s="492"/>
      <c r="K7" s="492"/>
      <c r="L7" s="492"/>
      <c r="M7" s="492"/>
    </row>
    <row r="8" spans="1:23" ht="13.8">
      <c r="A8" s="492"/>
      <c r="B8" s="496"/>
      <c r="C8" s="492"/>
      <c r="D8" s="493"/>
      <c r="E8" s="492"/>
      <c r="F8" s="492"/>
      <c r="G8" s="492"/>
      <c r="H8" s="492"/>
      <c r="I8" s="492"/>
      <c r="J8" s="492"/>
      <c r="K8" s="492"/>
      <c r="L8" s="492"/>
      <c r="M8" s="492"/>
    </row>
    <row r="9" spans="1:23" ht="13.8">
      <c r="A9" s="492"/>
      <c r="B9" s="496"/>
      <c r="C9" s="492"/>
      <c r="D9" s="493"/>
      <c r="E9" s="492"/>
      <c r="F9" s="492"/>
      <c r="G9" s="492"/>
      <c r="H9" s="492"/>
      <c r="I9" s="492"/>
      <c r="J9" s="492"/>
      <c r="K9" s="492"/>
      <c r="L9" s="492"/>
      <c r="M9" s="492"/>
    </row>
    <row r="10" spans="1:23" ht="13.8">
      <c r="A10" s="492"/>
      <c r="B10" s="496"/>
      <c r="C10" s="492"/>
      <c r="D10" s="493"/>
      <c r="E10" s="492"/>
      <c r="F10" s="492"/>
      <c r="G10" s="492"/>
      <c r="H10" s="492"/>
      <c r="I10" s="492"/>
      <c r="J10" s="492"/>
      <c r="K10" s="492"/>
      <c r="L10" s="492"/>
      <c r="M10" s="492"/>
    </row>
    <row r="11" spans="1:23" ht="13.8">
      <c r="A11" s="492"/>
      <c r="B11" s="496"/>
      <c r="C11" s="492"/>
      <c r="D11" s="493"/>
      <c r="E11" s="492"/>
      <c r="F11" s="492"/>
      <c r="G11" s="492"/>
      <c r="H11" s="492"/>
      <c r="I11" s="492"/>
      <c r="J11" s="492"/>
      <c r="K11" s="492"/>
      <c r="L11" s="492"/>
      <c r="M11" s="492"/>
    </row>
    <row r="12" spans="1:23" ht="13.8">
      <c r="A12" s="492"/>
      <c r="B12" s="496"/>
      <c r="C12" s="492"/>
      <c r="D12" s="493"/>
      <c r="E12" s="492"/>
      <c r="F12" s="492"/>
      <c r="G12" s="492"/>
      <c r="H12" s="492"/>
      <c r="I12" s="492"/>
      <c r="J12" s="492"/>
      <c r="K12" s="492"/>
      <c r="L12" s="492"/>
      <c r="M12" s="492"/>
    </row>
    <row r="13" spans="1:23" ht="13.8">
      <c r="A13" s="492"/>
      <c r="B13" s="496"/>
      <c r="C13" s="492"/>
      <c r="D13" s="493"/>
      <c r="E13" s="492"/>
      <c r="F13" s="492"/>
      <c r="G13" s="492"/>
      <c r="H13" s="492"/>
      <c r="I13" s="492"/>
      <c r="J13" s="492"/>
      <c r="K13" s="492"/>
      <c r="L13" s="492"/>
      <c r="M13" s="492"/>
    </row>
    <row r="14" spans="1:23" ht="13.8">
      <c r="A14" s="492"/>
      <c r="B14" s="496"/>
      <c r="C14" s="492"/>
      <c r="D14" s="493"/>
      <c r="E14" s="492"/>
      <c r="F14" s="492"/>
      <c r="G14" s="492"/>
      <c r="H14" s="492"/>
      <c r="I14" s="492"/>
      <c r="J14" s="492"/>
      <c r="K14" s="492"/>
      <c r="L14" s="492"/>
      <c r="M14" s="492"/>
    </row>
    <row r="15" spans="1:23">
      <c r="A15" s="492"/>
      <c r="B15" s="492"/>
      <c r="C15" s="492"/>
      <c r="D15" s="493"/>
      <c r="E15" s="492"/>
      <c r="F15" s="492"/>
      <c r="G15" s="492"/>
      <c r="H15" s="492"/>
      <c r="I15" s="492"/>
      <c r="J15" s="492"/>
      <c r="K15" s="492"/>
      <c r="L15" s="492"/>
      <c r="M15" s="492"/>
    </row>
    <row r="16" spans="1:23" ht="13.8">
      <c r="A16" s="492"/>
      <c r="B16" s="496"/>
      <c r="C16" s="492"/>
      <c r="D16" s="493"/>
      <c r="E16" s="492"/>
      <c r="F16" s="492"/>
      <c r="G16" s="492"/>
      <c r="H16" s="492"/>
      <c r="I16" s="492"/>
      <c r="J16" s="492"/>
      <c r="K16" s="492"/>
      <c r="L16" s="492"/>
      <c r="M16" s="492"/>
    </row>
    <row r="17" spans="1:13" ht="13.8">
      <c r="A17" s="492"/>
      <c r="B17" s="496"/>
      <c r="C17" s="492"/>
      <c r="D17" s="493"/>
      <c r="E17" s="492"/>
      <c r="F17" s="492"/>
      <c r="G17" s="492"/>
      <c r="H17" s="492"/>
      <c r="I17" s="492"/>
      <c r="J17" s="492"/>
      <c r="K17" s="492"/>
      <c r="L17" s="492"/>
      <c r="M17" s="492"/>
    </row>
    <row r="18" spans="1:13" ht="13.8">
      <c r="A18" s="492"/>
      <c r="B18" s="496"/>
      <c r="C18" s="492"/>
      <c r="D18" s="493"/>
      <c r="E18" s="492"/>
      <c r="F18" s="492"/>
      <c r="G18" s="492"/>
      <c r="H18" s="492"/>
      <c r="I18" s="492"/>
      <c r="J18" s="492"/>
      <c r="K18" s="492"/>
      <c r="L18" s="492"/>
      <c r="M18" s="492"/>
    </row>
    <row r="19" spans="1:13" ht="13.8">
      <c r="A19" s="492"/>
      <c r="B19" s="496"/>
      <c r="C19" s="492"/>
      <c r="D19" s="493"/>
      <c r="E19" s="492"/>
      <c r="F19" s="492"/>
      <c r="G19" s="492"/>
      <c r="H19" s="492"/>
      <c r="I19" s="492"/>
      <c r="J19" s="492"/>
      <c r="K19" s="492"/>
      <c r="L19" s="492"/>
      <c r="M19" s="492"/>
    </row>
    <row r="20" spans="1:13" ht="13.8">
      <c r="A20" s="492"/>
      <c r="B20" s="496"/>
      <c r="C20" s="492"/>
      <c r="D20" s="493"/>
      <c r="E20" s="492"/>
      <c r="F20" s="492"/>
      <c r="G20" s="492"/>
      <c r="H20" s="492"/>
      <c r="I20" s="492"/>
      <c r="J20" s="492"/>
      <c r="K20" s="492"/>
      <c r="L20" s="492"/>
      <c r="M20" s="492"/>
    </row>
    <row r="21" spans="1:13" ht="13.8">
      <c r="A21" s="492"/>
      <c r="B21" s="496"/>
      <c r="C21" s="492"/>
      <c r="D21" s="493"/>
      <c r="E21" s="492"/>
      <c r="F21" s="492"/>
      <c r="G21" s="492"/>
      <c r="H21" s="492"/>
      <c r="I21" s="492"/>
      <c r="J21" s="492"/>
      <c r="K21" s="492"/>
      <c r="L21" s="492"/>
      <c r="M21" s="492"/>
    </row>
    <row r="22" spans="1:13" ht="13.8">
      <c r="A22" s="492"/>
      <c r="B22" s="496"/>
      <c r="C22" s="492"/>
      <c r="D22" s="493"/>
      <c r="E22" s="492"/>
      <c r="F22" s="492"/>
      <c r="G22" s="492"/>
      <c r="H22" s="492"/>
      <c r="I22" s="492"/>
      <c r="J22" s="492"/>
      <c r="K22" s="492"/>
      <c r="L22" s="492"/>
      <c r="M22" s="492"/>
    </row>
    <row r="23" spans="1:13" ht="13.8">
      <c r="A23" s="492"/>
      <c r="B23" s="496"/>
      <c r="C23" s="492"/>
      <c r="D23" s="493"/>
      <c r="E23" s="492"/>
      <c r="F23" s="492"/>
      <c r="G23" s="492"/>
      <c r="H23" s="492"/>
      <c r="I23" s="492"/>
      <c r="J23" s="492"/>
      <c r="K23" s="492"/>
      <c r="L23" s="492"/>
      <c r="M23" s="492"/>
    </row>
    <row r="24" spans="1:13" ht="13.8">
      <c r="A24" s="492"/>
      <c r="B24" s="496"/>
      <c r="C24" s="492"/>
      <c r="D24" s="493"/>
      <c r="E24" s="492"/>
      <c r="F24" s="492"/>
      <c r="G24" s="492"/>
      <c r="H24" s="492"/>
      <c r="I24" s="492"/>
      <c r="J24" s="492"/>
      <c r="K24" s="492"/>
      <c r="L24" s="492"/>
      <c r="M24" s="492"/>
    </row>
    <row r="25" spans="1:13" ht="13.8">
      <c r="A25" s="492"/>
      <c r="B25" s="496"/>
      <c r="C25" s="492"/>
      <c r="D25" s="493"/>
      <c r="E25" s="492"/>
      <c r="F25" s="492"/>
      <c r="G25" s="492"/>
      <c r="H25" s="492"/>
      <c r="I25" s="492"/>
      <c r="J25" s="492"/>
      <c r="K25" s="492"/>
      <c r="L25" s="492"/>
      <c r="M25" s="492"/>
    </row>
    <row r="26" spans="1:13" ht="13.8">
      <c r="A26" s="492"/>
      <c r="B26" s="496"/>
      <c r="C26" s="492"/>
      <c r="D26" s="493"/>
      <c r="E26" s="492"/>
      <c r="F26" s="492"/>
      <c r="G26" s="492"/>
      <c r="H26" s="492"/>
      <c r="I26" s="492"/>
      <c r="J26" s="492"/>
      <c r="K26" s="492"/>
      <c r="L26" s="492"/>
      <c r="M26" s="492"/>
    </row>
    <row r="27" spans="1:13" ht="13.8">
      <c r="A27" s="492"/>
      <c r="B27" s="496"/>
      <c r="C27" s="492"/>
      <c r="D27" s="493"/>
      <c r="E27" s="492"/>
      <c r="F27" s="492"/>
      <c r="G27" s="492"/>
      <c r="H27" s="492"/>
      <c r="I27" s="492"/>
      <c r="J27" s="492"/>
      <c r="K27" s="492"/>
      <c r="L27" s="492"/>
      <c r="M27" s="492"/>
    </row>
    <row r="28" spans="1:13" ht="13.8">
      <c r="A28" s="492"/>
      <c r="B28" s="496"/>
      <c r="C28" s="492"/>
      <c r="D28" s="493"/>
      <c r="E28" s="492"/>
      <c r="F28" s="492"/>
      <c r="G28" s="492"/>
      <c r="H28" s="492"/>
      <c r="I28" s="492"/>
      <c r="J28" s="492"/>
      <c r="K28" s="492"/>
      <c r="L28" s="492"/>
      <c r="M28" s="492"/>
    </row>
    <row r="29" spans="1:13" ht="13.8">
      <c r="A29" s="492"/>
      <c r="B29" s="496"/>
      <c r="C29" s="492"/>
      <c r="D29" s="493"/>
      <c r="E29" s="492"/>
      <c r="F29" s="492"/>
      <c r="G29" s="492"/>
      <c r="H29" s="492"/>
      <c r="I29" s="492"/>
      <c r="J29" s="492"/>
      <c r="K29" s="492"/>
      <c r="L29" s="492"/>
      <c r="M29" s="492"/>
    </row>
    <row r="30" spans="1:13" ht="13.8">
      <c r="A30" s="492"/>
      <c r="B30" s="496"/>
      <c r="C30" s="492"/>
      <c r="D30" s="493"/>
      <c r="E30" s="492"/>
      <c r="F30" s="492"/>
      <c r="G30" s="492"/>
      <c r="H30" s="492"/>
      <c r="I30" s="492"/>
      <c r="J30" s="492"/>
      <c r="K30" s="492"/>
      <c r="L30" s="492"/>
      <c r="M30" s="492"/>
    </row>
    <row r="31" spans="1:13">
      <c r="A31" s="492"/>
      <c r="B31" s="492"/>
      <c r="C31" s="492"/>
      <c r="D31" s="493"/>
      <c r="E31" s="492"/>
      <c r="F31" s="492"/>
      <c r="G31" s="492"/>
      <c r="H31" s="492"/>
      <c r="I31" s="492"/>
      <c r="J31" s="492"/>
      <c r="K31" s="492"/>
      <c r="L31" s="492"/>
      <c r="M31" s="492"/>
    </row>
    <row r="32" spans="1:13">
      <c r="A32" s="492"/>
      <c r="B32" s="492"/>
      <c r="C32" s="492"/>
      <c r="D32" s="493"/>
      <c r="E32" s="492"/>
      <c r="F32" s="492"/>
      <c r="G32" s="492"/>
      <c r="H32" s="492"/>
      <c r="I32" s="492"/>
      <c r="J32" s="492"/>
      <c r="K32" s="492"/>
      <c r="L32" s="492"/>
      <c r="M32" s="492"/>
    </row>
    <row r="33" spans="1:13">
      <c r="A33" s="492"/>
      <c r="B33" s="492"/>
      <c r="C33" s="492"/>
      <c r="D33" s="493"/>
      <c r="E33" s="492"/>
      <c r="F33" s="492"/>
      <c r="G33" s="492"/>
      <c r="H33" s="492"/>
      <c r="I33" s="492"/>
      <c r="J33" s="492"/>
      <c r="K33" s="492"/>
      <c r="L33" s="492"/>
      <c r="M33" s="492"/>
    </row>
    <row r="34" spans="1:13">
      <c r="A34" s="492"/>
      <c r="B34" s="492"/>
      <c r="C34" s="492"/>
      <c r="D34" s="493"/>
      <c r="E34" s="492"/>
      <c r="F34" s="492"/>
      <c r="G34" s="492"/>
      <c r="H34" s="492"/>
      <c r="I34" s="492"/>
      <c r="J34" s="492"/>
      <c r="K34" s="492"/>
      <c r="L34" s="492"/>
      <c r="M34" s="492"/>
    </row>
    <row r="35" spans="1:13">
      <c r="A35" s="492"/>
      <c r="B35" s="492"/>
      <c r="C35" s="492"/>
      <c r="D35" s="493"/>
      <c r="E35" s="492"/>
      <c r="F35" s="492"/>
      <c r="G35" s="492"/>
      <c r="H35" s="492"/>
      <c r="I35" s="492"/>
      <c r="J35" s="492"/>
      <c r="K35" s="492"/>
      <c r="L35" s="492"/>
      <c r="M35" s="492"/>
    </row>
    <row r="36" spans="1:13">
      <c r="A36" s="492"/>
      <c r="B36" s="492"/>
      <c r="C36" s="492"/>
      <c r="D36" s="493"/>
      <c r="E36" s="492"/>
      <c r="F36" s="492"/>
      <c r="G36" s="492"/>
      <c r="H36" s="492"/>
      <c r="I36" s="492"/>
      <c r="J36" s="492"/>
      <c r="K36" s="492"/>
      <c r="L36" s="492"/>
      <c r="M36" s="492"/>
    </row>
    <row r="37" spans="1:13">
      <c r="A37" s="492"/>
      <c r="B37" s="492"/>
      <c r="C37" s="492"/>
      <c r="D37" s="493"/>
      <c r="E37" s="492"/>
      <c r="F37" s="492"/>
      <c r="G37" s="492"/>
      <c r="H37" s="492"/>
      <c r="I37" s="492"/>
      <c r="J37" s="492"/>
      <c r="K37" s="492"/>
      <c r="L37" s="492"/>
      <c r="M37" s="492"/>
    </row>
    <row r="38" spans="1:13">
      <c r="A38" s="492"/>
      <c r="B38" s="492"/>
      <c r="C38" s="492"/>
      <c r="D38" s="493"/>
      <c r="E38" s="492"/>
      <c r="F38" s="492"/>
      <c r="G38" s="492"/>
      <c r="H38" s="492"/>
      <c r="I38" s="492"/>
      <c r="J38" s="492"/>
      <c r="K38" s="492"/>
      <c r="L38" s="492"/>
      <c r="M38" s="492"/>
    </row>
    <row r="39" spans="1:13">
      <c r="A39" s="492"/>
      <c r="B39" s="492"/>
      <c r="C39" s="492"/>
      <c r="D39" s="493"/>
      <c r="E39" s="492"/>
      <c r="F39" s="492"/>
      <c r="G39" s="492"/>
      <c r="H39" s="492"/>
      <c r="I39" s="492"/>
      <c r="J39" s="492"/>
      <c r="K39" s="492"/>
      <c r="L39" s="492"/>
      <c r="M39" s="492"/>
    </row>
    <row r="40" spans="1:13">
      <c r="A40" s="492"/>
      <c r="B40" s="492"/>
      <c r="C40" s="492"/>
      <c r="D40" s="493"/>
      <c r="E40" s="492"/>
      <c r="F40" s="492"/>
      <c r="G40" s="492"/>
      <c r="H40" s="492"/>
      <c r="I40" s="492"/>
      <c r="J40" s="492"/>
      <c r="K40" s="492"/>
      <c r="L40" s="492"/>
      <c r="M40" s="492"/>
    </row>
    <row r="41" spans="1:13">
      <c r="A41" s="492"/>
      <c r="B41" s="492"/>
      <c r="C41" s="492"/>
      <c r="D41" s="493"/>
      <c r="E41" s="492"/>
      <c r="F41" s="492"/>
      <c r="G41" s="492"/>
      <c r="H41" s="492"/>
      <c r="I41" s="492"/>
      <c r="J41" s="492"/>
      <c r="K41" s="492"/>
      <c r="L41" s="492"/>
      <c r="M41" s="492"/>
    </row>
    <row r="42" spans="1:13">
      <c r="A42" s="492"/>
      <c r="B42" s="492"/>
      <c r="C42" s="492"/>
      <c r="D42" s="493"/>
      <c r="E42" s="492"/>
      <c r="F42" s="492"/>
      <c r="G42" s="492"/>
      <c r="H42" s="492"/>
      <c r="I42" s="492"/>
      <c r="J42" s="492"/>
      <c r="K42" s="492"/>
      <c r="L42" s="492"/>
      <c r="M42" s="492"/>
    </row>
    <row r="43" spans="1:13">
      <c r="A43" s="492"/>
      <c r="B43" s="492"/>
      <c r="C43" s="492"/>
      <c r="D43" s="493"/>
      <c r="E43" s="492"/>
      <c r="F43" s="492"/>
      <c r="G43" s="492"/>
      <c r="H43" s="492"/>
      <c r="I43" s="492"/>
      <c r="J43" s="492"/>
      <c r="K43" s="492"/>
      <c r="L43" s="492"/>
      <c r="M43" s="492"/>
    </row>
    <row r="44" spans="1:13">
      <c r="A44" s="492"/>
      <c r="B44" s="492"/>
      <c r="C44" s="492"/>
      <c r="D44" s="493"/>
      <c r="E44" s="492"/>
      <c r="F44" s="492"/>
      <c r="G44" s="492"/>
      <c r="H44" s="492"/>
      <c r="I44" s="492"/>
      <c r="J44" s="492"/>
      <c r="K44" s="492"/>
      <c r="L44" s="492"/>
      <c r="M44" s="492"/>
    </row>
    <row r="45" spans="1:13">
      <c r="A45" s="492"/>
      <c r="B45" s="492"/>
      <c r="C45" s="492"/>
      <c r="D45" s="493"/>
      <c r="E45" s="492"/>
      <c r="F45" s="492"/>
      <c r="G45" s="492"/>
      <c r="H45" s="492"/>
      <c r="I45" s="492"/>
      <c r="J45" s="492"/>
      <c r="K45" s="492"/>
      <c r="L45" s="492"/>
      <c r="M45" s="492"/>
    </row>
    <row r="46" spans="1:13">
      <c r="A46" s="492"/>
      <c r="B46" s="492"/>
      <c r="C46" s="492"/>
      <c r="D46" s="493"/>
      <c r="E46" s="492"/>
      <c r="F46" s="492"/>
      <c r="G46" s="492"/>
      <c r="H46" s="492"/>
      <c r="I46" s="492"/>
      <c r="J46" s="492"/>
      <c r="K46" s="492"/>
      <c r="L46" s="492"/>
      <c r="M46" s="492"/>
    </row>
    <row r="47" spans="1:13">
      <c r="A47" s="492"/>
      <c r="B47" s="492"/>
      <c r="C47" s="492"/>
      <c r="D47" s="493"/>
      <c r="E47" s="492"/>
      <c r="F47" s="492"/>
      <c r="G47" s="492"/>
      <c r="H47" s="492"/>
      <c r="I47" s="492"/>
      <c r="J47" s="492"/>
      <c r="K47" s="492"/>
      <c r="L47" s="492"/>
      <c r="M47" s="492"/>
    </row>
    <row r="48" spans="1:13">
      <c r="A48" s="492"/>
      <c r="B48" s="492"/>
      <c r="C48" s="492"/>
      <c r="D48" s="493"/>
      <c r="E48" s="492"/>
      <c r="F48" s="492"/>
      <c r="G48" s="492"/>
      <c r="H48" s="492"/>
      <c r="I48" s="492"/>
      <c r="J48" s="492"/>
      <c r="K48" s="492"/>
      <c r="L48" s="492"/>
      <c r="M48" s="492"/>
    </row>
    <row r="49" spans="1:13">
      <c r="A49" s="492"/>
      <c r="B49" s="492"/>
      <c r="C49" s="492"/>
      <c r="D49" s="493"/>
      <c r="E49" s="492"/>
      <c r="F49" s="492"/>
      <c r="G49" s="492"/>
      <c r="H49" s="492"/>
      <c r="I49" s="492"/>
      <c r="J49" s="492"/>
      <c r="K49" s="492"/>
      <c r="L49" s="492"/>
      <c r="M49" s="492"/>
    </row>
    <row r="50" spans="1:13">
      <c r="A50" s="492"/>
      <c r="B50" s="492"/>
      <c r="C50" s="492"/>
      <c r="D50" s="493"/>
      <c r="E50" s="492"/>
      <c r="F50" s="492"/>
      <c r="G50" s="492"/>
      <c r="H50" s="492"/>
      <c r="I50" s="492"/>
      <c r="J50" s="492"/>
      <c r="K50" s="492"/>
      <c r="L50" s="492"/>
      <c r="M50" s="492"/>
    </row>
    <row r="51" spans="1:13">
      <c r="A51" s="492"/>
      <c r="B51" s="492"/>
      <c r="C51" s="492"/>
      <c r="D51" s="493"/>
      <c r="E51" s="492"/>
      <c r="F51" s="492"/>
      <c r="G51" s="492"/>
      <c r="H51" s="492"/>
      <c r="I51" s="492"/>
      <c r="J51" s="492"/>
      <c r="K51" s="492"/>
      <c r="L51" s="492"/>
      <c r="M51" s="492"/>
    </row>
    <row r="52" spans="1:13">
      <c r="A52" s="492"/>
      <c r="B52" s="492"/>
      <c r="C52" s="492"/>
      <c r="D52" s="493"/>
      <c r="E52" s="492"/>
      <c r="F52" s="492"/>
      <c r="G52" s="492"/>
      <c r="H52" s="492"/>
      <c r="I52" s="492"/>
      <c r="J52" s="492"/>
      <c r="K52" s="492"/>
      <c r="L52" s="492"/>
      <c r="M52" s="492"/>
    </row>
    <row r="53" spans="1:13">
      <c r="A53" s="492"/>
      <c r="B53" s="492"/>
      <c r="C53" s="492"/>
      <c r="D53" s="493"/>
      <c r="E53" s="492"/>
      <c r="F53" s="492"/>
      <c r="G53" s="492"/>
      <c r="H53" s="492"/>
      <c r="I53" s="492"/>
      <c r="J53" s="492"/>
      <c r="K53" s="492"/>
      <c r="L53" s="492"/>
      <c r="M53" s="492"/>
    </row>
    <row r="54" spans="1:13">
      <c r="A54" s="492"/>
      <c r="B54" s="492"/>
      <c r="C54" s="492"/>
      <c r="D54" s="493"/>
      <c r="E54" s="492"/>
      <c r="F54" s="492"/>
      <c r="G54" s="492"/>
      <c r="H54" s="492"/>
      <c r="I54" s="492"/>
      <c r="J54" s="492"/>
      <c r="K54" s="492"/>
      <c r="L54" s="492"/>
      <c r="M54" s="492"/>
    </row>
    <row r="55" spans="1:13">
      <c r="A55" s="492"/>
      <c r="B55" s="492"/>
      <c r="C55" s="492"/>
      <c r="D55" s="493"/>
      <c r="E55" s="492"/>
      <c r="F55" s="492"/>
      <c r="G55" s="492"/>
      <c r="H55" s="492"/>
      <c r="I55" s="492"/>
      <c r="J55" s="492"/>
      <c r="K55" s="492"/>
      <c r="L55" s="492"/>
      <c r="M55" s="492"/>
    </row>
    <row r="56" spans="1:13">
      <c r="A56" s="492"/>
      <c r="B56" s="492"/>
      <c r="C56" s="492"/>
      <c r="D56" s="493"/>
      <c r="E56" s="492"/>
      <c r="F56" s="492"/>
      <c r="G56" s="492"/>
      <c r="H56" s="492"/>
      <c r="I56" s="492"/>
      <c r="J56" s="492"/>
      <c r="K56" s="492"/>
      <c r="L56" s="492"/>
      <c r="M56" s="492"/>
    </row>
    <row r="57" spans="1:13">
      <c r="A57" s="492"/>
      <c r="B57" s="492"/>
      <c r="C57" s="492"/>
      <c r="D57" s="493"/>
      <c r="E57" s="492"/>
      <c r="F57" s="492"/>
      <c r="G57" s="492"/>
      <c r="H57" s="492"/>
      <c r="I57" s="492"/>
      <c r="J57" s="492"/>
      <c r="K57" s="492"/>
      <c r="L57" s="492"/>
      <c r="M57" s="492"/>
    </row>
    <row r="58" spans="1:13">
      <c r="A58" s="492"/>
      <c r="B58" s="492"/>
      <c r="C58" s="492"/>
      <c r="D58" s="493"/>
      <c r="E58" s="492"/>
      <c r="F58" s="492"/>
      <c r="G58" s="492"/>
      <c r="H58" s="492"/>
      <c r="I58" s="492"/>
      <c r="J58" s="492"/>
      <c r="K58" s="492"/>
      <c r="L58" s="492"/>
      <c r="M58" s="492"/>
    </row>
    <row r="59" spans="1:13">
      <c r="A59" s="492"/>
      <c r="B59" s="492"/>
      <c r="C59" s="492"/>
      <c r="D59" s="493"/>
      <c r="E59" s="492"/>
      <c r="F59" s="492"/>
      <c r="G59" s="492"/>
      <c r="H59" s="492"/>
      <c r="I59" s="492"/>
      <c r="J59" s="492"/>
      <c r="K59" s="492"/>
      <c r="L59" s="492"/>
      <c r="M59" s="492"/>
    </row>
    <row r="60" spans="1:13">
      <c r="A60" s="492"/>
      <c r="B60" s="492"/>
      <c r="C60" s="492"/>
      <c r="D60" s="493"/>
      <c r="E60" s="492"/>
      <c r="F60" s="492"/>
      <c r="G60" s="492"/>
      <c r="H60" s="492"/>
      <c r="I60" s="492"/>
      <c r="J60" s="492"/>
      <c r="K60" s="492"/>
      <c r="L60" s="492"/>
      <c r="M60" s="492"/>
    </row>
    <row r="61" spans="1:13">
      <c r="A61" s="492"/>
      <c r="B61" s="492"/>
      <c r="C61" s="492"/>
      <c r="D61" s="493"/>
      <c r="E61" s="492"/>
      <c r="F61" s="492"/>
      <c r="G61" s="492"/>
      <c r="H61" s="492"/>
      <c r="I61" s="492"/>
      <c r="J61" s="492"/>
      <c r="K61" s="492"/>
      <c r="L61" s="492"/>
      <c r="M61" s="492"/>
    </row>
    <row r="62" spans="1:13">
      <c r="A62" s="492"/>
      <c r="B62" s="492"/>
      <c r="C62" s="492"/>
      <c r="D62" s="493"/>
      <c r="E62" s="492"/>
      <c r="F62" s="492"/>
      <c r="G62" s="492"/>
      <c r="H62" s="492"/>
      <c r="I62" s="492"/>
      <c r="J62" s="492"/>
      <c r="K62" s="492"/>
      <c r="L62" s="492"/>
      <c r="M62" s="492"/>
    </row>
    <row r="63" spans="1:13">
      <c r="A63" s="492"/>
      <c r="B63" s="492"/>
      <c r="C63" s="492"/>
      <c r="D63" s="493"/>
      <c r="E63" s="492"/>
      <c r="F63" s="492"/>
      <c r="G63" s="492"/>
      <c r="H63" s="492"/>
      <c r="I63" s="492"/>
      <c r="J63" s="492"/>
      <c r="K63" s="492"/>
      <c r="L63" s="492"/>
      <c r="M63" s="492"/>
    </row>
    <row r="64" spans="1:13">
      <c r="A64" s="492"/>
      <c r="B64" s="492"/>
      <c r="C64" s="492"/>
      <c r="D64" s="493"/>
      <c r="E64" s="492"/>
      <c r="F64" s="492"/>
      <c r="G64" s="492"/>
      <c r="H64" s="492"/>
      <c r="I64" s="492"/>
      <c r="J64" s="492"/>
      <c r="K64" s="492"/>
      <c r="L64" s="492"/>
      <c r="M64" s="492"/>
    </row>
    <row r="65" spans="1:13" ht="16.2">
      <c r="A65" s="492"/>
      <c r="B65" s="497" t="s">
        <v>405</v>
      </c>
      <c r="C65" s="497"/>
      <c r="D65" s="498"/>
      <c r="E65" s="492"/>
      <c r="F65" s="492"/>
      <c r="G65" s="492"/>
      <c r="H65" s="492"/>
      <c r="I65" s="492"/>
      <c r="J65" s="492"/>
      <c r="K65" s="492"/>
      <c r="L65" s="492"/>
      <c r="M65" s="492"/>
    </row>
    <row r="66" spans="1:13">
      <c r="A66" s="492"/>
      <c r="B66" s="492"/>
      <c r="C66" s="492"/>
      <c r="D66" s="493"/>
      <c r="E66" s="492"/>
      <c r="F66" s="492"/>
      <c r="G66" s="492"/>
      <c r="H66" s="492"/>
      <c r="I66" s="492"/>
      <c r="J66" s="492"/>
      <c r="K66" s="492"/>
      <c r="L66" s="492"/>
      <c r="M66" s="492"/>
    </row>
    <row r="71" spans="1:13">
      <c r="D71" s="499" t="s">
        <v>26</v>
      </c>
    </row>
  </sheetData>
  <mergeCells count="2">
    <mergeCell ref="B2:D2"/>
    <mergeCell ref="B3:K3"/>
  </mergeCells>
  <phoneticPr fontId="86"/>
  <pageMargins left="0.7" right="0.7" top="0.75" bottom="0.75" header="0.3" footer="0.3"/>
  <pageSetup paperSize="9" scale="5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32"/>
  <sheetViews>
    <sheetView showGridLines="0" zoomScaleNormal="100" zoomScaleSheetLayoutView="79" workbookViewId="0">
      <selection activeCell="A35" sqref="A35"/>
    </sheetView>
  </sheetViews>
  <sheetFormatPr defaultColWidth="9" defaultRowHeight="19.2"/>
  <cols>
    <col min="1" max="1" width="163.88671875" style="279" customWidth="1"/>
    <col min="2" max="2" width="11.21875" style="277" customWidth="1"/>
    <col min="3" max="3" width="22" style="277" customWidth="1"/>
    <col min="4" max="4" width="20.109375" style="278" customWidth="1"/>
    <col min="5" max="16384" width="9" style="1"/>
  </cols>
  <sheetData>
    <row r="1" spans="1:19" s="41" customFormat="1" ht="44.25" customHeight="1" thickBot="1">
      <c r="A1" s="160" t="s">
        <v>222</v>
      </c>
      <c r="B1" s="161" t="s">
        <v>0</v>
      </c>
      <c r="C1" s="162" t="s">
        <v>1</v>
      </c>
      <c r="D1" s="276" t="s">
        <v>2</v>
      </c>
    </row>
    <row r="2" spans="1:19" s="41" customFormat="1" ht="48" customHeight="1" thickTop="1">
      <c r="A2" s="158" t="s">
        <v>307</v>
      </c>
      <c r="B2" s="289"/>
      <c r="C2" s="614" t="s">
        <v>310</v>
      </c>
      <c r="D2" s="292"/>
    </row>
    <row r="3" spans="1:19" s="41" customFormat="1" ht="181.8" customHeight="1">
      <c r="A3" s="428" t="s">
        <v>356</v>
      </c>
      <c r="B3" s="420" t="s">
        <v>309</v>
      </c>
      <c r="C3" s="615"/>
      <c r="D3" s="290">
        <v>45282</v>
      </c>
    </row>
    <row r="4" spans="1:19" s="41" customFormat="1" ht="36.6" customHeight="1" thickBot="1">
      <c r="A4" s="159" t="s">
        <v>308</v>
      </c>
      <c r="B4" s="288"/>
      <c r="C4" s="616"/>
      <c r="D4" s="291"/>
    </row>
    <row r="5" spans="1:19" s="41" customFormat="1" ht="39" customHeight="1" thickTop="1">
      <c r="A5" s="389" t="s">
        <v>311</v>
      </c>
      <c r="B5" s="289"/>
      <c r="C5" s="617" t="s">
        <v>313</v>
      </c>
      <c r="D5" s="292"/>
    </row>
    <row r="6" spans="1:19" s="41" customFormat="1" ht="249.6" customHeight="1">
      <c r="A6" s="381" t="s">
        <v>312</v>
      </c>
      <c r="B6" s="420" t="s">
        <v>309</v>
      </c>
      <c r="C6" s="615"/>
      <c r="D6" s="290">
        <v>45280</v>
      </c>
    </row>
    <row r="7" spans="1:19" s="41" customFormat="1" ht="36.6" customHeight="1" thickBot="1">
      <c r="A7" s="293" t="s">
        <v>314</v>
      </c>
      <c r="B7" s="288"/>
      <c r="C7" s="616"/>
      <c r="D7" s="291"/>
    </row>
    <row r="8" spans="1:19" s="41" customFormat="1" ht="42" customHeight="1" thickTop="1">
      <c r="A8" s="389" t="s">
        <v>315</v>
      </c>
      <c r="B8" s="289"/>
      <c r="C8" s="614" t="s">
        <v>319</v>
      </c>
      <c r="D8" s="292"/>
    </row>
    <row r="9" spans="1:19" s="41" customFormat="1" ht="207" customHeight="1">
      <c r="A9" s="381" t="s">
        <v>316</v>
      </c>
      <c r="B9" s="420" t="s">
        <v>318</v>
      </c>
      <c r="C9" s="615"/>
      <c r="D9" s="290">
        <v>45280</v>
      </c>
    </row>
    <row r="10" spans="1:19" s="41" customFormat="1" ht="36.6" customHeight="1" thickBot="1">
      <c r="A10" s="293" t="s">
        <v>317</v>
      </c>
      <c r="B10" s="288"/>
      <c r="C10" s="616"/>
      <c r="D10" s="291"/>
    </row>
    <row r="11" spans="1:19" s="41" customFormat="1" ht="44.4" customHeight="1" thickTop="1">
      <c r="A11" s="335" t="s">
        <v>322</v>
      </c>
      <c r="B11" s="289"/>
      <c r="C11" s="614" t="s">
        <v>320</v>
      </c>
      <c r="D11" s="292"/>
    </row>
    <row r="12" spans="1:19" s="41" customFormat="1" ht="208.8" customHeight="1">
      <c r="A12" s="456" t="s">
        <v>323</v>
      </c>
      <c r="B12" s="294" t="s">
        <v>321</v>
      </c>
      <c r="C12" s="620"/>
      <c r="D12" s="486">
        <v>45279</v>
      </c>
    </row>
    <row r="13" spans="1:19" s="41" customFormat="1" ht="33" customHeight="1" thickBot="1">
      <c r="A13" s="457" t="s">
        <v>324</v>
      </c>
      <c r="B13" s="442"/>
      <c r="C13" s="438"/>
      <c r="D13" s="443"/>
    </row>
    <row r="14" spans="1:19" s="41" customFormat="1" ht="54" customHeight="1" thickTop="1">
      <c r="A14" s="487" t="s">
        <v>325</v>
      </c>
      <c r="B14" s="332"/>
      <c r="C14" s="627" t="s">
        <v>328</v>
      </c>
      <c r="D14" s="624">
        <v>45281</v>
      </c>
    </row>
    <row r="15" spans="1:19" s="41" customFormat="1" ht="165" customHeight="1">
      <c r="A15" s="381" t="s">
        <v>326</v>
      </c>
      <c r="B15" s="294" t="s">
        <v>321</v>
      </c>
      <c r="C15" s="628"/>
      <c r="D15" s="625"/>
      <c r="S15" s="458"/>
    </row>
    <row r="16" spans="1:19" s="41" customFormat="1" ht="36.6" customHeight="1" thickBot="1">
      <c r="A16" s="159" t="s">
        <v>327</v>
      </c>
      <c r="B16" s="157"/>
      <c r="C16" s="629"/>
      <c r="D16" s="626"/>
    </row>
    <row r="17" spans="1:4" s="41" customFormat="1" ht="47.4" customHeight="1" thickTop="1">
      <c r="A17" s="371" t="s">
        <v>329</v>
      </c>
      <c r="B17" s="289"/>
      <c r="C17" s="617" t="s">
        <v>332</v>
      </c>
      <c r="D17" s="292"/>
    </row>
    <row r="18" spans="1:4" s="41" customFormat="1" ht="145.80000000000001" customHeight="1">
      <c r="A18" s="381" t="s">
        <v>330</v>
      </c>
      <c r="B18" s="420" t="s">
        <v>333</v>
      </c>
      <c r="C18" s="615"/>
      <c r="D18" s="290">
        <v>45280</v>
      </c>
    </row>
    <row r="19" spans="1:4" s="41" customFormat="1" ht="42" customHeight="1" thickBot="1">
      <c r="A19" s="159" t="s">
        <v>331</v>
      </c>
      <c r="B19" s="288"/>
      <c r="C19" s="616"/>
      <c r="D19" s="291"/>
    </row>
    <row r="20" spans="1:4" s="41" customFormat="1" ht="40.799999999999997" customHeight="1" thickTop="1">
      <c r="A20" s="429" t="s">
        <v>336</v>
      </c>
      <c r="B20" s="289"/>
      <c r="C20" s="614" t="s">
        <v>339</v>
      </c>
      <c r="D20" s="292"/>
    </row>
    <row r="21" spans="1:4" s="41" customFormat="1" ht="230.4" customHeight="1">
      <c r="A21" s="381" t="s">
        <v>337</v>
      </c>
      <c r="B21" s="420" t="s">
        <v>309</v>
      </c>
      <c r="C21" s="615"/>
      <c r="D21" s="290">
        <v>45282</v>
      </c>
    </row>
    <row r="22" spans="1:4" s="41" customFormat="1" ht="40.200000000000003" customHeight="1" thickBot="1">
      <c r="A22" s="159" t="s">
        <v>338</v>
      </c>
      <c r="B22" s="288"/>
      <c r="C22" s="616"/>
      <c r="D22" s="291"/>
    </row>
    <row r="23" spans="1:4" s="41" customFormat="1" ht="40.950000000000003" customHeight="1" thickTop="1" thickBot="1">
      <c r="A23" s="488" t="s">
        <v>351</v>
      </c>
      <c r="B23" s="621" t="s">
        <v>352</v>
      </c>
      <c r="C23" s="633" t="s">
        <v>355</v>
      </c>
      <c r="D23" s="630">
        <v>45283</v>
      </c>
    </row>
    <row r="24" spans="1:4" s="41" customFormat="1" ht="189" customHeight="1" thickBot="1">
      <c r="A24" s="399" t="s">
        <v>353</v>
      </c>
      <c r="B24" s="622"/>
      <c r="C24" s="618"/>
      <c r="D24" s="631"/>
    </row>
    <row r="25" spans="1:4" s="41" customFormat="1" ht="43.8" customHeight="1" thickBot="1">
      <c r="A25" s="284" t="s">
        <v>354</v>
      </c>
      <c r="B25" s="623"/>
      <c r="C25" s="619"/>
      <c r="D25" s="632"/>
    </row>
    <row r="26" spans="1:4" s="41" customFormat="1" ht="40.799999999999997" customHeight="1" thickTop="1" thickBot="1">
      <c r="A26" s="402" t="s">
        <v>408</v>
      </c>
      <c r="B26" s="622" t="s">
        <v>411</v>
      </c>
      <c r="C26" s="618" t="s">
        <v>412</v>
      </c>
      <c r="D26" s="626">
        <v>45283</v>
      </c>
    </row>
    <row r="27" spans="1:4" s="41" customFormat="1" ht="102" customHeight="1" thickBot="1">
      <c r="A27" s="399" t="s">
        <v>409</v>
      </c>
      <c r="B27" s="622"/>
      <c r="C27" s="618"/>
      <c r="D27" s="631"/>
    </row>
    <row r="28" spans="1:4" s="41" customFormat="1" ht="31.8" customHeight="1" thickBot="1">
      <c r="A28" s="284" t="s">
        <v>410</v>
      </c>
      <c r="B28" s="623"/>
      <c r="C28" s="619"/>
      <c r="D28" s="632"/>
    </row>
    <row r="29" spans="1:4" ht="42.6" customHeight="1" thickTop="1" thickBot="1">
      <c r="A29" s="402" t="s">
        <v>417</v>
      </c>
      <c r="B29" s="622" t="s">
        <v>416</v>
      </c>
      <c r="C29" s="618" t="s">
        <v>418</v>
      </c>
      <c r="D29" s="626">
        <v>45283</v>
      </c>
    </row>
    <row r="30" spans="1:4" ht="162" customHeight="1" thickBot="1">
      <c r="A30" s="399" t="s">
        <v>419</v>
      </c>
      <c r="B30" s="622"/>
      <c r="C30" s="618"/>
      <c r="D30" s="631"/>
    </row>
    <row r="31" spans="1:4" ht="34.200000000000003" customHeight="1" thickBot="1">
      <c r="A31" s="284" t="s">
        <v>420</v>
      </c>
      <c r="B31" s="623"/>
      <c r="C31" s="619"/>
      <c r="D31" s="632"/>
    </row>
    <row r="32" spans="1:4" ht="19.8" thickTop="1"/>
  </sheetData>
  <mergeCells count="17">
    <mergeCell ref="D29:D31"/>
    <mergeCell ref="D14:D16"/>
    <mergeCell ref="C14:C16"/>
    <mergeCell ref="C20:C22"/>
    <mergeCell ref="C17:C19"/>
    <mergeCell ref="D26:D28"/>
    <mergeCell ref="C23:C25"/>
    <mergeCell ref="D23:D25"/>
    <mergeCell ref="B23:B25"/>
    <mergeCell ref="B26:B28"/>
    <mergeCell ref="B29:B31"/>
    <mergeCell ref="C29:C31"/>
    <mergeCell ref="C2:C4"/>
    <mergeCell ref="C5:C7"/>
    <mergeCell ref="C26:C28"/>
    <mergeCell ref="C11:C12"/>
    <mergeCell ref="C8:C10"/>
  </mergeCells>
  <phoneticPr fontId="16"/>
  <hyperlinks>
    <hyperlink ref="A4" r:id="rId1" xr:uid="{52F769CE-C3BB-49CC-960A-7ACB22C27A98}"/>
    <hyperlink ref="A7" r:id="rId2" xr:uid="{CD78C80D-4165-44E3-840C-ADA9C87174CD}"/>
    <hyperlink ref="A10" r:id="rId3" xr:uid="{89FC84A1-A92E-4AB7-8283-37947D68C4E2}"/>
    <hyperlink ref="A13" r:id="rId4" xr:uid="{46A74099-1C7C-4DAD-974B-E3729A505BE1}"/>
    <hyperlink ref="A16" r:id="rId5" xr:uid="{53CD0E34-DAB5-425F-8B74-212521827DD8}"/>
    <hyperlink ref="A19" r:id="rId6" xr:uid="{ACFD0995-2BF6-4B6E-9479-080C33C306EF}"/>
    <hyperlink ref="A22" r:id="rId7" xr:uid="{51D49A59-36BC-49E6-8010-F3C8A66E9FE5}"/>
    <hyperlink ref="A25" r:id="rId8" xr:uid="{1D225EBF-EFBE-4132-9B21-B091E7B983D7}"/>
    <hyperlink ref="A28" r:id="rId9" xr:uid="{CC76051C-B349-42CA-9853-D0EDF60B763F}"/>
    <hyperlink ref="A31" r:id="rId10" xr:uid="{2E4F54ED-7E53-4624-88F0-7066EC1C8848}"/>
  </hyperlinks>
  <pageMargins left="0" right="0" top="0.19685039370078741" bottom="0.39370078740157483" header="0" footer="0.19685039370078741"/>
  <pageSetup paperSize="8" scale="28" orientation="portrait" horizontalDpi="300" verticalDpi="300"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1"/>
  <sheetViews>
    <sheetView defaultGridColor="0" view="pageBreakPreview" colorId="56" zoomScale="96" zoomScaleNormal="66" zoomScaleSheetLayoutView="96" workbookViewId="0">
      <selection activeCell="C18" sqref="C18"/>
    </sheetView>
  </sheetViews>
  <sheetFormatPr defaultColWidth="9" defaultRowHeight="40.200000000000003" customHeight="1"/>
  <cols>
    <col min="1" max="1" width="193.5546875" style="283" customWidth="1"/>
    <col min="2" max="2" width="18" style="132" customWidth="1"/>
    <col min="3" max="3" width="20.109375" style="133" customWidth="1"/>
    <col min="4" max="16384" width="9" style="37"/>
  </cols>
  <sheetData>
    <row r="1" spans="1:3" ht="40.200000000000003" customHeight="1" thickBot="1">
      <c r="A1" s="36" t="s">
        <v>218</v>
      </c>
      <c r="B1" s="273" t="s">
        <v>22</v>
      </c>
      <c r="C1" s="274" t="s">
        <v>2</v>
      </c>
    </row>
    <row r="2" spans="1:3" ht="52.2" customHeight="1">
      <c r="A2" s="122" t="s">
        <v>378</v>
      </c>
      <c r="B2" s="127"/>
      <c r="C2" s="128"/>
    </row>
    <row r="3" spans="1:3" ht="156" customHeight="1">
      <c r="A3" s="477" t="s">
        <v>386</v>
      </c>
      <c r="B3" s="329" t="s">
        <v>399</v>
      </c>
      <c r="C3" s="129">
        <v>45278</v>
      </c>
    </row>
    <row r="4" spans="1:3" ht="40.200000000000003" customHeight="1" thickBot="1">
      <c r="A4" s="285" t="s">
        <v>385</v>
      </c>
      <c r="B4" s="130"/>
      <c r="C4" s="131"/>
    </row>
    <row r="5" spans="1:3" ht="40.200000000000003" customHeight="1">
      <c r="A5" s="122" t="s">
        <v>379</v>
      </c>
      <c r="B5" s="127"/>
      <c r="C5" s="128"/>
    </row>
    <row r="6" spans="1:3" ht="162.6" customHeight="1">
      <c r="A6" s="331" t="s">
        <v>388</v>
      </c>
      <c r="B6" s="287" t="s">
        <v>399</v>
      </c>
      <c r="C6" s="129">
        <v>45279</v>
      </c>
    </row>
    <row r="7" spans="1:3" ht="40.200000000000003" customHeight="1" thickBot="1">
      <c r="A7" s="285" t="s">
        <v>387</v>
      </c>
      <c r="B7" s="130"/>
      <c r="C7" s="131"/>
    </row>
    <row r="8" spans="1:3" ht="40.200000000000003" customHeight="1">
      <c r="A8" s="122" t="s">
        <v>380</v>
      </c>
      <c r="B8" s="127"/>
      <c r="C8" s="128"/>
    </row>
    <row r="9" spans="1:3" ht="205.8" customHeight="1">
      <c r="A9" s="331" t="s">
        <v>398</v>
      </c>
      <c r="B9" s="329" t="s">
        <v>400</v>
      </c>
      <c r="C9" s="129">
        <v>45280</v>
      </c>
    </row>
    <row r="10" spans="1:3" ht="40.200000000000003" customHeight="1" thickBot="1">
      <c r="A10" s="285" t="s">
        <v>397</v>
      </c>
      <c r="B10" s="130"/>
      <c r="C10" s="131"/>
    </row>
    <row r="11" spans="1:3" s="372" customFormat="1" ht="40.200000000000003" customHeight="1">
      <c r="A11" s="122" t="s">
        <v>381</v>
      </c>
      <c r="B11" s="127"/>
      <c r="C11" s="128"/>
    </row>
    <row r="12" spans="1:3" s="372" customFormat="1" ht="321" customHeight="1">
      <c r="A12" s="331" t="s">
        <v>390</v>
      </c>
      <c r="B12" s="287" t="s">
        <v>401</v>
      </c>
      <c r="C12" s="129">
        <v>45280</v>
      </c>
    </row>
    <row r="13" spans="1:3" ht="49.8" customHeight="1" thickBot="1">
      <c r="A13" s="386" t="s">
        <v>389</v>
      </c>
      <c r="B13" s="382"/>
      <c r="C13" s="129"/>
    </row>
    <row r="14" spans="1:3" ht="40.200000000000003" customHeight="1">
      <c r="A14" s="388" t="s">
        <v>382</v>
      </c>
      <c r="B14" s="448"/>
      <c r="C14" s="383"/>
    </row>
    <row r="15" spans="1:3" ht="334.2" customHeight="1">
      <c r="A15" s="412" t="s">
        <v>392</v>
      </c>
      <c r="B15" s="446" t="s">
        <v>402</v>
      </c>
      <c r="C15" s="384">
        <v>45281</v>
      </c>
    </row>
    <row r="16" spans="1:3" ht="34.799999999999997" customHeight="1" thickBot="1">
      <c r="A16" s="444" t="s">
        <v>391</v>
      </c>
      <c r="B16" s="449"/>
      <c r="C16" s="385"/>
    </row>
    <row r="17" spans="1:24" ht="40.200000000000003" customHeight="1">
      <c r="A17" s="388" t="s">
        <v>383</v>
      </c>
      <c r="B17" s="448"/>
      <c r="C17" s="383"/>
    </row>
    <row r="18" spans="1:24" ht="226.8" customHeight="1">
      <c r="A18" s="412" t="s">
        <v>394</v>
      </c>
      <c r="B18" s="446" t="s">
        <v>403</v>
      </c>
      <c r="C18" s="384">
        <v>45280</v>
      </c>
    </row>
    <row r="19" spans="1:24" ht="40.200000000000003" customHeight="1" thickBot="1">
      <c r="A19" s="387" t="s">
        <v>393</v>
      </c>
      <c r="B19" s="449"/>
      <c r="C19" s="385"/>
    </row>
    <row r="20" spans="1:24" ht="40.200000000000003" hidden="1" customHeight="1">
      <c r="A20" s="388" t="s">
        <v>384</v>
      </c>
      <c r="B20" s="448"/>
      <c r="C20" s="383"/>
    </row>
    <row r="21" spans="1:24" ht="118.8" hidden="1" customHeight="1">
      <c r="A21" s="412" t="s">
        <v>396</v>
      </c>
      <c r="B21" s="447"/>
      <c r="C21" s="384"/>
    </row>
    <row r="22" spans="1:24" ht="40.200000000000003" hidden="1" customHeight="1" thickBot="1">
      <c r="A22" s="387" t="s">
        <v>395</v>
      </c>
      <c r="B22" s="449"/>
      <c r="C22" s="385"/>
      <c r="X22" s="37">
        <v>0</v>
      </c>
    </row>
    <row r="23" spans="1:24" ht="40.200000000000003" hidden="1" customHeight="1">
      <c r="A23" s="388"/>
      <c r="B23" s="448"/>
      <c r="C23" s="383"/>
    </row>
    <row r="24" spans="1:24" ht="183" hidden="1" customHeight="1">
      <c r="A24" s="412"/>
      <c r="B24" s="447"/>
      <c r="C24" s="384"/>
    </row>
    <row r="25" spans="1:24" ht="40.200000000000003" hidden="1" customHeight="1" thickBot="1">
      <c r="A25" s="387"/>
      <c r="B25" s="449"/>
      <c r="C25" s="385"/>
    </row>
    <row r="26" spans="1:24" ht="40.200000000000003" hidden="1" customHeight="1">
      <c r="A26" s="388"/>
      <c r="B26" s="448"/>
      <c r="C26" s="383"/>
    </row>
    <row r="27" spans="1:24" ht="120.6" hidden="1" customHeight="1">
      <c r="A27" s="412"/>
      <c r="B27" s="447"/>
      <c r="C27" s="384"/>
    </row>
    <row r="28" spans="1:24" ht="40.200000000000003" hidden="1" customHeight="1" thickBot="1">
      <c r="A28" s="387"/>
      <c r="B28" s="449"/>
      <c r="C28" s="385"/>
    </row>
    <row r="29" spans="1:24" ht="40.200000000000003" hidden="1" customHeight="1">
      <c r="A29" s="388"/>
      <c r="B29" s="448"/>
      <c r="C29" s="383"/>
    </row>
    <row r="30" spans="1:24" ht="80.400000000000006" hidden="1" customHeight="1">
      <c r="A30" s="412"/>
      <c r="B30" s="447"/>
      <c r="C30" s="384"/>
    </row>
    <row r="31" spans="1:24" ht="40.200000000000003" hidden="1" customHeight="1" thickBot="1">
      <c r="A31" s="387"/>
      <c r="B31" s="449"/>
      <c r="C31" s="385"/>
    </row>
  </sheetData>
  <phoneticPr fontId="86"/>
  <hyperlinks>
    <hyperlink ref="A4" r:id="rId1" xr:uid="{F0A6A98E-E039-4793-83F3-A167138999AB}"/>
    <hyperlink ref="A7" r:id="rId2" xr:uid="{7E792A72-9938-4AB3-B8E5-EB2DF965B4EB}"/>
    <hyperlink ref="A13" r:id="rId3" xr:uid="{F756C6AA-B9B9-4919-93E3-2CCE5DEDF8D0}"/>
    <hyperlink ref="A16" r:id="rId4" xr:uid="{3EA43C71-E740-450D-BE76-F65332F81473}"/>
    <hyperlink ref="A19" r:id="rId5" xr:uid="{C907E8E3-9507-4201-BD3B-AB129E2FF1B1}"/>
    <hyperlink ref="A22" r:id="rId6" xr:uid="{1BAFCA98-8B16-4BE8-808C-691E0006B4F6}"/>
    <hyperlink ref="A10" r:id="rId7" xr:uid="{11C0BBD4-27EE-4B69-9CE2-F419C494B5A7}"/>
  </hyperlinks>
  <pageMargins left="0.74803149606299213" right="0.74803149606299213" top="0.98425196850393704" bottom="0.98425196850393704" header="0.51181102362204722" footer="0.51181102362204722"/>
  <pageSetup paperSize="9" scale="16" fitToHeight="3" orientation="portrait"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Normal="112" zoomScaleSheetLayoutView="100" workbookViewId="0">
      <selection activeCell="B2" sqref="B2"/>
    </sheetView>
  </sheetViews>
  <sheetFormatPr defaultColWidth="9" defaultRowHeight="13.2"/>
  <cols>
    <col min="1" max="1" width="5" style="1" customWidth="1"/>
    <col min="2" max="2" width="25.77734375" style="89" customWidth="1"/>
    <col min="3" max="3" width="69.109375" style="1" customWidth="1"/>
    <col min="4" max="4" width="106.109375" style="1" customWidth="1"/>
    <col min="5" max="5" width="3.88671875" style="1" customWidth="1"/>
    <col min="6" max="16384" width="9" style="1"/>
  </cols>
  <sheetData>
    <row r="1" spans="1:7" ht="18.75" customHeight="1">
      <c r="B1" s="89" t="s">
        <v>107</v>
      </c>
    </row>
    <row r="2" spans="1:7" ht="17.25" customHeight="1" thickBot="1">
      <c r="B2" t="s">
        <v>340</v>
      </c>
      <c r="D2" s="639"/>
      <c r="E2" s="640"/>
    </row>
    <row r="3" spans="1:7" ht="16.5" customHeight="1" thickBot="1">
      <c r="B3" s="90" t="s">
        <v>108</v>
      </c>
      <c r="C3" s="176" t="s">
        <v>109</v>
      </c>
      <c r="D3" s="136" t="s">
        <v>149</v>
      </c>
    </row>
    <row r="4" spans="1:7" ht="17.25" customHeight="1" thickBot="1">
      <c r="B4" s="91" t="s">
        <v>110</v>
      </c>
      <c r="C4" s="112" t="s">
        <v>341</v>
      </c>
      <c r="D4" s="92"/>
    </row>
    <row r="5" spans="1:7" ht="17.25" customHeight="1">
      <c r="B5" s="641" t="s">
        <v>143</v>
      </c>
      <c r="C5" s="644" t="s">
        <v>146</v>
      </c>
      <c r="D5" s="645"/>
    </row>
    <row r="6" spans="1:7" ht="19.2" customHeight="1">
      <c r="B6" s="642"/>
      <c r="C6" s="646" t="s">
        <v>147</v>
      </c>
      <c r="D6" s="647"/>
      <c r="G6" s="150"/>
    </row>
    <row r="7" spans="1:7" ht="19.95" customHeight="1">
      <c r="B7" s="642"/>
      <c r="C7" s="177" t="s">
        <v>148</v>
      </c>
      <c r="D7" s="178"/>
      <c r="G7" s="150"/>
    </row>
    <row r="8" spans="1:7" ht="25.2" customHeight="1" thickBot="1">
      <c r="B8" s="643"/>
      <c r="C8" s="152" t="s">
        <v>150</v>
      </c>
      <c r="D8" s="151"/>
      <c r="G8" s="150"/>
    </row>
    <row r="9" spans="1:7" ht="49.2" customHeight="1" thickBot="1">
      <c r="B9" s="93" t="s">
        <v>187</v>
      </c>
      <c r="C9" s="648" t="s">
        <v>342</v>
      </c>
      <c r="D9" s="649"/>
    </row>
    <row r="10" spans="1:7" ht="53.4" customHeight="1" thickBot="1">
      <c r="B10" s="94" t="s">
        <v>111</v>
      </c>
      <c r="C10" s="650" t="s">
        <v>344</v>
      </c>
      <c r="D10" s="651"/>
    </row>
    <row r="11" spans="1:7" ht="50.4" customHeight="1" thickBot="1">
      <c r="B11" s="95"/>
      <c r="C11" s="96" t="s">
        <v>345</v>
      </c>
      <c r="D11" s="156" t="s">
        <v>346</v>
      </c>
      <c r="F11" s="1" t="s">
        <v>19</v>
      </c>
    </row>
    <row r="12" spans="1:7" ht="37.799999999999997" customHeight="1" thickBot="1">
      <c r="B12" s="93" t="s">
        <v>184</v>
      </c>
      <c r="C12" s="650" t="s">
        <v>343</v>
      </c>
      <c r="D12" s="651"/>
    </row>
    <row r="13" spans="1:7" ht="82.2" customHeight="1" thickBot="1">
      <c r="B13" s="97" t="s">
        <v>112</v>
      </c>
      <c r="C13" s="98" t="s">
        <v>347</v>
      </c>
      <c r="D13" s="445" t="s">
        <v>348</v>
      </c>
      <c r="F13" t="s">
        <v>26</v>
      </c>
    </row>
    <row r="14" spans="1:7" ht="66.599999999999994" customHeight="1" thickBot="1">
      <c r="A14" t="s">
        <v>145</v>
      </c>
      <c r="B14" s="99" t="s">
        <v>113</v>
      </c>
      <c r="C14" s="637" t="s">
        <v>349</v>
      </c>
      <c r="D14" s="638"/>
    </row>
    <row r="15" spans="1:7" ht="17.25" customHeight="1"/>
    <row r="16" spans="1:7" ht="17.25" customHeight="1">
      <c r="B16" s="634" t="s">
        <v>181</v>
      </c>
      <c r="C16" s="295"/>
      <c r="D16" s="1" t="s">
        <v>145</v>
      </c>
    </row>
    <row r="17" spans="2:5">
      <c r="B17" s="634"/>
      <c r="C17"/>
    </row>
    <row r="18" spans="2:5">
      <c r="B18" s="634"/>
      <c r="E18" s="1" t="s">
        <v>19</v>
      </c>
    </row>
    <row r="19" spans="2:5">
      <c r="B19" s="634"/>
    </row>
    <row r="20" spans="2:5">
      <c r="B20" s="634"/>
    </row>
    <row r="21" spans="2:5" ht="16.2">
      <c r="B21" s="634"/>
      <c r="D21" s="454" t="s">
        <v>193</v>
      </c>
    </row>
    <row r="22" spans="2:5">
      <c r="B22" s="634"/>
    </row>
    <row r="23" spans="2:5">
      <c r="B23" s="634"/>
      <c r="D23" s="635" t="s">
        <v>350</v>
      </c>
    </row>
    <row r="24" spans="2:5">
      <c r="B24" s="634"/>
      <c r="D24" s="636"/>
    </row>
    <row r="25" spans="2:5">
      <c r="B25" s="634"/>
      <c r="D25" s="636"/>
    </row>
    <row r="26" spans="2:5">
      <c r="B26" s="634"/>
      <c r="D26" s="636"/>
    </row>
    <row r="27" spans="2:5">
      <c r="B27" s="634"/>
      <c r="D27" s="636"/>
    </row>
    <row r="28" spans="2:5">
      <c r="B28" s="634"/>
    </row>
    <row r="29" spans="2:5">
      <c r="B29" s="634"/>
      <c r="D29" s="1" t="s">
        <v>145</v>
      </c>
    </row>
    <row r="30" spans="2:5">
      <c r="B30" s="634"/>
      <c r="D30" s="1" t="s">
        <v>145</v>
      </c>
    </row>
    <row r="31" spans="2:5">
      <c r="B31" s="634"/>
    </row>
    <row r="32" spans="2:5">
      <c r="B32" s="634"/>
    </row>
    <row r="33" spans="2:2">
      <c r="B33" s="634"/>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90" zoomScaleNormal="90" zoomScaleSheetLayoutView="100" workbookViewId="0">
      <selection activeCell="A21" sqref="A21:N21"/>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55" t="s">
        <v>195</v>
      </c>
      <c r="B1" s="656"/>
      <c r="C1" s="656"/>
      <c r="D1" s="656"/>
      <c r="E1" s="656"/>
      <c r="F1" s="656"/>
      <c r="G1" s="656"/>
      <c r="H1" s="656"/>
      <c r="I1" s="656"/>
      <c r="J1" s="656"/>
      <c r="K1" s="656"/>
      <c r="L1" s="656"/>
      <c r="M1" s="656"/>
      <c r="N1" s="657"/>
      <c r="P1" s="658" t="s">
        <v>3</v>
      </c>
      <c r="Q1" s="659"/>
      <c r="R1" s="659"/>
      <c r="S1" s="659"/>
      <c r="T1" s="659"/>
      <c r="U1" s="659"/>
      <c r="V1" s="659"/>
      <c r="W1" s="659"/>
      <c r="X1" s="659"/>
      <c r="Y1" s="659"/>
      <c r="Z1" s="659"/>
      <c r="AA1" s="659"/>
      <c r="AB1" s="659"/>
      <c r="AC1" s="660"/>
    </row>
    <row r="2" spans="1:29" ht="18" customHeight="1" thickBot="1">
      <c r="A2" s="661" t="s">
        <v>196</v>
      </c>
      <c r="B2" s="662"/>
      <c r="C2" s="662"/>
      <c r="D2" s="662"/>
      <c r="E2" s="662"/>
      <c r="F2" s="662"/>
      <c r="G2" s="662"/>
      <c r="H2" s="662"/>
      <c r="I2" s="662"/>
      <c r="J2" s="662"/>
      <c r="K2" s="662"/>
      <c r="L2" s="662"/>
      <c r="M2" s="662"/>
      <c r="N2" s="663"/>
      <c r="P2" s="664" t="s">
        <v>4</v>
      </c>
      <c r="Q2" s="662"/>
      <c r="R2" s="662"/>
      <c r="S2" s="662"/>
      <c r="T2" s="662"/>
      <c r="U2" s="662"/>
      <c r="V2" s="662"/>
      <c r="W2" s="662"/>
      <c r="X2" s="662"/>
      <c r="Y2" s="662"/>
      <c r="Z2" s="662"/>
      <c r="AA2" s="662"/>
      <c r="AB2" s="662"/>
      <c r="AC2" s="665"/>
    </row>
    <row r="3" spans="1:29" ht="13.8" thickBot="1">
      <c r="A3" s="6" t="s">
        <v>196</v>
      </c>
      <c r="B3" s="137" t="s">
        <v>159</v>
      </c>
      <c r="C3" s="137" t="s">
        <v>5</v>
      </c>
      <c r="D3" s="137" t="s">
        <v>6</v>
      </c>
      <c r="E3" s="137" t="s">
        <v>7</v>
      </c>
      <c r="F3" s="137" t="s">
        <v>8</v>
      </c>
      <c r="G3" s="137" t="s">
        <v>9</v>
      </c>
      <c r="H3" s="137" t="s">
        <v>10</v>
      </c>
      <c r="I3" s="137" t="s">
        <v>11</v>
      </c>
      <c r="J3" s="137" t="s">
        <v>12</v>
      </c>
      <c r="K3" s="137" t="s">
        <v>13</v>
      </c>
      <c r="L3" s="137" t="s">
        <v>14</v>
      </c>
      <c r="M3" s="134" t="s">
        <v>15</v>
      </c>
      <c r="N3" s="7" t="s">
        <v>16</v>
      </c>
      <c r="P3" s="8"/>
      <c r="Q3" s="137" t="s">
        <v>159</v>
      </c>
      <c r="R3" s="137" t="s">
        <v>5</v>
      </c>
      <c r="S3" s="137" t="s">
        <v>6</v>
      </c>
      <c r="T3" s="137" t="s">
        <v>7</v>
      </c>
      <c r="U3" s="137" t="s">
        <v>8</v>
      </c>
      <c r="V3" s="137" t="s">
        <v>9</v>
      </c>
      <c r="W3" s="137" t="s">
        <v>10</v>
      </c>
      <c r="X3" s="137" t="s">
        <v>11</v>
      </c>
      <c r="Y3" s="137" t="s">
        <v>12</v>
      </c>
      <c r="Z3" s="137" t="s">
        <v>13</v>
      </c>
      <c r="AA3" s="137" t="s">
        <v>14</v>
      </c>
      <c r="AB3" s="134" t="s">
        <v>15</v>
      </c>
      <c r="AC3" s="9" t="s">
        <v>17</v>
      </c>
    </row>
    <row r="4" spans="1:29" ht="13.8" thickBot="1">
      <c r="A4" s="326" t="s">
        <v>196</v>
      </c>
      <c r="B4" s="327">
        <f>AVERAGE(B7:B18)</f>
        <v>68.083333333333329</v>
      </c>
      <c r="C4" s="327">
        <f t="shared" ref="C4:M4" si="0">AVERAGE(C7:C18)</f>
        <v>56.083333333333336</v>
      </c>
      <c r="D4" s="327">
        <f t="shared" si="0"/>
        <v>67.333333333333329</v>
      </c>
      <c r="E4" s="327">
        <f t="shared" si="0"/>
        <v>103.25</v>
      </c>
      <c r="F4" s="327">
        <f t="shared" si="0"/>
        <v>188.08333333333334</v>
      </c>
      <c r="G4" s="327">
        <f t="shared" si="0"/>
        <v>415.16666666666669</v>
      </c>
      <c r="H4" s="327">
        <f t="shared" si="0"/>
        <v>607.08333333333337</v>
      </c>
      <c r="I4" s="327">
        <f t="shared" si="0"/>
        <v>866.16666666666663</v>
      </c>
      <c r="J4" s="327">
        <f t="shared" si="0"/>
        <v>555.5</v>
      </c>
      <c r="K4" s="327">
        <f t="shared" ref="K4" si="1">AVERAGE(K7:K18)</f>
        <v>365.66666666666669</v>
      </c>
      <c r="L4" s="327">
        <f t="shared" si="0"/>
        <v>224.58333333333334</v>
      </c>
      <c r="M4" s="327">
        <f t="shared" si="0"/>
        <v>130.5</v>
      </c>
      <c r="N4" s="327">
        <f>AVERAGE(N7:N18)</f>
        <v>3647.5</v>
      </c>
      <c r="O4" s="10"/>
      <c r="P4" s="328" t="str">
        <f>+A4</f>
        <v xml:space="preserve"> </v>
      </c>
      <c r="Q4" s="327">
        <f>AVERAGE(Q7:Q18)</f>
        <v>8.1666666666666661</v>
      </c>
      <c r="R4" s="327">
        <f t="shared" ref="R4:AC4" si="2">AVERAGE(R7:R18)</f>
        <v>8.75</v>
      </c>
      <c r="S4" s="327">
        <f t="shared" si="2"/>
        <v>13.25</v>
      </c>
      <c r="T4" s="327">
        <f t="shared" si="2"/>
        <v>6.5</v>
      </c>
      <c r="U4" s="327">
        <f t="shared" si="2"/>
        <v>9.1666666666666661</v>
      </c>
      <c r="V4" s="327">
        <f t="shared" si="2"/>
        <v>8.9166666666666661</v>
      </c>
      <c r="W4" s="327">
        <f t="shared" si="2"/>
        <v>8.0833333333333339</v>
      </c>
      <c r="X4" s="327">
        <f t="shared" si="2"/>
        <v>10.833333333333334</v>
      </c>
      <c r="Y4" s="327">
        <f t="shared" ref="Y4" si="3">AVERAGE(Y7:Y18)</f>
        <v>9.1666666666666661</v>
      </c>
      <c r="Z4" s="327">
        <f t="shared" ref="Z4" si="4">AVERAGE(Z7:Z18)</f>
        <v>18.75</v>
      </c>
      <c r="AA4" s="327">
        <f t="shared" si="2"/>
        <v>11.25</v>
      </c>
      <c r="AB4" s="327">
        <f t="shared" si="2"/>
        <v>11.416666666666666</v>
      </c>
      <c r="AC4" s="327">
        <f t="shared" si="2"/>
        <v>124.25</v>
      </c>
    </row>
    <row r="5" spans="1:29" ht="19.8" customHeight="1" thickBot="1">
      <c r="A5" s="246" t="s">
        <v>196</v>
      </c>
      <c r="B5" s="246"/>
      <c r="C5" s="246"/>
      <c r="D5" s="246"/>
      <c r="E5" s="246"/>
      <c r="F5" s="246"/>
      <c r="G5" s="246"/>
      <c r="H5" s="246"/>
      <c r="I5" s="246"/>
      <c r="J5" s="246"/>
      <c r="K5" s="246"/>
      <c r="L5" s="246"/>
      <c r="M5" s="11" t="s">
        <v>18</v>
      </c>
      <c r="N5" s="213"/>
      <c r="O5" s="104"/>
      <c r="P5" s="135"/>
      <c r="Q5" s="135"/>
      <c r="R5" s="135"/>
      <c r="S5" s="246"/>
      <c r="T5" s="246"/>
      <c r="U5" s="246"/>
      <c r="V5" s="246"/>
      <c r="W5" s="246"/>
      <c r="X5" s="246"/>
      <c r="Y5" s="246"/>
      <c r="Z5" s="246"/>
      <c r="AA5" s="246"/>
      <c r="AB5" s="11" t="s">
        <v>18</v>
      </c>
      <c r="AC5" s="213"/>
    </row>
    <row r="6" spans="1:29" ht="19.8" customHeight="1" thickBot="1">
      <c r="A6" s="246" t="s">
        <v>196</v>
      </c>
      <c r="B6" s="246"/>
      <c r="C6" s="246"/>
      <c r="D6" s="246"/>
      <c r="E6" s="246"/>
      <c r="F6" s="246"/>
      <c r="G6" s="246"/>
      <c r="H6" s="246"/>
      <c r="I6" s="246"/>
      <c r="J6" s="246"/>
      <c r="K6" s="246"/>
      <c r="L6" s="246"/>
      <c r="M6" s="317">
        <v>45</v>
      </c>
      <c r="N6" s="311"/>
      <c r="O6" s="104"/>
      <c r="P6" s="135"/>
      <c r="Q6" s="135"/>
      <c r="R6" s="135"/>
      <c r="S6" s="246"/>
      <c r="T6" s="246"/>
      <c r="U6" s="246"/>
      <c r="V6" s="246"/>
      <c r="W6" s="246"/>
      <c r="X6" s="246"/>
      <c r="Y6" s="246"/>
      <c r="Z6" s="246"/>
      <c r="AA6" s="246"/>
      <c r="AB6" s="317">
        <v>2</v>
      </c>
      <c r="AC6" s="311"/>
    </row>
    <row r="7" spans="1:29" ht="18" customHeight="1" thickBot="1">
      <c r="A7" s="312" t="s">
        <v>196</v>
      </c>
      <c r="B7" s="324">
        <v>82</v>
      </c>
      <c r="C7" s="322">
        <v>62</v>
      </c>
      <c r="D7" s="368">
        <v>99</v>
      </c>
      <c r="E7" s="322">
        <v>112</v>
      </c>
      <c r="F7" s="421">
        <v>224</v>
      </c>
      <c r="G7" s="422">
        <v>524</v>
      </c>
      <c r="H7" s="423">
        <v>521</v>
      </c>
      <c r="I7" s="322">
        <v>767</v>
      </c>
      <c r="J7" s="322">
        <v>454</v>
      </c>
      <c r="K7" s="322">
        <v>387</v>
      </c>
      <c r="L7" s="322">
        <v>418</v>
      </c>
      <c r="M7" s="467">
        <v>83</v>
      </c>
      <c r="N7" s="323">
        <f>SUM(B7:M7)</f>
        <v>3733</v>
      </c>
      <c r="O7" s="10"/>
      <c r="P7" s="316" t="s">
        <v>163</v>
      </c>
      <c r="Q7" s="396">
        <v>1</v>
      </c>
      <c r="R7" s="397">
        <v>1</v>
      </c>
      <c r="S7" s="397">
        <v>4</v>
      </c>
      <c r="T7" s="397">
        <v>2</v>
      </c>
      <c r="U7" s="397">
        <v>2</v>
      </c>
      <c r="V7" s="322">
        <v>7</v>
      </c>
      <c r="W7" s="322">
        <v>7</v>
      </c>
      <c r="X7" s="322">
        <v>3</v>
      </c>
      <c r="Y7" s="322">
        <v>1</v>
      </c>
      <c r="Z7" s="322">
        <v>7</v>
      </c>
      <c r="AA7" s="322">
        <v>7</v>
      </c>
      <c r="AB7" s="325">
        <v>3</v>
      </c>
      <c r="AC7" s="323">
        <f>SUM(Q7:AB7)</f>
        <v>45</v>
      </c>
    </row>
    <row r="8" spans="1:29" ht="18" customHeight="1" thickBot="1">
      <c r="A8" s="312" t="s">
        <v>196</v>
      </c>
      <c r="B8" s="318">
        <v>81</v>
      </c>
      <c r="C8" s="319">
        <v>39</v>
      </c>
      <c r="D8" s="319">
        <v>72</v>
      </c>
      <c r="E8" s="320">
        <v>89</v>
      </c>
      <c r="F8" s="320">
        <v>258</v>
      </c>
      <c r="G8" s="320">
        <v>416</v>
      </c>
      <c r="H8" s="320">
        <v>554</v>
      </c>
      <c r="I8" s="320">
        <v>568</v>
      </c>
      <c r="J8" s="320">
        <v>578</v>
      </c>
      <c r="K8" s="320">
        <v>337</v>
      </c>
      <c r="L8" s="320">
        <v>169</v>
      </c>
      <c r="M8" s="320">
        <v>168</v>
      </c>
      <c r="N8" s="321">
        <f t="shared" ref="N8:N19" si="5">SUM(B8:M8)</f>
        <v>3329</v>
      </c>
      <c r="O8" s="109" t="s">
        <v>19</v>
      </c>
      <c r="P8" s="394" t="s">
        <v>158</v>
      </c>
      <c r="Q8" s="417">
        <v>0</v>
      </c>
      <c r="R8" s="418">
        <v>5</v>
      </c>
      <c r="S8" s="418">
        <v>4</v>
      </c>
      <c r="T8" s="418">
        <v>1</v>
      </c>
      <c r="U8" s="418">
        <v>1</v>
      </c>
      <c r="V8" s="418">
        <v>1</v>
      </c>
      <c r="W8" s="418">
        <v>1</v>
      </c>
      <c r="X8" s="418">
        <v>1</v>
      </c>
      <c r="Y8" s="417">
        <v>0</v>
      </c>
      <c r="Z8" s="417">
        <v>0</v>
      </c>
      <c r="AA8" s="417">
        <v>0</v>
      </c>
      <c r="AB8" s="417">
        <v>2</v>
      </c>
      <c r="AC8" s="395">
        <f t="shared" ref="AC8:AC19" si="6">SUM(Q8:AB8)</f>
        <v>16</v>
      </c>
    </row>
    <row r="9" spans="1:29" ht="18" customHeight="1" thickBot="1">
      <c r="A9" s="247" t="s">
        <v>196</v>
      </c>
      <c r="B9" s="267">
        <v>81</v>
      </c>
      <c r="C9" s="267">
        <v>48</v>
      </c>
      <c r="D9" s="268">
        <v>71</v>
      </c>
      <c r="E9" s="267">
        <v>128</v>
      </c>
      <c r="F9" s="267">
        <v>171</v>
      </c>
      <c r="G9" s="267">
        <v>350</v>
      </c>
      <c r="H9" s="267">
        <v>569</v>
      </c>
      <c r="I9" s="267">
        <v>553</v>
      </c>
      <c r="J9" s="267">
        <v>458</v>
      </c>
      <c r="K9" s="267">
        <v>306</v>
      </c>
      <c r="L9" s="267">
        <v>220</v>
      </c>
      <c r="M9" s="268">
        <v>229</v>
      </c>
      <c r="N9" s="299">
        <f t="shared" si="5"/>
        <v>3184</v>
      </c>
      <c r="O9" s="245"/>
      <c r="P9" s="394" t="s">
        <v>144</v>
      </c>
      <c r="Q9" s="415">
        <v>1</v>
      </c>
      <c r="R9" s="415">
        <v>2</v>
      </c>
      <c r="S9" s="415">
        <v>1</v>
      </c>
      <c r="T9" s="415">
        <v>0</v>
      </c>
      <c r="U9" s="415">
        <v>0</v>
      </c>
      <c r="V9" s="415">
        <v>0</v>
      </c>
      <c r="W9" s="415">
        <v>1</v>
      </c>
      <c r="X9" s="415">
        <v>1</v>
      </c>
      <c r="Y9" s="415">
        <v>0</v>
      </c>
      <c r="Z9" s="415">
        <v>1</v>
      </c>
      <c r="AA9" s="415">
        <v>0</v>
      </c>
      <c r="AB9" s="415">
        <v>0</v>
      </c>
      <c r="AC9" s="416">
        <f t="shared" si="6"/>
        <v>7</v>
      </c>
    </row>
    <row r="10" spans="1:29" ht="18" customHeight="1" thickBot="1">
      <c r="A10" s="248" t="s">
        <v>126</v>
      </c>
      <c r="B10" s="163">
        <v>112</v>
      </c>
      <c r="C10" s="163">
        <v>85</v>
      </c>
      <c r="D10" s="163">
        <v>60</v>
      </c>
      <c r="E10" s="163">
        <v>97</v>
      </c>
      <c r="F10" s="163">
        <v>95</v>
      </c>
      <c r="G10" s="163">
        <v>305</v>
      </c>
      <c r="H10" s="163">
        <v>544</v>
      </c>
      <c r="I10" s="163">
        <v>449</v>
      </c>
      <c r="J10" s="163">
        <v>475</v>
      </c>
      <c r="K10" s="163">
        <v>505</v>
      </c>
      <c r="L10" s="163">
        <v>219</v>
      </c>
      <c r="M10" s="164">
        <v>98</v>
      </c>
      <c r="N10" s="261">
        <f t="shared" si="5"/>
        <v>3044</v>
      </c>
      <c r="O10" s="109"/>
      <c r="P10" s="313" t="s">
        <v>126</v>
      </c>
      <c r="Q10" s="212">
        <v>16</v>
      </c>
      <c r="R10" s="212">
        <v>1</v>
      </c>
      <c r="S10" s="212">
        <v>19</v>
      </c>
      <c r="T10" s="212">
        <v>3</v>
      </c>
      <c r="U10" s="212">
        <v>13</v>
      </c>
      <c r="V10" s="212">
        <v>1</v>
      </c>
      <c r="W10" s="212">
        <v>2</v>
      </c>
      <c r="X10" s="212">
        <v>2</v>
      </c>
      <c r="Y10" s="212">
        <v>0</v>
      </c>
      <c r="Z10" s="212">
        <v>24</v>
      </c>
      <c r="AA10" s="212">
        <v>4</v>
      </c>
      <c r="AB10" s="212">
        <v>2</v>
      </c>
      <c r="AC10" s="260">
        <f t="shared" si="6"/>
        <v>87</v>
      </c>
    </row>
    <row r="11" spans="1:29" ht="18" customHeight="1" thickBot="1">
      <c r="A11" s="249" t="s">
        <v>27</v>
      </c>
      <c r="B11" s="214">
        <v>84</v>
      </c>
      <c r="C11" s="214">
        <v>100</v>
      </c>
      <c r="D11" s="215">
        <v>77</v>
      </c>
      <c r="E11" s="215">
        <v>80</v>
      </c>
      <c r="F11" s="124">
        <v>236</v>
      </c>
      <c r="G11" s="124">
        <v>438</v>
      </c>
      <c r="H11" s="125">
        <v>631</v>
      </c>
      <c r="I11" s="124">
        <v>752</v>
      </c>
      <c r="J11" s="123">
        <v>523</v>
      </c>
      <c r="K11" s="124">
        <v>427</v>
      </c>
      <c r="L11" s="123">
        <v>253</v>
      </c>
      <c r="M11" s="216">
        <v>136</v>
      </c>
      <c r="N11" s="251">
        <f t="shared" si="5"/>
        <v>3737</v>
      </c>
      <c r="O11" s="109"/>
      <c r="P11" s="314" t="s">
        <v>20</v>
      </c>
      <c r="Q11" s="217">
        <v>7</v>
      </c>
      <c r="R11" s="217">
        <v>7</v>
      </c>
      <c r="S11" s="218">
        <v>13</v>
      </c>
      <c r="T11" s="218">
        <v>3</v>
      </c>
      <c r="U11" s="218">
        <v>8</v>
      </c>
      <c r="V11" s="218">
        <v>11</v>
      </c>
      <c r="W11" s="217">
        <v>5</v>
      </c>
      <c r="X11" s="218">
        <v>11</v>
      </c>
      <c r="Y11" s="218">
        <v>9</v>
      </c>
      <c r="Z11" s="218">
        <v>9</v>
      </c>
      <c r="AA11" s="219">
        <v>20</v>
      </c>
      <c r="AB11" s="219">
        <v>37</v>
      </c>
      <c r="AC11" s="258">
        <f t="shared" si="6"/>
        <v>140</v>
      </c>
    </row>
    <row r="12" spans="1:29" ht="18" customHeight="1" thickBot="1">
      <c r="A12" s="249" t="s">
        <v>28</v>
      </c>
      <c r="B12" s="218">
        <v>41</v>
      </c>
      <c r="C12" s="218">
        <v>44</v>
      </c>
      <c r="D12" s="218">
        <v>67</v>
      </c>
      <c r="E12" s="218">
        <v>103</v>
      </c>
      <c r="F12" s="220">
        <v>311</v>
      </c>
      <c r="G12" s="218">
        <v>415</v>
      </c>
      <c r="H12" s="218">
        <v>539</v>
      </c>
      <c r="I12" s="220">
        <v>1165</v>
      </c>
      <c r="J12" s="218">
        <v>534</v>
      </c>
      <c r="K12" s="218">
        <v>297</v>
      </c>
      <c r="L12" s="217">
        <v>205</v>
      </c>
      <c r="M12" s="221">
        <v>92</v>
      </c>
      <c r="N12" s="252">
        <f t="shared" si="5"/>
        <v>3813</v>
      </c>
      <c r="O12" s="109"/>
      <c r="P12" s="315" t="s">
        <v>28</v>
      </c>
      <c r="Q12" s="218">
        <v>9</v>
      </c>
      <c r="R12" s="218">
        <v>22</v>
      </c>
      <c r="S12" s="217">
        <v>18</v>
      </c>
      <c r="T12" s="218">
        <v>9</v>
      </c>
      <c r="U12" s="222">
        <v>21</v>
      </c>
      <c r="V12" s="218">
        <v>14</v>
      </c>
      <c r="W12" s="218">
        <v>6</v>
      </c>
      <c r="X12" s="218">
        <v>13</v>
      </c>
      <c r="Y12" s="218">
        <v>7</v>
      </c>
      <c r="Z12" s="223">
        <v>81</v>
      </c>
      <c r="AA12" s="222">
        <v>31</v>
      </c>
      <c r="AB12" s="223">
        <v>37</v>
      </c>
      <c r="AC12" s="259">
        <f t="shared" si="6"/>
        <v>268</v>
      </c>
    </row>
    <row r="13" spans="1:29" ht="18" customHeight="1" thickBot="1">
      <c r="A13" s="249" t="s">
        <v>29</v>
      </c>
      <c r="B13" s="218">
        <v>57</v>
      </c>
      <c r="C13" s="217">
        <v>35</v>
      </c>
      <c r="D13" s="218">
        <v>95</v>
      </c>
      <c r="E13" s="217">
        <v>112</v>
      </c>
      <c r="F13" s="218">
        <v>131</v>
      </c>
      <c r="G13" s="14">
        <v>340</v>
      </c>
      <c r="H13" s="14">
        <v>483</v>
      </c>
      <c r="I13" s="15">
        <v>1339</v>
      </c>
      <c r="J13" s="14">
        <v>614</v>
      </c>
      <c r="K13" s="14">
        <v>349</v>
      </c>
      <c r="L13" s="14">
        <v>236</v>
      </c>
      <c r="M13" s="224">
        <v>68</v>
      </c>
      <c r="N13" s="251">
        <f t="shared" si="5"/>
        <v>3859</v>
      </c>
      <c r="O13" s="109"/>
      <c r="P13" s="315" t="s">
        <v>29</v>
      </c>
      <c r="Q13" s="218">
        <v>19</v>
      </c>
      <c r="R13" s="218">
        <v>12</v>
      </c>
      <c r="S13" s="218">
        <v>8</v>
      </c>
      <c r="T13" s="217">
        <v>12</v>
      </c>
      <c r="U13" s="218">
        <v>7</v>
      </c>
      <c r="V13" s="218">
        <v>15</v>
      </c>
      <c r="W13" s="14">
        <v>16</v>
      </c>
      <c r="X13" s="224">
        <v>12</v>
      </c>
      <c r="Y13" s="217">
        <v>16</v>
      </c>
      <c r="Z13" s="218">
        <v>6</v>
      </c>
      <c r="AA13" s="217">
        <v>12</v>
      </c>
      <c r="AB13" s="217">
        <v>6</v>
      </c>
      <c r="AC13" s="258">
        <f t="shared" si="6"/>
        <v>141</v>
      </c>
    </row>
    <row r="14" spans="1:29" ht="18" customHeight="1" thickBot="1">
      <c r="A14" s="249" t="s">
        <v>30</v>
      </c>
      <c r="B14" s="225">
        <v>68</v>
      </c>
      <c r="C14" s="218">
        <v>42</v>
      </c>
      <c r="D14" s="218">
        <v>44</v>
      </c>
      <c r="E14" s="217">
        <v>75</v>
      </c>
      <c r="F14" s="217">
        <v>135</v>
      </c>
      <c r="G14" s="217">
        <v>448</v>
      </c>
      <c r="H14" s="218">
        <v>507</v>
      </c>
      <c r="I14" s="218">
        <v>808</v>
      </c>
      <c r="J14" s="222">
        <v>795</v>
      </c>
      <c r="K14" s="217">
        <v>313</v>
      </c>
      <c r="L14" s="217">
        <v>246</v>
      </c>
      <c r="M14" s="217">
        <v>143</v>
      </c>
      <c r="N14" s="251">
        <f t="shared" si="5"/>
        <v>3624</v>
      </c>
      <c r="O14" s="109"/>
      <c r="P14" s="315" t="s">
        <v>30</v>
      </c>
      <c r="Q14" s="227">
        <v>9</v>
      </c>
      <c r="R14" s="218">
        <v>16</v>
      </c>
      <c r="S14" s="218">
        <v>12</v>
      </c>
      <c r="T14" s="217">
        <v>6</v>
      </c>
      <c r="U14" s="228">
        <v>7</v>
      </c>
      <c r="V14" s="228">
        <v>14</v>
      </c>
      <c r="W14" s="218">
        <v>9</v>
      </c>
      <c r="X14" s="218">
        <v>14</v>
      </c>
      <c r="Y14" s="218">
        <v>9</v>
      </c>
      <c r="Z14" s="218">
        <v>9</v>
      </c>
      <c r="AA14" s="228">
        <v>8</v>
      </c>
      <c r="AB14" s="228">
        <v>7</v>
      </c>
      <c r="AC14" s="258">
        <f t="shared" si="6"/>
        <v>120</v>
      </c>
    </row>
    <row r="15" spans="1:29" ht="18" hidden="1" customHeight="1" thickBot="1">
      <c r="A15" s="13" t="s">
        <v>31</v>
      </c>
      <c r="B15" s="229">
        <v>71</v>
      </c>
      <c r="C15" s="229">
        <v>97</v>
      </c>
      <c r="D15" s="229">
        <v>61</v>
      </c>
      <c r="E15" s="230">
        <v>105</v>
      </c>
      <c r="F15" s="230">
        <v>198</v>
      </c>
      <c r="G15" s="230">
        <v>442</v>
      </c>
      <c r="H15" s="231">
        <v>790</v>
      </c>
      <c r="I15" s="16">
        <v>674</v>
      </c>
      <c r="J15" s="16">
        <v>594</v>
      </c>
      <c r="K15" s="230">
        <v>275</v>
      </c>
      <c r="L15" s="230">
        <v>133</v>
      </c>
      <c r="M15" s="230">
        <v>108</v>
      </c>
      <c r="N15" s="251">
        <f t="shared" si="5"/>
        <v>3548</v>
      </c>
      <c r="O15" s="10"/>
      <c r="P15" s="250" t="s">
        <v>31</v>
      </c>
      <c r="Q15" s="229">
        <v>7</v>
      </c>
      <c r="R15" s="229">
        <v>13</v>
      </c>
      <c r="S15" s="229">
        <v>12</v>
      </c>
      <c r="T15" s="230">
        <v>11</v>
      </c>
      <c r="U15" s="230">
        <v>12</v>
      </c>
      <c r="V15" s="230">
        <v>15</v>
      </c>
      <c r="W15" s="230">
        <v>20</v>
      </c>
      <c r="X15" s="230">
        <v>15</v>
      </c>
      <c r="Y15" s="230">
        <v>15</v>
      </c>
      <c r="Z15" s="230">
        <v>20</v>
      </c>
      <c r="AA15" s="230">
        <v>9</v>
      </c>
      <c r="AB15" s="230">
        <v>7</v>
      </c>
      <c r="AC15" s="257">
        <f t="shared" si="6"/>
        <v>156</v>
      </c>
    </row>
    <row r="16" spans="1:29" ht="13.8" hidden="1" thickBot="1">
      <c r="A16" s="18" t="s">
        <v>32</v>
      </c>
      <c r="B16" s="227">
        <v>38</v>
      </c>
      <c r="C16" s="230">
        <v>19</v>
      </c>
      <c r="D16" s="230">
        <v>38</v>
      </c>
      <c r="E16" s="230">
        <v>203</v>
      </c>
      <c r="F16" s="230">
        <v>146</v>
      </c>
      <c r="G16" s="230">
        <v>439</v>
      </c>
      <c r="H16" s="231">
        <v>964</v>
      </c>
      <c r="I16" s="231">
        <v>1154</v>
      </c>
      <c r="J16" s="230">
        <v>423</v>
      </c>
      <c r="K16" s="230">
        <v>388</v>
      </c>
      <c r="L16" s="230">
        <v>176</v>
      </c>
      <c r="M16" s="230">
        <v>143</v>
      </c>
      <c r="N16" s="232">
        <f t="shared" si="5"/>
        <v>4131</v>
      </c>
      <c r="O16" s="10"/>
      <c r="P16" s="17" t="s">
        <v>32</v>
      </c>
      <c r="Q16" s="230">
        <v>7</v>
      </c>
      <c r="R16" s="230">
        <v>7</v>
      </c>
      <c r="S16" s="230">
        <v>8</v>
      </c>
      <c r="T16" s="230">
        <v>12</v>
      </c>
      <c r="U16" s="230">
        <v>9</v>
      </c>
      <c r="V16" s="230">
        <v>6</v>
      </c>
      <c r="W16" s="230">
        <v>11</v>
      </c>
      <c r="X16" s="230">
        <v>8</v>
      </c>
      <c r="Y16" s="230">
        <v>16</v>
      </c>
      <c r="Z16" s="230">
        <v>40</v>
      </c>
      <c r="AA16" s="230">
        <v>17</v>
      </c>
      <c r="AB16" s="230">
        <v>16</v>
      </c>
      <c r="AC16" s="230">
        <f t="shared" si="6"/>
        <v>157</v>
      </c>
    </row>
    <row r="17" spans="1:31" ht="13.8" hidden="1" thickBot="1">
      <c r="A17" s="233" t="s">
        <v>33</v>
      </c>
      <c r="B17" s="16">
        <v>49</v>
      </c>
      <c r="C17" s="16">
        <v>63</v>
      </c>
      <c r="D17" s="16">
        <v>50</v>
      </c>
      <c r="E17" s="16">
        <v>71</v>
      </c>
      <c r="F17" s="16">
        <v>144</v>
      </c>
      <c r="G17" s="16">
        <v>374</v>
      </c>
      <c r="H17" s="106">
        <v>729</v>
      </c>
      <c r="I17" s="106">
        <v>1097</v>
      </c>
      <c r="J17" s="106">
        <v>650</v>
      </c>
      <c r="K17" s="16">
        <v>397</v>
      </c>
      <c r="L17" s="16">
        <v>192</v>
      </c>
      <c r="M17" s="16">
        <v>217</v>
      </c>
      <c r="N17" s="232">
        <f t="shared" si="5"/>
        <v>4033</v>
      </c>
      <c r="O17" s="10"/>
      <c r="P17" s="19" t="s">
        <v>33</v>
      </c>
      <c r="Q17" s="16">
        <v>10</v>
      </c>
      <c r="R17" s="16">
        <v>6</v>
      </c>
      <c r="S17" s="16">
        <v>14</v>
      </c>
      <c r="T17" s="16">
        <v>10</v>
      </c>
      <c r="U17" s="16">
        <v>10</v>
      </c>
      <c r="V17" s="16">
        <v>19</v>
      </c>
      <c r="W17" s="16">
        <v>11</v>
      </c>
      <c r="X17" s="16">
        <v>20</v>
      </c>
      <c r="Y17" s="16">
        <v>15</v>
      </c>
      <c r="Z17" s="16">
        <v>8</v>
      </c>
      <c r="AA17" s="16">
        <v>11</v>
      </c>
      <c r="AB17" s="16">
        <v>8</v>
      </c>
      <c r="AC17" s="230">
        <f t="shared" si="6"/>
        <v>142</v>
      </c>
    </row>
    <row r="18" spans="1:31" ht="13.8" hidden="1" thickBot="1">
      <c r="A18" s="18" t="s">
        <v>34</v>
      </c>
      <c r="B18" s="16">
        <v>53</v>
      </c>
      <c r="C18" s="16">
        <v>39</v>
      </c>
      <c r="D18" s="16">
        <v>74</v>
      </c>
      <c r="E18" s="16">
        <v>64</v>
      </c>
      <c r="F18" s="16">
        <v>208</v>
      </c>
      <c r="G18" s="16">
        <v>491</v>
      </c>
      <c r="H18" s="16">
        <v>454</v>
      </c>
      <c r="I18" s="106">
        <v>1068</v>
      </c>
      <c r="J18" s="16">
        <v>568</v>
      </c>
      <c r="K18" s="16">
        <v>407</v>
      </c>
      <c r="L18" s="16">
        <v>228</v>
      </c>
      <c r="M18" s="16">
        <v>81</v>
      </c>
      <c r="N18" s="226">
        <f t="shared" si="5"/>
        <v>3735</v>
      </c>
      <c r="O18" s="10"/>
      <c r="P18" s="17" t="s">
        <v>34</v>
      </c>
      <c r="Q18" s="16">
        <v>12</v>
      </c>
      <c r="R18" s="16">
        <v>13</v>
      </c>
      <c r="S18" s="16">
        <v>46</v>
      </c>
      <c r="T18" s="16">
        <v>9</v>
      </c>
      <c r="U18" s="16">
        <v>20</v>
      </c>
      <c r="V18" s="16">
        <v>4</v>
      </c>
      <c r="W18" s="16">
        <v>8</v>
      </c>
      <c r="X18" s="16">
        <v>30</v>
      </c>
      <c r="Y18" s="16">
        <v>22</v>
      </c>
      <c r="Z18" s="16">
        <v>20</v>
      </c>
      <c r="AA18" s="16">
        <v>16</v>
      </c>
      <c r="AB18" s="16">
        <v>12</v>
      </c>
      <c r="AC18" s="234">
        <f t="shared" si="6"/>
        <v>212</v>
      </c>
    </row>
    <row r="19" spans="1:31" ht="13.8" hidden="1" thickBot="1">
      <c r="A19" s="18" t="s">
        <v>21</v>
      </c>
      <c r="B19" s="107">
        <v>67</v>
      </c>
      <c r="C19" s="107">
        <v>62</v>
      </c>
      <c r="D19" s="107">
        <v>57</v>
      </c>
      <c r="E19" s="107">
        <v>77</v>
      </c>
      <c r="F19" s="107">
        <v>473</v>
      </c>
      <c r="G19" s="107">
        <v>468</v>
      </c>
      <c r="H19" s="108">
        <v>659</v>
      </c>
      <c r="I19" s="107">
        <v>851</v>
      </c>
      <c r="J19" s="107">
        <v>542</v>
      </c>
      <c r="K19" s="107">
        <v>270</v>
      </c>
      <c r="L19" s="107">
        <v>208</v>
      </c>
      <c r="M19" s="107">
        <v>174</v>
      </c>
      <c r="N19" s="235">
        <f t="shared" si="5"/>
        <v>3908</v>
      </c>
      <c r="O19" s="10" t="s">
        <v>26</v>
      </c>
      <c r="P19" s="19" t="s">
        <v>21</v>
      </c>
      <c r="Q19" s="16">
        <v>6</v>
      </c>
      <c r="R19" s="16">
        <v>25</v>
      </c>
      <c r="S19" s="16">
        <v>29</v>
      </c>
      <c r="T19" s="16">
        <v>4</v>
      </c>
      <c r="U19" s="16">
        <v>17</v>
      </c>
      <c r="V19" s="16">
        <v>19</v>
      </c>
      <c r="W19" s="16">
        <v>14</v>
      </c>
      <c r="X19" s="16">
        <v>37</v>
      </c>
      <c r="Y19" s="20">
        <v>76</v>
      </c>
      <c r="Z19" s="16">
        <v>34</v>
      </c>
      <c r="AA19" s="16">
        <v>17</v>
      </c>
      <c r="AB19" s="16">
        <v>18</v>
      </c>
      <c r="AC19" s="234">
        <f t="shared" si="6"/>
        <v>296</v>
      </c>
    </row>
    <row r="20" spans="1:31">
      <c r="A20" s="21"/>
      <c r="B20" s="236"/>
      <c r="C20" s="236"/>
      <c r="D20" s="236"/>
      <c r="E20" s="236"/>
      <c r="F20" s="236"/>
      <c r="G20" s="236"/>
      <c r="H20" s="236"/>
      <c r="I20" s="236"/>
      <c r="J20" s="236"/>
      <c r="K20" s="236"/>
      <c r="L20" s="236"/>
      <c r="M20" s="236"/>
      <c r="N20" s="22"/>
      <c r="O20" s="10"/>
      <c r="P20" s="23"/>
      <c r="Q20" s="237"/>
      <c r="R20" s="237"/>
      <c r="S20" s="237"/>
      <c r="T20" s="237"/>
      <c r="U20" s="237"/>
      <c r="V20" s="237"/>
      <c r="W20" s="237"/>
      <c r="X20" s="237"/>
      <c r="Y20" s="237"/>
      <c r="Z20" s="237"/>
      <c r="AA20" s="237"/>
      <c r="AB20" s="237"/>
      <c r="AC20" s="236"/>
    </row>
    <row r="21" spans="1:31" ht="13.5" customHeight="1">
      <c r="A21" s="666" t="s">
        <v>223</v>
      </c>
      <c r="B21" s="667"/>
      <c r="C21" s="667"/>
      <c r="D21" s="667"/>
      <c r="E21" s="667"/>
      <c r="F21" s="667"/>
      <c r="G21" s="667"/>
      <c r="H21" s="667"/>
      <c r="I21" s="667"/>
      <c r="J21" s="667"/>
      <c r="K21" s="667"/>
      <c r="L21" s="667"/>
      <c r="M21" s="667"/>
      <c r="N21" s="668"/>
      <c r="O21" s="10"/>
      <c r="P21" s="666" t="str">
        <f>+A21</f>
        <v>※2023年 第50週（12/11～12/17） 現在</v>
      </c>
      <c r="Q21" s="667"/>
      <c r="R21" s="667"/>
      <c r="S21" s="667"/>
      <c r="T21" s="667"/>
      <c r="U21" s="667"/>
      <c r="V21" s="667"/>
      <c r="W21" s="667"/>
      <c r="X21" s="667"/>
      <c r="Y21" s="667"/>
      <c r="Z21" s="667"/>
      <c r="AA21" s="667"/>
      <c r="AB21" s="667"/>
      <c r="AC21" s="668"/>
    </row>
    <row r="22" spans="1:31" ht="13.8" thickBot="1">
      <c r="A22" s="296" t="s">
        <v>145</v>
      </c>
      <c r="B22" s="10"/>
      <c r="C22" s="10"/>
      <c r="D22" s="10"/>
      <c r="E22" s="10"/>
      <c r="F22" s="10"/>
      <c r="G22" s="10" t="s">
        <v>19</v>
      </c>
      <c r="H22" s="10"/>
      <c r="I22" s="10"/>
      <c r="J22" s="10"/>
      <c r="K22" s="10"/>
      <c r="L22" s="10"/>
      <c r="M22" s="10"/>
      <c r="N22" s="25"/>
      <c r="O22" s="10"/>
      <c r="P22" s="297"/>
      <c r="Q22" s="10"/>
      <c r="R22" s="10"/>
      <c r="S22" s="10"/>
      <c r="T22" s="10"/>
      <c r="U22" s="10"/>
      <c r="V22" s="10"/>
      <c r="W22" s="10"/>
      <c r="X22" s="10"/>
      <c r="Y22" s="10"/>
      <c r="Z22" s="10"/>
      <c r="AA22" s="10"/>
      <c r="AB22" s="10"/>
      <c r="AC22" s="27"/>
    </row>
    <row r="23" spans="1:31" ht="33" customHeight="1" thickBot="1">
      <c r="A23" s="24"/>
      <c r="B23" s="238" t="s">
        <v>152</v>
      </c>
      <c r="C23" s="10"/>
      <c r="D23" s="669" t="s">
        <v>191</v>
      </c>
      <c r="E23" s="670"/>
      <c r="F23" s="10"/>
      <c r="G23" s="10" t="s">
        <v>19</v>
      </c>
      <c r="H23" s="10"/>
      <c r="I23" s="10"/>
      <c r="J23" s="10"/>
      <c r="K23" s="10"/>
      <c r="L23" s="10"/>
      <c r="M23" s="10"/>
      <c r="N23" s="25"/>
      <c r="O23" s="109" t="s">
        <v>19</v>
      </c>
      <c r="P23" s="147"/>
      <c r="Q23" s="377" t="s">
        <v>153</v>
      </c>
      <c r="R23" s="652" t="s">
        <v>186</v>
      </c>
      <c r="S23" s="653"/>
      <c r="T23" s="654"/>
      <c r="U23" s="10"/>
      <c r="V23" s="10"/>
      <c r="W23" s="10"/>
      <c r="X23" s="10"/>
      <c r="Y23" s="10"/>
      <c r="Z23" s="10"/>
      <c r="AA23" s="10"/>
      <c r="AB23" s="10"/>
      <c r="AC23" s="27"/>
    </row>
    <row r="24" spans="1:31" ht="15" customHeight="1">
      <c r="A24" s="24"/>
      <c r="B24" s="10"/>
      <c r="C24" s="10"/>
      <c r="D24" s="10" t="s">
        <v>26</v>
      </c>
      <c r="E24" s="10"/>
      <c r="F24" s="10"/>
      <c r="G24" s="10"/>
      <c r="H24" s="10"/>
      <c r="I24" s="10"/>
      <c r="J24" s="10"/>
      <c r="K24" s="10"/>
      <c r="L24" s="10"/>
      <c r="M24" s="10"/>
      <c r="N24" s="25"/>
      <c r="O24" s="109" t="s">
        <v>19</v>
      </c>
      <c r="P24" s="146"/>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09" t="s">
        <v>19</v>
      </c>
      <c r="P25" s="26"/>
      <c r="Q25" s="10"/>
      <c r="R25" s="10"/>
      <c r="S25" s="10"/>
      <c r="T25" s="10"/>
      <c r="U25" s="10"/>
      <c r="V25" s="10"/>
      <c r="W25" s="10"/>
      <c r="X25" s="10"/>
      <c r="Y25" s="10"/>
      <c r="Z25" s="10"/>
      <c r="AA25" s="10"/>
      <c r="AB25" s="10"/>
      <c r="AC25" s="27"/>
      <c r="AE25" s="1" t="s">
        <v>145</v>
      </c>
    </row>
    <row r="26" spans="1:31">
      <c r="A26" s="24"/>
      <c r="B26" s="10"/>
      <c r="C26" s="10"/>
      <c r="D26" s="10"/>
      <c r="E26" s="10"/>
      <c r="F26" s="10"/>
      <c r="G26" s="10"/>
      <c r="H26" s="10"/>
      <c r="I26" s="10"/>
      <c r="J26" s="10"/>
      <c r="K26" s="10"/>
      <c r="L26" s="10"/>
      <c r="M26" s="10"/>
      <c r="N26" s="25"/>
      <c r="O26" s="10" t="s">
        <v>19</v>
      </c>
      <c r="P26" s="12"/>
      <c r="AC26" s="28"/>
    </row>
    <row r="27" spans="1:31">
      <c r="A27" s="24"/>
      <c r="B27" s="10"/>
      <c r="C27" s="10"/>
      <c r="D27" s="10"/>
      <c r="E27" s="10"/>
      <c r="F27" s="10"/>
      <c r="G27" s="10"/>
      <c r="H27" s="10"/>
      <c r="I27" s="10"/>
      <c r="J27" s="10"/>
      <c r="K27" s="10"/>
      <c r="L27" s="10"/>
      <c r="M27" s="10"/>
      <c r="N27" s="25"/>
      <c r="O27" s="10" t="s">
        <v>19</v>
      </c>
      <c r="P27" s="12"/>
      <c r="AC27" s="28"/>
    </row>
    <row r="28" spans="1:31">
      <c r="A28" s="24"/>
      <c r="B28" s="10"/>
      <c r="C28" s="10"/>
      <c r="D28" s="10"/>
      <c r="E28" s="10"/>
      <c r="F28" s="10"/>
      <c r="G28" s="10"/>
      <c r="H28" s="10"/>
      <c r="I28" s="10"/>
      <c r="J28" s="10"/>
      <c r="K28" s="10"/>
      <c r="L28" s="10"/>
      <c r="M28" s="10"/>
      <c r="N28" s="25"/>
      <c r="O28" s="10" t="s">
        <v>19</v>
      </c>
      <c r="P28" s="12"/>
      <c r="AC28" s="28"/>
      <c r="AD28" s="165"/>
    </row>
    <row r="29" spans="1:31">
      <c r="A29" s="24"/>
      <c r="B29" s="10"/>
      <c r="C29" s="10"/>
      <c r="D29" s="10"/>
      <c r="E29" s="10"/>
      <c r="F29" s="10"/>
      <c r="G29" s="10"/>
      <c r="H29" s="10"/>
      <c r="I29" s="10"/>
      <c r="J29" s="10"/>
      <c r="K29" s="10"/>
      <c r="L29" s="10"/>
      <c r="M29" s="10"/>
      <c r="N29" s="25"/>
      <c r="O29" s="10"/>
      <c r="P29" s="12"/>
      <c r="AC29" s="28"/>
    </row>
    <row r="30" spans="1:31" ht="21.6">
      <c r="A30" s="334" t="s">
        <v>169</v>
      </c>
      <c r="B30" s="10"/>
      <c r="C30" s="10"/>
      <c r="D30" s="10"/>
      <c r="E30" s="10"/>
      <c r="F30" s="10"/>
      <c r="G30" s="10"/>
      <c r="H30" s="10"/>
      <c r="I30" s="10"/>
      <c r="J30" s="10"/>
      <c r="K30" s="10"/>
      <c r="L30" s="10"/>
      <c r="M30" s="10"/>
      <c r="N30" s="25"/>
      <c r="O30" s="10"/>
      <c r="P30" s="12"/>
      <c r="AC30" s="28"/>
    </row>
    <row r="31" spans="1:31" ht="13.8" thickBot="1">
      <c r="A31" s="29"/>
      <c r="B31" s="30"/>
      <c r="C31" s="30"/>
      <c r="D31" s="30"/>
      <c r="E31" s="30"/>
      <c r="F31" s="30"/>
      <c r="G31" s="30"/>
      <c r="H31" s="30"/>
      <c r="I31" s="30"/>
      <c r="J31" s="30"/>
      <c r="K31" s="30"/>
      <c r="L31" s="30"/>
      <c r="M31" s="30"/>
      <c r="N31" s="31"/>
      <c r="O31" s="10"/>
      <c r="P31" s="32"/>
      <c r="Q31" s="33"/>
      <c r="R31" s="33"/>
      <c r="S31" s="33"/>
      <c r="T31" s="33"/>
      <c r="U31" s="33"/>
      <c r="V31" s="33"/>
      <c r="W31" s="33"/>
      <c r="X31" s="33"/>
      <c r="Y31" s="33"/>
      <c r="Z31" s="33"/>
      <c r="AA31" s="33"/>
      <c r="AB31" s="33"/>
      <c r="AC31" s="34"/>
    </row>
    <row r="32" spans="1:31">
      <c r="A32" s="35"/>
      <c r="C32" s="10"/>
      <c r="D32" s="10"/>
      <c r="E32" s="10"/>
      <c r="F32" s="10"/>
      <c r="G32" s="10"/>
      <c r="H32" s="10"/>
      <c r="I32" s="10"/>
      <c r="J32" s="10"/>
      <c r="K32" s="10"/>
      <c r="L32" s="10"/>
      <c r="M32" s="10"/>
      <c r="N32" s="10"/>
      <c r="O32" s="10"/>
    </row>
    <row r="33" spans="1:29">
      <c r="O33" s="10"/>
    </row>
    <row r="34" spans="1:29">
      <c r="K34" s="239" t="s">
        <v>26</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19" t="s">
        <v>154</v>
      </c>
      <c r="R38" s="119"/>
      <c r="S38" s="119"/>
      <c r="T38" s="119"/>
      <c r="U38" s="119"/>
      <c r="V38" s="119"/>
      <c r="W38" s="119"/>
      <c r="X38" s="119"/>
    </row>
    <row r="39" spans="1:29">
      <c r="Q39" s="119" t="s">
        <v>155</v>
      </c>
      <c r="R39" s="119"/>
      <c r="S39" s="119"/>
      <c r="T39" s="119"/>
      <c r="U39" s="119"/>
      <c r="V39" s="119"/>
      <c r="W39" s="119"/>
      <c r="X39" s="119"/>
    </row>
  </sheetData>
  <mergeCells count="8">
    <mergeCell ref="R23:T23"/>
    <mergeCell ref="A1:N1"/>
    <mergeCell ref="P1:AC1"/>
    <mergeCell ref="A2:N2"/>
    <mergeCell ref="P2:AC2"/>
    <mergeCell ref="A21:N21"/>
    <mergeCell ref="P21:AC21"/>
    <mergeCell ref="D23:E23"/>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3"/>
  <sheetViews>
    <sheetView view="pageBreakPreview" zoomScaleNormal="100" zoomScaleSheetLayoutView="100" workbookViewId="0">
      <selection activeCell="G21" sqref="G21"/>
    </sheetView>
  </sheetViews>
  <sheetFormatPr defaultColWidth="9" defaultRowHeight="13.2"/>
  <cols>
    <col min="1" max="1" width="21.33203125" style="41" customWidth="1"/>
    <col min="2" max="2" width="19.77734375" style="41" customWidth="1"/>
    <col min="3" max="3" width="80.21875" style="255" customWidth="1"/>
    <col min="4" max="4" width="14.44140625" style="42" customWidth="1"/>
    <col min="5" max="5" width="13.6640625" style="42"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69" t="s">
        <v>219</v>
      </c>
      <c r="B1" s="270" t="s">
        <v>151</v>
      </c>
      <c r="C1" s="330" t="s">
        <v>165</v>
      </c>
      <c r="D1" s="271" t="s">
        <v>23</v>
      </c>
      <c r="E1" s="272" t="s">
        <v>24</v>
      </c>
    </row>
    <row r="2" spans="1:5" s="104" customFormat="1" ht="24" customHeight="1">
      <c r="A2" s="390" t="s">
        <v>189</v>
      </c>
      <c r="B2" s="391" t="s">
        <v>224</v>
      </c>
      <c r="C2" s="468" t="s">
        <v>274</v>
      </c>
      <c r="D2" s="392">
        <v>45282</v>
      </c>
      <c r="E2" s="393">
        <v>45282</v>
      </c>
    </row>
    <row r="3" spans="1:5" s="104" customFormat="1" ht="24" customHeight="1">
      <c r="A3" s="424" t="s">
        <v>188</v>
      </c>
      <c r="B3" s="425" t="s">
        <v>210</v>
      </c>
      <c r="C3" s="435" t="s">
        <v>275</v>
      </c>
      <c r="D3" s="426">
        <v>45282</v>
      </c>
      <c r="E3" s="427">
        <v>45282</v>
      </c>
    </row>
    <row r="4" spans="1:5" s="104" customFormat="1" ht="24" customHeight="1">
      <c r="A4" s="424" t="s">
        <v>188</v>
      </c>
      <c r="B4" s="425" t="s">
        <v>225</v>
      </c>
      <c r="C4" s="436" t="s">
        <v>276</v>
      </c>
      <c r="D4" s="426">
        <v>45281</v>
      </c>
      <c r="E4" s="427">
        <v>45282</v>
      </c>
    </row>
    <row r="5" spans="1:5" s="104" customFormat="1" ht="24" customHeight="1">
      <c r="A5" s="424" t="s">
        <v>188</v>
      </c>
      <c r="B5" s="425" t="s">
        <v>226</v>
      </c>
      <c r="C5" s="479" t="s">
        <v>277</v>
      </c>
      <c r="D5" s="426">
        <v>45281</v>
      </c>
      <c r="E5" s="427">
        <v>45282</v>
      </c>
    </row>
    <row r="6" spans="1:5" s="104" customFormat="1" ht="24" customHeight="1">
      <c r="A6" s="390" t="s">
        <v>188</v>
      </c>
      <c r="B6" s="391" t="s">
        <v>227</v>
      </c>
      <c r="C6" s="391" t="s">
        <v>278</v>
      </c>
      <c r="D6" s="392">
        <v>45281</v>
      </c>
      <c r="E6" s="393">
        <v>45281</v>
      </c>
    </row>
    <row r="7" spans="1:5" s="104" customFormat="1" ht="24" customHeight="1">
      <c r="A7" s="390" t="s">
        <v>188</v>
      </c>
      <c r="B7" s="391" t="s">
        <v>228</v>
      </c>
      <c r="C7" s="441" t="s">
        <v>279</v>
      </c>
      <c r="D7" s="392">
        <v>45280</v>
      </c>
      <c r="E7" s="393">
        <v>45281</v>
      </c>
    </row>
    <row r="8" spans="1:5" ht="24" customHeight="1">
      <c r="A8" s="390" t="s">
        <v>188</v>
      </c>
      <c r="B8" s="391" t="s">
        <v>229</v>
      </c>
      <c r="C8" s="433" t="s">
        <v>280</v>
      </c>
      <c r="D8" s="392">
        <v>45280</v>
      </c>
      <c r="E8" s="393">
        <v>45281</v>
      </c>
    </row>
    <row r="9" spans="1:5" s="104" customFormat="1" ht="22.95" customHeight="1">
      <c r="A9" s="390" t="s">
        <v>188</v>
      </c>
      <c r="B9" s="391" t="s">
        <v>230</v>
      </c>
      <c r="C9" s="451" t="s">
        <v>281</v>
      </c>
      <c r="D9" s="392">
        <v>45280</v>
      </c>
      <c r="E9" s="393">
        <v>45281</v>
      </c>
    </row>
    <row r="10" spans="1:5" s="104" customFormat="1" ht="22.95" customHeight="1">
      <c r="A10" s="390" t="s">
        <v>188</v>
      </c>
      <c r="B10" s="391" t="s">
        <v>231</v>
      </c>
      <c r="C10" s="433" t="s">
        <v>282</v>
      </c>
      <c r="D10" s="392">
        <v>45280</v>
      </c>
      <c r="E10" s="393">
        <v>45281</v>
      </c>
    </row>
    <row r="11" spans="1:5" s="104" customFormat="1" ht="22.95" customHeight="1">
      <c r="A11" s="104" t="s">
        <v>188</v>
      </c>
      <c r="B11" s="391" t="s">
        <v>232</v>
      </c>
      <c r="C11" s="433" t="s">
        <v>283</v>
      </c>
      <c r="D11" s="392">
        <v>45280</v>
      </c>
      <c r="E11" s="393">
        <v>45280</v>
      </c>
    </row>
    <row r="12" spans="1:5" s="104" customFormat="1" ht="22.95" customHeight="1">
      <c r="A12" s="390" t="s">
        <v>190</v>
      </c>
      <c r="B12" s="391" t="s">
        <v>233</v>
      </c>
      <c r="C12" s="451" t="s">
        <v>281</v>
      </c>
      <c r="D12" s="392">
        <v>45280</v>
      </c>
      <c r="E12" s="393">
        <v>45280</v>
      </c>
    </row>
    <row r="13" spans="1:5" s="104" customFormat="1" ht="22.95" customHeight="1">
      <c r="A13" s="408" t="s">
        <v>190</v>
      </c>
      <c r="B13" s="409" t="s">
        <v>234</v>
      </c>
      <c r="C13" s="452" t="s">
        <v>281</v>
      </c>
      <c r="D13" s="410">
        <v>45280</v>
      </c>
      <c r="E13" s="411">
        <v>45280</v>
      </c>
    </row>
    <row r="14" spans="1:5" s="104" customFormat="1" ht="22.95" customHeight="1">
      <c r="A14" s="408" t="s">
        <v>188</v>
      </c>
      <c r="B14" s="409" t="s">
        <v>235</v>
      </c>
      <c r="C14" s="453" t="s">
        <v>284</v>
      </c>
      <c r="D14" s="410">
        <v>45280</v>
      </c>
      <c r="E14" s="411">
        <v>45280</v>
      </c>
    </row>
    <row r="15" spans="1:5" s="104" customFormat="1" ht="22.95" customHeight="1">
      <c r="A15" s="408" t="s">
        <v>189</v>
      </c>
      <c r="B15" s="409" t="s">
        <v>236</v>
      </c>
      <c r="C15" s="453" t="s">
        <v>285</v>
      </c>
      <c r="D15" s="410">
        <v>45280</v>
      </c>
      <c r="E15" s="411">
        <v>45280</v>
      </c>
    </row>
    <row r="16" spans="1:5" s="104" customFormat="1" ht="22.95" customHeight="1">
      <c r="A16" s="408" t="s">
        <v>188</v>
      </c>
      <c r="B16" s="409" t="s">
        <v>237</v>
      </c>
      <c r="C16" s="434" t="s">
        <v>286</v>
      </c>
      <c r="D16" s="410">
        <v>45279</v>
      </c>
      <c r="E16" s="411">
        <v>45280</v>
      </c>
    </row>
    <row r="17" spans="1:5" s="104" customFormat="1" ht="22.95" customHeight="1">
      <c r="A17" s="408" t="s">
        <v>189</v>
      </c>
      <c r="B17" s="409" t="s">
        <v>238</v>
      </c>
      <c r="C17" s="409" t="s">
        <v>239</v>
      </c>
      <c r="D17" s="410">
        <v>45279</v>
      </c>
      <c r="E17" s="411">
        <v>45279</v>
      </c>
    </row>
    <row r="18" spans="1:5" s="104" customFormat="1" ht="22.95" customHeight="1">
      <c r="A18" s="408" t="s">
        <v>189</v>
      </c>
      <c r="B18" s="409" t="s">
        <v>240</v>
      </c>
      <c r="C18" s="478" t="s">
        <v>241</v>
      </c>
      <c r="D18" s="410">
        <v>45279</v>
      </c>
      <c r="E18" s="411">
        <v>45279</v>
      </c>
    </row>
    <row r="19" spans="1:5" s="104" customFormat="1" ht="22.95" customHeight="1">
      <c r="A19" s="424" t="s">
        <v>188</v>
      </c>
      <c r="B19" s="425" t="s">
        <v>208</v>
      </c>
      <c r="C19" s="432" t="s">
        <v>242</v>
      </c>
      <c r="D19" s="426">
        <v>45279</v>
      </c>
      <c r="E19" s="427">
        <v>45279</v>
      </c>
    </row>
    <row r="20" spans="1:5" s="104" customFormat="1" ht="22.95" customHeight="1">
      <c r="A20" s="424" t="s">
        <v>188</v>
      </c>
      <c r="B20" s="425" t="s">
        <v>243</v>
      </c>
      <c r="C20" s="436" t="s">
        <v>244</v>
      </c>
      <c r="D20" s="426">
        <v>45278</v>
      </c>
      <c r="E20" s="427">
        <v>45279</v>
      </c>
    </row>
    <row r="21" spans="1:5" s="104" customFormat="1" ht="22.95" customHeight="1">
      <c r="A21" s="424" t="s">
        <v>188</v>
      </c>
      <c r="B21" s="425" t="s">
        <v>245</v>
      </c>
      <c r="C21" s="432" t="s">
        <v>246</v>
      </c>
      <c r="D21" s="426">
        <v>45278</v>
      </c>
      <c r="E21" s="427">
        <v>45279</v>
      </c>
    </row>
    <row r="22" spans="1:5" s="104" customFormat="1" ht="22.95" customHeight="1">
      <c r="A22" s="424" t="s">
        <v>188</v>
      </c>
      <c r="B22" s="425" t="s">
        <v>247</v>
      </c>
      <c r="C22" s="435" t="s">
        <v>248</v>
      </c>
      <c r="D22" s="426">
        <v>45278</v>
      </c>
      <c r="E22" s="427">
        <v>45279</v>
      </c>
    </row>
    <row r="23" spans="1:5" s="104" customFormat="1" ht="22.95" customHeight="1">
      <c r="A23" s="424" t="s">
        <v>188</v>
      </c>
      <c r="B23" s="425" t="s">
        <v>249</v>
      </c>
      <c r="C23" s="436" t="s">
        <v>250</v>
      </c>
      <c r="D23" s="426">
        <v>45278</v>
      </c>
      <c r="E23" s="427">
        <v>45279</v>
      </c>
    </row>
    <row r="24" spans="1:5" s="104" customFormat="1" ht="22.95" customHeight="1">
      <c r="A24" s="424" t="s">
        <v>190</v>
      </c>
      <c r="B24" s="425" t="s">
        <v>251</v>
      </c>
      <c r="C24" s="437" t="s">
        <v>252</v>
      </c>
      <c r="D24" s="426">
        <v>45275</v>
      </c>
      <c r="E24" s="427">
        <v>45278</v>
      </c>
    </row>
    <row r="25" spans="1:5" s="104" customFormat="1" ht="22.95" customHeight="1">
      <c r="A25" s="424" t="s">
        <v>188</v>
      </c>
      <c r="B25" s="425" t="s">
        <v>253</v>
      </c>
      <c r="C25" s="479" t="s">
        <v>254</v>
      </c>
      <c r="D25" s="426">
        <v>45275</v>
      </c>
      <c r="E25" s="427">
        <v>45278</v>
      </c>
    </row>
    <row r="26" spans="1:5" s="104" customFormat="1" ht="22.95" customHeight="1">
      <c r="A26" s="424" t="s">
        <v>188</v>
      </c>
      <c r="B26" s="425" t="s">
        <v>255</v>
      </c>
      <c r="C26" s="425" t="s">
        <v>256</v>
      </c>
      <c r="D26" s="426">
        <v>45275</v>
      </c>
      <c r="E26" s="427">
        <v>45278</v>
      </c>
    </row>
    <row r="27" spans="1:5" s="104" customFormat="1" ht="22.95" customHeight="1">
      <c r="A27" s="424" t="s">
        <v>189</v>
      </c>
      <c r="B27" s="425" t="s">
        <v>257</v>
      </c>
      <c r="C27" s="435" t="s">
        <v>258</v>
      </c>
      <c r="D27" s="426">
        <v>45275</v>
      </c>
      <c r="E27" s="427">
        <v>45278</v>
      </c>
    </row>
    <row r="28" spans="1:5" s="104" customFormat="1" ht="22.95" customHeight="1">
      <c r="A28" s="424" t="s">
        <v>188</v>
      </c>
      <c r="B28" s="425" t="s">
        <v>259</v>
      </c>
      <c r="C28" s="437" t="s">
        <v>260</v>
      </c>
      <c r="D28" s="426">
        <v>45275</v>
      </c>
      <c r="E28" s="427">
        <v>45278</v>
      </c>
    </row>
    <row r="29" spans="1:5" s="104" customFormat="1" ht="22.95" customHeight="1">
      <c r="A29" s="424" t="s">
        <v>188</v>
      </c>
      <c r="B29" s="425" t="s">
        <v>261</v>
      </c>
      <c r="C29" s="435" t="s">
        <v>262</v>
      </c>
      <c r="D29" s="426">
        <v>45275</v>
      </c>
      <c r="E29" s="427">
        <v>45278</v>
      </c>
    </row>
    <row r="30" spans="1:5" s="104" customFormat="1" ht="22.95" customHeight="1">
      <c r="A30" s="424" t="s">
        <v>189</v>
      </c>
      <c r="B30" s="425" t="s">
        <v>209</v>
      </c>
      <c r="C30" s="432" t="s">
        <v>263</v>
      </c>
      <c r="D30" s="426">
        <v>45275</v>
      </c>
      <c r="E30" s="427">
        <v>45278</v>
      </c>
    </row>
    <row r="31" spans="1:5" s="104" customFormat="1" ht="22.95" customHeight="1">
      <c r="A31" s="424" t="s">
        <v>188</v>
      </c>
      <c r="B31" s="425" t="s">
        <v>264</v>
      </c>
      <c r="C31" s="432" t="s">
        <v>265</v>
      </c>
      <c r="D31" s="426">
        <v>45275</v>
      </c>
      <c r="E31" s="427">
        <v>45278</v>
      </c>
    </row>
    <row r="32" spans="1:5" s="104" customFormat="1" ht="22.95" customHeight="1">
      <c r="A32" s="424" t="s">
        <v>189</v>
      </c>
      <c r="B32" s="425" t="s">
        <v>266</v>
      </c>
      <c r="C32" s="436" t="s">
        <v>267</v>
      </c>
      <c r="D32" s="426">
        <v>45275</v>
      </c>
      <c r="E32" s="427">
        <v>45278</v>
      </c>
    </row>
    <row r="33" spans="1:11" s="104" customFormat="1" ht="22.95" customHeight="1">
      <c r="A33" s="424" t="s">
        <v>188</v>
      </c>
      <c r="B33" s="425" t="s">
        <v>268</v>
      </c>
      <c r="C33" s="432" t="s">
        <v>269</v>
      </c>
      <c r="D33" s="426">
        <v>45275</v>
      </c>
      <c r="E33" s="427">
        <v>45278</v>
      </c>
    </row>
    <row r="34" spans="1:11" s="104" customFormat="1" ht="22.95" customHeight="1">
      <c r="A34" s="424" t="s">
        <v>190</v>
      </c>
      <c r="B34" s="425" t="s">
        <v>270</v>
      </c>
      <c r="C34" s="480" t="s">
        <v>271</v>
      </c>
      <c r="D34" s="426">
        <v>45275</v>
      </c>
      <c r="E34" s="427">
        <v>45278</v>
      </c>
    </row>
    <row r="35" spans="1:11" s="104" customFormat="1" ht="22.95" customHeight="1">
      <c r="A35" s="424" t="s">
        <v>188</v>
      </c>
      <c r="B35" s="425" t="s">
        <v>272</v>
      </c>
      <c r="C35" s="436" t="s">
        <v>273</v>
      </c>
      <c r="D35" s="426">
        <v>45275</v>
      </c>
      <c r="E35" s="427">
        <v>45278</v>
      </c>
    </row>
    <row r="36" spans="1:11" s="104" customFormat="1" ht="22.95" customHeight="1">
      <c r="A36" s="424"/>
      <c r="B36" s="425"/>
      <c r="C36" s="425"/>
      <c r="D36" s="426"/>
      <c r="E36" s="427"/>
    </row>
    <row r="37" spans="1:11" s="104" customFormat="1" ht="22.95" customHeight="1">
      <c r="A37" s="424"/>
      <c r="B37" s="425"/>
      <c r="C37" s="425"/>
      <c r="D37" s="426"/>
      <c r="E37" s="427"/>
    </row>
    <row r="38" spans="1:11" s="104" customFormat="1" ht="22.95" customHeight="1">
      <c r="A38" s="424"/>
      <c r="B38" s="425"/>
      <c r="C38" s="425"/>
      <c r="D38" s="426"/>
      <c r="E38" s="427"/>
    </row>
    <row r="39" spans="1:11" ht="20.25" customHeight="1">
      <c r="A39" s="300"/>
      <c r="B39" s="301"/>
      <c r="C39" s="253"/>
      <c r="D39" s="302"/>
      <c r="E39" s="302"/>
      <c r="J39" s="121"/>
      <c r="K39" s="121"/>
    </row>
    <row r="40" spans="1:11" ht="20.25" customHeight="1">
      <c r="A40" s="38"/>
      <c r="B40" s="39"/>
      <c r="C40" s="253" t="s">
        <v>161</v>
      </c>
      <c r="D40" s="40"/>
      <c r="E40" s="40"/>
      <c r="J40" s="121"/>
      <c r="K40" s="121"/>
    </row>
    <row r="41" spans="1:11" ht="20.25" customHeight="1">
      <c r="A41" s="300"/>
      <c r="B41" s="301"/>
      <c r="C41" s="253"/>
      <c r="D41" s="302"/>
      <c r="E41" s="302"/>
      <c r="J41" s="121"/>
      <c r="K41" s="121"/>
    </row>
    <row r="42" spans="1:11">
      <c r="A42" s="254" t="s">
        <v>142</v>
      </c>
      <c r="B42" s="254"/>
      <c r="C42" s="254"/>
      <c r="D42" s="303"/>
      <c r="E42" s="303"/>
    </row>
    <row r="43" spans="1:11">
      <c r="A43" s="671" t="s">
        <v>25</v>
      </c>
      <c r="B43" s="671"/>
      <c r="C43" s="671"/>
      <c r="D43" s="304"/>
      <c r="E43" s="304"/>
    </row>
  </sheetData>
  <mergeCells count="1">
    <mergeCell ref="A43:C4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50　ノロウイルス関連情報 </vt:lpstr>
      <vt:lpstr>50 衛生教養 </vt:lpstr>
      <vt:lpstr>50　食中毒記事等 </vt:lpstr>
      <vt:lpstr>50　海外情報</vt:lpstr>
      <vt:lpstr>49　感染症情報</vt:lpstr>
      <vt:lpstr>50　感染症統計</vt:lpstr>
      <vt:lpstr>50 食品回収</vt:lpstr>
      <vt:lpstr>50　食品表示</vt:lpstr>
      <vt:lpstr>50　残留農薬　等 </vt:lpstr>
      <vt:lpstr>'49　感染症情報'!Print_Area</vt:lpstr>
      <vt:lpstr>'50　ノロウイルス関連情報 '!Print_Area</vt:lpstr>
      <vt:lpstr>'50 衛生教養 '!Print_Area</vt:lpstr>
      <vt:lpstr>'50　海外情報'!Print_Area</vt:lpstr>
      <vt:lpstr>'50　感染症統計'!Print_Area</vt:lpstr>
      <vt:lpstr>'50　残留農薬　等 '!Print_Area</vt:lpstr>
      <vt:lpstr>'50　食中毒記事等 '!Print_Area</vt:lpstr>
      <vt:lpstr>'50 食品回収'!Print_Area</vt:lpstr>
      <vt:lpstr>'50　食品表示'!Print_Area</vt:lpstr>
      <vt:lpstr>スポンサー公告!Print_Area</vt:lpstr>
      <vt:lpstr>'50　残留農薬　等 '!Print_Titles</vt:lpstr>
      <vt:lpstr>'50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2023-12-24T00:53:29Z</dcterms:modified>
</cp:coreProperties>
</file>