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hidePivotFieldList="1"/>
  <xr:revisionPtr revIDLastSave="344" documentId="8_{6AB142BE-AB44-43EA-AD0C-48372D6C40F2}" xr6:coauthVersionLast="47" xr6:coauthVersionMax="47" xr10:uidLastSave="{4BD3B497-6128-41A4-8C30-0BE67193C4D2}"/>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49　ノロウイルス関連情報 " sheetId="101" r:id="rId3"/>
    <sheet name="49　 衛生訓話" sheetId="157" r:id="rId4"/>
    <sheet name="49　食中毒記事等 " sheetId="29" r:id="rId5"/>
    <sheet name="49　海外情報" sheetId="123" r:id="rId6"/>
    <sheet name="48　感染症情報" sheetId="124" r:id="rId7"/>
    <sheet name="49　感染症統計" sheetId="125" r:id="rId8"/>
    <sheet name="Sheet1" sheetId="147" state="hidden" r:id="rId9"/>
    <sheet name="49 食品回収" sheetId="60" r:id="rId10"/>
    <sheet name="49　食品表示" sheetId="34" r:id="rId11"/>
    <sheet name="49　残留農薬　等 " sheetId="156" r:id="rId12"/>
  </sheets>
  <definedNames>
    <definedName name="_xlnm._FilterDatabase" localSheetId="2" hidden="1">'49　ノロウイルス関連情報 '!$A$22:$G$75</definedName>
    <definedName name="_xlnm._FilterDatabase" localSheetId="11" hidden="1">'49　残留農薬　等 '!$A$1:$C$1</definedName>
    <definedName name="_xlnm._FilterDatabase" localSheetId="4" hidden="1">'49　食中毒記事等 '!$A$1:$D$1</definedName>
    <definedName name="_xlnm.Print_Area" localSheetId="6">'48　感染症情報'!$A$1:$D$33</definedName>
    <definedName name="_xlnm.Print_Area" localSheetId="3">'49　 衛生訓話'!$A$1:$K$63</definedName>
    <definedName name="_xlnm.Print_Area" localSheetId="2">'49　ノロウイルス関連情報 '!$A$1:$N$84</definedName>
    <definedName name="_xlnm.Print_Area" localSheetId="5">'49　海外情報'!$A$1:$C$33</definedName>
    <definedName name="_xlnm.Print_Area" localSheetId="7">'49　感染症統計'!$A$1:$AC$37</definedName>
    <definedName name="_xlnm.Print_Area" localSheetId="11">'49　残留農薬　等 '!$A$1:$C$20</definedName>
    <definedName name="_xlnm.Print_Area" localSheetId="4">'49　食中毒記事等 '!$A$1:$D$25</definedName>
    <definedName name="_xlnm.Print_Area" localSheetId="9">'49 食品回収'!$A$1:$E$43</definedName>
    <definedName name="_xlnm.Print_Area" localSheetId="10">'49　食品表示'!$A$1:$N$15</definedName>
    <definedName name="_xlnm.Print_Area" localSheetId="1">スポンサー公告!$B$1:$AC$40</definedName>
    <definedName name="_xlnm.Print_Titles" localSheetId="11">'49　残留農薬　等 '!$1:$1</definedName>
    <definedName name="_xlnm.Print_Titles" localSheetId="4">'49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78" l="1"/>
  <c r="B22" i="78"/>
  <c r="C22" i="147" l="1"/>
  <c r="D22" i="147"/>
  <c r="E22" i="147"/>
  <c r="F22" i="147"/>
  <c r="G22" i="147"/>
  <c r="B22" i="147"/>
  <c r="B25" i="10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G23" i="101"/>
  <c r="G24" i="101"/>
  <c r="N7" i="125" l="1"/>
  <c r="N8" i="125"/>
  <c r="N9" i="125"/>
  <c r="AC7" i="125" l="1"/>
  <c r="Y4" i="125" l="1"/>
  <c r="Z4" i="125"/>
  <c r="K4" i="125"/>
  <c r="B14" i="78" l="1"/>
  <c r="B19" i="78" l="1"/>
  <c r="B18" i="78"/>
  <c r="B17" i="78" l="1"/>
  <c r="G15" i="78" l="1"/>
  <c r="F4" i="125" l="1"/>
  <c r="E4" i="125"/>
  <c r="D4" i="125"/>
  <c r="N71" i="101" l="1"/>
  <c r="M71" i="101"/>
  <c r="G74" i="101" l="1"/>
  <c r="G35" i="101" l="1"/>
  <c r="B24" i="101"/>
  <c r="G25" i="101"/>
  <c r="G26" i="101"/>
  <c r="G27" i="101"/>
  <c r="G28" i="101"/>
  <c r="G29" i="101"/>
  <c r="G30" i="101"/>
  <c r="G31" i="101"/>
  <c r="G32" i="101"/>
  <c r="G33" i="101"/>
  <c r="G34"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B70" i="101" s="1"/>
  <c r="G73" i="101"/>
  <c r="B20" i="78" l="1"/>
  <c r="R4" i="125"/>
  <c r="S4" i="125"/>
  <c r="T4" i="125"/>
  <c r="U4" i="125"/>
  <c r="V4" i="125"/>
  <c r="W4" i="125"/>
  <c r="X4" i="125"/>
  <c r="AA4" i="125"/>
  <c r="AB4" i="125"/>
  <c r="Q4" i="125"/>
  <c r="C4" i="125"/>
  <c r="G4" i="125"/>
  <c r="H4" i="125"/>
  <c r="I4" i="125"/>
  <c r="L4" i="125"/>
  <c r="M4" i="125"/>
  <c r="B4" i="125"/>
  <c r="P21" i="125" l="1"/>
  <c r="AC19" i="125"/>
  <c r="N19" i="125"/>
  <c r="AC18" i="125"/>
  <c r="N18" i="125"/>
  <c r="AC17" i="125"/>
  <c r="N17" i="125"/>
  <c r="AC16" i="125"/>
  <c r="N16" i="125"/>
  <c r="AC15" i="125"/>
  <c r="N15" i="125"/>
  <c r="AC14" i="125"/>
  <c r="N14" i="125"/>
  <c r="AC13" i="125"/>
  <c r="N13" i="125"/>
  <c r="AC12" i="125"/>
  <c r="N12" i="125"/>
  <c r="AC11" i="125"/>
  <c r="N11" i="125"/>
  <c r="AC10" i="125"/>
  <c r="N10" i="125"/>
  <c r="AC9" i="125"/>
  <c r="AC8" i="125"/>
  <c r="AC4" i="125" s="1"/>
  <c r="P4" i="125"/>
  <c r="N4" i="125" l="1"/>
  <c r="B23" i="101"/>
  <c r="G75" i="101" l="1"/>
  <c r="F75" i="101" s="1"/>
  <c r="F15" i="78"/>
  <c r="I74" i="101" l="1"/>
  <c r="I73" i="101"/>
  <c r="H15"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<sst xmlns="http://schemas.openxmlformats.org/spreadsheetml/2006/main" count="610" uniqueCount="420">
  <si>
    <t>発生</t>
    <rPh sb="0" eb="2">
      <t>ハッセイ</t>
    </rPh>
    <phoneticPr fontId="5"/>
  </si>
  <si>
    <t>ソース</t>
    <phoneticPr fontId="5"/>
  </si>
  <si>
    <t>日付</t>
    <rPh sb="0" eb="2">
      <t>ヒヅケ</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</si>
  <si>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</si>
  <si>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</si>
  <si>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</si>
  <si>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</si>
  <si>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</si>
  <si>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</si>
  <si>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</si>
  <si>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</si>
  <si>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</si>
  <si>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</si>
  <si>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</si>
  <si>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</si>
  <si>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</si>
  <si>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</si>
  <si>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</si>
  <si>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</si>
  <si>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</si>
  <si>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</si>
  <si>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</si>
  <si>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</si>
  <si>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</si>
  <si>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</si>
  <si>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</si>
  <si>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</si>
  <si>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</si>
  <si>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</si>
  <si>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</si>
  <si>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</si>
  <si>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</si>
  <si>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</si>
  <si>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</si>
  <si>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</si>
  <si>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</si>
  <si>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</si>
  <si>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</si>
  <si>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</si>
  <si>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</si>
  <si>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</si>
  <si>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</si>
  <si>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</si>
  <si>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</si>
  <si>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</si>
  <si>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</si>
  <si>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</si>
  <si>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</si>
  <si>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</si>
  <si>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</si>
  <si>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</si>
  <si>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</si>
  <si>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</si>
  <si>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</si>
  <si>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</si>
  <si>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</si>
  <si>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</si>
  <si>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</si>
  <si>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</si>
  <si>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</si>
  <si>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</si>
  <si>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</si>
  <si>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</si>
  <si>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</si>
  <si>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</si>
  <si>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</si>
  <si>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</si>
  <si>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</si>
  <si>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</si>
  <si>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</si>
  <si>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</si>
  <si>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</si>
  <si>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</si>
  <si>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</si>
  <si>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</si>
  <si>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</si>
  <si>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</si>
  <si>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</si>
  <si>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</si>
  <si>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</si>
  <si>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</si>
  <si>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</si>
  <si>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</si>
  <si>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</si>
  <si>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</si>
  <si>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</si>
  <si>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</si>
  <si>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</si>
  <si>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</si>
  <si>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</si>
  <si>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</si>
  <si>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</si>
  <si>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</si>
  <si>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</si>
  <si>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</si>
  <si>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</si>
  <si>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</si>
  <si>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</si>
  <si>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</si>
  <si>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</si>
  <si>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</si>
  <si>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</si>
  <si>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</si>
  <si>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</si>
  <si>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</si>
  <si>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</si>
  <si>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</si>
  <si>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</si>
  <si>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</si>
  <si>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</si>
  <si>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</si>
  <si>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</si>
  <si>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</si>
  <si>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</si>
  <si>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</si>
  <si>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</si>
  <si>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</si>
  <si>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</si>
  <si>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</si>
  <si>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</si>
  <si>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</si>
  <si>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</si>
  <si>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</si>
  <si>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</si>
  <si>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</si>
  <si>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</si>
  <si>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</si>
  <si>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</si>
  <si>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</si>
  <si>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</si>
  <si>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</si>
  <si>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</si>
  <si>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</si>
  <si>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</si>
  <si>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</si>
  <si>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</si>
  <si>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</si>
  <si>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</si>
  <si>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</si>
  <si>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</si>
  <si>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</si>
  <si>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</si>
  <si>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</si>
  <si>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</si>
  <si>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2021年</t>
  </si>
  <si>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</si>
  <si>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</si>
  <si>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</si>
  <si>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</si>
  <si>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</si>
  <si>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</si>
  <si>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</si>
  <si>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</si>
  <si>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</si>
  <si>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</si>
  <si>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</si>
  <si>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</si>
  <si>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</si>
  <si>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</si>
  <si>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</si>
  <si>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</si>
  <si>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</si>
  <si>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</si>
  <si>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</si>
  <si>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</si>
  <si>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</si>
  <si>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</si>
  <si>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先週に比べて全国平均は</t>
    <phoneticPr fontId="5"/>
  </si>
  <si>
    <t xml:space="preserve"> </t>
    <phoneticPr fontId="33"/>
  </si>
  <si>
    <t>※2023年 第11週（3/13～3/19）  現在</t>
    <phoneticPr fontId="86"/>
  </si>
  <si>
    <t>上記の他「 食品において不検出とされる農薬等 」が定められています。</t>
    <phoneticPr fontId="33"/>
  </si>
  <si>
    <t>9-10月、4月以降
施設の所在市町村で流行・   食中毒が報告される
定点観測値が5.00前後</t>
    <phoneticPr fontId="86"/>
  </si>
  <si>
    <t xml:space="preserve">【情報共有】　週間・情報収集/情報は毎週確認する
【常設】　嘔吐物処理セットの配備
【体調管理】従業員の健康状況を徹底し、不良者は調理・加工ラインより外す
</t>
    <phoneticPr fontId="86"/>
  </si>
  <si>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</si>
  <si>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</si>
  <si>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</si>
  <si>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</si>
  <si>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</si>
  <si>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</si>
  <si>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</si>
  <si>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</si>
  <si>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</si>
  <si>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</si>
  <si>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</si>
  <si>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　</t>
    <phoneticPr fontId="33"/>
  </si>
  <si>
    <t>インフルエンザ
と
新型コロナ</t>
    <rPh sb="10" eb="12">
      <t>シンガタ</t>
    </rPh>
    <phoneticPr fontId="86"/>
  </si>
  <si>
    <t>★数年間で二番目に高い比率でノロウイルス終息か</t>
    <rPh sb="1" eb="4">
      <t>スウネンカン</t>
    </rPh>
    <rPh sb="5" eb="8">
      <t>ニバンメ</t>
    </rPh>
    <rPh sb="9" eb="10">
      <t>タカ</t>
    </rPh>
    <rPh sb="11" eb="13">
      <t>ヒリツ</t>
    </rPh>
    <rPh sb="20" eb="22">
      <t>シュウソク</t>
    </rPh>
    <phoneticPr fontId="5"/>
  </si>
  <si>
    <t>9．スポンサー広告</t>
    <rPh sb="7" eb="9">
      <t>コウコク</t>
    </rPh>
    <phoneticPr fontId="5"/>
  </si>
  <si>
    <t xml:space="preserve">腸チフス
パラチフス
</t>
    <rPh sb="0" eb="1">
      <t>チョウ</t>
    </rPh>
    <phoneticPr fontId="5"/>
  </si>
  <si>
    <t>インフルエンザ 新型</t>
    <phoneticPr fontId="86"/>
  </si>
  <si>
    <t xml:space="preserve">コロナウイルス感染症  </t>
    <phoneticPr fontId="86"/>
  </si>
  <si>
    <t>報告数　　　</t>
    <phoneticPr fontId="86"/>
  </si>
  <si>
    <t>報告数</t>
    <phoneticPr fontId="86"/>
  </si>
  <si>
    <t>　総数　　　　</t>
    <phoneticPr fontId="5"/>
  </si>
  <si>
    <t>男性　　　　</t>
    <phoneticPr fontId="86"/>
  </si>
  <si>
    <t>女性</t>
    <phoneticPr fontId="86"/>
  </si>
  <si>
    <t>I女性</t>
    <phoneticPr fontId="86"/>
  </si>
  <si>
    <t>　NC総数　　　　</t>
    <phoneticPr fontId="5"/>
  </si>
  <si>
    <t>NC女性</t>
    <phoneticPr fontId="86"/>
  </si>
  <si>
    <t>2023年第39週　公的データは10月16日掲載のため今回は未掲載</t>
    <rPh sb="4" eb="5">
      <t>ネン</t>
    </rPh>
    <rPh sb="5" eb="6">
      <t>ダイ</t>
    </rPh>
    <rPh sb="8" eb="9">
      <t>シュウ</t>
    </rPh>
    <rPh sb="10" eb="12">
      <t>コウテキ</t>
    </rPh>
    <rPh sb="18" eb="19">
      <t>ガツ</t>
    </rPh>
    <rPh sb="21" eb="22">
      <t>ヒ</t>
    </rPh>
    <rPh sb="22" eb="24">
      <t>ケイサイ</t>
    </rPh>
    <rPh sb="27" eb="29">
      <t>コンカイ</t>
    </rPh>
    <rPh sb="30" eb="33">
      <t>ミケイサイ</t>
    </rPh>
    <phoneticPr fontId="33"/>
  </si>
  <si>
    <t>NC男性</t>
    <phoneticPr fontId="86"/>
  </si>
  <si>
    <t>I男性</t>
    <phoneticPr fontId="86"/>
  </si>
  <si>
    <t>　I総数</t>
    <phoneticPr fontId="5"/>
  </si>
  <si>
    <t>やや増加　コロナ前に近づく</t>
    <rPh sb="2" eb="4">
      <t>ゾウカ</t>
    </rPh>
    <rPh sb="8" eb="9">
      <t>マエ</t>
    </rPh>
    <rPh sb="10" eb="11">
      <t>チカ</t>
    </rPh>
    <phoneticPr fontId="5"/>
  </si>
  <si>
    <t>3類感染症　
細菌性赤痢</t>
    <phoneticPr fontId="5"/>
  </si>
  <si>
    <t>回収＆返金</t>
  </si>
  <si>
    <t>回収＆交換</t>
  </si>
  <si>
    <t>回収＆返金/交換</t>
  </si>
  <si>
    <t>回収</t>
  </si>
  <si>
    <t>.</t>
    <phoneticPr fontId="86"/>
  </si>
  <si>
    <t>単月としては多い</t>
    <rPh sb="0" eb="2">
      <t>タンゲツ</t>
    </rPh>
    <rPh sb="6" eb="7">
      <t>オオ</t>
    </rPh>
    <phoneticPr fontId="86"/>
  </si>
  <si>
    <t>下野新聞</t>
    <rPh sb="0" eb="2">
      <t>シモノ</t>
    </rPh>
    <rPh sb="2" eb="4">
      <t>シンブン</t>
    </rPh>
    <phoneticPr fontId="86"/>
  </si>
  <si>
    <t>※2023年 第48週（11/27～12/3） 現在</t>
    <phoneticPr fontId="5"/>
  </si>
  <si>
    <t>えひめ中央農業協...</t>
  </si>
  <si>
    <t>結核例　195例</t>
    <rPh sb="7" eb="8">
      <t>レイ</t>
    </rPh>
    <phoneticPr fontId="5"/>
  </si>
  <si>
    <t>2023年第47週</t>
    <phoneticPr fontId="86"/>
  </si>
  <si>
    <t>注意</t>
    <rPh sb="0" eb="2">
      <t>チュウイ</t>
    </rPh>
    <phoneticPr fontId="86"/>
  </si>
  <si>
    <t>豊橋市によりますと12月1日、市内で開かれていたスポーツ関係のイベントで役員らに“幕の内弁当”244食が配られ、弁当を食べた82人が下痢や発熱などの症状を訴えました。
このうち男性1人が入院しているということですが、快方に向かっているということです。
「幕の内弁当」の中身は、ごはん・ハンバーグ・ミートソーススパゲティ・焼肉・揚げ物（エビフライやコロッケ）・サラダなどが入っていたということです。</t>
    <phoneticPr fontId="86"/>
  </si>
  <si>
    <t>CBC放送</t>
    <rPh sb="3" eb="5">
      <t>ホウソウ</t>
    </rPh>
    <phoneticPr fontId="86"/>
  </si>
  <si>
    <t>広島県によりますと１１月２６日から１２月４日までに、尾道市にある学校の寮を利用している生徒と職員４２人のうち、半数以上となる２４人の生徒がおう吐や下痢などの症状を訴えました。いずれも軽症だということです。
県の保健環境センターが症状が出た５人の便を検査した結果、全員からノロウイルス</t>
    <phoneticPr fontId="86"/>
  </si>
  <si>
    <t>NHK</t>
    <phoneticPr fontId="86"/>
  </si>
  <si>
    <t>IBC岩手</t>
    <rPh sb="0" eb="5">
      <t>ニコソイワテ</t>
    </rPh>
    <phoneticPr fontId="86"/>
  </si>
  <si>
    <t>皆様  週刊情報2023-48を配信いたします</t>
    <phoneticPr fontId="5"/>
  </si>
  <si>
    <t>　　　　フード・セーフティー　http://www7b.biglobe.ne.jp/~food-safty/　　更新2023/12/10</t>
    <phoneticPr fontId="5"/>
  </si>
  <si>
    <t>今週のニュース（Noroｖｉｒｕｓ） (12/11-12/17)</t>
    <rPh sb="0" eb="2">
      <t>コンシュウ</t>
    </rPh>
    <phoneticPr fontId="5"/>
  </si>
  <si>
    <t>2023/48週</t>
    <phoneticPr fontId="86"/>
  </si>
  <si>
    <t>2023/49週</t>
  </si>
  <si>
    <t>食中毒情報(12/11-12/17)</t>
    <rPh sb="0" eb="3">
      <t>ショクチュウドク</t>
    </rPh>
    <rPh sb="3" eb="5">
      <t>ジョウホウ</t>
    </rPh>
    <phoneticPr fontId="5"/>
  </si>
  <si>
    <t>海外情報(12/11-12/17)</t>
    <rPh sb="0" eb="4">
      <t>カイガイジョウホウ</t>
    </rPh>
    <phoneticPr fontId="5"/>
  </si>
  <si>
    <t>食品表示 (12/11-12/17)</t>
    <rPh sb="0" eb="2">
      <t>ショクヒン</t>
    </rPh>
    <rPh sb="2" eb="4">
      <t>ヒョウジ</t>
    </rPh>
    <phoneticPr fontId="5"/>
  </si>
  <si>
    <t xml:space="preserve"> </t>
    <phoneticPr fontId="16"/>
  </si>
  <si>
    <t>注意　食品に関わる記事の一部をご紹介します。詳しくはリンク先のページよりご確認ください。</t>
    <phoneticPr fontId="5"/>
  </si>
  <si>
    <t>なお、情報提供ページは提供者側により短期間で削除される場合もあります。予めご了解ください。</t>
    <phoneticPr fontId="5"/>
  </si>
  <si>
    <t>残留農薬 (12/11-12/17)</t>
    <phoneticPr fontId="5"/>
  </si>
  <si>
    <t xml:space="preserve"> GⅡ　49週　3例</t>
    <rPh sb="9" eb="10">
      <t>レイ</t>
    </rPh>
    <phoneticPr fontId="5"/>
  </si>
  <si>
    <t xml:space="preserve"> GⅡ　48週　2例</t>
    <rPh sb="6" eb="7">
      <t>シュウ</t>
    </rPh>
    <phoneticPr fontId="5"/>
  </si>
  <si>
    <t>山県市の障がい者支援施設で集団食中毒が発生し、岐阜保健所本巣・山県センターは１４日、施設内で食事を提供した業者を営業禁止処分としました。　 県生活衛生課によりますと、１２月８日、山県市大桑の障がい者支援施設「あしたの会自然の家」で給食を食べた施設の利用者や職員８３人のうち、２２～６４歳の男女計３２人が下痢や嘔吐などの症状を訴えました。</t>
    <phoneticPr fontId="86"/>
  </si>
  <si>
    <t>岐阜デジタル</t>
    <rPh sb="0" eb="2">
      <t>ギフ</t>
    </rPh>
    <phoneticPr fontId="86"/>
  </si>
  <si>
    <t>市が調査した結果、複数からノロウイルスが検出されました。共通の食事が、メイプルランチが調理・販売した弁当に限られるため、市はこの店が提供した弁当が原因の食中毒と断定しました。患者は、12月12日に日替わり弁当などを食べた9つの事業所の計107人のうち、23人に上ります。</t>
    <phoneticPr fontId="86"/>
  </si>
  <si>
    <t>テレビ山梨</t>
    <rPh sb="3" eb="5">
      <t>ヤマナシ</t>
    </rPh>
    <phoneticPr fontId="86"/>
  </si>
  <si>
    <t>黒石市の飲食店が調理した弁当を食べた女性8人がノロウイルスによる食中毒にかかり県は飲食店を7日間の営業停止処分にしました。処分を受けたのは黒石市甲徳兵衛町の飲食店「居酒屋 秀」です。県によりますと今月4日から7日にかけてこの飲食店で調理した弁当を食べた20歳代から60歳代までの女性8人が下痢や発熱などの症状を訴えました。</t>
    <phoneticPr fontId="86"/>
  </si>
  <si>
    <t>青森放送</t>
    <rPh sb="0" eb="2">
      <t>アオモリ</t>
    </rPh>
    <rPh sb="2" eb="4">
      <t>ホウソウ</t>
    </rPh>
    <phoneticPr fontId="86"/>
  </si>
  <si>
    <t>鹿児島県は１５日、奄美市名瀬金久町の飲食店「くしやきバルｍａｓａ」で食中毒が発生したと断定し、同日１日間の営業停止命令を出したと発表した。５グループで来店した男女１３人に嘔吐（おうと）、下痢、腹痛などの症状があった。１３人と従業員４人が１０日検便し、１４日、客９人と従業員１人の便からノロウイルスが検出された。全員快方に向かっている。</t>
    <phoneticPr fontId="86"/>
  </si>
  <si>
    <t>南日本新聞</t>
    <rPh sb="0" eb="1">
      <t>ミナミ</t>
    </rPh>
    <rPh sb="1" eb="3">
      <t>ニッポン</t>
    </rPh>
    <rPh sb="3" eb="5">
      <t>シンブン</t>
    </rPh>
    <phoneticPr fontId="86"/>
  </si>
  <si>
    <t>岩手県の奥州保健所管内と宮古保健所管内にある教育・保育施設の2か所で、ノロウイルスによる感染性胃腸炎が集団発生し、園児合わせて22人が嘔吐や下痢の症状を訴えました。今年度県内で起きた感染性胃腸炎の集団発生は24件（前年同時期33件）です。</t>
    <phoneticPr fontId="86"/>
  </si>
  <si>
    <t>県保健福祉部は11日、大田原市末広３丁目の飲食店「鳥金本店（とりきんほんてん）」が提供した弁当が原因で、ノロウイルスによる食中毒が発生したと発表した。県は同日、食品衛生法に基づき、衛生的環境が確保されるまで同店の営業を禁止とした。</t>
    <phoneticPr fontId="86"/>
  </si>
  <si>
    <t>患者の共通食が当該施設で調理提供された食事に限定されたこと、患者及び従事者の便から食中毒の病因物質であるノロウイルスが検出されたこと、患者の主症状及び潜伏期間がノロウイルスによるものと一致したこと、医師から「食中毒患者等届出票」が提出されたことから、保健所ではこの飲食店が調理提供した食事を原因とする食中毒と決定した。</t>
    <phoneticPr fontId="86"/>
  </si>
  <si>
    <t>藤沢市公表</t>
    <rPh sb="0" eb="3">
      <t>フジサワシ</t>
    </rPh>
    <rPh sb="3" eb="5">
      <t>コウヒョウ</t>
    </rPh>
    <phoneticPr fontId="86"/>
  </si>
  <si>
    <t>2023年第48週（11月27日〜12月3日）</t>
    <phoneticPr fontId="86"/>
  </si>
  <si>
    <t>細菌性赤痢4例 菌種：S. flexneri（B群）3例＿感染地域：‌国内（都道府県不明）
1例、インド1例、インドネシア1例　　S. sonnei（D群）1例＿感染地域：インドネシア</t>
    <phoneticPr fontId="86"/>
  </si>
  <si>
    <t>パラチフス1例 感染地域：国内・国外不明</t>
    <phoneticPr fontId="86"/>
  </si>
  <si>
    <t xml:space="preserve">血清群・毒素型：‌O157 VT1・VT2（20例）、O111 VT1（14例）、O157 VT2（8例）、O26 VT1（3例）、O103VT1（2例）、
O111 VT1・VT2（1例）、O15VT1（1例）、O166 VT2（1例）、O8 VT2（1例）、その他・不明（13例）
累積報告数：3,653例（有症者2,440例、うちHUS 65例．死亡3例）
</t>
    <phoneticPr fontId="86"/>
  </si>
  <si>
    <t xml:space="preserve">年齢群：‌1歳（4例）、2歳（3例）、3歳（3例）、4歳（4例）、6歳（2例）、7歳（4例）、
8歳（1例）、10代（4例）、20代（8例）、30代（5例）、40代（7例）、50代（8例）、60代（5例）、70代（3例）、80代（3例）
</t>
    <phoneticPr fontId="86"/>
  </si>
  <si>
    <t xml:space="preserve">腸管出血性大腸菌感染症64例（有症者32例、うちHUS なし）
感染地域：国内49例、韓国1例、国内・国外不明14例
国内の感染地域：‌宮崎県9例、大阪府8例、埼玉県3例、東京都3例、愛知県3例、群馬県2例、神奈川県2例、福井県2例、静岡県2例、三重県2例、北海道1例、岩手県1例、宮城県1例、栃木県1例、千葉県1例、　新潟県1例、富山県1例、岡山県1例、福岡県1例、鹿児島県1例、国内（都道府県不明）3例
</t>
    <phoneticPr fontId="86"/>
  </si>
  <si>
    <t>E型肝炎11例 感染地域（感染源）：‌東京都2例（豚レバー1例、不明1例）、
北海道1例（不明）、神奈川県1例（豚レバー）、岐阜県1例（レバー）、
京都府1例（焼肉）、大分県1例（不明）、国内（都道府県不明）1例（不明）、
台湾1例（豚レバー）、国内・国外不明2例（不明2例）</t>
    <phoneticPr fontId="86"/>
  </si>
  <si>
    <t>レジオネラ症37例（肺炎型35例、ポンティアック型2例）
感染地域：茨城県4例、千葉県3例、神奈川県3例、石川県3例、栃木県2例、埼玉県2例、岐阜県2例、岩手県1例、宮城県1例、山形県1例、群馬県1例、東京都1例、福井県1例、静岡県1例、滋賀県1例、大阪府1例、兵庫県1例、徳島県1例、長崎県1例、　熊本県1例、国内（都道府県不明）1例、国内・国外不明4例
年齢群：40代（2例）、50代（5例）、60代（11例）、70代（10例）、80代（6例）、90代以上（3例）累積報告数：2,118例</t>
    <phoneticPr fontId="86"/>
  </si>
  <si>
    <t>アメーバ赤痢3例（腸管アメーバ症3例）
感染地域：大阪府1例、フィリピン1例、国内・国外不明1例
感染経路：性的接触1例（異性/同性間）、その他・不明2例</t>
    <phoneticPr fontId="86"/>
  </si>
  <si>
    <t>2023年第48週</t>
    <phoneticPr fontId="86"/>
  </si>
  <si>
    <t>と</t>
    <phoneticPr fontId="86"/>
  </si>
  <si>
    <r>
      <t xml:space="preserve">対前週
</t>
    </r>
    <r>
      <rPr>
        <b/>
        <sz val="14"/>
        <color rgb="FF0070C0"/>
        <rFont val="ＭＳ Ｐゴシック"/>
        <family val="3"/>
        <charset val="128"/>
      </rPr>
      <t>インフルエンザ 　   　　 5.6%  減少</t>
    </r>
    <r>
      <rPr>
        <b/>
        <sz val="11"/>
        <rFont val="ＭＳ Ｐゴシック"/>
        <family val="3"/>
        <charset val="128"/>
      </rPr>
      <t xml:space="preserve">
</t>
    </r>
    <r>
      <rPr>
        <b/>
        <sz val="14"/>
        <color rgb="FFFF0000"/>
        <rFont val="ＭＳ Ｐゴシック"/>
        <family val="3"/>
        <charset val="128"/>
      </rPr>
      <t>新型コロナウイルス  118.1%　増加</t>
    </r>
    <rPh sb="0" eb="3">
      <t>タイゼンシュウ</t>
    </rPh>
    <rPh sb="23" eb="25">
      <t>ゾウカ</t>
    </rPh>
    <phoneticPr fontId="86"/>
  </si>
  <si>
    <t>パスポート</t>
  </si>
  <si>
    <t>マルキン</t>
  </si>
  <si>
    <t>マルゴ水産</t>
  </si>
  <si>
    <t>甲州市役所農林振...</t>
  </si>
  <si>
    <t>花巻農業協同組合...</t>
  </si>
  <si>
    <t>オールハーツ・カ...</t>
  </si>
  <si>
    <t>ぎゅーとら</t>
  </si>
  <si>
    <t>ジミー</t>
  </si>
  <si>
    <t>ペニンシュラマー...</t>
  </si>
  <si>
    <t>SAKURAコー...</t>
  </si>
  <si>
    <t>オーケー</t>
  </si>
  <si>
    <t>北海道百科</t>
  </si>
  <si>
    <t>神戸物産</t>
  </si>
  <si>
    <t>東日本産業</t>
  </si>
  <si>
    <t>新潟三越伊勢丹</t>
  </si>
  <si>
    <t>三条店 7通りの味を愉しむ3種盛り 一部保存温度逸脱コメントあり</t>
  </si>
  <si>
    <t>柳川</t>
  </si>
  <si>
    <t>うな丼(冷凍食品) 一部アレルギー(卵)表示欠落</t>
  </si>
  <si>
    <t>ユニデリ</t>
  </si>
  <si>
    <t>レタスとほうれん草のグリーンサラダ 一部アレルギー表示欠落</t>
  </si>
  <si>
    <t>㈱たなか農園・ペ...</t>
  </si>
  <si>
    <t>茨城県フラワーパーク ドーナツ他 一部針金片混入の恐れ</t>
  </si>
  <si>
    <t>西友</t>
  </si>
  <si>
    <t>カニ入りクリームコロッケ 一部ラベル誤貼付でアレルギー表示欠落</t>
  </si>
  <si>
    <t>若宮糀屋</t>
  </si>
  <si>
    <t>こうじ甘酒(500ml)瓶入り 一部異物(虫)混入の恐れ</t>
  </si>
  <si>
    <t>鎌田醤油</t>
  </si>
  <si>
    <t>讃岐でんぶく ちり鍋 一部賞味期限誤表示</t>
  </si>
  <si>
    <t>紀鳳産業</t>
  </si>
  <si>
    <t>クロテッドクリーム 一部ラベル誤貼付で賞味期限誤表示</t>
  </si>
  <si>
    <t>フレッシュクリエ...</t>
  </si>
  <si>
    <t>ふわふわしらす 一部賞味期限誤表示</t>
  </si>
  <si>
    <t>さとう</t>
  </si>
  <si>
    <t>海老とチーズのグラタン 一部消費期限誤表示</t>
  </si>
  <si>
    <t>アントステラ</t>
  </si>
  <si>
    <t>ステラズクッキーチョコギフト 一部賞味期限誤印字</t>
  </si>
  <si>
    <t>社会福祉法人燕・...</t>
  </si>
  <si>
    <t>まるでぬるすぃーとぽてと 一部保存方法誤表示</t>
  </si>
  <si>
    <t>うんがぷらす</t>
  </si>
  <si>
    <t>かぼちゃ甘納糖 一部賞味期限未印字</t>
  </si>
  <si>
    <t>菜香</t>
  </si>
  <si>
    <t>菜香担担麺 一部賞味期限表誤示</t>
  </si>
  <si>
    <t>めぐみの農業協同...</t>
  </si>
  <si>
    <t>円空さといも 一部残留農薬基準超過コメントあり</t>
  </si>
  <si>
    <t>双日食料</t>
  </si>
  <si>
    <t>牛カルビとにんにくの芽炒め他 一部アレルゲン表示欠落</t>
  </si>
  <si>
    <t>佐賀県茶商工業協...</t>
  </si>
  <si>
    <t>鳥栖市駅前広場 しの茶 一部賞味期限誤表示</t>
  </si>
  <si>
    <t>髙島屋</t>
  </si>
  <si>
    <t>大阪店 花蜜キャラメルナッツ 一部消費期限誤表示</t>
  </si>
  <si>
    <t>社会福祉法人日本...</t>
  </si>
  <si>
    <t>コーヒーマフィン 一部アレルギー(くるみ)表示欠落</t>
  </si>
  <si>
    <t>飛騨萩原農産加工...</t>
  </si>
  <si>
    <t>よもぎ大福 一部保存方法誤表示</t>
  </si>
  <si>
    <t>干し柿 一部カビ発生の恐れ</t>
  </si>
  <si>
    <t>宮崎戸村</t>
  </si>
  <si>
    <t>宮崎戸村ドレッシング 一部賞味期限誤印字</t>
  </si>
  <si>
    <t>食品表示
(12/11-12/17)</t>
    <rPh sb="0" eb="2">
      <t>ショクヒン</t>
    </rPh>
    <rPh sb="2" eb="4">
      <t>ヒョウジ</t>
    </rPh>
    <phoneticPr fontId="5"/>
  </si>
  <si>
    <t>業務スーパー上尾店 味付け数の子 一部冷凍品を冷蔵販売</t>
  </si>
  <si>
    <t>マルナカで販売 焼きそば1食 一部消費期限誤表記</t>
  </si>
  <si>
    <t>セブンプレミアム 国産しじみ 一部風味不良の恐れ</t>
  </si>
  <si>
    <t>手作りぶどうジャム 一部ガラス片が混入している恐れ</t>
  </si>
  <si>
    <t>花巻産南部小麦そうめん DON基準値超過の恐れ</t>
  </si>
  <si>
    <t>世にもおいしいテリーヌショコラ 一部カビ発生の恐れ</t>
  </si>
  <si>
    <t>チキンステーキ(照焼) 一部調理不良(生焼け)の恐れ</t>
  </si>
  <si>
    <t>チョコバターケーキ 一部消費期限,賞味期限誤表示</t>
  </si>
  <si>
    <t>フェスティブチョコレートセレクション 一部賞味期限誤表示</t>
  </si>
  <si>
    <t>和三盆の茶っぷりん 一部消費期限誤表記</t>
  </si>
  <si>
    <t>海老野菜天重 一部ラベル誤貼付でアレルゲン(えび)表示欠落</t>
  </si>
  <si>
    <t>鱒いくら醤油漬 一部賞味期限,保存温度帯表示欠落</t>
  </si>
  <si>
    <t>ショコトーネ 一部安息香酸検出</t>
  </si>
  <si>
    <t>南部小麦粉 一部赤カビ基準値超過の恐れ</t>
  </si>
  <si>
    <t xml:space="preserve">スーパー「トライアル」北海道の3店舗で不適切表示 海産物に異なる産地、本社に原因を直撃すると  </t>
    <phoneticPr fontId="16"/>
  </si>
  <si>
    <t xml:space="preserve"> スーパー「トライアル」の3店舗で、産地を偽って販売したとして、「トライアルカンパニー」（本社・福岡）が2023年12月12日付で農林水産省から食品表示法に基づいた是正を求められた。不適切な表示があったのは北海道内の3店舗で、生鮮水産物と水産加工品の原産地表示ミスなどの7件だ。  J-CASTニュースBiz編集部は、トライアルカンパニーに再発防止策の方針や、不当表示に至った経緯を取材した。
 韓国産メバチマグロを「宮城県産」に
   農水省北海道事務所および九州農政局は、2023年7月21日から11月28日まで「トライアル」に対して、食品表示法に基づく立ち入り検査を実施。その結果、北海道内の3店舗で7件の不正表示があったことを指摘した。「スーパーセンタートライアル岩見沢店」では、販売するメバチマグロついて、「台湾産（大西洋）」、「台湾産（太平洋）」、「台湾産（インド洋）」、「太平洋（静岡県産）」が産地であるにもかかわらず、いずれも「大西洋（静岡県産）」と表記し、64パックを一般消費者に販売した。 また、「メガセンタートライアル伏古店」では、メバチマグロが「韓国産」であるにもかかわらず「宮城県産」と事実と異なる表示をし、2パック販売。さらに、カツオも「太平洋（宮城県産）」を「太平洋産（静岡県）」と表示し、3パック販売した。</t>
    <phoneticPr fontId="16"/>
  </si>
  <si>
    <t xml:space="preserve">鳴門産わかめと偽り中国産販売 食品卸売業者元代表を在宅起訴｜NHK 徳島県のニュース  </t>
    <phoneticPr fontId="16"/>
  </si>
  <si>
    <t xml:space="preserve"> 徳島県特産の「鳴門産のわかめ」と偽って、中国産わかめを販売したとして書類送検されていた徳島市の食品卸売業者の元代表について、検察は、１４日、不正競争防止法違反などの罪で在宅起訴しました。在宅起訴されたのは徳島市の食品卸売業者、「ヤマ二フーズ」の元代表、福田英貴被告（５１）です。
起訴状などによりますと、福田元代表は、去年２月、中国産のわかめを徳島県特産の「鳴門産わかめ」と偽装する目的で、中国産のわかめおよそ１５キロの入った段ボール箱１箱に、「鳴門産」と記されたシールを貼るなどして都内の卸売業者に販売したとして、不正競争防止法違反や食品表示法違反の罪に問われています。
警察は、県からの情報提供を受けて去年１１月、事務所を捜索するなどして捜査を進め、ことし８月、元代表を書類送検していました。
検察は、元代表が起訴された内容を認めているかどうか明らかにしていませんが、警察によりますと、捜査段階の調べに対し「会社を立ち上げた平成１８年ごろから偽装していた。鳴門産として売ったほうが利益が出るのでやった」と供述したということです。</t>
    <phoneticPr fontId="16"/>
  </si>
  <si>
    <t xml:space="preserve">「社員の教育不足で」産地異なるコメが混ざる 県が米卸売業者を行政指導 山梨県 </t>
    <phoneticPr fontId="16"/>
  </si>
  <si>
    <t xml:space="preserve"> 山梨県は7日、韮崎市の米卸売業者が商品表示の産地と異なるコメが混ざった精米を販売していたとして、行政指導しました。
産地が異なるコメを販売していたのは韮崎市の米卸売業T・Mプライズです。県などによりますと、T・Mプライズが去年5月までに販売した袋詰めの精米について、「山梨県産」や「武川米こしひかり」などと表示していたにもかかわらず、他県産のコメが混ざるなど、6676キロについて表示と違っていたということです。県が実施しているサンプル調査で判明しました。
T・Mプライズは、取材に「社員の教育不足で他県産のコメが混ざってしまった。申し訳ありませんでした」とコメントしました。
県は、食品表示法に基づき行政指導を行い、表示の是正や原因の報告を求めています。</t>
    <phoneticPr fontId="16"/>
  </si>
  <si>
    <t>「４週間で－２０ｋｇ」で消費者庁が措置命令、機能性表示食品と優良誤認</t>
    <phoneticPr fontId="16"/>
  </si>
  <si>
    <t xml:space="preserve"> 　「４週間で－２０ｋｇ」などとして販売されていた機能性表示食品について、合理的な根拠が認められないとして消費者庁が販売会社に再発防止を命じる措置命令を出していたことがわかりました。会社側は事業を継続するつもりはないとのことです。今回は機能性表示食品と優良誤認表示について見ていきます。
事案の概要
　報道などによりますと、健康食品販売会社「アリュール」（品川区）は機能性表示食品「スリムサポ」の販売に際して、同社ウェブサイトで「機能性表示食品　届出番号F９５６」「１日１回飲むだけで簡単　肥満気味な方の体重・体脂肪　ウエストサイズの減少をサポート　高めのBMIを減らす機能が報告されているサプリメント」「国が痩せると認めたサプリ」などと表示していたとされます。また段々となった腹部の肉をつまむ人物のイラストと細身の人物のイラスト等と共に表示し、あたかも同製品を摂取すれば含まれる成分によって痩身効果が得られるかのように表示していたとのことです。しかし消費者庁に提出された資料はこれらの表示の裏付けとなる合理的な根拠を示すものではなかったとして措置命令が出されました。</t>
    <phoneticPr fontId="16"/>
  </si>
  <si>
    <t>「白楊豚」問題で渡清（宇都宮）に行政指導　栃木県、食品表示法に基づき　別の豚納品し販売</t>
    <phoneticPr fontId="16"/>
  </si>
  <si>
    <t>栃木県高根沢町上柏崎の道の駅たかねざわ元気あっぷむらで宇都宮白楊高の「白楊豚」として別の豚肉が納品、販売されていた問題で、県が食品表示法に基づき、納品していた宇都宮市東宿郷5丁目の食肉加工卸「渡清」に対し行政指導したことが6日までに、関係者への取材で分かった。県は少なくとも9300キロ余りの豚肉を白楊豚と偽って表示していたなどとして、再発防止の措置を講じるよう同社に求めた。指導は11月30日付。
　関係者によると、県は調査の結果、同社が少なくとも2020年3月～23年10月の間、白楊豚と表示して別の豚肉9321キロを納品していたと判断。白楊豚の使用をうたった加工食品では輸入豚肉も使用しているのに、その使用割合を示さなかったとした。さらに同社が原産地などの表示の根拠となる製造記録を作っておらず、表示内容が本物かどうか証明できないとも認定した。その上で県は、食品表示に対する意識の欠如や管理態勢の不備などを指摘。食品表示に関する責任の所在を明確にしたり、チェック体制を定期的に検証したりして、必要な改善を行うよう指導した。全役員と社員に食品表示制度の教育を行うことなども求めた。
　行政指導を受け、同社は下野新聞社の取材に「コンプライアンス（法令順守）を徹底し、一から出直したい」とした。今後、宇都宮白楊高を訪れ謝罪するほか、22日までに県へ再発防止策を提出するという。道の駅を所有する高根沢町は「道の駅と白楊豚の信用を回復するため、原因と責任の所在を追及しなければならない」と、今後の対応を検討しているとした。</t>
    <phoneticPr fontId="16"/>
  </si>
  <si>
    <t>“Qoo10でも販売中” 健康機能食品を226億円売り上げたヨ・エスダー</t>
    <phoneticPr fontId="16"/>
  </si>
  <si>
    <t>ソウル江南警察署が12月3日に明かしたところによると、ヨ・エスターに対する告発状が先月受け付けられた。彼女は自身が運営する健康機能食品の通販サイト「ESTHER MALL」で販売中の商品の広告において食品表示広告法に違反した疑いが持たれている。告発状には、ヨ・エスダーが通販サイトで販売する約400種類の商品のうち、半分以上が食品表示広告法8条1～5項に違反したという内容が盛り込まれた。ヨ・エスターが自社の商品を宣伝する過程で、確認されていない内容をもとに病気を予防したり、治療できるというふうに広告しているとのことだ。告発人A氏は「現職にいる時、該当の法律に違反する業者などを取り締まったが、まだ根絶されていない。特に医師の身分を活用することは大きな問題だと考え、公益のために告発した」と明らかにした。
食品表示広告法8条1～5項は、「病気の予防・治療に効能があると認識するおそれのある表示または広告（1項）」「食品などを医薬品と認識するおそれのある表示または広告（2項）「健康機能食品でないものを健康機能食品と認識するおそれのある表示または広告（3項）「虚偽・誇張された表示または広告（4項）などの内容だ。
これに対し、ESTHER MALLの関係者は「実施中の広告はすべて韓国健康機能食品協会の審議を通った内容だけを使用するものなので、虚偽・誇張広告とは見られない。食品医薬品安全処と健康機能食品協会の解釈がすべて一致しておらず、虚偽・誇張広告の有無は解釈するところによって変わる可能性がある」と反論した。</t>
    <phoneticPr fontId="16"/>
  </si>
  <si>
    <t>https://kahoku.news/articles/20231213khn000069.html</t>
    <phoneticPr fontId="86"/>
  </si>
  <si>
    <t xml:space="preserve">11月、東根市農協が出荷し愛知県で販売されたラ・フランスから基準を超える残留農薬が検出され回収作業が行われています。
残留農薬が検出されたのは11月7日に名古屋市内で販売された東根市産のラ・フランスです。
食品衛生法に基づき行われた検査で発覚しました。
県によりますと今回、検出されたダニを殺す農薬「プロパルギット」はモモやリンゴには認められていますが西洋ナシへの使用は認められていません。
その上で設けられた残留基準を上回っていました。県は検出されたものと同じときに出荷されたおよそ240キロを回収するよう指導したということです。
</t>
    <phoneticPr fontId="86"/>
  </si>
  <si>
    <t>円空さといも 一部残留農薬基準超過</t>
    <phoneticPr fontId="86"/>
  </si>
  <si>
    <t>12月6日から11月15日に販売した「円空さといも」において、 残留農薬基準超過「 保健所の検査において農薬成分であるダイアジノンが0.03ppm(基準値0.02ppm)検出」が判明したため、回収する。これまで健康被害の報告はない。(リコールプラス編集部)(リコールプラス)
【対処方法】流通段階での在庫並びに店頭在庫と消費者からの回収</t>
    <phoneticPr fontId="86"/>
  </si>
  <si>
    <t>https://www.foods-ch.com/anzen/kt_48176/</t>
    <phoneticPr fontId="86"/>
  </si>
  <si>
    <t>「オーガニックで発達障害が改善」川田議員の投稿に根拠は？「科学的な真摯さ」に基づきできることは</t>
    <phoneticPr fontId="86"/>
  </si>
  <si>
    <t>立憲民主党の川田龍平議員が「オーガニックな食事で、子どもの発達障害の症状も改善！」とSNSに投稿し、その根拠を疑問視する声が上がっている。
　12月7日、立憲民主党の川田龍平議員がある特定の農薬について書かれた本を引用する形で、冒頭の文言をSNSとブログで投稿。あわせて、オーガニック給食の導入を進める自身の活動をPRしている。この投稿に対しSNS上では「根拠の提示を求める」「誤った情報で当事者を苦しめるな」などの声のほか「関連しているかも…」と不安視する声も上がっている。
゛ 『ABEMAヒルズ』では11日、川田議員に投稿内容の根拠などについて質問したが、15日正午までに回答は得られていない。
　オーガニックとは、化学肥料や指定外の農薬、遺伝子組み換え技術を使わないことなどを指す。オーガニックな食事で発達障害が改善するのか、また特定の農薬の使用と発達障害の関係について、管轄する省庁は 「エビデンスを確認しているものはない」（厚労省）
 「農薬の使用によって発達障害が引き起こされるかどうかについて、因果関係は確認されていないと承知している」（農水省）
　としている。食品の健康への影響を審査する食品安全委員会も同様に「因果関係は確認されていない」としたうえで、残留農薬の基準値については「国際機関のリスク評価の値に準じた形で決めている」としている。　一方で、現時点で因果関係が確認されていないということは将来的な影響の有無を示していないともとれる。</t>
    <phoneticPr fontId="86"/>
  </si>
  <si>
    <t>https://news.yahoo.co.jp/articles/93ef0a2a72bda1560fe0f0b4bb33c5b1991a193e</t>
    <phoneticPr fontId="86"/>
  </si>
  <si>
    <t>唐揚げやカツカレー弁当食べ２３人が食中毒、店は無許可製造…保健所が営業行わないよう指導</t>
    <phoneticPr fontId="16"/>
  </si>
  <si>
    <t>甲府市は１６日、同市羽黒町の「メイプルランチ」が販売した弁当を食べた２０～６０歳代の男女２３人が、ノロウイルスによる食中毒を発症したと発表した。重症者はいないという。市保健所によると、１２日に市内の事業所で唐揚げやカツカレーなどの弁当を食べた２３人が、１３日から１５日にかけて 嘔吐おうと や下痢などを発症したという。同店は弁当製造に必要な許可を得ていなかったため、市保健所は１４日、弁当製造などの営業を行わないよう指導した。</t>
    <phoneticPr fontId="16"/>
  </si>
  <si>
    <t>https://www.yomiuri.co.jp/national/20231217-OYT1T50041/</t>
    <phoneticPr fontId="16"/>
  </si>
  <si>
    <t>山梨県</t>
    <rPh sb="0" eb="3">
      <t>ヤマナシケン</t>
    </rPh>
    <phoneticPr fontId="16"/>
  </si>
  <si>
    <t>読売新聞</t>
    <rPh sb="0" eb="4">
      <t>ヨミウリシンブン</t>
    </rPh>
    <phoneticPr fontId="16"/>
  </si>
  <si>
    <t>給食食材「かやきせんべい」にカビ毒 健康被害確認されず 柏市の小中6校4219食分</t>
    <phoneticPr fontId="16"/>
  </si>
  <si>
    <t>柏市は１５日、市内の小中学校６校で１１月に提供した給食の食材「かやきせんべい」の原料から食品衛生法の基準値を超えるカビ毒が検出されたと発表した。納入業者から報告があり判明した。同食材を使用した「せんべい汁」は４２１９食分提供されたが、児童生徒らの健康被害は確認されていないという。市によると、納入業者が今月１１日、原料の小麦からのカビ毒検出を報告。せんべい汁は１１月９～２０日の間に６校で各１回ずつ、全学年に提供された。市ではすでにこの業者からの納入を停止、保護者には文書やメールで事情を説明している。カビ毒はデオキシニバレノールで、大量に摂取すると嘔吐（おうと）や消化管などの障害といった症状が出ることがあるという。</t>
    <phoneticPr fontId="16"/>
  </si>
  <si>
    <t>千葉県</t>
    <rPh sb="0" eb="3">
      <t>チバケン</t>
    </rPh>
    <phoneticPr fontId="16"/>
  </si>
  <si>
    <t>千葉日報</t>
    <rPh sb="0" eb="4">
      <t>チバニッポウ</t>
    </rPh>
    <phoneticPr fontId="16"/>
  </si>
  <si>
    <t>給食食材「かやきせんべい」にカビ毒 健康被害確認されず 柏市の小中6校4219食分 - グノシー (gunosy.com)</t>
  </si>
  <si>
    <t>老人ホームで24人食中毒　70～90代の男女、便から「ウエルシュ菌」　船橋</t>
    <phoneticPr fontId="16"/>
  </si>
  <si>
    <t>船橋市は14日、市内の介護付有料老人ホーム「ライフコミューン船橋厨房」で、給食を食べた入居者の70～90代の男女24人が下痢の症状を訴え、便から食中毒の原因となる「ウエルシュ菌」が検出されたと発表した。市保健所は給食が原因の食中毒と断定し、施設内の給食調理施設を2日間の営業停止処分とした。市保健所によると、7日に肉野菜炒めなどを食べた入居者35人と職員2人のうち、24人が翌8日早朝に発症した。全員回復しているという。</t>
    <phoneticPr fontId="16"/>
  </si>
  <si>
    <t>　</t>
    <phoneticPr fontId="16"/>
  </si>
  <si>
    <t>老人ホームで24人食中毒　70～90代の男女、便から「ウエルシュ菌」　船橋（千葉日報オンライン） - Yahoo!ニュース</t>
  </si>
  <si>
    <t>学食で学生10人食中毒　茨城・阿見の県立医療大　運営業者、営業禁止に</t>
    <phoneticPr fontId="16"/>
  </si>
  <si>
    <t>茨城県は13日、同県阿見町阿見の県立医療大の学生食堂で7日に提供された料理を食べた10～20代の男女10人の学生が腹痛や下痢を訴え、竜ケ崎保健所がウェルシュ菌による食中毒と断定したと発表した。全員快方に向かっているという。県生活衛生課によると、学食はNPO法人「青少年の自立を支える会シオン」(同町)が運営。提供された料理は吸い物、わかめご飯、肉じゃがの定食。食べた学生2人の検体からウェルシュ菌が検出された。</t>
    <phoneticPr fontId="16"/>
  </si>
  <si>
    <t>茨木県</t>
    <rPh sb="0" eb="2">
      <t>イバラギ</t>
    </rPh>
    <rPh sb="2" eb="3">
      <t>ケン</t>
    </rPh>
    <phoneticPr fontId="16"/>
  </si>
  <si>
    <t>https://nordot.app/1107616007596458653?c=113147194022725109</t>
    <phoneticPr fontId="16"/>
  </si>
  <si>
    <t>茨木新聞</t>
    <rPh sb="0" eb="2">
      <t>イバラギ</t>
    </rPh>
    <rPh sb="2" eb="4">
      <t>シンブン</t>
    </rPh>
    <phoneticPr fontId="16"/>
  </si>
  <si>
    <t xml:space="preserve">刺し身から寄生虫、24人が食中毒の症状…同じ系列店の2飲食店で (読売新聞オンライン) </t>
    <phoneticPr fontId="16"/>
  </si>
  <si>
    <t>岡山県は11日、矢掛町の2宿泊施設にある飲食店で食中毒が発生したと発表した。20～80歳代の男女計24人が下痢や 嘔吐（おうと）などの症状を訴えたが、いずれも快方に向かっているという。2施設は系列店で、県はどちらもサワラの刺し身が原因と推定している。
　県生活衛生課によると、7日に「花鳥風月」で昼食を食べた1グループ15人のうち11人が発症。9日には、「矢掛 豊穣（ほうじょう）　あかつきの蔵」で夕食を食べた6グループ16人のうち13人も症状を訴えた。
　両店とも、サワラの刺し身から寄生虫が見つかっており、県は14日までの営業停止処分とした。</t>
    <phoneticPr fontId="16"/>
  </si>
  <si>
    <t>岡山県</t>
    <rPh sb="0" eb="3">
      <t>オカヤマケン</t>
    </rPh>
    <phoneticPr fontId="16"/>
  </si>
  <si>
    <t>https://news.yahoo.co.jp/articles/351a40be709faf0ee807a7dee9137d2276bca68f</t>
    <phoneticPr fontId="16"/>
  </si>
  <si>
    <t>【大分】中津市の飲食店で食中毒　カンピロバクター菌を検出</t>
    <phoneticPr fontId="16"/>
  </si>
  <si>
    <t>大分県</t>
    <rPh sb="0" eb="3">
      <t>オオイタケン</t>
    </rPh>
    <phoneticPr fontId="16"/>
  </si>
  <si>
    <t>大分県中津市の飲食店で食中毒が発生し、県はこの店に営業停止命令を出しました。
県によりますと１２月２日、中津市の居酒屋「鳥ひろ」で焼き鳥や鶏のタタキなどを食べた２０代の２人が発熱や下痢などの症状を訴え、医療機関を受診しました。保健所が２人の便を調べたところ、カンピロバクター菌が検出されました。体調は快方に向かっているということです。県はこの店に対し、１２月１１日から３日間の営業停止と、手指を消毒できる手洗い設備の設置命令を出しました。県は「鶏肉は十分に加熱して提供する」よう呼び掛けています。</t>
    <phoneticPr fontId="16"/>
  </si>
  <si>
    <t>大分朝日新聞</t>
    <rPh sb="0" eb="2">
      <t>オオイタ</t>
    </rPh>
    <rPh sb="2" eb="4">
      <t>アサヒ</t>
    </rPh>
    <rPh sb="4" eb="6">
      <t>シンブン</t>
    </rPh>
    <phoneticPr fontId="16"/>
  </si>
  <si>
    <t>https://news.yahoo.co.jp/articles/fa21472ddf5ed9c63a6cc2b85a781d7805bb258c</t>
    <phoneticPr fontId="16"/>
  </si>
  <si>
    <t>大阪府　小学校　同クラスの児童10人がＯ-157感染</t>
    <phoneticPr fontId="16"/>
  </si>
  <si>
    <t>大阪府</t>
    <rPh sb="0" eb="3">
      <t>オオサカフ</t>
    </rPh>
    <phoneticPr fontId="16"/>
  </si>
  <si>
    <t>12月11日、大阪府大阪市は先月11月以降、東成区の小学校で同じクラスの生徒10人が腸管出血性大腸菌Ｏ-157に感染したことを発表しました。10人のうち1人は下痢の症状がひどく、6日間入院したとのことです。大阪市によると感染源は現在も分からず、給食の調理方法についても問題はなかったとしています。大阪市は学校に、感染拡大防止の指導を行うとともに、関係者へ注意喚起を呼び掛けています。
腸管出血性大腸菌は、感染すると食後3～8日間で激しい腹痛や下痢、下血などを引き起こします。
感染の主な原因としては、加熱不足の肉を食べることや、菌に汚染された飲食物を摂取することなどがあげられます。これらに注意して感染を防ぎましょう。</t>
    <phoneticPr fontId="16"/>
  </si>
  <si>
    <t>https://www.shokukanken.com/post-14237/</t>
    <phoneticPr fontId="16"/>
  </si>
  <si>
    <t xml:space="preserve">食環境衛生研究所 </t>
    <phoneticPr fontId="16"/>
  </si>
  <si>
    <t>矢掛町の2施設で食中毒　24人が嘔吐や下痢　サワラの刺身から寄生虫「4極嚢粘液胞子虫」検出</t>
    <phoneticPr fontId="16"/>
  </si>
  <si>
    <t>岡山県は、矢掛町の宿泊施設の飲食店などで提供された料理を食べた24人が、食中毒の症状を訴えていると発表しました。岡山県生活衛生課によりますと、食中毒が発生したのは矢掛町にある宿泊施設・矢掛屋の中にある「花鳥風月」と、同じグループの飲食店「矢掛豊穣あかつきの蔵」です。今月（12月）8日に備中保健所に飲食施設から連絡がありわかったもので、調べたところ、7日に「花鳥風月」で食事をした11人が、また9日に「矢掛豊穣あかつきの蔵」で食事をした13人が嘔吐や下痢などの症状を訴えたということです。
県が食材を調べたところ、サワラの刺身から、食中毒を引き起こす寄生虫「4極嚢粘液胞子虫」が見つかり、原因食材はサワラの刺身ではないかと推定し調べています。岡山県は、2つの飲食施設をきのうから14日まで4日間の営業停止処分にしました。</t>
    <phoneticPr fontId="16"/>
  </si>
  <si>
    <t>https://topics.smt.docomo.ne.jp/article/rsk/region/rsk-888279</t>
    <phoneticPr fontId="16"/>
  </si>
  <si>
    <t>山陽放送</t>
    <rPh sb="0" eb="4">
      <t>サンヨウホウソウ</t>
    </rPh>
    <phoneticPr fontId="16"/>
  </si>
  <si>
    <t>食中毒の発生について 有毒植物（スイセン）</t>
    <phoneticPr fontId="16"/>
  </si>
  <si>
    <t>令和５年 12 月１日（金）、市内の医療機関から「令和５年 11 月 30 日（木）に、スイセンを誤食して救急搬送されてきた患者を診察し、食中毒が疑われる。」との連絡があり、直ちに調査を開始しました。発症者宅の庭から採取した植物がスイセンと鑑別され、また、スイセンに含まれる有毒成分が検出されたため、本日、有毒植物（スイセン）を原因とする家庭での食中毒と判断しました。
 横浜市青葉区　３ 発症状況 （12 月８日（金）現在）　喫食関係　喫食日時 11 月 30 日（木）７時 15 分
喫食者数 ２人　発症者　　関係
初発日 11 月 30 日（木）７時 40 分
発症者数 ２人（70 歳代）　内訳：男性１人、女性１人
主な症状 下痢、おう吐、頭痛　※発症者の症状はいずれも軽く、重症者及び入院者はいません</t>
    <phoneticPr fontId="16"/>
  </si>
  <si>
    <t>https://www.city.yokohama.lg.jp/city-info/koho-kocho/press/iryo/2023/1208syokuchudoku.files/0002_20231208.pdf</t>
    <phoneticPr fontId="16"/>
  </si>
  <si>
    <t>神奈川県</t>
    <rPh sb="0" eb="4">
      <t>カナガワケン</t>
    </rPh>
    <phoneticPr fontId="16"/>
  </si>
  <si>
    <t>横浜市記者発表</t>
    <phoneticPr fontId="16"/>
  </si>
  <si>
    <t>普通に食事しただけで870万円超の会計に！　原因はSNSに投稿した1枚の写真（中国）</t>
    <phoneticPr fontId="86"/>
  </si>
  <si>
    <t>このほど中国のレストランで、食事の際に撮影した写真をSNSに投稿したことで、会計時に870万円を超える大金を請求されてしまった女性が話題を呼んでいる。幸いにも店は女性に注文金額すべてを請求することは無かったものの、SNSに写真を投稿する際に注意すべきケースの1つとして注目を集めていると、中国雲南省のニュースメディア『开屏新闻』などが伝えた。
先月23日、ワンさん（Wang）と名乗る女性が、友人とともに中国南部雲南省昆明市の鍋が楽しめるレストランを訪れていた。鍋の具材が並んだテーブルの様子を撮影したワンさんは、その写真を中国のSNSアプリ「WeChat（微信）」に投稿した。
ワンさんがスマホを置いて食事を楽しみ始めた一方で、店側には異常な量の注文が殺到した。イカの料理が2580皿、同地方で人気のアヒルの血を使った料理が1850皿、エビのすり身の料理が9990皿と、多数の注文がワンさんのテーブルから厨房に届いたのだ。
驚いた店員がワンさんのテーブルを訪れ、食事の代金が43万中国人民元（約872万円）にも膨らんだ明細を見せて事実確認を行った。信じ難い数字にワンさんは驚いており、心当たりがまったく無いため困惑した。</t>
    <phoneticPr fontId="86"/>
  </si>
  <si>
    <t>https://japan.techinsight.jp/2023/12/iruy12101148.html</t>
    <phoneticPr fontId="86"/>
  </si>
  <si>
    <t>日ＡＳＥＡＮ首脳会議が開幕</t>
    <phoneticPr fontId="86"/>
  </si>
  <si>
    <t>日本と東南アジア諸国連合（ＡＳＥＡＮ）の友好協力関係５０周年を記念した特別首脳会議の夕食会を前に、写真撮影に臨む岸田文雄首相（前列左から４人目）と参加国の首脳ら＝１６日午後、東京・元赤坂の迎賓館　【時事通信社】</t>
    <phoneticPr fontId="86"/>
  </si>
  <si>
    <t>https://chofu.keizai.biz/gpnews/1354047/</t>
    <phoneticPr fontId="86"/>
  </si>
  <si>
    <t xml:space="preserve">スーナク英首相、パンデミック中の外食支援策を擁護 コロナ対策独立調査委で - YouTube </t>
    <phoneticPr fontId="86"/>
  </si>
  <si>
    <t>https://www.youtube.com/watch?v=wcGWv88ddPk</t>
    <phoneticPr fontId="86"/>
  </si>
  <si>
    <t>新型コロナウイルスのパンデミックに対するイギリス政府の対応を検証する独立調査委員会（委員長・ハレット女男爵）の審問が続き、当時の財務相だったリシ・スーナク首相が11日、最後の証人として出席した。6～7日には、当時の政権を担ったボリス・ジョンソン元首相が出席し、質疑に応じていた。
最初のロックダウンが解除された2020年夏に、経済復興策としてスーナク氏が推進した「外食して支援」事業について質問されると、首相はその有効性を強調した。
感染対策と経済活動維持のバランスが求められる中で、経済維持を優先する財務省が「死者が出るのに賛成」していたと政府内でうわさされていたのではないかとの問いには、首相は「そのような呼び方は不当だ」と反発した。調査委の報告書は、来年末以降に公表される見通し。</t>
    <phoneticPr fontId="86"/>
  </si>
  <si>
    <t>ニュージーランド産食品・飲料の輸出好調！日本への輸出は2年間でワイン45％、乳製品67％増</t>
    <phoneticPr fontId="86"/>
  </si>
  <si>
    <t>ニュージーランド企業のビジネス促進を担う政府機関ニュージーランド大使館 商務部(New Zealand Trade and Enterprise 略称:NZTE)は、日本にニュージーランド産商品のブランド価値を広げること目的に様々な活動を行っています。
2021年から2023年にかけては、ニュージーランド産ワインと乳製品の日本への輸出の伸びが目覚ましく、ワインは45％、チーズは67％の増加となりました。特に、ワインの2023年の伸び率は数量・金額ともに輸入ワインの中で第一位を記録、市場の注目度、需要の高さが顕著となりました。これは、国内のブドウ園面積の96％が持続可能の認証を取得しているワイン製造や、放牧の牧草飼育牛から作られる乳製品など、サステナブルな生産体制とそれによる品質の高さ・美味しさが評価された結果と言えます。この動向を踏まえ、NZTEは12月12日（火）にニュージーランド政府観光局と共催のメディア向けイベントを開催し、ニュージーランド産食材と飲料の特徴である、美味しさ、安全性、品質の高さ、栄養価の高さをご説明するとともに、実際にワインとチーズを試食いただきました。本イベントは、NZTE が日本をはじめオーストラリア、中国、米国、英国などの主要な輸出市場にむけて展開しているグローバルキャンペーン「Made with Care（思いやりで、できている。）」の一環として実施したもので、「思いやりで、できている。」のメッセージは、美味しさ・安全・高品質・栄養の高さ・エシカル（人や社会・環境への配慮）などを強みとしているニュージーランド生まれの製品を表現しています。ニュージーランド産の食品・飲料は、ワイン、乳製品の他、牛肉やラム肉などの畜産物、サーモンや貝類などの水産物、リンゴやキウイフルーツ、かぼちゃなどの農産物、はちみつ、ジュース等の飲料、スナックや加工品など多岐にわたります。</t>
    <phoneticPr fontId="86"/>
  </si>
  <si>
    <t>https://www.oricon.co.jp/pressrelease/1745798/</t>
    <phoneticPr fontId="86"/>
  </si>
  <si>
    <t>中国経済の停滞が逆風…低迷する産ロボ受注、今後の見通しは？</t>
    <phoneticPr fontId="86"/>
  </si>
  <si>
    <t xml:space="preserve">２０２３年の産業用ロボット業界は不透明感が高まる世界経済の影響を強く受け、受注低迷が続いた１年だった。
日本ロボット工業会の四半期統計によると、直近の２３年７―９月期の産業用ロボット受注額（会員ベース）は前年同期比３１・８％減の１６１０億円と、大きく落ち込んだ。
日本ロボット工業会の山口賢治会長（ファナック社長）は「世界的なインフレや高金利、地政学的問題もあって設備投資への様子見が広がった」と２３年の受注環境を分析する。特に産業用ロボット需要の約半数を占める中国経済の停滞が逆風となった。ただ、業界内では「中長期的な時間軸で見れば、自動化需要の高まりは揺るぎようがない」（産業用ロボットメーカー幹部）と強気な声も聞かれる。世界的な労働者不足といった構造課題は依然として継続しており、単年での設備投資の波は意に介さない様子だ。
実際、２４年以降も安定成長が見込まれる。国際ロボット連盟のスザンヌ・ビーラー事務局長は「２４年の産業用ロボット新規設置台数は前年比５％増と成長がやや減速すると予想されるが、全世界で年間６０万台の設置台数を達成する見込み」と説明。日本市場は人口動態の変化に伴う自動化需要があらゆる業種で広がり、１ケタ台後半の成長率を予想する。
ロボットメーカー各社も“仕込み”に余念がない。安川電機は約２００億円を投じてロボットの新工場を本社（北九州市八幡西区）に建設する。川崎重工業の橋本康彦社長も「生産体制の拡大など成長を実現するための将来構想は全て作っている」と自信を示す。ファナックは協働ロボット「ＣＲＸシリーズ」で食品仕様の機種を投入したほか、不二越も産業用ロボットがベースで、生産性と信頼性を両立した協働ロボット「ＣＭＺ０５」を９月に発売した。世界経済の回復時期は後ろ倒しになるとの観測もあるが、２４年も各社の投資や製品開発の熱は冷めそうにない。
</t>
    <phoneticPr fontId="86"/>
  </si>
  <si>
    <t>https://newswitch.jp/p/39691</t>
    <phoneticPr fontId="86"/>
  </si>
  <si>
    <t>中国</t>
    <rPh sb="0" eb="2">
      <t>チュウゴク</t>
    </rPh>
    <phoneticPr fontId="86"/>
  </si>
  <si>
    <t>asean</t>
    <phoneticPr fontId="86"/>
  </si>
  <si>
    <t>ニュージーランド</t>
    <phoneticPr fontId="86"/>
  </si>
  <si>
    <t>イギリス</t>
    <phoneticPr fontId="86"/>
  </si>
  <si>
    <t>食の安全を目指す　③　記録を付けなさい?</t>
    <rPh sb="0" eb="1">
      <t>ショク</t>
    </rPh>
    <rPh sb="2" eb="4">
      <t>アンゼン</t>
    </rPh>
    <rPh sb="5" eb="7">
      <t>メザ</t>
    </rPh>
    <rPh sb="11" eb="13">
      <t>キロク</t>
    </rPh>
    <rPh sb="14" eb="15">
      <t>ツ</t>
    </rPh>
    <phoneticPr fontId="5"/>
  </si>
  <si>
    <t>　　改正された食品衛生法の意味</t>
    <rPh sb="2" eb="4">
      <t>カイセイ</t>
    </rPh>
    <rPh sb="7" eb="9">
      <t>ショクヒン</t>
    </rPh>
    <rPh sb="9" eb="12">
      <t>エイセイホウ</t>
    </rPh>
    <rPh sb="13" eb="15">
      <t>イミ</t>
    </rPh>
    <phoneticPr fontId="5"/>
  </si>
  <si>
    <t>　記録はいつも仕事の終わりにまとめてつけています。</t>
    <rPh sb="1" eb="3">
      <t>キロク</t>
    </rPh>
    <rPh sb="7" eb="9">
      <t>シゴト</t>
    </rPh>
    <rPh sb="10" eb="11">
      <t>オ</t>
    </rPh>
    <phoneticPr fontId="5"/>
  </si>
  <si>
    <t>だからつけ忘れはなく　ほら　　この通り　　いつもお無時間に　わたしのハンコが押してあるでしょ!!!</t>
    <rPh sb="5" eb="6">
      <t>ワス</t>
    </rPh>
    <rPh sb="17" eb="18">
      <t>トオ</t>
    </rPh>
    <rPh sb="25" eb="26">
      <t>ナシ</t>
    </rPh>
    <rPh sb="26" eb="28">
      <t>ジカン</t>
    </rPh>
    <rPh sb="38" eb="39">
      <t>オ</t>
    </rPh>
    <phoneticPr fontId="5"/>
  </si>
  <si>
    <t xml:space="preserve">           これがほとんどの施設の実態です。このどこに問題は潜んでいるのでしょうか　?</t>
    <rPh sb="19" eb="21">
      <t>シセツ</t>
    </rPh>
    <rPh sb="22" eb="24">
      <t>ジッタイ</t>
    </rPh>
    <rPh sb="32" eb="34">
      <t>モンダイ</t>
    </rPh>
    <rPh sb="35" eb="36">
      <t>ヒソ</t>
    </rPh>
    <phoneticPr fontId="5"/>
  </si>
  <si>
    <t>ファクトリー・クリンシステムからe-learningのご案内</t>
  </si>
  <si>
    <t xml:space="preserve">ラ・フランスに基準超える残留農薬 東根のＪＡの名古屋出荷分から検出 </t>
    <phoneticPr fontId="8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</si>
</sst>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6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sz val="20"/>
      <color theme="3"/>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indexed="8"/>
      <name val="游ゴシック"/>
      <family val="3"/>
      <charset val="128"/>
    </font>
    <font>
      <b/>
      <sz val="18"/>
      <name val="游ゴシック"/>
      <family val="3"/>
      <charset val="128"/>
    </font>
    <font>
      <sz val="14"/>
      <color theme="0"/>
      <name val="AR P新藝体E"/>
      <family val="3"/>
      <charset val="128"/>
    </font>
    <font>
      <b/>
      <sz val="14"/>
      <color rgb="FF0070C0"/>
      <name val="ＭＳ Ｐゴシック"/>
      <family val="3"/>
      <charset val="128"/>
    </font>
    <font>
      <b/>
      <sz val="14"/>
      <name val="Microsoft YaHei"/>
      <family val="3"/>
      <charset val="134"/>
    </font>
    <font>
      <sz val="20"/>
      <color indexed="8"/>
      <name val="ＭＳ Ｐゴシック"/>
      <family val="3"/>
      <charset val="128"/>
    </font>
    <font>
      <b/>
      <sz val="14"/>
      <color indexed="8"/>
      <name val="ＭＳ Ｐゴシック"/>
      <family val="3"/>
      <charset val="128"/>
    </font>
    <font>
      <sz val="11"/>
      <color indexed="62"/>
      <name val="ＭＳ Ｐゴシック"/>
      <family val="3"/>
      <charset val="128"/>
    </font>
    <font>
      <b/>
      <sz val="11"/>
      <color indexed="60"/>
      <name val="ＭＳ Ｐゴシック"/>
      <family val="3"/>
      <charset val="128"/>
    </font>
  </fonts>
  <fills count="45">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6DDDF7"/>
        <bgColor indexed="64"/>
      </patternFill>
    </fill>
    <fill>
      <patternFill patternType="solid">
        <fgColor theme="5" tint="0.39997558519241921"/>
        <bgColor indexed="64"/>
      </patternFill>
    </fill>
    <fill>
      <patternFill patternType="solid">
        <fgColor rgb="FFFF9900"/>
        <bgColor indexed="64"/>
      </patternFill>
    </fill>
    <fill>
      <patternFill patternType="solid">
        <fgColor rgb="FF3399FF"/>
        <bgColor indexed="64"/>
      </patternFill>
    </fill>
    <fill>
      <patternFill patternType="solid">
        <fgColor indexed="29"/>
        <bgColor indexed="64"/>
      </patternFill>
    </fill>
  </fills>
  <borders count="271">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12"/>
      </left>
      <right/>
      <top style="thin">
        <color indexed="12"/>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right style="medium">
        <color indexed="12"/>
      </right>
      <top style="thin">
        <color indexed="12"/>
      </top>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thin">
        <color auto="1"/>
      </right>
      <top style="thin">
        <color auto="1"/>
      </top>
      <bottom style="thin">
        <color auto="1"/>
      </bottom>
      <diagonal/>
    </border>
    <border>
      <left style="thin">
        <color indexed="64"/>
      </left>
      <right style="hair">
        <color indexed="64"/>
      </right>
      <top style="thin">
        <color auto="1"/>
      </top>
      <bottom style="dashed">
        <color indexed="64"/>
      </bottom>
      <diagonal/>
    </border>
    <border>
      <left style="hair">
        <color indexed="64"/>
      </left>
      <right style="hair">
        <color indexed="64"/>
      </right>
      <top style="thin">
        <color auto="1"/>
      </top>
      <bottom style="dashed">
        <color indexed="64"/>
      </bottom>
      <diagonal/>
    </border>
    <border>
      <left style="hair">
        <color indexed="64"/>
      </left>
      <right style="thin">
        <color auto="1"/>
      </right>
      <top style="thin">
        <color auto="1"/>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auto="1"/>
      </right>
      <top style="dashed">
        <color indexed="64"/>
      </top>
      <bottom style="dashed">
        <color indexed="64"/>
      </bottom>
      <diagonal/>
    </border>
    <border>
      <left style="thin">
        <color auto="1"/>
      </left>
      <right/>
      <top style="thin">
        <color auto="1"/>
      </top>
      <bottom/>
      <diagonal/>
    </border>
    <border>
      <left/>
      <right style="thin">
        <color auto="1"/>
      </right>
      <top style="thin">
        <color auto="1"/>
      </top>
      <bottom/>
      <diagonal/>
    </border>
    <border>
      <left style="medium">
        <color auto="1"/>
      </left>
      <right style="medium">
        <color rgb="FF888888"/>
      </right>
      <top style="medium">
        <color indexed="23"/>
      </top>
      <bottom style="medium">
        <color auto="1"/>
      </bottom>
      <diagonal/>
    </border>
    <border>
      <left/>
      <right style="medium">
        <color rgb="FF888888"/>
      </right>
      <top style="medium">
        <color indexed="23"/>
      </top>
      <bottom style="medium">
        <color auto="1"/>
      </bottom>
      <diagonal/>
    </border>
    <border>
      <left/>
      <right style="medium">
        <color auto="1"/>
      </right>
      <top style="medium">
        <color indexed="23"/>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style="thin">
        <color indexed="64"/>
      </left>
      <right style="dashed">
        <color indexed="64"/>
      </right>
      <top style="dashed">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thin">
        <color auto="1"/>
      </top>
      <bottom style="thin">
        <color indexed="64"/>
      </bottom>
      <diagonal/>
    </border>
    <border>
      <left style="thick">
        <color indexed="12"/>
      </left>
      <right style="medium">
        <color indexed="12"/>
      </right>
      <top style="thin">
        <color indexed="12"/>
      </top>
      <bottom/>
      <diagonal/>
    </border>
    <border>
      <left/>
      <right style="medium">
        <color indexed="12"/>
      </right>
      <top style="thin">
        <color indexed="12"/>
      </top>
      <bottom/>
      <diagonal/>
    </border>
    <border>
      <left style="medium">
        <color auto="1"/>
      </left>
      <right style="medium">
        <color indexed="12"/>
      </right>
      <top style="medium">
        <color auto="1"/>
      </top>
      <bottom style="thin">
        <color indexed="12"/>
      </bottom>
      <diagonal/>
    </border>
    <border>
      <left style="medium">
        <color indexed="53"/>
      </left>
      <right/>
      <top/>
      <bottom/>
      <diagonal/>
    </border>
    <border>
      <left/>
      <right style="medium">
        <color indexed="53"/>
      </right>
      <top/>
      <bottom/>
      <diagonal/>
    </border>
    <border>
      <left style="medium">
        <color indexed="53"/>
      </left>
      <right/>
      <top/>
      <bottom style="medium">
        <color indexed="53"/>
      </bottom>
      <diagonal/>
    </border>
    <border>
      <left/>
      <right/>
      <top/>
      <bottom style="medium">
        <color indexed="53"/>
      </bottom>
      <diagonal/>
    </border>
    <border>
      <left/>
      <right style="medium">
        <color indexed="53"/>
      </right>
      <top/>
      <bottom style="medium">
        <color indexed="53"/>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53"/>
      </left>
      <right/>
      <top style="thick">
        <color indexed="56"/>
      </top>
      <bottom/>
      <diagonal/>
    </border>
    <border>
      <left/>
      <right/>
      <top style="thick">
        <color indexed="56"/>
      </top>
      <bottom/>
      <diagonal/>
    </border>
    <border>
      <left/>
      <right style="medium">
        <color indexed="53"/>
      </right>
      <top style="thick">
        <color indexed="56"/>
      </top>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1" fillId="0" borderId="0"/>
    <xf numFmtId="0" fontId="112" fillId="0" borderId="0" applyNumberFormat="0" applyFill="0" applyBorder="0" applyAlignment="0" applyProtection="0"/>
    <xf numFmtId="0" fontId="111" fillId="0" borderId="0"/>
  </cellStyleXfs>
  <cellXfs count="781">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1" xfId="2" applyFont="1" applyFill="1" applyBorder="1" applyAlignment="1">
      <alignment horizontal="center" vertical="center"/>
    </xf>
    <xf numFmtId="14" fontId="10" fillId="2" borderId="32"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2" xfId="17" applyFont="1" applyFill="1" applyBorder="1" applyAlignment="1">
      <alignment horizontal="left" vertical="center"/>
    </xf>
    <xf numFmtId="0" fontId="34" fillId="9" borderId="43" xfId="17" applyFont="1" applyFill="1" applyBorder="1" applyAlignment="1">
      <alignment horizontal="center" vertical="center"/>
    </xf>
    <xf numFmtId="0" fontId="34" fillId="9" borderId="43" xfId="2" applyFont="1" applyFill="1" applyBorder="1" applyAlignment="1">
      <alignment horizontal="center" vertical="center"/>
    </xf>
    <xf numFmtId="0" fontId="35" fillId="9" borderId="43" xfId="2" applyFont="1" applyFill="1" applyBorder="1" applyAlignment="1">
      <alignment horizontal="center" vertical="center"/>
    </xf>
    <xf numFmtId="0" fontId="35" fillId="9" borderId="44"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5" xfId="2" applyFont="1" applyFill="1" applyBorder="1" applyAlignment="1">
      <alignment horizontal="center" vertical="center"/>
    </xf>
    <xf numFmtId="0" fontId="35" fillId="9" borderId="46" xfId="2" applyFont="1" applyFill="1" applyBorder="1" applyAlignment="1">
      <alignment horizontal="center" vertical="center"/>
    </xf>
    <xf numFmtId="0" fontId="1" fillId="10" borderId="46" xfId="17" applyFill="1" applyBorder="1">
      <alignment vertical="center"/>
    </xf>
    <xf numFmtId="0" fontId="38" fillId="0" borderId="0" xfId="17" applyFont="1" applyAlignment="1">
      <alignment horizontal="center" vertical="center"/>
    </xf>
    <xf numFmtId="0" fontId="8" fillId="0" borderId="45" xfId="1" applyFill="1" applyBorder="1" applyAlignment="1" applyProtection="1">
      <alignment vertical="center"/>
    </xf>
    <xf numFmtId="0" fontId="1" fillId="10" borderId="46" xfId="17" applyFill="1" applyBorder="1" applyAlignment="1">
      <alignment horizontal="center" vertical="center"/>
    </xf>
    <xf numFmtId="0" fontId="8" fillId="10" borderId="0" xfId="1" applyFill="1" applyBorder="1" applyAlignment="1" applyProtection="1">
      <alignment vertical="center" wrapText="1"/>
    </xf>
    <xf numFmtId="0" fontId="6" fillId="10" borderId="46"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2" xfId="17" applyFont="1" applyFill="1" applyBorder="1" applyAlignment="1">
      <alignment horizontal="center" vertical="center"/>
    </xf>
    <xf numFmtId="0" fontId="57" fillId="3" borderId="54" xfId="17" applyFont="1" applyFill="1" applyBorder="1" applyAlignment="1">
      <alignment horizontal="center" vertical="center" wrapText="1"/>
    </xf>
    <xf numFmtId="0" fontId="7" fillId="3" borderId="55" xfId="17" applyFont="1" applyFill="1" applyBorder="1" applyAlignment="1">
      <alignment horizontal="center" vertical="center" wrapText="1"/>
    </xf>
    <xf numFmtId="0" fontId="14" fillId="3" borderId="55" xfId="17" applyFont="1" applyFill="1" applyBorder="1" applyAlignment="1">
      <alignment horizontal="center" vertical="center" wrapText="1"/>
    </xf>
    <xf numFmtId="0" fontId="59"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7" fillId="3" borderId="33" xfId="17" applyFont="1" applyFill="1" applyBorder="1" applyAlignment="1">
      <alignment horizontal="center" vertical="center" wrapText="1"/>
    </xf>
    <xf numFmtId="176" fontId="60" fillId="3" borderId="39" xfId="17" applyNumberFormat="1" applyFont="1" applyFill="1" applyBorder="1" applyAlignment="1">
      <alignment horizontal="center" vertical="center" wrapText="1"/>
    </xf>
    <xf numFmtId="0" fontId="60" fillId="3" borderId="39"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7" xfId="17" applyNumberFormat="1" applyFont="1" applyFill="1" applyBorder="1" applyAlignment="1">
      <alignment horizontal="center" vertical="center" wrapText="1"/>
    </xf>
    <xf numFmtId="0" fontId="60" fillId="12" borderId="57" xfId="17" applyFont="1" applyFill="1" applyBorder="1" applyAlignment="1">
      <alignment horizontal="left" vertical="center" wrapText="1"/>
    </xf>
    <xf numFmtId="0" fontId="64" fillId="13" borderId="58" xfId="17" applyFont="1" applyFill="1" applyBorder="1" applyAlignment="1">
      <alignment horizontal="center" vertical="center" wrapText="1"/>
    </xf>
    <xf numFmtId="176" fontId="62" fillId="13" borderId="58" xfId="17" applyNumberFormat="1" applyFont="1" applyFill="1" applyBorder="1" applyAlignment="1">
      <alignment horizontal="center" vertical="center" wrapText="1"/>
    </xf>
    <xf numFmtId="181" fontId="64" fillId="10" borderId="58" xfId="0" applyNumberFormat="1" applyFont="1" applyFill="1" applyBorder="1" applyAlignment="1">
      <alignment horizontal="center" vertical="center"/>
    </xf>
    <xf numFmtId="0" fontId="64" fillId="13" borderId="59" xfId="17" applyFont="1" applyFill="1" applyBorder="1" applyAlignment="1">
      <alignment horizontal="center" vertical="center" wrapText="1"/>
    </xf>
    <xf numFmtId="182" fontId="66" fillId="13" borderId="60" xfId="17" applyNumberFormat="1" applyFont="1" applyFill="1" applyBorder="1" applyAlignment="1">
      <alignment horizontal="center" vertical="center" wrapText="1"/>
    </xf>
    <xf numFmtId="0" fontId="7" fillId="3" borderId="34" xfId="17" applyFont="1" applyFill="1" applyBorder="1" applyAlignment="1">
      <alignment horizontal="center" vertical="center" wrapText="1"/>
    </xf>
    <xf numFmtId="0" fontId="7" fillId="3" borderId="35" xfId="17" applyFont="1" applyFill="1" applyBorder="1" applyAlignment="1">
      <alignment horizontal="center" vertical="center" wrapText="1"/>
    </xf>
    <xf numFmtId="0" fontId="14" fillId="3" borderId="35" xfId="17" applyFont="1" applyFill="1" applyBorder="1" applyAlignment="1">
      <alignment horizontal="center" vertical="center" wrapText="1"/>
    </xf>
    <xf numFmtId="0" fontId="59"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2" xfId="2" applyFill="1" applyBorder="1" applyAlignment="1">
      <alignment vertical="top" wrapText="1"/>
    </xf>
    <xf numFmtId="0" fontId="6" fillId="2" borderId="63" xfId="2" applyFill="1" applyBorder="1" applyAlignment="1">
      <alignment vertical="top" wrapText="1"/>
    </xf>
    <xf numFmtId="0" fontId="1" fillId="2" borderId="64" xfId="2" applyFont="1" applyFill="1" applyBorder="1" applyAlignment="1">
      <alignment vertical="top" wrapText="1"/>
    </xf>
    <xf numFmtId="0" fontId="6" fillId="3" borderId="13" xfId="2" applyFill="1" applyBorder="1">
      <alignment vertical="center"/>
    </xf>
    <xf numFmtId="0" fontId="1" fillId="3" borderId="65" xfId="2" applyFont="1" applyFill="1" applyBorder="1" applyAlignment="1">
      <alignment vertical="top" wrapText="1"/>
    </xf>
    <xf numFmtId="0" fontId="6" fillId="15" borderId="13" xfId="2" applyFill="1" applyBorder="1">
      <alignment vertical="center"/>
    </xf>
    <xf numFmtId="0" fontId="0" fillId="0" borderId="67" xfId="0" applyBorder="1">
      <alignment vertical="center"/>
    </xf>
    <xf numFmtId="0" fontId="15" fillId="0" borderId="67" xfId="0" applyFont="1" applyBorder="1">
      <alignment vertical="center"/>
    </xf>
    <xf numFmtId="0" fontId="0" fillId="0" borderId="68" xfId="0" applyBorder="1">
      <alignment vertical="center"/>
    </xf>
    <xf numFmtId="0" fontId="0" fillId="0" borderId="48" xfId="0" applyBorder="1">
      <alignment vertical="center"/>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2" xfId="2" applyBorder="1" applyAlignment="1">
      <alignment horizontal="center" vertical="center" wrapText="1"/>
    </xf>
    <xf numFmtId="0" fontId="6" fillId="6" borderId="102" xfId="2" applyFill="1" applyBorder="1" applyAlignment="1">
      <alignment horizontal="center" vertical="center" wrapText="1"/>
    </xf>
    <xf numFmtId="0" fontId="1" fillId="5" borderId="0" xfId="2" applyFont="1" applyFill="1">
      <alignment vertical="center"/>
    </xf>
    <xf numFmtId="0" fontId="0" fillId="0" borderId="67" xfId="0" applyBorder="1" applyAlignment="1">
      <alignment vertical="top"/>
    </xf>
    <xf numFmtId="0" fontId="0" fillId="0" borderId="0" xfId="0" applyAlignment="1">
      <alignment vertical="top"/>
    </xf>
    <xf numFmtId="0" fontId="1" fillId="14" borderId="64" xfId="2" applyFont="1" applyFill="1" applyBorder="1" applyAlignment="1">
      <alignment vertical="top" wrapText="1"/>
    </xf>
    <xf numFmtId="0" fontId="7" fillId="25" borderId="55"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4" fillId="0" borderId="0" xfId="17" applyFont="1">
      <alignment vertical="center"/>
    </xf>
    <xf numFmtId="0" fontId="83" fillId="0" borderId="0" xfId="2" applyFont="1">
      <alignment vertical="center"/>
    </xf>
    <xf numFmtId="0" fontId="85" fillId="20" borderId="119" xfId="0" applyFont="1" applyFill="1" applyBorder="1" applyAlignment="1">
      <alignment horizontal="center" vertical="center" wrapText="1"/>
    </xf>
    <xf numFmtId="14" fontId="6" fillId="0" borderId="0" xfId="2" applyNumberFormat="1">
      <alignment vertical="center"/>
    </xf>
    <xf numFmtId="0" fontId="18" fillId="2" borderId="41"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0" xfId="2" applyFont="1" applyFill="1" applyBorder="1" applyAlignment="1">
      <alignment horizontal="center" vertical="center" wrapText="1"/>
    </xf>
    <xf numFmtId="0" fontId="91" fillId="3" borderId="40" xfId="2" applyFont="1" applyFill="1" applyBorder="1" applyAlignment="1">
      <alignment horizontal="center" vertical="center"/>
    </xf>
    <xf numFmtId="14" fontId="91" fillId="3" borderId="39"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8"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6" xfId="0" applyFont="1" applyBorder="1">
      <alignment vertical="center"/>
    </xf>
    <xf numFmtId="0" fontId="6" fillId="0" borderId="43" xfId="0" applyFont="1" applyBorder="1">
      <alignment vertical="center"/>
    </xf>
    <xf numFmtId="0" fontId="6" fillId="0" borderId="67" xfId="0" applyFont="1" applyBorder="1">
      <alignment vertical="center"/>
    </xf>
    <xf numFmtId="0" fontId="6" fillId="0" borderId="0" xfId="0" applyFont="1">
      <alignment vertical="center"/>
    </xf>
    <xf numFmtId="0" fontId="90" fillId="0" borderId="67" xfId="0" applyFont="1" applyBorder="1">
      <alignment vertical="center"/>
    </xf>
    <xf numFmtId="0" fontId="90" fillId="0" borderId="0" xfId="0" applyFont="1">
      <alignment vertical="center"/>
    </xf>
    <xf numFmtId="0" fontId="90" fillId="5" borderId="67" xfId="0" applyFont="1" applyFill="1" applyBorder="1">
      <alignment vertical="center"/>
    </xf>
    <xf numFmtId="0" fontId="90" fillId="5" borderId="0" xfId="0" applyFont="1" applyFill="1">
      <alignment vertical="center"/>
    </xf>
    <xf numFmtId="0" fontId="6" fillId="5" borderId="133" xfId="2" applyFill="1" applyBorder="1">
      <alignment vertical="center"/>
    </xf>
    <xf numFmtId="0" fontId="6" fillId="0" borderId="133" xfId="2" applyBorder="1">
      <alignment vertical="center"/>
    </xf>
    <xf numFmtId="0" fontId="93" fillId="19" borderId="131" xfId="17" applyFont="1" applyFill="1" applyBorder="1" applyAlignment="1">
      <alignment horizontal="center" vertical="center" wrapText="1"/>
    </xf>
    <xf numFmtId="14" fontId="93" fillId="19" borderId="132" xfId="17" applyNumberFormat="1" applyFont="1" applyFill="1" applyBorder="1" applyAlignment="1">
      <alignment horizontal="center" vertical="center"/>
    </xf>
    <xf numFmtId="0" fontId="6" fillId="0" borderId="0" xfId="2" applyAlignment="1">
      <alignment horizontal="left" vertical="top"/>
    </xf>
    <xf numFmtId="0" fontId="6" fillId="28" borderId="141" xfId="2" applyFill="1" applyBorder="1" applyAlignment="1">
      <alignment horizontal="left" vertical="top"/>
    </xf>
    <xf numFmtId="0" fontId="8" fillId="28" borderId="140" xfId="1" applyFill="1" applyBorder="1" applyAlignment="1" applyProtection="1">
      <alignment horizontal="left" vertical="top"/>
    </xf>
    <xf numFmtId="14" fontId="19" fillId="3" borderId="100" xfId="2" applyNumberFormat="1" applyFont="1" applyFill="1" applyBorder="1" applyAlignment="1">
      <alignment horizontal="center" vertical="center" shrinkToFit="1"/>
    </xf>
    <xf numFmtId="14" fontId="27" fillId="3" borderId="100"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2" xfId="2" applyFont="1" applyFill="1" applyBorder="1" applyAlignment="1">
      <alignment vertical="top" wrapText="1"/>
    </xf>
    <xf numFmtId="0" fontId="91" fillId="21" borderId="38" xfId="2" applyFont="1" applyFill="1" applyBorder="1" applyAlignment="1">
      <alignment horizontal="center" vertical="center"/>
    </xf>
    <xf numFmtId="0" fontId="18" fillId="21" borderId="150" xfId="2" applyFont="1" applyFill="1" applyBorder="1" applyAlignment="1">
      <alignment horizontal="center" vertical="center" wrapText="1"/>
    </xf>
    <xf numFmtId="0" fontId="8" fillId="0" borderId="153" xfId="1" applyFill="1" applyBorder="1" applyAlignment="1" applyProtection="1">
      <alignment vertical="center" wrapText="1"/>
    </xf>
    <xf numFmtId="0" fontId="18" fillId="21" borderId="154" xfId="1" applyFont="1" applyFill="1" applyBorder="1" applyAlignment="1" applyProtection="1">
      <alignment horizontal="center" vertical="center" wrapText="1"/>
    </xf>
    <xf numFmtId="0" fontId="18" fillId="23" borderId="146" xfId="2" applyFont="1" applyFill="1" applyBorder="1" applyAlignment="1">
      <alignment horizontal="center" vertical="center" wrapText="1"/>
    </xf>
    <xf numFmtId="0" fontId="87" fillId="23" borderId="147" xfId="2" applyFont="1" applyFill="1" applyBorder="1" applyAlignment="1">
      <alignment horizontal="center" vertical="center"/>
    </xf>
    <xf numFmtId="0" fontId="87" fillId="23" borderId="148" xfId="2" applyFont="1" applyFill="1" applyBorder="1" applyAlignment="1">
      <alignment horizontal="center" vertical="center"/>
    </xf>
    <xf numFmtId="0" fontId="103" fillId="19" borderId="8" xfId="0" applyFont="1" applyFill="1" applyBorder="1" applyAlignment="1">
      <alignment horizontal="center" vertical="center" wrapText="1"/>
    </xf>
    <xf numFmtId="177" fontId="104" fillId="19" borderId="8" xfId="2" applyNumberFormat="1" applyFont="1" applyFill="1" applyBorder="1" applyAlignment="1">
      <alignment horizontal="center" vertical="center" shrinkToFit="1"/>
    </xf>
    <xf numFmtId="0" fontId="6" fillId="0" borderId="0" xfId="2" applyAlignment="1">
      <alignment horizontal="left" vertical="center"/>
    </xf>
    <xf numFmtId="0" fontId="105" fillId="5" borderId="67" xfId="0" applyFont="1" applyFill="1" applyBorder="1">
      <alignment vertical="center"/>
    </xf>
    <xf numFmtId="0" fontId="105" fillId="5" borderId="0" xfId="0" applyFont="1" applyFill="1" applyAlignment="1">
      <alignment horizontal="left" vertical="center"/>
    </xf>
    <xf numFmtId="0" fontId="105" fillId="5" borderId="0" xfId="0" applyFont="1" applyFill="1">
      <alignment vertical="center"/>
    </xf>
    <xf numFmtId="176" fontId="105" fillId="5" borderId="0" xfId="0" applyNumberFormat="1" applyFont="1" applyFill="1" applyAlignment="1">
      <alignment horizontal="left" vertical="center"/>
    </xf>
    <xf numFmtId="183" fontId="105" fillId="5" borderId="0" xfId="0" applyNumberFormat="1" applyFont="1" applyFill="1" applyAlignment="1">
      <alignment horizontal="center" vertical="center"/>
    </xf>
    <xf numFmtId="0" fontId="105" fillId="5" borderId="67" xfId="0" applyFont="1" applyFill="1" applyBorder="1" applyAlignment="1">
      <alignment vertical="top"/>
    </xf>
    <xf numFmtId="0" fontId="105" fillId="5" borderId="0" xfId="0" applyFont="1" applyFill="1" applyAlignment="1">
      <alignment vertical="top"/>
    </xf>
    <xf numFmtId="14" fontId="105" fillId="5" borderId="0" xfId="0" applyNumberFormat="1" applyFont="1" applyFill="1" applyAlignment="1">
      <alignment horizontal="left" vertical="center"/>
    </xf>
    <xf numFmtId="14" fontId="105" fillId="0" borderId="0" xfId="0" applyNumberFormat="1" applyFont="1">
      <alignment vertical="center"/>
    </xf>
    <xf numFmtId="0" fontId="106" fillId="0" borderId="0" xfId="0" applyFont="1">
      <alignment vertical="center"/>
    </xf>
    <xf numFmtId="0" fontId="6" fillId="0" borderId="61" xfId="2" applyBorder="1" applyAlignment="1">
      <alignment vertical="top" wrapText="1"/>
    </xf>
    <xf numFmtId="0" fontId="8" fillId="28" borderId="123" xfId="1" applyFill="1" applyBorder="1" applyAlignment="1" applyProtection="1">
      <alignment horizontal="left" vertical="top"/>
    </xf>
    <xf numFmtId="0" fontId="6" fillId="28" borderId="139" xfId="2" applyFill="1" applyBorder="1" applyAlignment="1">
      <alignment horizontal="left" vertical="top"/>
    </xf>
    <xf numFmtId="0" fontId="35" fillId="9" borderId="0" xfId="2" applyFont="1" applyFill="1" applyAlignment="1">
      <alignment horizontal="center" vertical="center"/>
    </xf>
    <xf numFmtId="14" fontId="1" fillId="0" borderId="45"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5"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8" xfId="17" applyFont="1" applyBorder="1">
      <alignment vertical="center"/>
    </xf>
    <xf numFmtId="0" fontId="50" fillId="0" borderId="48" xfId="17" applyFont="1" applyBorder="1" applyAlignment="1">
      <alignment horizontal="right" vertical="center"/>
    </xf>
    <xf numFmtId="0" fontId="38" fillId="0" borderId="50" xfId="17" applyFont="1" applyBorder="1" applyAlignment="1">
      <alignment horizontal="center" vertical="center"/>
    </xf>
    <xf numFmtId="0" fontId="38" fillId="0" borderId="162"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63" xfId="17" applyFont="1" applyBorder="1" applyAlignment="1">
      <alignment horizontal="center" vertical="center" shrinkToFit="1"/>
    </xf>
    <xf numFmtId="0" fontId="50" fillId="0" borderId="51" xfId="17" applyFont="1" applyBorder="1" applyAlignment="1">
      <alignment vertical="center" shrinkToFit="1"/>
    </xf>
    <xf numFmtId="0" fontId="50" fillId="0" borderId="51" xfId="17" applyFont="1" applyBorder="1" applyAlignment="1">
      <alignment horizontal="center" vertical="center"/>
    </xf>
    <xf numFmtId="0" fontId="13" fillId="0" borderId="129"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0"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7"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1"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1"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3"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63" xfId="16" applyFont="1" applyFill="1" applyBorder="1">
      <alignment vertical="center"/>
    </xf>
    <xf numFmtId="0" fontId="50" fillId="19" borderId="164" xfId="16" applyFont="1" applyFill="1" applyBorder="1">
      <alignment vertical="center"/>
    </xf>
    <xf numFmtId="0" fontId="10" fillId="19" borderId="164" xfId="16" applyFont="1" applyFill="1" applyBorder="1">
      <alignment vertical="center"/>
    </xf>
    <xf numFmtId="0" fontId="37" fillId="0" borderId="0" xfId="17" applyFont="1" applyAlignment="1">
      <alignment horizontal="left" vertical="center" indent="2"/>
    </xf>
    <xf numFmtId="0" fontId="107" fillId="0" borderId="0" xfId="17" applyFont="1">
      <alignment vertical="center"/>
    </xf>
    <xf numFmtId="0" fontId="1" fillId="19" borderId="0" xfId="2" applyFont="1" applyFill="1">
      <alignment vertical="center"/>
    </xf>
    <xf numFmtId="0" fontId="24" fillId="19" borderId="37" xfId="2" applyFont="1" applyFill="1" applyBorder="1" applyAlignment="1">
      <alignment horizontal="center" vertical="top" wrapText="1"/>
    </xf>
    <xf numFmtId="0" fontId="23" fillId="19" borderId="165"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1"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0" xfId="2" applyNumberFormat="1" applyFont="1" applyFill="1" applyBorder="1" applyAlignment="1">
      <alignment horizontal="center" vertical="center" wrapText="1"/>
    </xf>
    <xf numFmtId="0" fontId="13" fillId="0" borderId="166" xfId="2" applyFont="1" applyBorder="1" applyAlignment="1">
      <alignment horizontal="center" vertical="center" wrapText="1"/>
    </xf>
    <xf numFmtId="0" fontId="13" fillId="0" borderId="167" xfId="2" applyFont="1" applyBorder="1" applyAlignment="1">
      <alignment horizontal="center" vertical="center" wrapText="1"/>
    </xf>
    <xf numFmtId="0" fontId="13" fillId="0" borderId="168" xfId="2" applyFont="1" applyBorder="1" applyAlignment="1">
      <alignment horizontal="center" vertical="center" wrapText="1"/>
    </xf>
    <xf numFmtId="0" fontId="13" fillId="0" borderId="166" xfId="2" applyFont="1" applyBorder="1" applyAlignment="1">
      <alignment horizontal="center" vertical="center"/>
    </xf>
    <xf numFmtId="0" fontId="13" fillId="5" borderId="166" xfId="2" applyFont="1" applyFill="1" applyBorder="1" applyAlignment="1">
      <alignment horizontal="center" vertical="center" wrapText="1"/>
    </xf>
    <xf numFmtId="0" fontId="103" fillId="19" borderId="134" xfId="0" applyFont="1" applyFill="1" applyBorder="1" applyAlignment="1">
      <alignment horizontal="center" vertical="center" wrapText="1"/>
    </xf>
    <xf numFmtId="0" fontId="103" fillId="19" borderId="158" xfId="0" applyFont="1" applyFill="1" applyBorder="1" applyAlignment="1">
      <alignment horizontal="center" vertical="center" wrapText="1"/>
    </xf>
    <xf numFmtId="0" fontId="98" fillId="26" borderId="169" xfId="2" applyFont="1" applyFill="1" applyBorder="1" applyAlignment="1">
      <alignment horizontal="center" vertical="center" wrapText="1"/>
    </xf>
    <xf numFmtId="0" fontId="99" fillId="26" borderId="170" xfId="2" applyFont="1" applyFill="1" applyBorder="1" applyAlignment="1">
      <alignment horizontal="center" vertical="center" wrapText="1"/>
    </xf>
    <xf numFmtId="0" fontId="97" fillId="26" borderId="170" xfId="2" applyFont="1" applyFill="1" applyBorder="1" applyAlignment="1">
      <alignment horizontal="center" vertical="center"/>
    </xf>
    <xf numFmtId="0" fontId="97" fillId="26" borderId="171"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49"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5" fillId="5" borderId="0" xfId="0" applyFont="1" applyFill="1" applyAlignment="1">
      <alignment horizontal="left" vertical="top"/>
    </xf>
    <xf numFmtId="0" fontId="113" fillId="19" borderId="0" xfId="17" applyFont="1" applyFill="1" applyAlignment="1">
      <alignment horizontal="left" vertical="center"/>
    </xf>
    <xf numFmtId="0" fontId="87" fillId="0" borderId="0" xfId="2" applyFont="1" applyAlignment="1">
      <alignment vertical="top" wrapText="1"/>
    </xf>
    <xf numFmtId="0" fontId="8" fillId="0" borderId="177" xfId="1" applyBorder="1" applyAlignment="1" applyProtection="1">
      <alignment vertical="center" wrapText="1"/>
    </xf>
    <xf numFmtId="0" fontId="8" fillId="0" borderId="172" xfId="1" applyFill="1" applyBorder="1" applyAlignment="1" applyProtection="1">
      <alignment vertical="center" wrapText="1"/>
    </xf>
    <xf numFmtId="180" fontId="50" fillId="11" borderId="178" xfId="17" applyNumberFormat="1" applyFont="1" applyFill="1" applyBorder="1" applyAlignment="1">
      <alignment horizontal="center" vertical="center"/>
    </xf>
    <xf numFmtId="0" fontId="115" fillId="3" borderId="9" xfId="2" applyFont="1" applyFill="1" applyBorder="1" applyAlignment="1">
      <alignment horizontal="center" vertical="center"/>
    </xf>
    <xf numFmtId="14" fontId="91" fillId="21" borderId="135" xfId="2" applyNumberFormat="1" applyFont="1" applyFill="1" applyBorder="1" applyAlignment="1">
      <alignment vertical="center" shrinkToFit="1"/>
    </xf>
    <xf numFmtId="0" fontId="28" fillId="21" borderId="179" xfId="0" applyFont="1" applyFill="1" applyBorder="1" applyAlignment="1">
      <alignment horizontal="center" vertical="center" wrapText="1"/>
    </xf>
    <xf numFmtId="14" fontId="29" fillId="21" borderId="180" xfId="2" applyNumberFormat="1" applyFont="1" applyFill="1" applyBorder="1" applyAlignment="1">
      <alignment horizontal="center" vertical="center" shrinkToFit="1"/>
    </xf>
    <xf numFmtId="14" fontId="87" fillId="21" borderId="182" xfId="1" applyNumberFormat="1" applyFont="1" applyFill="1" applyBorder="1" applyAlignment="1" applyProtection="1">
      <alignment vertical="center" wrapText="1"/>
    </xf>
    <xf numFmtId="14" fontId="87" fillId="21" borderId="183" xfId="1" applyNumberFormat="1" applyFont="1" applyFill="1" applyBorder="1" applyAlignment="1" applyProtection="1">
      <alignment vertical="center" wrapText="1"/>
    </xf>
    <xf numFmtId="56" fontId="87" fillId="21" borderId="181"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71" fillId="0" borderId="0" xfId="0" applyFont="1">
      <alignment vertical="center"/>
    </xf>
    <xf numFmtId="0" fontId="120" fillId="5" borderId="14" xfId="2" applyFont="1" applyFill="1" applyBorder="1">
      <alignment vertical="center"/>
    </xf>
    <xf numFmtId="0" fontId="119" fillId="0" borderId="133" xfId="0" applyFont="1" applyBorder="1">
      <alignment vertical="center"/>
    </xf>
    <xf numFmtId="0" fontId="118" fillId="31" borderId="0" xfId="0" applyFont="1" applyFill="1" applyAlignment="1">
      <alignment horizontal="center" vertical="center" wrapText="1"/>
    </xf>
    <xf numFmtId="177" fontId="13" fillId="19" borderId="185"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37" fillId="19" borderId="131" xfId="17" applyFont="1" applyFill="1" applyBorder="1" applyAlignment="1">
      <alignment horizontal="center" vertical="center" wrapText="1"/>
    </xf>
    <xf numFmtId="14" fontId="37" fillId="19" borderId="132" xfId="17" applyNumberFormat="1" applyFont="1" applyFill="1" applyBorder="1" applyAlignment="1">
      <alignment horizontal="center" vertical="center"/>
    </xf>
    <xf numFmtId="0" fontId="1" fillId="19" borderId="131" xfId="17" applyFill="1" applyBorder="1" applyAlignment="1">
      <alignment horizontal="center" vertical="center" wrapText="1"/>
    </xf>
    <xf numFmtId="14" fontId="1" fillId="19" borderId="132" xfId="17" applyNumberFormat="1" applyFill="1" applyBorder="1" applyAlignment="1">
      <alignment horizontal="center" vertical="center"/>
    </xf>
    <xf numFmtId="0" fontId="106" fillId="5" borderId="0" xfId="0" applyFont="1" applyFill="1">
      <alignment vertical="center"/>
    </xf>
    <xf numFmtId="0" fontId="107" fillId="0" borderId="0" xfId="17" applyFont="1" applyAlignment="1">
      <alignment horizontal="left" vertical="center"/>
    </xf>
    <xf numFmtId="177" fontId="1" fillId="19" borderId="186" xfId="2" applyNumberFormat="1" applyFont="1" applyFill="1" applyBorder="1" applyAlignment="1">
      <alignment horizontal="center" vertical="center" wrapText="1"/>
    </xf>
    <xf numFmtId="0" fontId="23" fillId="19" borderId="187" xfId="2" applyFont="1" applyFill="1" applyBorder="1" applyAlignment="1">
      <alignment horizontal="left" vertical="center"/>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23" fillId="21" borderId="52" xfId="2" applyNumberFormat="1" applyFont="1" applyFill="1" applyBorder="1" applyAlignment="1">
      <alignment horizontal="center" vertical="center" shrinkToFit="1"/>
    </xf>
    <xf numFmtId="0" fontId="130" fillId="19" borderId="189" xfId="2" applyFont="1" applyFill="1" applyBorder="1" applyAlignment="1">
      <alignment horizontal="center" vertical="center"/>
    </xf>
    <xf numFmtId="177" fontId="130" fillId="19" borderId="189" xfId="2" applyNumberFormat="1" applyFont="1" applyFill="1" applyBorder="1" applyAlignment="1">
      <alignment horizontal="center" vertical="center" shrinkToFit="1"/>
    </xf>
    <xf numFmtId="0" fontId="131" fillId="0" borderId="189" xfId="0" applyFont="1" applyBorder="1" applyAlignment="1">
      <alignment horizontal="center" vertical="center" wrapText="1"/>
    </xf>
    <xf numFmtId="177" fontId="13" fillId="19" borderId="189" xfId="2" applyNumberFormat="1" applyFont="1" applyFill="1" applyBorder="1" applyAlignment="1">
      <alignment horizontal="center" vertical="center" wrapText="1"/>
    </xf>
    <xf numFmtId="177" fontId="23" fillId="19" borderId="188" xfId="2" applyNumberFormat="1" applyFont="1" applyFill="1" applyBorder="1" applyAlignment="1">
      <alignment horizontal="center" vertical="center" shrinkToFit="1"/>
    </xf>
    <xf numFmtId="177" fontId="1" fillId="19" borderId="188" xfId="2" applyNumberFormat="1" applyFont="1" applyFill="1" applyBorder="1" applyAlignment="1">
      <alignment horizontal="center" vertical="center" wrapText="1"/>
    </xf>
    <xf numFmtId="0" fontId="23" fillId="19" borderId="188" xfId="2" applyFont="1" applyFill="1" applyBorder="1" applyAlignment="1">
      <alignment horizontal="center" vertical="center" wrapText="1"/>
    </xf>
    <xf numFmtId="0" fontId="6" fillId="0" borderId="188" xfId="2" applyBorder="1" applyAlignment="1">
      <alignment horizontal="center" vertical="center"/>
    </xf>
    <xf numFmtId="0" fontId="24" fillId="23" borderId="7" xfId="2" applyFont="1" applyFill="1" applyBorder="1" applyAlignment="1">
      <alignment horizontal="center" vertical="top" wrapText="1"/>
    </xf>
    <xf numFmtId="177" fontId="1" fillId="23" borderId="37"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115" fillId="3" borderId="9" xfId="2" applyFont="1" applyFill="1" applyBorder="1" applyAlignment="1">
      <alignment horizontal="center" vertical="center" wrapText="1"/>
    </xf>
    <xf numFmtId="0" fontId="108" fillId="26" borderId="170" xfId="2" applyFont="1" applyFill="1" applyBorder="1" applyAlignment="1">
      <alignment horizontal="left" vertical="center" shrinkToFit="1"/>
    </xf>
    <xf numFmtId="0" fontId="132" fillId="0" borderId="184" xfId="1" applyFont="1" applyFill="1" applyBorder="1" applyAlignment="1" applyProtection="1">
      <alignment vertical="top" wrapText="1"/>
    </xf>
    <xf numFmtId="0" fontId="91" fillId="21" borderId="9" xfId="2" applyFont="1" applyFill="1" applyBorder="1" applyAlignment="1">
      <alignment horizontal="center" vertical="center"/>
    </xf>
    <xf numFmtId="0" fontId="8" fillId="0" borderId="191" xfId="1" applyBorder="1" applyAlignment="1" applyProtection="1">
      <alignment horizontal="left" vertical="center" wrapText="1"/>
    </xf>
    <xf numFmtId="0" fontId="85" fillId="0" borderId="119" xfId="0" applyFont="1" applyBorder="1" applyAlignment="1">
      <alignment horizontal="center" vertical="center" wrapText="1"/>
    </xf>
    <xf numFmtId="0" fontId="135" fillId="0" borderId="136" xfId="0" applyFont="1" applyBorder="1" applyAlignment="1">
      <alignment horizontal="left" vertical="top" wrapText="1"/>
    </xf>
    <xf numFmtId="0" fontId="136" fillId="0" borderId="0" xfId="0" applyFont="1">
      <alignment vertical="center"/>
    </xf>
    <xf numFmtId="0" fontId="138" fillId="21" borderId="150" xfId="2" applyFont="1" applyFill="1" applyBorder="1" applyAlignment="1">
      <alignment horizontal="center" vertical="center" wrapText="1"/>
    </xf>
    <xf numFmtId="0" fontId="8" fillId="0" borderId="194" xfId="1" applyFill="1" applyBorder="1" applyAlignment="1" applyProtection="1">
      <alignment vertical="center" wrapText="1"/>
    </xf>
    <xf numFmtId="0" fontId="6" fillId="0" borderId="105" xfId="2" applyBorder="1">
      <alignment vertical="center"/>
    </xf>
    <xf numFmtId="0" fontId="27" fillId="0" borderId="156" xfId="2" applyFont="1" applyBorder="1" applyAlignment="1">
      <alignment vertical="top" wrapText="1"/>
    </xf>
    <xf numFmtId="0" fontId="8" fillId="0" borderId="196" xfId="1" applyFill="1" applyBorder="1" applyAlignment="1" applyProtection="1">
      <alignment vertical="center" wrapText="1"/>
    </xf>
    <xf numFmtId="0" fontId="6" fillId="0" borderId="106" xfId="2" applyBorder="1">
      <alignment vertical="center"/>
    </xf>
    <xf numFmtId="0" fontId="105" fillId="5" borderId="67"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27" xfId="17" applyFill="1" applyBorder="1" applyAlignment="1">
      <alignment horizontal="center" vertical="center" wrapText="1"/>
    </xf>
    <xf numFmtId="0" fontId="1" fillId="19" borderId="0" xfId="17" applyFill="1">
      <alignment vertical="center"/>
    </xf>
    <xf numFmtId="0" fontId="1" fillId="19" borderId="128" xfId="17" applyFill="1" applyBorder="1" applyAlignment="1">
      <alignment horizontal="center" vertical="center"/>
    </xf>
    <xf numFmtId="177" fontId="23" fillId="32" borderId="188" xfId="2" applyNumberFormat="1" applyFont="1" applyFill="1" applyBorder="1" applyAlignment="1">
      <alignment horizontal="center" vertical="center" shrinkToFit="1"/>
    </xf>
    <xf numFmtId="180" fontId="50" fillId="11" borderId="197" xfId="17" applyNumberFormat="1" applyFont="1" applyFill="1" applyBorder="1" applyAlignment="1">
      <alignment horizontal="center" vertical="center"/>
    </xf>
    <xf numFmtId="0" fontId="94" fillId="19" borderId="0" xfId="0" applyFont="1" applyFill="1" applyAlignment="1">
      <alignment horizontal="center" vertical="center"/>
    </xf>
    <xf numFmtId="0" fontId="143" fillId="21" borderId="150" xfId="2" applyFont="1" applyFill="1" applyBorder="1" applyAlignment="1">
      <alignment horizontal="center" vertical="center" wrapText="1"/>
    </xf>
    <xf numFmtId="0" fontId="25" fillId="19" borderId="0" xfId="2" applyFont="1" applyFill="1">
      <alignment vertical="center"/>
    </xf>
    <xf numFmtId="0" fontId="145" fillId="0" borderId="0" xfId="0" applyFont="1" applyAlignment="1">
      <alignment vertical="top" wrapText="1"/>
    </xf>
    <xf numFmtId="0" fontId="132" fillId="0" borderId="195" xfId="1" applyFont="1" applyBorder="1" applyAlignment="1" applyProtection="1">
      <alignment vertical="top" wrapText="1"/>
    </xf>
    <xf numFmtId="0" fontId="8" fillId="0" borderId="0" xfId="1" applyFill="1" applyBorder="1" applyAlignment="1" applyProtection="1">
      <alignment vertical="center" wrapText="1"/>
    </xf>
    <xf numFmtId="0" fontId="95" fillId="19" borderId="0" xfId="0" applyFont="1" applyFill="1" applyAlignment="1">
      <alignment vertical="center" wrapText="1"/>
    </xf>
    <xf numFmtId="0" fontId="72" fillId="5" borderId="198" xfId="2" applyFont="1" applyFill="1" applyBorder="1" applyAlignment="1">
      <alignment horizontal="left" vertical="center"/>
    </xf>
    <xf numFmtId="0" fontId="135" fillId="0" borderId="193" xfId="0" applyFont="1" applyBorder="1" applyAlignment="1">
      <alignment horizontal="left" vertical="top" wrapText="1"/>
    </xf>
    <xf numFmtId="0" fontId="101" fillId="19" borderId="131" xfId="17" applyFont="1" applyFill="1" applyBorder="1" applyAlignment="1">
      <alignment horizontal="center" vertical="center" wrapText="1"/>
    </xf>
    <xf numFmtId="0" fontId="8" fillId="0" borderId="202"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7" fillId="21" borderId="182" xfId="2" applyNumberFormat="1" applyFont="1" applyFill="1" applyBorder="1">
      <alignment vertical="center"/>
    </xf>
    <xf numFmtId="14" fontId="91" fillId="21" borderId="2" xfId="2" applyNumberFormat="1" applyFont="1" applyFill="1" applyBorder="1" applyAlignment="1">
      <alignment vertical="center" shrinkToFit="1"/>
    </xf>
    <xf numFmtId="14" fontId="87" fillId="21" borderId="203" xfId="1" applyNumberFormat="1" applyFont="1" applyFill="1" applyBorder="1" applyAlignment="1" applyProtection="1">
      <alignment vertical="center" wrapText="1"/>
    </xf>
    <xf numFmtId="183" fontId="105" fillId="5" borderId="0" xfId="0" applyNumberFormat="1" applyFont="1" applyFill="1" applyAlignment="1">
      <alignment horizontal="left" vertical="center"/>
    </xf>
    <xf numFmtId="14" fontId="121" fillId="19" borderId="132" xfId="0" applyNumberFormat="1" applyFont="1" applyFill="1" applyBorder="1" applyAlignment="1">
      <alignment horizontal="center" vertical="center"/>
    </xf>
    <xf numFmtId="0" fontId="132" fillId="0" borderId="152" xfId="1" applyFont="1" applyFill="1" applyBorder="1" applyAlignment="1" applyProtection="1">
      <alignment vertical="top" wrapText="1"/>
    </xf>
    <xf numFmtId="0" fontId="91" fillId="3" borderId="9" xfId="2" applyFont="1" applyFill="1" applyBorder="1" applyAlignment="1">
      <alignment horizontal="center" vertical="center"/>
    </xf>
    <xf numFmtId="14" fontId="91" fillId="21" borderId="204" xfId="2" applyNumberFormat="1" applyFont="1" applyFill="1" applyBorder="1" applyAlignment="1">
      <alignment horizontal="center" vertical="center"/>
    </xf>
    <xf numFmtId="14" fontId="91" fillId="21" borderId="205" xfId="2" applyNumberFormat="1" applyFont="1" applyFill="1" applyBorder="1" applyAlignment="1">
      <alignment horizontal="center" vertical="center"/>
    </xf>
    <xf numFmtId="14" fontId="91" fillId="21" borderId="206" xfId="2" applyNumberFormat="1" applyFont="1" applyFill="1" applyBorder="1" applyAlignment="1">
      <alignment horizontal="center" vertical="center"/>
    </xf>
    <xf numFmtId="0" fontId="8" fillId="0" borderId="207" xfId="1" applyFill="1" applyBorder="1" applyAlignment="1" applyProtection="1">
      <alignment vertical="center" wrapText="1"/>
    </xf>
    <xf numFmtId="0" fontId="8" fillId="0" borderId="209" xfId="1" applyBorder="1" applyAlignment="1" applyProtection="1">
      <alignment vertical="top" wrapText="1"/>
    </xf>
    <xf numFmtId="0" fontId="32" fillId="23" borderId="208" xfId="2" applyFont="1" applyFill="1" applyBorder="1" applyAlignment="1">
      <alignment horizontal="center" vertical="center" wrapText="1"/>
    </xf>
    <xf numFmtId="0" fontId="32" fillId="21" borderId="150" xfId="2" applyFont="1" applyFill="1" applyBorder="1" applyAlignment="1">
      <alignment horizontal="center" vertical="center" wrapText="1"/>
    </xf>
    <xf numFmtId="0" fontId="114" fillId="19" borderId="210" xfId="0" applyFont="1" applyFill="1" applyBorder="1" applyAlignment="1">
      <alignment horizontal="left" vertical="center"/>
    </xf>
    <xf numFmtId="0" fontId="114" fillId="19" borderId="211" xfId="0" applyFont="1" applyFill="1" applyBorder="1" applyAlignment="1">
      <alignment horizontal="left" vertical="center"/>
    </xf>
    <xf numFmtId="14" fontId="114" fillId="19" borderId="211" xfId="0" applyNumberFormat="1" applyFont="1" applyFill="1" applyBorder="1" applyAlignment="1">
      <alignment horizontal="center" vertical="center"/>
    </xf>
    <xf numFmtId="14" fontId="114" fillId="19" borderId="212" xfId="0" applyNumberFormat="1" applyFont="1" applyFill="1" applyBorder="1" applyAlignment="1">
      <alignment horizontal="center" vertical="center"/>
    </xf>
    <xf numFmtId="0" fontId="23" fillId="34" borderId="8" xfId="2" applyFont="1" applyFill="1" applyBorder="1" applyAlignment="1">
      <alignment horizontal="left" vertical="center"/>
    </xf>
    <xf numFmtId="177" fontId="10" fillId="34" borderId="10" xfId="2" applyNumberFormat="1" applyFont="1" applyFill="1" applyBorder="1" applyAlignment="1">
      <alignment horizontal="center" vertical="center" wrapText="1"/>
    </xf>
    <xf numFmtId="0" fontId="23" fillId="34" borderId="188" xfId="2" applyFont="1" applyFill="1" applyBorder="1" applyAlignment="1">
      <alignment horizontal="center" vertical="center" wrapText="1"/>
    </xf>
    <xf numFmtId="177" fontId="23" fillId="34" borderId="188" xfId="2" applyNumberFormat="1" applyFont="1" applyFill="1" applyBorder="1" applyAlignment="1">
      <alignment horizontal="center" vertical="center" shrinkToFit="1"/>
    </xf>
    <xf numFmtId="14" fontId="101" fillId="19" borderId="132" xfId="17" applyNumberFormat="1" applyFont="1" applyFill="1" applyBorder="1" applyAlignment="1">
      <alignment horizontal="center" vertical="center" wrapText="1"/>
    </xf>
    <xf numFmtId="0" fontId="132" fillId="0" borderId="176" xfId="2" applyFont="1" applyBorder="1" applyAlignment="1">
      <alignment horizontal="left" vertical="top" wrapText="1"/>
    </xf>
    <xf numFmtId="0" fontId="13" fillId="19" borderId="131" xfId="17" applyFont="1" applyFill="1" applyBorder="1" applyAlignment="1">
      <alignment horizontal="center" vertical="center" wrapText="1"/>
    </xf>
    <xf numFmtId="14" fontId="13" fillId="19" borderId="132" xfId="17" applyNumberFormat="1" applyFont="1" applyFill="1" applyBorder="1" applyAlignment="1">
      <alignment horizontal="center" vertical="center"/>
    </xf>
    <xf numFmtId="0" fontId="149" fillId="35" borderId="0" xfId="0" applyFont="1" applyFill="1" applyAlignment="1">
      <alignment horizontal="center" vertical="center" wrapText="1"/>
    </xf>
    <xf numFmtId="0" fontId="85" fillId="36" borderId="119" xfId="0" applyFont="1" applyFill="1" applyBorder="1" applyAlignment="1">
      <alignment horizontal="center" vertical="center" wrapText="1"/>
    </xf>
    <xf numFmtId="0" fontId="143" fillId="21" borderId="145" xfId="1" applyFont="1" applyFill="1" applyBorder="1" applyAlignment="1" applyProtection="1">
      <alignment horizontal="center" vertical="center" wrapText="1"/>
    </xf>
    <xf numFmtId="0" fontId="0" fillId="37" borderId="0" xfId="0" applyFill="1">
      <alignment vertical="center"/>
    </xf>
    <xf numFmtId="0" fontId="140" fillId="37" borderId="0" xfId="0" applyFont="1" applyFill="1">
      <alignment vertical="center"/>
    </xf>
    <xf numFmtId="0" fontId="137" fillId="37" borderId="0" xfId="0" applyFont="1" applyFill="1">
      <alignment vertical="center"/>
    </xf>
    <xf numFmtId="0" fontId="128" fillId="37" borderId="0" xfId="0" applyFont="1" applyFill="1" applyAlignment="1">
      <alignment vertical="center" wrapText="1"/>
    </xf>
    <xf numFmtId="0" fontId="141" fillId="37" borderId="0" xfId="0" applyFont="1" applyFill="1">
      <alignment vertical="center"/>
    </xf>
    <xf numFmtId="0" fontId="114" fillId="19" borderId="215" xfId="0" applyFont="1" applyFill="1" applyBorder="1" applyAlignment="1">
      <alignment horizontal="left" vertical="center"/>
    </xf>
    <xf numFmtId="0" fontId="114" fillId="19" borderId="216" xfId="0" applyFont="1" applyFill="1" applyBorder="1" applyAlignment="1">
      <alignment horizontal="left" vertical="center"/>
    </xf>
    <xf numFmtId="14" fontId="114" fillId="19" borderId="216" xfId="0" applyNumberFormat="1" applyFont="1" applyFill="1" applyBorder="1" applyAlignment="1">
      <alignment horizontal="center" vertical="center"/>
    </xf>
    <xf numFmtId="14" fontId="114" fillId="19" borderId="217" xfId="0" applyNumberFormat="1" applyFont="1" applyFill="1" applyBorder="1" applyAlignment="1">
      <alignment horizontal="center" vertical="center"/>
    </xf>
    <xf numFmtId="0" fontId="150" fillId="0" borderId="218" xfId="2" applyFont="1" applyBorder="1" applyAlignment="1">
      <alignment horizontal="left" vertical="top" wrapText="1"/>
    </xf>
    <xf numFmtId="180" fontId="50" fillId="11" borderId="219" xfId="17" applyNumberFormat="1" applyFont="1" applyFill="1" applyBorder="1" applyAlignment="1">
      <alignment horizontal="center" vertical="center"/>
    </xf>
    <xf numFmtId="0" fontId="13" fillId="0" borderId="221" xfId="2" applyFont="1" applyBorder="1" applyAlignment="1">
      <alignment horizontal="center" vertical="center" wrapText="1"/>
    </xf>
    <xf numFmtId="177" fontId="90" fillId="34" borderId="8" xfId="2" applyNumberFormat="1" applyFont="1" applyFill="1" applyBorder="1" applyAlignment="1">
      <alignment horizontal="center" vertical="center" shrinkToFit="1"/>
    </xf>
    <xf numFmtId="177" fontId="151" fillId="34" borderId="8" xfId="2" applyNumberFormat="1" applyFont="1" applyFill="1" applyBorder="1" applyAlignment="1">
      <alignment horizontal="center" vertical="center" wrapText="1"/>
    </xf>
    <xf numFmtId="0" fontId="90" fillId="34" borderId="10" xfId="2" applyFont="1" applyFill="1" applyBorder="1" applyAlignment="1">
      <alignment horizontal="center" vertical="center"/>
    </xf>
    <xf numFmtId="177" fontId="90" fillId="34" borderId="10" xfId="2" applyNumberFormat="1" applyFont="1" applyFill="1" applyBorder="1" applyAlignment="1">
      <alignment horizontal="center" vertical="center" shrinkToFit="1"/>
    </xf>
    <xf numFmtId="0" fontId="144" fillId="30" borderId="0" xfId="0" applyFont="1" applyFill="1" applyAlignment="1">
      <alignment horizontal="center" vertical="center" wrapText="1"/>
    </xf>
    <xf numFmtId="14" fontId="23" fillId="19" borderId="132" xfId="17" applyNumberFormat="1" applyFont="1" applyFill="1" applyBorder="1" applyAlignment="1">
      <alignment horizontal="center" vertical="center"/>
    </xf>
    <xf numFmtId="0" fontId="0" fillId="38" borderId="104" xfId="0" applyFill="1" applyBorder="1">
      <alignment vertical="center"/>
    </xf>
    <xf numFmtId="0" fontId="0" fillId="38" borderId="224" xfId="0" applyFill="1" applyBorder="1">
      <alignment vertical="center"/>
    </xf>
    <xf numFmtId="0" fontId="71" fillId="29" borderId="227" xfId="0" applyFont="1" applyFill="1" applyBorder="1" applyAlignment="1">
      <alignment horizontal="center" vertical="center"/>
    </xf>
    <xf numFmtId="0" fontId="6" fillId="19" borderId="228" xfId="2" applyFill="1" applyBorder="1" applyAlignment="1">
      <alignment horizontal="center" vertical="center" wrapText="1"/>
    </xf>
    <xf numFmtId="0" fontId="6" fillId="19" borderId="229" xfId="2" applyFill="1" applyBorder="1" applyAlignment="1">
      <alignment horizontal="center" vertical="center"/>
    </xf>
    <xf numFmtId="0" fontId="6" fillId="19" borderId="229" xfId="2" applyFill="1" applyBorder="1" applyAlignment="1">
      <alignment horizontal="center" vertical="center" wrapText="1"/>
    </xf>
    <xf numFmtId="0" fontId="6" fillId="19" borderId="230" xfId="2" applyFill="1" applyBorder="1" applyAlignment="1">
      <alignment horizontal="center" vertical="center"/>
    </xf>
    <xf numFmtId="0" fontId="0" fillId="23" borderId="225" xfId="0" applyFill="1" applyBorder="1" applyAlignment="1">
      <alignment horizontal="left" vertical="center"/>
    </xf>
    <xf numFmtId="0" fontId="0" fillId="23" borderId="226" xfId="0" applyFill="1" applyBorder="1" applyAlignment="1">
      <alignment horizontal="left" vertical="center"/>
    </xf>
    <xf numFmtId="0" fontId="71" fillId="29" borderId="226" xfId="0" applyFont="1" applyFill="1" applyBorder="1" applyAlignment="1">
      <alignment horizontal="left" vertical="center"/>
    </xf>
    <xf numFmtId="14" fontId="87" fillId="21" borderId="1" xfId="1" applyNumberFormat="1" applyFont="1" applyFill="1" applyBorder="1" applyAlignment="1" applyProtection="1">
      <alignment horizontal="center" vertical="center" shrinkToFit="1"/>
    </xf>
    <xf numFmtId="0" fontId="144" fillId="0" borderId="0" xfId="0" applyFont="1" applyAlignment="1">
      <alignment vertical="center" wrapText="1"/>
    </xf>
    <xf numFmtId="0" fontId="85" fillId="0" borderId="233" xfId="0" applyFont="1" applyBorder="1" applyAlignment="1">
      <alignment horizontal="center" vertical="center" wrapText="1"/>
    </xf>
    <xf numFmtId="0" fontId="85" fillId="0" borderId="234" xfId="0" applyFont="1" applyBorder="1" applyAlignment="1">
      <alignment horizontal="center" vertical="center" wrapText="1"/>
    </xf>
    <xf numFmtId="0" fontId="85" fillId="0" borderId="235" xfId="0" applyFont="1" applyBorder="1" applyAlignment="1">
      <alignment horizontal="center" vertical="center" wrapText="1"/>
    </xf>
    <xf numFmtId="0" fontId="114" fillId="19" borderId="236" xfId="0" applyFont="1" applyFill="1" applyBorder="1" applyAlignment="1">
      <alignment horizontal="left" vertical="center"/>
    </xf>
    <xf numFmtId="0" fontId="114" fillId="19" borderId="237" xfId="0" applyFont="1" applyFill="1" applyBorder="1" applyAlignment="1">
      <alignment horizontal="left" vertical="center"/>
    </xf>
    <xf numFmtId="14" fontId="114" fillId="19" borderId="237" xfId="0" applyNumberFormat="1" applyFont="1" applyFill="1" applyBorder="1" applyAlignment="1">
      <alignment horizontal="center" vertical="center"/>
    </xf>
    <xf numFmtId="14" fontId="114" fillId="19" borderId="238" xfId="0" applyNumberFormat="1" applyFont="1" applyFill="1" applyBorder="1" applyAlignment="1">
      <alignment horizontal="center" vertical="center"/>
    </xf>
    <xf numFmtId="0" fontId="150" fillId="0" borderId="239" xfId="1" applyFont="1" applyFill="1" applyBorder="1" applyAlignment="1" applyProtection="1">
      <alignment vertical="top" wrapText="1"/>
    </xf>
    <xf numFmtId="0" fontId="153" fillId="21" borderId="150" xfId="2" applyFont="1" applyFill="1" applyBorder="1" applyAlignment="1">
      <alignment horizontal="center" vertical="center" wrapText="1"/>
    </xf>
    <xf numFmtId="184" fontId="0" fillId="39" borderId="240" xfId="0" applyNumberFormat="1" applyFill="1" applyBorder="1">
      <alignment vertical="center"/>
    </xf>
    <xf numFmtId="0" fontId="100" fillId="19" borderId="0" xfId="0" applyFont="1" applyFill="1" applyAlignment="1">
      <alignment horizontal="center" vertical="center" wrapText="1"/>
    </xf>
    <xf numFmtId="14" fontId="13" fillId="19" borderId="132" xfId="17" applyNumberFormat="1" applyFont="1" applyFill="1" applyBorder="1" applyAlignment="1">
      <alignment horizontal="center" vertical="center" wrapText="1"/>
    </xf>
    <xf numFmtId="0" fontId="6" fillId="19" borderId="241" xfId="2" applyFill="1" applyBorder="1" applyAlignment="1">
      <alignment horizontal="center" vertical="center" wrapText="1"/>
    </xf>
    <xf numFmtId="0" fontId="6" fillId="19" borderId="242" xfId="2" applyFill="1" applyBorder="1" applyAlignment="1">
      <alignment horizontal="center" vertical="center"/>
    </xf>
    <xf numFmtId="0" fontId="6" fillId="19" borderId="242" xfId="2" applyFill="1" applyBorder="1" applyAlignment="1">
      <alignment horizontal="center" vertical="center" wrapText="1"/>
    </xf>
    <xf numFmtId="0" fontId="6" fillId="19" borderId="243" xfId="2" applyFill="1" applyBorder="1" applyAlignment="1">
      <alignment horizontal="center" vertical="center"/>
    </xf>
    <xf numFmtId="0" fontId="93" fillId="21" borderId="131" xfId="17" applyFont="1" applyFill="1" applyBorder="1" applyAlignment="1">
      <alignment horizontal="center" vertical="center" wrapText="1"/>
    </xf>
    <xf numFmtId="14" fontId="93" fillId="21" borderId="132" xfId="17" applyNumberFormat="1" applyFont="1" applyFill="1" applyBorder="1" applyAlignment="1">
      <alignment horizontal="center" vertical="center"/>
    </xf>
    <xf numFmtId="0" fontId="114" fillId="21" borderId="237" xfId="0" applyFont="1" applyFill="1" applyBorder="1" applyAlignment="1">
      <alignment horizontal="left" vertical="center"/>
    </xf>
    <xf numFmtId="0" fontId="114" fillId="29" borderId="211" xfId="0" applyFont="1" applyFill="1" applyBorder="1" applyAlignment="1">
      <alignment horizontal="left" vertical="center"/>
    </xf>
    <xf numFmtId="0" fontId="114" fillId="29" borderId="216" xfId="0" applyFont="1" applyFill="1" applyBorder="1" applyAlignment="1">
      <alignment horizontal="left" vertical="center"/>
    </xf>
    <xf numFmtId="0" fontId="114" fillId="29" borderId="237" xfId="0" applyFont="1" applyFill="1" applyBorder="1" applyAlignment="1">
      <alignment horizontal="left" vertical="center"/>
    </xf>
    <xf numFmtId="0" fontId="114" fillId="28" borderId="237" xfId="0" applyFont="1" applyFill="1" applyBorder="1" applyAlignment="1">
      <alignment horizontal="left" vertical="center"/>
    </xf>
    <xf numFmtId="0" fontId="114" fillId="40" borderId="237" xfId="0" applyFont="1" applyFill="1" applyBorder="1" applyAlignment="1">
      <alignment horizontal="left" vertical="center"/>
    </xf>
    <xf numFmtId="14" fontId="87" fillId="21" borderId="1" xfId="2" applyNumberFormat="1" applyFont="1" applyFill="1" applyBorder="1" applyAlignment="1">
      <alignment horizontal="center" vertical="center" wrapText="1" shrinkToFit="1"/>
    </xf>
    <xf numFmtId="0" fontId="71" fillId="19" borderId="0" xfId="0" applyFont="1" applyFill="1" applyAlignment="1">
      <alignment horizontal="center" vertical="center"/>
    </xf>
    <xf numFmtId="0" fontId="85" fillId="0" borderId="134" xfId="0" applyFont="1" applyBorder="1" applyAlignment="1">
      <alignment horizontal="center" vertical="center" wrapText="1"/>
    </xf>
    <xf numFmtId="0" fontId="114" fillId="28" borderId="211" xfId="0" applyFont="1" applyFill="1" applyBorder="1" applyAlignment="1">
      <alignment horizontal="left" vertical="center"/>
    </xf>
    <xf numFmtId="0" fontId="8" fillId="0" borderId="244" xfId="1" applyFill="1" applyBorder="1" applyAlignment="1" applyProtection="1">
      <alignment vertical="center" wrapText="1"/>
    </xf>
    <xf numFmtId="14" fontId="91" fillId="21" borderId="9" xfId="2" applyNumberFormat="1" applyFont="1" applyFill="1" applyBorder="1" applyAlignment="1">
      <alignment vertical="center" shrinkToFit="1"/>
    </xf>
    <xf numFmtId="14" fontId="87" fillId="21" borderId="9" xfId="1" applyNumberFormat="1" applyFont="1" applyFill="1" applyBorder="1" applyAlignment="1" applyProtection="1">
      <alignment vertical="center" wrapText="1"/>
    </xf>
    <xf numFmtId="0" fontId="8" fillId="0" borderId="209" xfId="1" applyBorder="1" applyAlignment="1" applyProtection="1">
      <alignment vertical="center" wrapText="1"/>
    </xf>
    <xf numFmtId="0" fontId="0" fillId="21" borderId="13" xfId="0" applyFill="1" applyBorder="1" applyAlignment="1">
      <alignment vertical="top" wrapText="1"/>
    </xf>
    <xf numFmtId="0" fontId="115" fillId="21" borderId="205" xfId="2" applyFont="1" applyFill="1" applyBorder="1" applyAlignment="1">
      <alignment horizontal="center" vertical="center" wrapText="1"/>
    </xf>
    <xf numFmtId="0" fontId="115" fillId="21" borderId="205" xfId="2" applyFont="1" applyFill="1" applyBorder="1" applyAlignment="1">
      <alignment horizontal="center" vertical="center"/>
    </xf>
    <xf numFmtId="0" fontId="115" fillId="21" borderId="204" xfId="2" applyFont="1" applyFill="1" applyBorder="1" applyAlignment="1">
      <alignment horizontal="center" vertical="center"/>
    </xf>
    <xf numFmtId="0" fontId="91" fillId="21" borderId="206" xfId="2" applyFont="1" applyFill="1" applyBorder="1" applyAlignment="1">
      <alignment horizontal="center" vertical="center"/>
    </xf>
    <xf numFmtId="56" fontId="93" fillId="19" borderId="131" xfId="17" applyNumberFormat="1" applyFont="1" applyFill="1" applyBorder="1" applyAlignment="1">
      <alignment horizontal="center" vertical="center" wrapText="1"/>
    </xf>
    <xf numFmtId="0" fontId="114" fillId="41" borderId="211" xfId="0" applyFont="1" applyFill="1" applyBorder="1" applyAlignment="1">
      <alignment horizontal="left" vertical="center"/>
    </xf>
    <xf numFmtId="0" fontId="114" fillId="41" borderId="216" xfId="0" applyFont="1" applyFill="1" applyBorder="1" applyAlignment="1">
      <alignment horizontal="left" vertical="center"/>
    </xf>
    <xf numFmtId="0" fontId="114" fillId="21" borderId="216" xfId="0" applyFont="1" applyFill="1" applyBorder="1" applyAlignment="1">
      <alignment horizontal="left" vertical="center"/>
    </xf>
    <xf numFmtId="0" fontId="148" fillId="0" borderId="0" xfId="2" applyFont="1">
      <alignment vertical="center"/>
    </xf>
    <xf numFmtId="0" fontId="101" fillId="21" borderId="131" xfId="17" applyFont="1" applyFill="1" applyBorder="1" applyAlignment="1">
      <alignment horizontal="center" vertical="center" wrapText="1"/>
    </xf>
    <xf numFmtId="0" fontId="133" fillId="0" borderId="245" xfId="1" applyFont="1" applyFill="1" applyBorder="1" applyAlignment="1" applyProtection="1">
      <alignment horizontal="left" vertical="top" wrapText="1"/>
    </xf>
    <xf numFmtId="0" fontId="8" fillId="0" borderId="246" xfId="1" applyFill="1" applyBorder="1" applyAlignment="1" applyProtection="1">
      <alignment horizontal="left" vertical="center" wrapText="1"/>
    </xf>
    <xf numFmtId="0" fontId="6" fillId="0" borderId="0" xfId="2" applyAlignment="1">
      <alignment horizontal="center" vertical="top"/>
    </xf>
    <xf numFmtId="0" fontId="132" fillId="0" borderId="253" xfId="1" applyFont="1" applyBorder="1" applyAlignment="1" applyProtection="1">
      <alignment horizontal="left" vertical="top" wrapText="1"/>
    </xf>
    <xf numFmtId="0" fontId="8" fillId="0" borderId="254" xfId="1" applyFill="1" applyBorder="1" applyAlignment="1" applyProtection="1">
      <alignment vertical="center" wrapText="1"/>
    </xf>
    <xf numFmtId="0" fontId="134" fillId="0" borderId="254" xfId="1" applyFont="1" applyFill="1" applyBorder="1" applyAlignment="1" applyProtection="1">
      <alignment horizontal="left" vertical="top" wrapText="1"/>
    </xf>
    <xf numFmtId="0" fontId="32" fillId="31" borderId="255" xfId="1" applyFont="1" applyFill="1" applyBorder="1" applyAlignment="1" applyProtection="1">
      <alignment horizontal="center" vertical="center" wrapText="1" shrinkToFit="1"/>
    </xf>
    <xf numFmtId="0" fontId="88" fillId="0" borderId="256" xfId="2" applyFont="1" applyBorder="1" applyAlignment="1">
      <alignment vertical="center" shrinkToFit="1"/>
    </xf>
    <xf numFmtId="0" fontId="32" fillId="31" borderId="257" xfId="1" applyFont="1" applyFill="1" applyBorder="1" applyAlignment="1" applyProtection="1">
      <alignment horizontal="center" vertical="center" wrapText="1" shrinkToFit="1"/>
    </xf>
    <xf numFmtId="0" fontId="88" fillId="0" borderId="244" xfId="2" applyFont="1" applyBorder="1" applyAlignment="1">
      <alignment vertical="center" shrinkToFit="1"/>
    </xf>
    <xf numFmtId="0" fontId="85" fillId="42" borderId="119" xfId="0" applyFont="1" applyFill="1" applyBorder="1" applyAlignment="1">
      <alignment horizontal="center" vertical="center" wrapText="1"/>
    </xf>
    <xf numFmtId="14" fontId="93" fillId="19" borderId="132" xfId="17" applyNumberFormat="1" applyFont="1" applyFill="1" applyBorder="1" applyAlignment="1">
      <alignment horizontal="center" vertical="center" wrapText="1"/>
    </xf>
    <xf numFmtId="0" fontId="1" fillId="21" borderId="131" xfId="17" applyFill="1" applyBorder="1" applyAlignment="1">
      <alignment horizontal="center" vertical="center" wrapText="1"/>
    </xf>
    <xf numFmtId="0" fontId="37" fillId="21" borderId="131" xfId="17" applyFont="1" applyFill="1" applyBorder="1" applyAlignment="1">
      <alignment horizontal="center" vertical="center" wrapText="1"/>
    </xf>
    <xf numFmtId="14" fontId="37" fillId="21" borderId="132" xfId="17" applyNumberFormat="1" applyFont="1" applyFill="1" applyBorder="1" applyAlignment="1">
      <alignment horizontal="center" vertical="center"/>
    </xf>
    <xf numFmtId="0" fontId="6" fillId="19" borderId="262" xfId="2" applyFill="1" applyBorder="1" applyAlignment="1">
      <alignment horizontal="center" vertical="center" wrapText="1"/>
    </xf>
    <xf numFmtId="0" fontId="6" fillId="19" borderId="263" xfId="2" applyFill="1" applyBorder="1" applyAlignment="1">
      <alignment horizontal="center" vertical="center"/>
    </xf>
    <xf numFmtId="0" fontId="6" fillId="19" borderId="263" xfId="2" applyFill="1" applyBorder="1" applyAlignment="1">
      <alignment horizontal="center" vertical="center" wrapText="1"/>
    </xf>
    <xf numFmtId="0" fontId="6" fillId="19" borderId="264" xfId="2" applyFill="1" applyBorder="1" applyAlignment="1">
      <alignment horizontal="center" vertical="center"/>
    </xf>
    <xf numFmtId="0" fontId="0" fillId="0" borderId="265" xfId="0" applyBorder="1" applyAlignment="1">
      <alignment horizontal="center" vertical="center"/>
    </xf>
    <xf numFmtId="0" fontId="0" fillId="0" borderId="266" xfId="0" applyBorder="1" applyAlignment="1">
      <alignment horizontal="center" vertical="center"/>
    </xf>
    <xf numFmtId="0" fontId="0" fillId="0" borderId="267" xfId="0" applyBorder="1" applyAlignment="1">
      <alignment horizontal="center" vertical="center"/>
    </xf>
    <xf numFmtId="0" fontId="23" fillId="0" borderId="188" xfId="2" applyFont="1" applyBorder="1" applyAlignment="1">
      <alignment horizontal="center" vertical="center"/>
    </xf>
    <xf numFmtId="0" fontId="114" fillId="21" borderId="211" xfId="0" applyFont="1" applyFill="1" applyBorder="1" applyAlignment="1">
      <alignment horizontal="left" vertical="center"/>
    </xf>
    <xf numFmtId="0" fontId="114" fillId="40" borderId="216" xfId="0" applyFont="1" applyFill="1" applyBorder="1" applyAlignment="1">
      <alignment horizontal="left" vertical="center"/>
    </xf>
    <xf numFmtId="0" fontId="74" fillId="0" borderId="0" xfId="0" applyFont="1" applyAlignment="1">
      <alignment horizontal="left" vertical="center" wrapText="1"/>
    </xf>
    <xf numFmtId="0" fontId="78" fillId="0" borderId="0" xfId="0" applyFont="1" applyAlignment="1">
      <alignment horizontal="left" vertical="center" wrapText="1"/>
    </xf>
    <xf numFmtId="0" fontId="77"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75" fillId="0" borderId="0" xfId="0" applyFont="1" applyAlignment="1">
      <alignment horizontal="left" vertical="center" wrapText="1"/>
    </xf>
    <xf numFmtId="0" fontId="6" fillId="0" borderId="67" xfId="0" applyFont="1" applyBorder="1" applyAlignment="1">
      <alignment horizontal="left" vertical="center"/>
    </xf>
    <xf numFmtId="0" fontId="6" fillId="0" borderId="0" xfId="0" applyFont="1" applyAlignment="1">
      <alignment horizontal="left" vertical="center"/>
    </xf>
    <xf numFmtId="0" fontId="6" fillId="0" borderId="69" xfId="0" applyFont="1" applyBorder="1" applyAlignment="1">
      <alignment horizontal="left" vertical="center"/>
    </xf>
    <xf numFmtId="0" fontId="105" fillId="5" borderId="0" xfId="0" applyFont="1" applyFill="1" applyAlignment="1">
      <alignment horizontal="left" vertical="center" wrapText="1"/>
    </xf>
    <xf numFmtId="0" fontId="105" fillId="5" borderId="69" xfId="0" applyFont="1" applyFill="1" applyBorder="1" applyAlignment="1">
      <alignment horizontal="left" vertical="center" wrapText="1"/>
    </xf>
    <xf numFmtId="0" fontId="105" fillId="5" borderId="0" xfId="0" applyFont="1" applyFill="1" applyAlignment="1">
      <alignment horizontal="left" vertical="center"/>
    </xf>
    <xf numFmtId="0" fontId="105" fillId="5" borderId="0" xfId="0" applyFont="1" applyFill="1" applyAlignment="1">
      <alignment horizontal="left" vertical="top" wrapText="1"/>
    </xf>
    <xf numFmtId="0" fontId="8" fillId="0" borderId="0" xfId="1" applyAlignment="1" applyProtection="1">
      <alignment horizontal="center" vertical="center" wrapText="1"/>
    </xf>
    <xf numFmtId="0" fontId="50" fillId="19" borderId="47" xfId="17" applyFont="1" applyFill="1" applyBorder="1" applyAlignment="1">
      <alignment horizontal="center" vertical="center"/>
    </xf>
    <xf numFmtId="0" fontId="50" fillId="19" borderId="48" xfId="17" applyFont="1" applyFill="1" applyBorder="1" applyAlignment="1">
      <alignment horizontal="center" vertical="center"/>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1" fillId="0" borderId="74" xfId="17"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38" fillId="0" borderId="77" xfId="17" applyFont="1" applyBorder="1" applyAlignment="1">
      <alignment horizontal="center" vertical="center" wrapText="1"/>
    </xf>
    <xf numFmtId="0" fontId="38" fillId="0" borderId="43" xfId="17" applyFont="1" applyBorder="1" applyAlignment="1">
      <alignment horizontal="center" vertical="center" wrapText="1"/>
    </xf>
    <xf numFmtId="0" fontId="34" fillId="17" borderId="0" xfId="17" applyFont="1" applyFill="1" applyAlignment="1">
      <alignment horizontal="center" vertical="center"/>
    </xf>
    <xf numFmtId="179" fontId="11" fillId="0" borderId="78" xfId="17" applyNumberFormat="1" applyFont="1" applyBorder="1" applyAlignment="1">
      <alignment horizontal="center" vertical="center" shrinkToFit="1"/>
    </xf>
    <xf numFmtId="179" fontId="11" fillId="0" borderId="79" xfId="17" applyNumberFormat="1" applyFont="1" applyBorder="1" applyAlignment="1">
      <alignment horizontal="center" vertical="center" shrinkToFit="1"/>
    </xf>
    <xf numFmtId="0" fontId="48" fillId="0" borderId="80" xfId="17" applyFont="1" applyBorder="1" applyAlignment="1">
      <alignment horizontal="center" vertical="center"/>
    </xf>
    <xf numFmtId="0" fontId="48" fillId="0" borderId="81" xfId="17" applyFont="1" applyBorder="1" applyAlignment="1">
      <alignment horizontal="center" vertical="center"/>
    </xf>
    <xf numFmtId="0" fontId="10" fillId="6" borderId="222" xfId="17" applyFont="1" applyFill="1" applyBorder="1" applyAlignment="1">
      <alignment horizontal="center" vertical="center" wrapText="1"/>
    </xf>
    <xf numFmtId="0" fontId="10" fillId="6" borderId="220" xfId="17" applyFont="1" applyFill="1" applyBorder="1" applyAlignment="1">
      <alignment horizontal="center" vertical="center" wrapText="1"/>
    </xf>
    <xf numFmtId="0" fontId="10" fillId="6" borderId="223" xfId="17" applyFont="1" applyFill="1" applyBorder="1" applyAlignment="1">
      <alignment horizontal="center" vertical="center" wrapText="1"/>
    </xf>
    <xf numFmtId="0" fontId="37" fillId="19" borderId="159" xfId="17" applyFont="1" applyFill="1" applyBorder="1" applyAlignment="1">
      <alignment horizontal="left" vertical="top" wrapText="1"/>
    </xf>
    <xf numFmtId="0" fontId="37" fillId="19" borderId="160" xfId="17" applyFont="1" applyFill="1" applyBorder="1" applyAlignment="1">
      <alignment horizontal="left" vertical="top" wrapText="1"/>
    </xf>
    <xf numFmtId="0" fontId="37" fillId="19" borderId="161" xfId="17" applyFont="1" applyFill="1" applyBorder="1" applyAlignment="1">
      <alignment horizontal="left" vertical="top" wrapText="1"/>
    </xf>
    <xf numFmtId="0" fontId="37" fillId="21" borderId="159" xfId="17" applyFont="1" applyFill="1" applyBorder="1" applyAlignment="1">
      <alignment horizontal="left" vertical="top" wrapText="1"/>
    </xf>
    <xf numFmtId="0" fontId="37" fillId="21" borderId="160" xfId="17" applyFont="1" applyFill="1" applyBorder="1" applyAlignment="1">
      <alignment horizontal="left" vertical="top" wrapText="1"/>
    </xf>
    <xf numFmtId="0" fontId="37" fillId="21" borderId="161" xfId="17" applyFont="1" applyFill="1" applyBorder="1" applyAlignment="1">
      <alignment horizontal="left" vertical="top" wrapText="1"/>
    </xf>
    <xf numFmtId="0" fontId="37" fillId="19" borderId="82" xfId="18" applyFont="1" applyFill="1" applyBorder="1" applyAlignment="1">
      <alignment horizontal="center" vertical="center"/>
    </xf>
    <xf numFmtId="0" fontId="37" fillId="19" borderId="83" xfId="18" applyFont="1" applyFill="1" applyBorder="1" applyAlignment="1">
      <alignment horizontal="center" vertical="center"/>
    </xf>
    <xf numFmtId="0" fontId="12" fillId="0" borderId="120" xfId="17" applyFont="1" applyBorder="1" applyAlignment="1">
      <alignment horizontal="center" vertical="center" wrapText="1"/>
    </xf>
    <xf numFmtId="0" fontId="12" fillId="0" borderId="121" xfId="17" applyFont="1" applyBorder="1" applyAlignment="1">
      <alignment horizontal="center" vertical="center" wrapText="1"/>
    </xf>
    <xf numFmtId="0" fontId="12" fillId="0" borderId="122" xfId="17" applyFont="1" applyBorder="1" applyAlignment="1">
      <alignment horizontal="center" vertical="center" wrapText="1"/>
    </xf>
    <xf numFmtId="0" fontId="55" fillId="19" borderId="124" xfId="17" applyFont="1" applyFill="1" applyBorder="1" applyAlignment="1">
      <alignment horizontal="center" vertical="center"/>
    </xf>
    <xf numFmtId="0" fontId="55" fillId="19" borderId="125" xfId="17" applyFont="1" applyFill="1" applyBorder="1" applyAlignment="1">
      <alignment horizontal="center" vertical="center"/>
    </xf>
    <xf numFmtId="0" fontId="55" fillId="19" borderId="126" xfId="17" applyFont="1" applyFill="1" applyBorder="1" applyAlignment="1">
      <alignment horizontal="center" vertical="center"/>
    </xf>
    <xf numFmtId="0" fontId="37" fillId="19" borderId="261" xfId="17" applyFont="1" applyFill="1" applyBorder="1" applyAlignment="1">
      <alignment horizontal="left" vertical="top" wrapText="1"/>
    </xf>
    <xf numFmtId="0" fontId="37" fillId="19" borderId="259" xfId="17" applyFont="1" applyFill="1" applyBorder="1" applyAlignment="1">
      <alignment horizontal="left" vertical="top" wrapText="1"/>
    </xf>
    <xf numFmtId="0" fontId="37" fillId="19" borderId="260" xfId="17" applyFont="1" applyFill="1" applyBorder="1" applyAlignment="1">
      <alignment horizontal="left" vertical="top" wrapText="1"/>
    </xf>
    <xf numFmtId="0" fontId="110" fillId="21" borderId="258" xfId="17" applyFont="1" applyFill="1" applyBorder="1" applyAlignment="1">
      <alignment horizontal="left" vertical="top" wrapText="1"/>
    </xf>
    <xf numFmtId="0" fontId="110" fillId="21" borderId="259" xfId="17" applyFont="1" applyFill="1" applyBorder="1" applyAlignment="1">
      <alignment horizontal="left" vertical="top" wrapText="1"/>
    </xf>
    <xf numFmtId="0" fontId="110" fillId="21" borderId="260" xfId="17" applyFont="1" applyFill="1" applyBorder="1" applyAlignment="1">
      <alignment horizontal="left" vertical="top" wrapText="1"/>
    </xf>
    <xf numFmtId="0" fontId="13" fillId="19" borderId="159" xfId="17" applyFont="1" applyFill="1" applyBorder="1" applyAlignment="1">
      <alignment horizontal="left" vertical="top" wrapText="1"/>
    </xf>
    <xf numFmtId="0" fontId="13" fillId="19" borderId="160" xfId="17" applyFont="1" applyFill="1" applyBorder="1" applyAlignment="1">
      <alignment horizontal="left" vertical="top" wrapText="1"/>
    </xf>
    <xf numFmtId="0" fontId="13" fillId="19" borderId="161" xfId="17" applyFont="1" applyFill="1" applyBorder="1" applyAlignment="1">
      <alignment horizontal="left" vertical="top" wrapText="1"/>
    </xf>
    <xf numFmtId="0" fontId="37" fillId="19" borderId="190" xfId="17" applyFont="1" applyFill="1" applyBorder="1" applyAlignment="1">
      <alignment horizontal="left" vertical="top" wrapText="1"/>
    </xf>
    <xf numFmtId="0" fontId="37" fillId="19" borderId="131" xfId="17" applyFont="1" applyFill="1" applyBorder="1" applyAlignment="1">
      <alignment horizontal="left" vertical="top" wrapText="1"/>
    </xf>
    <xf numFmtId="0" fontId="93" fillId="19" borderId="159" xfId="17" applyFont="1" applyFill="1" applyBorder="1" applyAlignment="1">
      <alignment horizontal="left" vertical="top" wrapText="1"/>
    </xf>
    <xf numFmtId="0" fontId="93" fillId="19" borderId="160" xfId="17" applyFont="1" applyFill="1" applyBorder="1" applyAlignment="1">
      <alignment horizontal="left" vertical="top" wrapText="1"/>
    </xf>
    <xf numFmtId="0" fontId="93" fillId="19" borderId="161" xfId="17" applyFont="1" applyFill="1" applyBorder="1" applyAlignment="1">
      <alignment horizontal="left" vertical="top" wrapText="1"/>
    </xf>
    <xf numFmtId="0" fontId="13" fillId="19" borderId="159" xfId="2" applyFont="1" applyFill="1" applyBorder="1" applyAlignment="1">
      <alignment horizontal="left" vertical="top" wrapText="1"/>
    </xf>
    <xf numFmtId="0" fontId="13" fillId="19" borderId="160" xfId="2" applyFont="1" applyFill="1" applyBorder="1" applyAlignment="1">
      <alignment horizontal="left" vertical="top" wrapText="1"/>
    </xf>
    <xf numFmtId="0" fontId="13" fillId="19" borderId="161" xfId="2" applyFont="1" applyFill="1" applyBorder="1" applyAlignment="1">
      <alignment horizontal="left" vertical="top" wrapText="1"/>
    </xf>
    <xf numFmtId="0" fontId="60" fillId="12" borderId="57" xfId="17" applyFont="1" applyFill="1" applyBorder="1" applyAlignment="1">
      <alignment horizontal="right" vertical="center" wrapText="1"/>
    </xf>
    <xf numFmtId="0" fontId="61" fillId="12" borderId="57" xfId="0" applyFont="1" applyFill="1" applyBorder="1" applyAlignment="1">
      <alignment horizontal="right" vertical="center"/>
    </xf>
    <xf numFmtId="0" fontId="0" fillId="12" borderId="57" xfId="0" applyFill="1" applyBorder="1" applyAlignment="1">
      <alignment horizontal="right" vertical="center"/>
    </xf>
    <xf numFmtId="180" fontId="60" fillId="12" borderId="57" xfId="17" applyNumberFormat="1" applyFont="1" applyFill="1" applyBorder="1" applyAlignment="1">
      <alignment horizontal="center" vertical="center" wrapText="1"/>
    </xf>
    <xf numFmtId="180" fontId="0" fillId="12" borderId="57" xfId="0" applyNumberFormat="1" applyFill="1" applyBorder="1" applyAlignment="1">
      <alignment horizontal="center" vertical="center" wrapText="1"/>
    </xf>
    <xf numFmtId="0" fontId="62" fillId="13" borderId="58" xfId="17" applyFont="1" applyFill="1" applyBorder="1" applyAlignment="1">
      <alignment horizontal="center" vertical="center" wrapText="1"/>
    </xf>
    <xf numFmtId="0" fontId="63" fillId="13" borderId="58" xfId="0" applyFont="1" applyFill="1" applyBorder="1" applyAlignment="1">
      <alignment horizontal="center" vertical="center"/>
    </xf>
    <xf numFmtId="0" fontId="62" fillId="10" borderId="58" xfId="0" applyFont="1" applyFill="1" applyBorder="1" applyAlignment="1">
      <alignment horizontal="center" vertical="center"/>
    </xf>
    <xf numFmtId="0" fontId="65" fillId="10" borderId="58" xfId="0" applyFont="1" applyFill="1" applyBorder="1" applyAlignment="1">
      <alignment horizontal="center" vertical="center"/>
    </xf>
    <xf numFmtId="0" fontId="67" fillId="18" borderId="107" xfId="16" applyFont="1" applyFill="1" applyBorder="1" applyAlignment="1">
      <alignment horizontal="center" vertical="center"/>
    </xf>
    <xf numFmtId="0" fontId="67" fillId="18" borderId="112" xfId="16" applyFont="1" applyFill="1" applyBorder="1" applyAlignment="1">
      <alignment horizontal="center" vertical="center"/>
    </xf>
    <xf numFmtId="0" fontId="67" fillId="18" borderId="114" xfId="16" applyFont="1" applyFill="1" applyBorder="1" applyAlignment="1">
      <alignment horizontal="center" vertical="center"/>
    </xf>
    <xf numFmtId="0" fontId="68" fillId="2" borderId="108" xfId="16" applyFont="1" applyFill="1" applyBorder="1" applyAlignment="1">
      <alignment vertical="center" wrapText="1"/>
    </xf>
    <xf numFmtId="0" fontId="68" fillId="2" borderId="109" xfId="16" applyFont="1" applyFill="1" applyBorder="1" applyAlignment="1">
      <alignment vertical="center" wrapText="1"/>
    </xf>
    <xf numFmtId="0" fontId="68" fillId="2" borderId="110" xfId="16" applyFont="1" applyFill="1" applyBorder="1" applyAlignment="1">
      <alignment vertical="center" wrapText="1"/>
    </xf>
    <xf numFmtId="0" fontId="68" fillId="2" borderId="98" xfId="16" applyFont="1" applyFill="1" applyBorder="1" applyAlignment="1">
      <alignment vertical="center" wrapText="1"/>
    </xf>
    <xf numFmtId="0" fontId="68" fillId="2" borderId="0" xfId="16" applyFont="1" applyFill="1" applyAlignment="1">
      <alignment vertical="center" wrapText="1"/>
    </xf>
    <xf numFmtId="0" fontId="68" fillId="2" borderId="99" xfId="16" applyFont="1" applyFill="1" applyBorder="1" applyAlignment="1">
      <alignment vertical="center" wrapText="1"/>
    </xf>
    <xf numFmtId="0" fontId="68" fillId="2" borderId="115" xfId="16" applyFont="1" applyFill="1" applyBorder="1" applyAlignment="1">
      <alignment vertical="center" wrapText="1"/>
    </xf>
    <xf numFmtId="0" fontId="68" fillId="2" borderId="116" xfId="16" applyFont="1" applyFill="1" applyBorder="1" applyAlignment="1">
      <alignment vertical="center" wrapText="1"/>
    </xf>
    <xf numFmtId="0" fontId="68" fillId="2" borderId="117" xfId="16" applyFont="1" applyFill="1" applyBorder="1" applyAlignment="1">
      <alignment vertical="center" wrapText="1"/>
    </xf>
    <xf numFmtId="0" fontId="68" fillId="2" borderId="108" xfId="16" applyFont="1" applyFill="1" applyBorder="1" applyAlignment="1">
      <alignment horizontal="left" vertical="center" wrapText="1"/>
    </xf>
    <xf numFmtId="0" fontId="68" fillId="2" borderId="109"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98"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3" xfId="16" applyFont="1" applyFill="1" applyBorder="1" applyAlignment="1">
      <alignment horizontal="left" vertical="center" wrapText="1"/>
    </xf>
    <xf numFmtId="0" fontId="68" fillId="2" borderId="115" xfId="16" applyFont="1" applyFill="1" applyBorder="1" applyAlignment="1">
      <alignment horizontal="left" vertical="center" wrapText="1"/>
    </xf>
    <xf numFmtId="0" fontId="68" fillId="2" borderId="116"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7" fillId="5" borderId="35" xfId="17" applyFont="1" applyFill="1" applyBorder="1" applyAlignment="1">
      <alignment horizontal="center" vertical="center" wrapText="1"/>
    </xf>
    <xf numFmtId="0" fontId="60" fillId="25" borderId="71" xfId="17" applyFont="1" applyFill="1" applyBorder="1" applyAlignment="1">
      <alignment horizontal="center" vertical="center" wrapText="1"/>
    </xf>
    <xf numFmtId="0" fontId="58" fillId="16" borderId="71" xfId="17" applyFont="1" applyFill="1" applyBorder="1" applyAlignment="1">
      <alignment horizontal="center" vertical="center" wrapText="1"/>
    </xf>
    <xf numFmtId="0" fontId="0" fillId="16" borderId="71" xfId="0" applyFill="1" applyBorder="1" applyAlignment="1">
      <alignment horizontal="center" vertical="center" wrapText="1"/>
    </xf>
    <xf numFmtId="180" fontId="60" fillId="3" borderId="72" xfId="17" applyNumberFormat="1" applyFont="1"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0" fontId="68" fillId="3" borderId="72" xfId="17" applyFont="1" applyFill="1" applyBorder="1" applyAlignment="1">
      <alignment horizontal="center" vertical="center" wrapText="1"/>
    </xf>
    <xf numFmtId="0" fontId="68" fillId="3" borderId="192" xfId="17"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43" fillId="19" borderId="0" xfId="17" applyFont="1" applyFill="1" applyAlignment="1">
      <alignment horizontal="left" vertical="center"/>
    </xf>
    <xf numFmtId="0" fontId="96" fillId="19" borderId="159" xfId="2" applyFont="1" applyFill="1" applyBorder="1" applyAlignment="1">
      <alignment horizontal="left" vertical="top" wrapText="1"/>
    </xf>
    <xf numFmtId="0" fontId="96" fillId="19" borderId="160" xfId="2" applyFont="1" applyFill="1" applyBorder="1" applyAlignment="1">
      <alignment horizontal="left" vertical="top" wrapText="1"/>
    </xf>
    <xf numFmtId="0" fontId="96" fillId="19" borderId="161" xfId="2" applyFont="1" applyFill="1" applyBorder="1" applyAlignment="1">
      <alignment horizontal="left" vertical="top" wrapText="1"/>
    </xf>
    <xf numFmtId="14" fontId="87" fillId="21" borderId="180"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shrinkToFit="1"/>
    </xf>
    <xf numFmtId="14" fontId="87" fillId="21" borderId="135" xfId="2" applyNumberFormat="1" applyFont="1" applyFill="1" applyBorder="1" applyAlignment="1">
      <alignment horizontal="center" vertical="center" shrinkToFit="1"/>
    </xf>
    <xf numFmtId="14" fontId="87" fillId="21" borderId="180" xfId="2" applyNumberFormat="1" applyFont="1" applyFill="1" applyBorder="1" applyAlignment="1">
      <alignment horizontal="center" vertical="center" shrinkToFit="1"/>
    </xf>
    <xf numFmtId="56" fontId="87" fillId="21" borderId="1" xfId="2" applyNumberFormat="1" applyFont="1" applyFill="1" applyBorder="1" applyAlignment="1">
      <alignment horizontal="center" vertical="center" wrapText="1"/>
    </xf>
    <xf numFmtId="56" fontId="87" fillId="21" borderId="135" xfId="2" applyNumberFormat="1" applyFont="1" applyFill="1" applyBorder="1" applyAlignment="1">
      <alignment horizontal="center" vertical="center" wrapText="1"/>
    </xf>
    <xf numFmtId="14" fontId="87" fillId="21" borderId="1" xfId="2" applyNumberFormat="1" applyFont="1" applyFill="1" applyBorder="1" applyAlignment="1">
      <alignment horizontal="center" vertical="center" wrapText="1" shrinkToFit="1"/>
    </xf>
    <xf numFmtId="14" fontId="87" fillId="21" borderId="2" xfId="2" applyNumberFormat="1" applyFont="1" applyFill="1" applyBorder="1" applyAlignment="1">
      <alignment horizontal="center" vertical="center" wrapText="1" shrinkToFit="1"/>
    </xf>
    <xf numFmtId="14" fontId="87" fillId="21" borderId="138" xfId="2" applyNumberFormat="1" applyFont="1" applyFill="1" applyBorder="1" applyAlignment="1">
      <alignment horizontal="center" vertical="center" wrapText="1" shrinkToFit="1"/>
    </xf>
    <xf numFmtId="14" fontId="87" fillId="21" borderId="136" xfId="2" applyNumberFormat="1" applyFont="1" applyFill="1" applyBorder="1" applyAlignment="1">
      <alignment horizontal="center" vertical="center" wrapText="1" shrinkToFit="1"/>
    </xf>
    <xf numFmtId="14" fontId="87" fillId="21" borderId="137" xfId="2" applyNumberFormat="1" applyFont="1" applyFill="1" applyBorder="1" applyAlignment="1">
      <alignment horizontal="center" vertical="center" wrapText="1" shrinkToFit="1"/>
    </xf>
    <xf numFmtId="14" fontId="87" fillId="21" borderId="173" xfId="1" applyNumberFormat="1" applyFont="1" applyFill="1" applyBorder="1" applyAlignment="1" applyProtection="1">
      <alignment horizontal="center" vertical="center" wrapText="1"/>
    </xf>
    <xf numFmtId="14" fontId="87" fillId="21" borderId="174" xfId="1" applyNumberFormat="1" applyFont="1" applyFill="1" applyBorder="1" applyAlignment="1" applyProtection="1">
      <alignment horizontal="center" vertical="center" wrapText="1"/>
    </xf>
    <xf numFmtId="14" fontId="87" fillId="21" borderId="175" xfId="1" applyNumberFormat="1" applyFont="1" applyFill="1" applyBorder="1" applyAlignment="1" applyProtection="1">
      <alignment horizontal="center" vertical="center" wrapText="1"/>
    </xf>
    <xf numFmtId="14" fontId="35" fillId="21" borderId="180"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5" xfId="2" applyNumberFormat="1" applyFont="1" applyFill="1" applyBorder="1" applyAlignment="1">
      <alignment horizontal="center" vertical="center" shrinkToFit="1"/>
    </xf>
    <xf numFmtId="14" fontId="87" fillId="21" borderId="151" xfId="1" applyNumberFormat="1" applyFont="1" applyFill="1" applyBorder="1" applyAlignment="1" applyProtection="1">
      <alignment horizontal="center" vertical="center" wrapText="1"/>
    </xf>
    <xf numFmtId="0" fontId="87" fillId="21" borderId="151" xfId="2" applyFont="1" applyFill="1" applyBorder="1" applyAlignment="1">
      <alignment horizontal="center" vertical="center"/>
    </xf>
    <xf numFmtId="0" fontId="87" fillId="21" borderId="155" xfId="2" applyFont="1" applyFill="1" applyBorder="1" applyAlignment="1">
      <alignment horizontal="center" vertical="center"/>
    </xf>
    <xf numFmtId="56" fontId="87" fillId="21" borderId="39" xfId="2" applyNumberFormat="1" applyFont="1" applyFill="1" applyBorder="1" applyAlignment="1">
      <alignment horizontal="center" vertical="center" wrapText="1"/>
    </xf>
    <xf numFmtId="0" fontId="6" fillId="0" borderId="0" xfId="2" applyAlignment="1">
      <alignment horizontal="center" vertical="center" wrapText="1"/>
    </xf>
    <xf numFmtId="0" fontId="23" fillId="33" borderId="0" xfId="2" applyFont="1" applyFill="1" applyAlignment="1">
      <alignment horizontal="left" vertical="center" wrapText="1"/>
    </xf>
    <xf numFmtId="0" fontId="23" fillId="33" borderId="0" xfId="2" applyFont="1" applyFill="1" applyAlignment="1">
      <alignment horizontal="left" vertical="center"/>
    </xf>
    <xf numFmtId="0" fontId="1" fillId="15" borderId="65" xfId="2" applyFont="1" applyFill="1" applyBorder="1" applyAlignment="1">
      <alignment vertical="top" wrapText="1"/>
    </xf>
    <xf numFmtId="0" fontId="6" fillId="0" borderId="61"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4" borderId="53" xfId="2" applyFill="1" applyBorder="1" applyAlignment="1">
      <alignment horizontal="left" vertical="top" wrapText="1"/>
    </xf>
    <xf numFmtId="0" fontId="6" fillId="24" borderId="123" xfId="2" applyFill="1" applyBorder="1" applyAlignment="1">
      <alignment horizontal="left" vertical="top" wrapText="1"/>
    </xf>
    <xf numFmtId="0" fontId="6" fillId="24" borderId="140" xfId="2" applyFill="1" applyBorder="1" applyAlignment="1">
      <alignment horizontal="left" vertical="top" wrapText="1"/>
    </xf>
    <xf numFmtId="0" fontId="1" fillId="28" borderId="53" xfId="2" applyFont="1" applyFill="1" applyBorder="1" applyAlignment="1">
      <alignment horizontal="left" vertical="top" wrapText="1"/>
    </xf>
    <xf numFmtId="0" fontId="1" fillId="28" borderId="64" xfId="2" applyFont="1" applyFill="1" applyBorder="1" applyAlignment="1">
      <alignment horizontal="left" vertical="top" wrapText="1"/>
    </xf>
    <xf numFmtId="0" fontId="8" fillId="28" borderId="123" xfId="1" applyFill="1" applyBorder="1" applyAlignment="1" applyProtection="1">
      <alignment horizontal="left" vertical="top"/>
    </xf>
    <xf numFmtId="0" fontId="6" fillId="28" borderId="139" xfId="2" applyFill="1" applyBorder="1" applyAlignment="1">
      <alignment horizontal="left" vertical="top"/>
    </xf>
    <xf numFmtId="0" fontId="6" fillId="2" borderId="70" xfId="2" applyFill="1" applyBorder="1" applyAlignment="1">
      <alignment vertical="top" wrapText="1"/>
    </xf>
    <xf numFmtId="0" fontId="15" fillId="2" borderId="61" xfId="0" applyFont="1" applyFill="1" applyBorder="1" applyAlignment="1">
      <alignment vertical="top" wrapText="1"/>
    </xf>
    <xf numFmtId="0" fontId="1" fillId="2" borderId="70" xfId="2" applyFont="1" applyFill="1" applyBorder="1" applyAlignment="1">
      <alignment horizontal="left" vertical="top" wrapText="1"/>
    </xf>
    <xf numFmtId="0" fontId="1" fillId="2" borderId="61" xfId="2" applyFont="1" applyFill="1" applyBorder="1" applyAlignment="1">
      <alignment horizontal="left" vertical="top" wrapText="1"/>
    </xf>
    <xf numFmtId="0" fontId="14" fillId="5" borderId="199" xfId="2" applyFont="1" applyFill="1" applyBorder="1" applyAlignment="1">
      <alignment horizontal="center" vertical="center" wrapText="1"/>
    </xf>
    <xf numFmtId="0" fontId="14" fillId="5" borderId="200" xfId="2" applyFont="1" applyFill="1" applyBorder="1" applyAlignment="1">
      <alignment horizontal="center" vertical="center" wrapText="1"/>
    </xf>
    <xf numFmtId="0" fontId="14" fillId="5" borderId="201" xfId="2" applyFont="1" applyFill="1" applyBorder="1" applyAlignment="1">
      <alignment horizontal="center" vertical="center" wrapText="1"/>
    </xf>
    <xf numFmtId="0" fontId="6" fillId="5" borderId="84" xfId="2" applyFill="1" applyBorder="1">
      <alignment vertical="center"/>
    </xf>
    <xf numFmtId="0" fontId="6" fillId="5" borderId="24" xfId="2" applyFill="1" applyBorder="1">
      <alignment vertical="center"/>
    </xf>
    <xf numFmtId="0" fontId="6" fillId="5" borderId="85"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22" fillId="5" borderId="89" xfId="2" applyFont="1" applyFill="1" applyBorder="1" applyAlignment="1">
      <alignment horizontal="center" vertical="top" wrapText="1"/>
    </xf>
    <xf numFmtId="0" fontId="22" fillId="5" borderId="81" xfId="2" applyFont="1" applyFill="1" applyBorder="1" applyAlignment="1">
      <alignment horizontal="center" vertical="top" wrapText="1"/>
    </xf>
    <xf numFmtId="0" fontId="22" fillId="5" borderId="90"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17" fillId="5" borderId="17" xfId="2" applyFont="1" applyFill="1" applyBorder="1" applyAlignment="1">
      <alignment horizontal="center" vertical="center" shrinkToFit="1"/>
    </xf>
    <xf numFmtId="0" fontId="117" fillId="5" borderId="4" xfId="2" applyFont="1" applyFill="1" applyBorder="1" applyAlignment="1">
      <alignment horizontal="center" vertical="center" shrinkToFit="1"/>
    </xf>
    <xf numFmtId="0" fontId="0" fillId="23" borderId="231" xfId="0" applyFill="1" applyBorder="1" applyAlignment="1">
      <alignment horizontal="center" vertical="center"/>
    </xf>
    <xf numFmtId="0" fontId="0" fillId="23" borderId="105" xfId="0" applyFill="1" applyBorder="1" applyAlignment="1">
      <alignment horizontal="center" vertical="center"/>
    </xf>
    <xf numFmtId="0" fontId="71" fillId="29" borderId="105" xfId="0" applyFont="1" applyFill="1" applyBorder="1" applyAlignment="1">
      <alignment horizontal="center" vertical="center"/>
    </xf>
    <xf numFmtId="0" fontId="71" fillId="29" borderId="232" xfId="0" applyFont="1" applyFill="1" applyBorder="1" applyAlignment="1">
      <alignment horizontal="center" vertical="center"/>
    </xf>
    <xf numFmtId="0" fontId="26" fillId="19" borderId="0" xfId="19" applyFont="1" applyFill="1" applyAlignment="1">
      <alignment vertical="center" wrapText="1"/>
    </xf>
    <xf numFmtId="0" fontId="28" fillId="21" borderId="96"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7" xfId="2" applyFont="1" applyFill="1" applyBorder="1" applyAlignment="1">
      <alignment horizontal="center" vertical="center" shrinkToFit="1"/>
    </xf>
    <xf numFmtId="0" fontId="116" fillId="19" borderId="96"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7" xfId="2" applyFont="1" applyFill="1" applyBorder="1" applyAlignment="1">
      <alignment horizontal="center" vertical="center" shrinkToFit="1"/>
    </xf>
    <xf numFmtId="0" fontId="132" fillId="19" borderId="93" xfId="1" applyFont="1" applyFill="1" applyBorder="1" applyAlignment="1" applyProtection="1">
      <alignment vertical="top" wrapText="1"/>
    </xf>
    <xf numFmtId="0" fontId="21" fillId="19" borderId="94" xfId="2" applyFont="1" applyFill="1" applyBorder="1" applyAlignment="1">
      <alignment vertical="top" wrapText="1"/>
    </xf>
    <xf numFmtId="0" fontId="21" fillId="19" borderId="95" xfId="2" applyFont="1" applyFill="1" applyBorder="1" applyAlignment="1">
      <alignment vertical="top" wrapText="1"/>
    </xf>
    <xf numFmtId="0" fontId="116" fillId="29" borderId="96" xfId="2" applyFont="1" applyFill="1" applyBorder="1" applyAlignment="1">
      <alignment horizontal="center" vertical="center" wrapText="1" shrinkToFit="1"/>
    </xf>
    <xf numFmtId="0" fontId="18" fillId="29" borderId="28" xfId="2" applyFont="1" applyFill="1" applyBorder="1" applyAlignment="1">
      <alignment horizontal="center" vertical="center" shrinkToFit="1"/>
    </xf>
    <xf numFmtId="0" fontId="18" fillId="29" borderId="97" xfId="2" applyFont="1" applyFill="1" applyBorder="1" applyAlignment="1">
      <alignment horizontal="center" vertical="center" shrinkToFit="1"/>
    </xf>
    <xf numFmtId="0" fontId="134" fillId="29" borderId="213" xfId="1" applyFont="1" applyFill="1" applyBorder="1" applyAlignment="1" applyProtection="1">
      <alignment horizontal="left" vertical="top" wrapText="1"/>
    </xf>
    <xf numFmtId="0" fontId="134" fillId="29" borderId="105" xfId="1" applyFont="1" applyFill="1" applyBorder="1" applyAlignment="1" applyProtection="1">
      <alignment horizontal="left" vertical="top" wrapText="1"/>
    </xf>
    <xf numFmtId="0" fontId="134" fillId="29" borderId="214" xfId="1" applyFont="1" applyFill="1" applyBorder="1" applyAlignment="1" applyProtection="1">
      <alignment horizontal="left" vertical="top" wrapText="1"/>
    </xf>
    <xf numFmtId="0" fontId="88" fillId="19" borderId="142" xfId="1" applyFont="1" applyFill="1" applyBorder="1" applyAlignment="1" applyProtection="1">
      <alignment horizontal="center" vertical="center" wrapText="1" shrinkToFit="1"/>
    </xf>
    <xf numFmtId="0" fontId="28" fillId="19" borderId="143" xfId="2" applyFont="1" applyFill="1" applyBorder="1" applyAlignment="1">
      <alignment horizontal="center" vertical="center" wrapText="1" shrinkToFit="1"/>
    </xf>
    <xf numFmtId="0" fontId="28" fillId="19" borderId="144" xfId="2" applyFont="1" applyFill="1" applyBorder="1" applyAlignment="1">
      <alignment horizontal="center" vertical="center" wrapText="1" shrinkToFit="1"/>
    </xf>
    <xf numFmtId="0" fontId="134" fillId="19" borderId="54" xfId="2" applyFont="1" applyFill="1" applyBorder="1" applyAlignment="1">
      <alignment horizontal="left" vertical="top" wrapText="1" shrinkToFit="1"/>
    </xf>
    <xf numFmtId="0" fontId="20"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5" xfId="2" applyFont="1" applyBorder="1">
      <alignment vertical="center"/>
    </xf>
    <xf numFmtId="0" fontId="28" fillId="29" borderId="142" xfId="2" applyFont="1" applyFill="1" applyBorder="1" applyAlignment="1">
      <alignment horizontal="center" vertical="center" wrapText="1" shrinkToFit="1"/>
    </xf>
    <xf numFmtId="0" fontId="28" fillId="29" borderId="143" xfId="2" applyFont="1" applyFill="1" applyBorder="1" applyAlignment="1">
      <alignment horizontal="center" vertical="center" wrapText="1" shrinkToFit="1"/>
    </xf>
    <xf numFmtId="0" fontId="28" fillId="29" borderId="144" xfId="2" applyFont="1" applyFill="1" applyBorder="1" applyAlignment="1">
      <alignment horizontal="center" vertical="center" wrapText="1" shrinkToFit="1"/>
    </xf>
    <xf numFmtId="0" fontId="152" fillId="29" borderId="54" xfId="2" applyFont="1" applyFill="1" applyBorder="1" applyAlignment="1">
      <alignment horizontal="left" vertical="top" wrapText="1" shrinkToFit="1"/>
    </xf>
    <xf numFmtId="0" fontId="152" fillId="29" borderId="55" xfId="2" applyFont="1" applyFill="1" applyBorder="1" applyAlignment="1">
      <alignment horizontal="left" vertical="top" wrapText="1" shrinkToFit="1"/>
    </xf>
    <xf numFmtId="0" fontId="152" fillId="29" borderId="56" xfId="2" applyFont="1" applyFill="1" applyBorder="1" applyAlignment="1">
      <alignment horizontal="left" vertical="top" wrapText="1" shrinkToFit="1"/>
    </xf>
    <xf numFmtId="0" fontId="88" fillId="19" borderId="96"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7" xfId="1" applyFont="1" applyFill="1" applyBorder="1" applyAlignment="1" applyProtection="1">
      <alignment horizontal="center" vertical="center" wrapText="1"/>
    </xf>
    <xf numFmtId="0" fontId="132" fillId="19" borderId="93" xfId="1" applyFont="1" applyFill="1" applyBorder="1" applyAlignment="1" applyProtection="1">
      <alignment horizontal="left" vertical="top" wrapText="1"/>
    </xf>
    <xf numFmtId="0" fontId="21" fillId="19" borderId="156" xfId="1" applyFont="1" applyFill="1" applyBorder="1" applyAlignment="1" applyProtection="1">
      <alignment horizontal="left" vertical="top" wrapText="1"/>
    </xf>
    <xf numFmtId="0" fontId="21" fillId="19" borderId="157" xfId="1" applyFont="1" applyFill="1" applyBorder="1" applyAlignment="1" applyProtection="1">
      <alignment horizontal="left" vertical="top" wrapText="1"/>
    </xf>
    <xf numFmtId="0" fontId="88" fillId="29" borderId="96" xfId="1" applyFont="1" applyFill="1" applyBorder="1" applyAlignment="1" applyProtection="1">
      <alignment horizontal="center" vertical="center" wrapText="1"/>
    </xf>
    <xf numFmtId="0" fontId="88" fillId="29" borderId="28" xfId="1" applyFont="1" applyFill="1" applyBorder="1" applyAlignment="1" applyProtection="1">
      <alignment horizontal="center" vertical="center" wrapText="1"/>
    </xf>
    <xf numFmtId="0" fontId="88" fillId="29" borderId="97" xfId="1" applyFont="1" applyFill="1" applyBorder="1" applyAlignment="1" applyProtection="1">
      <alignment horizontal="center" vertical="center" wrapText="1"/>
    </xf>
    <xf numFmtId="0" fontId="132" fillId="29" borderId="93" xfId="1" applyFont="1" applyFill="1" applyBorder="1" applyAlignment="1" applyProtection="1">
      <alignment horizontal="left" vertical="top" wrapText="1"/>
    </xf>
    <xf numFmtId="0" fontId="21" fillId="29" borderId="156" xfId="1" applyFont="1" applyFill="1" applyBorder="1" applyAlignment="1" applyProtection="1">
      <alignment horizontal="left" vertical="top" wrapText="1"/>
    </xf>
    <xf numFmtId="0" fontId="21" fillId="29" borderId="157"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0" fillId="43" borderId="0" xfId="0" applyFill="1">
      <alignment vertical="center"/>
    </xf>
    <xf numFmtId="0" fontId="140" fillId="43" borderId="0" xfId="0" applyFont="1" applyFill="1">
      <alignment vertical="center"/>
    </xf>
    <xf numFmtId="0" fontId="139" fillId="43" borderId="0" xfId="0" applyFont="1" applyFill="1">
      <alignment vertical="center"/>
    </xf>
    <xf numFmtId="0" fontId="154" fillId="43" borderId="0" xfId="0" applyFont="1" applyFill="1">
      <alignment vertical="center"/>
    </xf>
    <xf numFmtId="0" fontId="142" fillId="43" borderId="0" xfId="0" applyFont="1" applyFill="1">
      <alignment vertical="center"/>
    </xf>
    <xf numFmtId="0" fontId="128" fillId="43" borderId="0" xfId="0" applyFont="1" applyFill="1" applyAlignment="1">
      <alignment vertical="center" wrapText="1"/>
    </xf>
    <xf numFmtId="0" fontId="141" fillId="43" borderId="0" xfId="0" applyFont="1" applyFill="1">
      <alignment vertical="center"/>
    </xf>
    <xf numFmtId="0" fontId="0" fillId="43" borderId="0" xfId="0" applyFill="1" applyAlignment="1">
      <alignment horizontal="center" vertical="center"/>
    </xf>
    <xf numFmtId="0" fontId="99" fillId="43" borderId="0" xfId="1" applyFont="1" applyFill="1" applyAlignment="1" applyProtection="1">
      <alignment horizontal="center" vertical="center"/>
    </xf>
    <xf numFmtId="0" fontId="32" fillId="21" borderId="247" xfId="2" applyFont="1" applyFill="1" applyBorder="1" applyAlignment="1">
      <alignment horizontal="center" vertical="center" wrapText="1"/>
    </xf>
    <xf numFmtId="0" fontId="156" fillId="0" borderId="184" xfId="1" applyFont="1" applyFill="1" applyBorder="1" applyAlignment="1" applyProtection="1">
      <alignment vertical="top" wrapText="1"/>
    </xf>
    <xf numFmtId="0" fontId="0" fillId="5" borderId="0" xfId="0" applyFill="1">
      <alignment vertical="center"/>
    </xf>
    <xf numFmtId="0" fontId="0" fillId="5" borderId="0" xfId="0" applyFill="1" applyAlignment="1">
      <alignment horizontal="right" vertical="center"/>
    </xf>
    <xf numFmtId="0" fontId="157" fillId="5" borderId="146" xfId="0" applyFont="1" applyFill="1" applyBorder="1" applyAlignment="1">
      <alignment horizontal="justify" vertical="center"/>
    </xf>
    <xf numFmtId="0" fontId="157" fillId="5" borderId="148" xfId="0" applyFont="1" applyFill="1" applyBorder="1" applyAlignment="1">
      <alignment horizontal="justify" vertical="center"/>
    </xf>
    <xf numFmtId="0" fontId="157" fillId="5" borderId="149" xfId="0" applyFont="1" applyFill="1" applyBorder="1">
      <alignment vertical="center"/>
    </xf>
    <xf numFmtId="0" fontId="35" fillId="5" borderId="0" xfId="0" applyFont="1" applyFill="1" applyAlignment="1">
      <alignment horizontal="left" vertical="center"/>
    </xf>
    <xf numFmtId="0" fontId="0" fillId="5" borderId="148" xfId="0" applyFill="1" applyBorder="1">
      <alignment vertical="center"/>
    </xf>
    <xf numFmtId="0" fontId="0" fillId="5" borderId="0" xfId="0" applyFill="1">
      <alignment vertical="center"/>
    </xf>
    <xf numFmtId="0" fontId="0" fillId="5" borderId="268" xfId="0" applyFill="1" applyBorder="1">
      <alignment vertical="center"/>
    </xf>
    <xf numFmtId="0" fontId="0" fillId="5" borderId="269" xfId="0" applyFill="1" applyBorder="1">
      <alignment vertical="center"/>
    </xf>
    <xf numFmtId="0" fontId="0" fillId="5" borderId="269" xfId="0" applyFill="1" applyBorder="1" applyAlignment="1">
      <alignment horizontal="right" vertical="center"/>
    </xf>
    <xf numFmtId="0" fontId="0" fillId="5" borderId="270" xfId="0" applyFill="1" applyBorder="1">
      <alignment vertical="center"/>
    </xf>
    <xf numFmtId="0" fontId="37" fillId="3" borderId="248" xfId="0" applyFont="1" applyFill="1" applyBorder="1">
      <alignment vertical="center"/>
    </xf>
    <xf numFmtId="0" fontId="37" fillId="3" borderId="0" xfId="0" applyFont="1" applyFill="1">
      <alignment vertical="center"/>
    </xf>
    <xf numFmtId="0" fontId="37" fillId="3" borderId="0" xfId="0" applyFont="1" applyFill="1" applyAlignment="1">
      <alignment horizontal="right" vertical="center"/>
    </xf>
    <xf numFmtId="0" fontId="0" fillId="3" borderId="0" xfId="0" applyFill="1">
      <alignment vertical="center"/>
    </xf>
    <xf numFmtId="0" fontId="0" fillId="3" borderId="249" xfId="0" applyFill="1" applyBorder="1">
      <alignment vertical="center"/>
    </xf>
    <xf numFmtId="0" fontId="37" fillId="3" borderId="248" xfId="0" applyFont="1" applyFill="1" applyBorder="1" applyAlignment="1">
      <alignment horizontal="left" vertical="center" indent="1"/>
    </xf>
    <xf numFmtId="0" fontId="0" fillId="3" borderId="248" xfId="0" applyFill="1" applyBorder="1" applyAlignment="1">
      <alignment horizontal="left" vertical="center" indent="1"/>
    </xf>
    <xf numFmtId="0" fontId="0" fillId="3" borderId="0" xfId="0" applyFill="1" applyAlignment="1">
      <alignment horizontal="right" vertical="center"/>
    </xf>
    <xf numFmtId="0" fontId="0" fillId="5" borderId="248" xfId="0" applyFill="1" applyBorder="1" applyAlignment="1">
      <alignment horizontal="left" vertical="center" indent="1"/>
    </xf>
    <xf numFmtId="0" fontId="0" fillId="5" borderId="249" xfId="0" applyFill="1" applyBorder="1">
      <alignment vertical="center"/>
    </xf>
    <xf numFmtId="0" fontId="158" fillId="44" borderId="248" xfId="0" applyFont="1" applyFill="1" applyBorder="1">
      <alignment vertical="center"/>
    </xf>
    <xf numFmtId="0" fontId="0" fillId="44" borderId="0" xfId="0" applyFill="1">
      <alignment vertical="center"/>
    </xf>
    <xf numFmtId="0" fontId="0" fillId="44" borderId="0" xfId="0" applyFill="1" applyAlignment="1">
      <alignment horizontal="right" vertical="center"/>
    </xf>
    <xf numFmtId="0" fontId="0" fillId="44" borderId="249" xfId="0" applyFill="1" applyBorder="1">
      <alignment vertical="center"/>
    </xf>
    <xf numFmtId="0" fontId="15" fillId="44" borderId="248" xfId="0" applyFont="1" applyFill="1" applyBorder="1" applyAlignment="1">
      <alignment horizontal="left" vertical="center" indent="1"/>
    </xf>
    <xf numFmtId="0" fontId="0" fillId="5" borderId="250" xfId="0" applyFill="1" applyBorder="1">
      <alignment vertical="center"/>
    </xf>
    <xf numFmtId="0" fontId="0" fillId="5" borderId="251" xfId="0" applyFill="1" applyBorder="1">
      <alignment vertical="center"/>
    </xf>
    <xf numFmtId="0" fontId="0" fillId="5" borderId="251" xfId="0" applyFill="1" applyBorder="1" applyAlignment="1">
      <alignment horizontal="right" vertical="center"/>
    </xf>
    <xf numFmtId="0" fontId="0" fillId="5" borderId="252" xfId="0" applyFill="1" applyBorder="1">
      <alignment vertical="center"/>
    </xf>
    <xf numFmtId="0" fontId="43" fillId="5" borderId="0" xfId="0" applyFont="1" applyFill="1" applyAlignment="1">
      <alignment vertical="center" wrapText="1"/>
    </xf>
    <xf numFmtId="0" fontId="93" fillId="5" borderId="0" xfId="0" applyFont="1" applyFill="1" applyAlignment="1">
      <alignment vertical="center" wrapText="1"/>
    </xf>
    <xf numFmtId="0" fontId="0" fillId="5" borderId="0" xfId="0" applyFill="1" applyAlignment="1">
      <alignment vertical="center" wrapText="1"/>
    </xf>
    <xf numFmtId="0" fontId="0" fillId="5" borderId="0" xfId="0" applyFill="1" applyAlignment="1">
      <alignment horizontal="left" vertical="center" wrapText="1"/>
    </xf>
    <xf numFmtId="0" fontId="0" fillId="5" borderId="0" xfId="0" applyFill="1" applyAlignment="1">
      <alignment vertical="center" wrapText="1" shrinkToFit="1"/>
    </xf>
    <xf numFmtId="0" fontId="0" fillId="5" borderId="0" xfId="0" applyFill="1" applyAlignment="1">
      <alignment horizontal="center" vertical="center"/>
    </xf>
    <xf numFmtId="0" fontId="37" fillId="5" borderId="0" xfId="0" applyFont="1" applyFill="1" applyAlignment="1">
      <alignment horizontal="right" vertical="center"/>
    </xf>
    <xf numFmtId="0" fontId="159" fillId="5" borderId="0" xfId="0" applyFont="1" applyFill="1">
      <alignment vertical="center"/>
    </xf>
    <xf numFmtId="0" fontId="93" fillId="5" borderId="0" xfId="0" applyFont="1" applyFill="1" applyAlignment="1">
      <alignment horizontal="left" vertical="center"/>
    </xf>
    <xf numFmtId="0" fontId="0" fillId="5" borderId="0" xfId="0" applyFill="1" applyAlignment="1">
      <alignment horizontal="left" vertical="center"/>
    </xf>
    <xf numFmtId="0" fontId="14" fillId="5" borderId="0" xfId="0" applyFont="1" applyFill="1" applyAlignment="1">
      <alignment horizontal="left" vertical="center"/>
    </xf>
    <xf numFmtId="0" fontId="160" fillId="5" borderId="0" xfId="0" applyFont="1" applyFill="1">
      <alignment vertical="center"/>
    </xf>
    <xf numFmtId="0" fontId="0" fillId="5" borderId="0" xfId="0" applyFill="1" applyAlignment="1">
      <alignment vertical="center" wrapText="1"/>
    </xf>
    <xf numFmtId="0" fontId="0" fillId="0" borderId="0" xfId="0" applyAlignment="1">
      <alignment horizontal="right"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3399FF"/>
      <color rgb="FF6DDDF7"/>
      <color rgb="FF6EF729"/>
      <color rgb="FFFF99FF"/>
      <color rgb="FFD4FDC3"/>
      <color rgb="FFFAFEC2"/>
      <color rgb="FF00CC00"/>
      <color rgb="FFFFCC00"/>
      <color rgb="FFCC00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'49　感染症統計'!$A$7</c:f>
              <c:strCache>
                <c:ptCount val="1"/>
                <c:pt idx="0">
                  <c:v> </c:v>
                </c:pt>
              </c:strCache>
            </c:strRef>
          </c:tx>
          <c:spPr>
            <a:ln w="63500" cap="rnd">
              <a:solidFill>
                <a:srgbClr val="FF0000"/>
              </a:solidFill>
              <a:round/>
            </a:ln>
            <a:effectLst/>
          </c:spPr>
          <c:marker>
            <c:symbol val="none"/>
          </c:marker>
          <c:cat>
            <c:multiLvlStrRef>
              <c:f>'49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 </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 </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 </c:v>
                  </c:pt>
                  <c:pt idx="1">
                    <c:v>82</c:v>
                  </c:pt>
                  <c:pt idx="2">
                    <c:v>62 </c:v>
                  </c:pt>
                  <c:pt idx="3">
                    <c:v>99 </c:v>
                  </c:pt>
                  <c:pt idx="4">
                    <c:v>112 </c:v>
                  </c:pt>
                  <c:pt idx="5">
                    <c:v>224</c:v>
                  </c:pt>
                  <c:pt idx="6">
                    <c:v>524</c:v>
                  </c:pt>
                  <c:pt idx="7">
                    <c:v>521</c:v>
                  </c:pt>
                  <c:pt idx="8">
                    <c:v>767 </c:v>
                  </c:pt>
                  <c:pt idx="9">
                    <c:v>454 </c:v>
                  </c:pt>
                  <c:pt idx="10">
                    <c:v>387 </c:v>
                  </c:pt>
                  <c:pt idx="11">
                    <c:v>418 </c:v>
                  </c:pt>
                  <c:pt idx="12">
                    <c:v>38</c:v>
                  </c:pt>
                  <c:pt idx="13">
                    <c:v>3,688 </c:v>
                  </c:pt>
                </c:lvl>
              </c:multiLvlStrCache>
            </c:multiLvlStrRef>
          </c:cat>
          <c:val>
            <c:numRef>
              <c:f>'49　感染症統計'!$B$7:$M$7</c:f>
              <c:numCache>
                <c:formatCode>#,##0_ </c:formatCode>
                <c:ptCount val="12"/>
                <c:pt idx="0" formatCode="General">
                  <c:v>82</c:v>
                </c:pt>
                <c:pt idx="1">
                  <c:v>62</c:v>
                </c:pt>
                <c:pt idx="2">
                  <c:v>99</c:v>
                </c:pt>
                <c:pt idx="3">
                  <c:v>112</c:v>
                </c:pt>
                <c:pt idx="4" formatCode="General">
                  <c:v>224</c:v>
                </c:pt>
                <c:pt idx="5" formatCode="General">
                  <c:v>524</c:v>
                </c:pt>
                <c:pt idx="6" formatCode="General">
                  <c:v>521</c:v>
                </c:pt>
                <c:pt idx="7">
                  <c:v>767</c:v>
                </c:pt>
                <c:pt idx="8">
                  <c:v>454</c:v>
                </c:pt>
                <c:pt idx="9">
                  <c:v>387</c:v>
                </c:pt>
                <c:pt idx="10">
                  <c:v>418</c:v>
                </c:pt>
                <c:pt idx="11" formatCode="General">
                  <c:v>38</c:v>
                </c:pt>
              </c:numCache>
            </c:numRef>
          </c:val>
          <c:smooth val="0"/>
          <c:extLst>
            <c:ext xmlns:c16="http://schemas.microsoft.com/office/drawing/2014/chart" uri="{C3380CC4-5D6E-409C-BE32-E72D297353CC}">
              <c16:uniqueId val="{00000000-EF25-4824-8530-875CCEE0B185}"/>
            </c:ext>
          </c:extLst>
        </c:ser>
        <c:ser>
          <c:idx val="7"/>
          <c:order val="1"/>
          <c:tx>
            <c:strRef>
              <c:f>'49　感染症統計'!$A$8</c:f>
              <c:strCache>
                <c:ptCount val="1"/>
                <c:pt idx="0">
                  <c:v> </c:v>
                </c:pt>
              </c:strCache>
            </c:strRef>
          </c:tx>
          <c:spPr>
            <a:ln w="25400" cap="rnd">
              <a:solidFill>
                <a:schemeClr val="accent6">
                  <a:lumMod val="75000"/>
                </a:schemeClr>
              </a:solidFill>
              <a:round/>
            </a:ln>
            <a:effectLst/>
          </c:spPr>
          <c:marker>
            <c:symbol val="none"/>
          </c:marker>
          <c:cat>
            <c:multiLvlStrRef>
              <c:f>'49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 </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 </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 </c:v>
                  </c:pt>
                  <c:pt idx="1">
                    <c:v>82</c:v>
                  </c:pt>
                  <c:pt idx="2">
                    <c:v>62 </c:v>
                  </c:pt>
                  <c:pt idx="3">
                    <c:v>99 </c:v>
                  </c:pt>
                  <c:pt idx="4">
                    <c:v>112 </c:v>
                  </c:pt>
                  <c:pt idx="5">
                    <c:v>224</c:v>
                  </c:pt>
                  <c:pt idx="6">
                    <c:v>524</c:v>
                  </c:pt>
                  <c:pt idx="7">
                    <c:v>521</c:v>
                  </c:pt>
                  <c:pt idx="8">
                    <c:v>767 </c:v>
                  </c:pt>
                  <c:pt idx="9">
                    <c:v>454 </c:v>
                  </c:pt>
                  <c:pt idx="10">
                    <c:v>387 </c:v>
                  </c:pt>
                  <c:pt idx="11">
                    <c:v>418 </c:v>
                  </c:pt>
                  <c:pt idx="12">
                    <c:v>38</c:v>
                  </c:pt>
                  <c:pt idx="13">
                    <c:v>3,688 </c:v>
                  </c:pt>
                </c:lvl>
              </c:multiLvlStrCache>
            </c:multiLvlStrRef>
          </c:cat>
          <c:val>
            <c:numRef>
              <c:f>'49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'49　感染症統計'!$A$9</c:f>
              <c:strCache>
                <c:ptCount val="1"/>
                <c:pt idx="0">
                  <c:v> </c:v>
                </c:pt>
              </c:strCache>
            </c:strRef>
          </c:tx>
          <c:spPr>
            <a:ln w="28575" cap="rnd">
              <a:solidFill>
                <a:schemeClr val="accent6"/>
              </a:solidFill>
              <a:round/>
            </a:ln>
            <a:effectLst/>
          </c:spPr>
          <c:marker>
            <c:symbol val="none"/>
          </c:marker>
          <c:cat>
            <c:multiLvlStrRef>
              <c:f>'49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 </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 </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 </c:v>
                  </c:pt>
                  <c:pt idx="1">
                    <c:v>82</c:v>
                  </c:pt>
                  <c:pt idx="2">
                    <c:v>62 </c:v>
                  </c:pt>
                  <c:pt idx="3">
                    <c:v>99 </c:v>
                  </c:pt>
                  <c:pt idx="4">
                    <c:v>112 </c:v>
                  </c:pt>
                  <c:pt idx="5">
                    <c:v>224</c:v>
                  </c:pt>
                  <c:pt idx="6">
                    <c:v>524</c:v>
                  </c:pt>
                  <c:pt idx="7">
                    <c:v>521</c:v>
                  </c:pt>
                  <c:pt idx="8">
                    <c:v>767 </c:v>
                  </c:pt>
                  <c:pt idx="9">
                    <c:v>454 </c:v>
                  </c:pt>
                  <c:pt idx="10">
                    <c:v>387 </c:v>
                  </c:pt>
                  <c:pt idx="11">
                    <c:v>418 </c:v>
                  </c:pt>
                  <c:pt idx="12">
                    <c:v>38</c:v>
                  </c:pt>
                  <c:pt idx="13">
                    <c:v>3,688 </c:v>
                  </c:pt>
                </c:lvl>
              </c:multiLvlStrCache>
            </c:multiLvlStrRef>
          </c:cat>
          <c:val>
            <c:numRef>
              <c:f>'49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'49　感染症統計'!$A$10</c:f>
              <c:strCache>
                <c:ptCount val="1"/>
                <c:pt idx="0">
                  <c:v>2020年</c:v>
                </c:pt>
              </c:strCache>
            </c:strRef>
          </c:tx>
          <c:spPr>
            <a:ln w="12700" cap="rnd">
              <a:solidFill>
                <a:srgbClr val="FF0066"/>
              </a:solidFill>
              <a:round/>
            </a:ln>
            <a:effectLst/>
          </c:spPr>
          <c:marker>
            <c:symbol val="none"/>
          </c:marker>
          <c:cat>
            <c:multiLvlStrRef>
              <c:f>'49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 </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 </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 </c:v>
                  </c:pt>
                  <c:pt idx="1">
                    <c:v>82</c:v>
                  </c:pt>
                  <c:pt idx="2">
                    <c:v>62 </c:v>
                  </c:pt>
                  <c:pt idx="3">
                    <c:v>99 </c:v>
                  </c:pt>
                  <c:pt idx="4">
                    <c:v>112 </c:v>
                  </c:pt>
                  <c:pt idx="5">
                    <c:v>224</c:v>
                  </c:pt>
                  <c:pt idx="6">
                    <c:v>524</c:v>
                  </c:pt>
                  <c:pt idx="7">
                    <c:v>521</c:v>
                  </c:pt>
                  <c:pt idx="8">
                    <c:v>767 </c:v>
                  </c:pt>
                  <c:pt idx="9">
                    <c:v>454 </c:v>
                  </c:pt>
                  <c:pt idx="10">
                    <c:v>387 </c:v>
                  </c:pt>
                  <c:pt idx="11">
                    <c:v>418 </c:v>
                  </c:pt>
                  <c:pt idx="12">
                    <c:v>38</c:v>
                  </c:pt>
                  <c:pt idx="13">
                    <c:v>3,688 </c:v>
                  </c:pt>
                </c:lvl>
              </c:multiLvlStrCache>
            </c:multiLvlStrRef>
          </c:cat>
          <c:val>
            <c:numRef>
              <c:f>'49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'49　感染症統計'!$A$11</c:f>
              <c:strCache>
                <c:ptCount val="1"/>
                <c:pt idx="0">
                  <c:v>2019年</c:v>
                </c:pt>
              </c:strCache>
            </c:strRef>
          </c:tx>
          <c:spPr>
            <a:ln w="19050" cap="rnd">
              <a:solidFill>
                <a:srgbClr val="0070C0"/>
              </a:solidFill>
              <a:round/>
            </a:ln>
            <a:effectLst/>
          </c:spPr>
          <c:marker>
            <c:symbol val="none"/>
          </c:marker>
          <c:cat>
            <c:multiLvlStrRef>
              <c:f>'49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 </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 </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 </c:v>
                  </c:pt>
                  <c:pt idx="1">
                    <c:v>82</c:v>
                  </c:pt>
                  <c:pt idx="2">
                    <c:v>62 </c:v>
                  </c:pt>
                  <c:pt idx="3">
                    <c:v>99 </c:v>
                  </c:pt>
                  <c:pt idx="4">
                    <c:v>112 </c:v>
                  </c:pt>
                  <c:pt idx="5">
                    <c:v>224</c:v>
                  </c:pt>
                  <c:pt idx="6">
                    <c:v>524</c:v>
                  </c:pt>
                  <c:pt idx="7">
                    <c:v>521</c:v>
                  </c:pt>
                  <c:pt idx="8">
                    <c:v>767 </c:v>
                  </c:pt>
                  <c:pt idx="9">
                    <c:v>454 </c:v>
                  </c:pt>
                  <c:pt idx="10">
                    <c:v>387 </c:v>
                  </c:pt>
                  <c:pt idx="11">
                    <c:v>418 </c:v>
                  </c:pt>
                  <c:pt idx="12">
                    <c:v>38</c:v>
                  </c:pt>
                  <c:pt idx="13">
                    <c:v>3,688 </c:v>
                  </c:pt>
                </c:lvl>
              </c:multiLvlStrCache>
            </c:multiLvlStrRef>
          </c:cat>
          <c:val>
            <c:numRef>
              <c:f>'49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'49　感染症統計'!$A$12</c:f>
              <c:strCache>
                <c:ptCount val="1"/>
                <c:pt idx="0">
                  <c:v>2018年</c:v>
                </c:pt>
              </c:strCache>
            </c:strRef>
          </c:tx>
          <c:spPr>
            <a:ln w="12700" cap="rnd">
              <a:solidFill>
                <a:schemeClr val="accent4"/>
              </a:solidFill>
              <a:round/>
            </a:ln>
            <a:effectLst/>
          </c:spPr>
          <c:marker>
            <c:symbol val="none"/>
          </c:marker>
          <c:cat>
            <c:multiLvlStrRef>
              <c:f>'49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 </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 </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 </c:v>
                  </c:pt>
                  <c:pt idx="1">
                    <c:v>82</c:v>
                  </c:pt>
                  <c:pt idx="2">
                    <c:v>62 </c:v>
                  </c:pt>
                  <c:pt idx="3">
                    <c:v>99 </c:v>
                  </c:pt>
                  <c:pt idx="4">
                    <c:v>112 </c:v>
                  </c:pt>
                  <c:pt idx="5">
                    <c:v>224</c:v>
                  </c:pt>
                  <c:pt idx="6">
                    <c:v>524</c:v>
                  </c:pt>
                  <c:pt idx="7">
                    <c:v>521</c:v>
                  </c:pt>
                  <c:pt idx="8">
                    <c:v>767 </c:v>
                  </c:pt>
                  <c:pt idx="9">
                    <c:v>454 </c:v>
                  </c:pt>
                  <c:pt idx="10">
                    <c:v>387 </c:v>
                  </c:pt>
                  <c:pt idx="11">
                    <c:v>418 </c:v>
                  </c:pt>
                  <c:pt idx="12">
                    <c:v>38</c:v>
                  </c:pt>
                  <c:pt idx="13">
                    <c:v>3,688 </c:v>
                  </c:pt>
                </c:lvl>
              </c:multiLvlStrCache>
            </c:multiLvlStrRef>
          </c:cat>
          <c:val>
            <c:numRef>
              <c:f>'49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'49　感染症統計'!$A$13</c:f>
              <c:strCache>
                <c:ptCount val="1"/>
                <c:pt idx="0">
                  <c:v>2017年</c:v>
                </c:pt>
              </c:strCache>
            </c:strRef>
          </c:tx>
          <c:spPr>
            <a:ln w="12700" cap="rnd">
              <a:solidFill>
                <a:schemeClr val="accent5"/>
              </a:solidFill>
              <a:round/>
            </a:ln>
            <a:effectLst/>
          </c:spPr>
          <c:marker>
            <c:symbol val="none"/>
          </c:marker>
          <c:cat>
            <c:multiLvlStrRef>
              <c:f>'49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 </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 </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 </c:v>
                  </c:pt>
                  <c:pt idx="1">
                    <c:v>82</c:v>
                  </c:pt>
                  <c:pt idx="2">
                    <c:v>62 </c:v>
                  </c:pt>
                  <c:pt idx="3">
                    <c:v>99 </c:v>
                  </c:pt>
                  <c:pt idx="4">
                    <c:v>112 </c:v>
                  </c:pt>
                  <c:pt idx="5">
                    <c:v>224</c:v>
                  </c:pt>
                  <c:pt idx="6">
                    <c:v>524</c:v>
                  </c:pt>
                  <c:pt idx="7">
                    <c:v>521</c:v>
                  </c:pt>
                  <c:pt idx="8">
                    <c:v>767 </c:v>
                  </c:pt>
                  <c:pt idx="9">
                    <c:v>454 </c:v>
                  </c:pt>
                  <c:pt idx="10">
                    <c:v>387 </c:v>
                  </c:pt>
                  <c:pt idx="11">
                    <c:v>418 </c:v>
                  </c:pt>
                  <c:pt idx="12">
                    <c:v>38</c:v>
                  </c:pt>
                  <c:pt idx="13">
                    <c:v>3,688 </c:v>
                  </c:pt>
                </c:lvl>
              </c:multiLvlStrCache>
            </c:multiLvlStrRef>
          </c:cat>
          <c:val>
            <c:numRef>
              <c:f>'49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'49　感染症統計'!$A$14</c:f>
              <c:strCache>
                <c:ptCount val="1"/>
                <c:pt idx="0">
                  <c:v>2016年</c:v>
                </c:pt>
              </c:strCache>
            </c:strRef>
          </c:tx>
          <c:spPr>
            <a:ln w="12700" cap="rnd">
              <a:solidFill>
                <a:schemeClr val="tx2"/>
              </a:solidFill>
              <a:round/>
            </a:ln>
            <a:effectLst/>
          </c:spPr>
          <c:marker>
            <c:symbol val="none"/>
          </c:marker>
          <c:cat>
            <c:multiLvlStrRef>
              <c:f>'49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 </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 </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 </c:v>
                  </c:pt>
                  <c:pt idx="1">
                    <c:v>82</c:v>
                  </c:pt>
                  <c:pt idx="2">
                    <c:v>62 </c:v>
                  </c:pt>
                  <c:pt idx="3">
                    <c:v>99 </c:v>
                  </c:pt>
                  <c:pt idx="4">
                    <c:v>112 </c:v>
                  </c:pt>
                  <c:pt idx="5">
                    <c:v>224</c:v>
                  </c:pt>
                  <c:pt idx="6">
                    <c:v>524</c:v>
                  </c:pt>
                  <c:pt idx="7">
                    <c:v>521</c:v>
                  </c:pt>
                  <c:pt idx="8">
                    <c:v>767 </c:v>
                  </c:pt>
                  <c:pt idx="9">
                    <c:v>454 </c:v>
                  </c:pt>
                  <c:pt idx="10">
                    <c:v>387 </c:v>
                  </c:pt>
                  <c:pt idx="11">
                    <c:v>418 </c:v>
                  </c:pt>
                  <c:pt idx="12">
                    <c:v>38</c:v>
                  </c:pt>
                  <c:pt idx="13">
                    <c:v>3,688 </c:v>
                  </c:pt>
                </c:lvl>
              </c:multiLvlStrCache>
            </c:multiLvlStrRef>
          </c:cat>
          <c:val>
            <c:numRef>
              <c:f>'49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'49　感染症統計'!$A$15</c:f>
              <c:strCache>
                <c:ptCount val="1"/>
                <c:pt idx="0">
                  <c:v>2015年</c:v>
                </c:pt>
              </c:strCache>
            </c:strRef>
          </c:tx>
          <c:spPr>
            <a:ln w="28575" cap="rnd">
              <a:solidFill>
                <a:schemeClr val="accent3">
                  <a:lumMod val="60000"/>
                </a:schemeClr>
              </a:solidFill>
              <a:round/>
            </a:ln>
            <a:effectLst/>
          </c:spPr>
          <c:marker>
            <c:symbol val="none"/>
          </c:marker>
          <c:cat>
            <c:multiLvlStrRef>
              <c:f>'49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 </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 </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 </c:v>
                  </c:pt>
                  <c:pt idx="1">
                    <c:v>82</c:v>
                  </c:pt>
                  <c:pt idx="2">
                    <c:v>62 </c:v>
                  </c:pt>
                  <c:pt idx="3">
                    <c:v>99 </c:v>
                  </c:pt>
                  <c:pt idx="4">
                    <c:v>112 </c:v>
                  </c:pt>
                  <c:pt idx="5">
                    <c:v>224</c:v>
                  </c:pt>
                  <c:pt idx="6">
                    <c:v>524</c:v>
                  </c:pt>
                  <c:pt idx="7">
                    <c:v>521</c:v>
                  </c:pt>
                  <c:pt idx="8">
                    <c:v>767 </c:v>
                  </c:pt>
                  <c:pt idx="9">
                    <c:v>454 </c:v>
                  </c:pt>
                  <c:pt idx="10">
                    <c:v>387 </c:v>
                  </c:pt>
                  <c:pt idx="11">
                    <c:v>418 </c:v>
                  </c:pt>
                  <c:pt idx="12">
                    <c:v>38</c:v>
                  </c:pt>
                  <c:pt idx="13">
                    <c:v>3,688 </c:v>
                  </c:pt>
                </c:lvl>
              </c:multiLvlStrCache>
            </c:multiLvlStrRef>
          </c:cat>
          <c:val>
            <c:numRef>
              <c:f>'49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midCat"/>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'49　感染症統計'!$P$7</c:f>
              <c:strCache>
                <c:ptCount val="1"/>
                <c:pt idx="0">
                  <c:v>2023年</c:v>
                </c:pt>
              </c:strCache>
            </c:strRef>
          </c:tx>
          <c:spPr>
            <a:ln w="63500" cap="rnd">
              <a:solidFill>
                <a:srgbClr val="FF0000"/>
              </a:solidFill>
              <a:round/>
            </a:ln>
            <a:effectLst/>
          </c:spPr>
          <c:marker>
            <c:symbol val="none"/>
          </c:marker>
          <c:val>
            <c:numRef>
              <c:f>'49　感染症統計'!$Q$7:$AB$7</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2</c:v>
                </c:pt>
              </c:numCache>
            </c:numRef>
          </c:val>
          <c:smooth val="0"/>
          <c:extLst>
            <c:ext xmlns:c16="http://schemas.microsoft.com/office/drawing/2014/chart" uri="{C3380CC4-5D6E-409C-BE32-E72D297353CC}">
              <c16:uniqueId val="{00000000-691A-4A61-BF12-3A5977548A2F}"/>
            </c:ext>
          </c:extLst>
        </c:ser>
        <c:ser>
          <c:idx val="7"/>
          <c:order val="1"/>
          <c:tx>
            <c:strRef>
              <c:f>'49　感染症統計'!$P$8</c:f>
              <c:strCache>
                <c:ptCount val="1"/>
                <c:pt idx="0">
                  <c:v>2022年</c:v>
                </c:pt>
              </c:strCache>
            </c:strRef>
          </c:tx>
          <c:spPr>
            <a:ln w="25400" cap="rnd">
              <a:solidFill>
                <a:schemeClr val="accent6">
                  <a:lumMod val="75000"/>
                </a:schemeClr>
              </a:solidFill>
              <a:round/>
            </a:ln>
            <a:effectLst/>
          </c:spPr>
          <c:marker>
            <c:symbol val="none"/>
          </c:marker>
          <c:val>
            <c:numRef>
              <c:f>'49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'49　感染症統計'!$P$9</c:f>
              <c:strCache>
                <c:ptCount val="1"/>
                <c:pt idx="0">
                  <c:v>2021年</c:v>
                </c:pt>
              </c:strCache>
            </c:strRef>
          </c:tx>
          <c:spPr>
            <a:ln w="28575" cap="rnd">
              <a:solidFill>
                <a:srgbClr val="FF0066"/>
              </a:solidFill>
              <a:round/>
            </a:ln>
            <a:effectLst/>
          </c:spPr>
          <c:marker>
            <c:symbol val="none"/>
          </c:marker>
          <c:val>
            <c:numRef>
              <c:f>'49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'49　感染症統計'!$P$10</c:f>
              <c:strCache>
                <c:ptCount val="1"/>
                <c:pt idx="0">
                  <c:v>2020年</c:v>
                </c:pt>
              </c:strCache>
            </c:strRef>
          </c:tx>
          <c:spPr>
            <a:ln w="28575" cap="rnd">
              <a:solidFill>
                <a:schemeClr val="accent2"/>
              </a:solidFill>
              <a:round/>
            </a:ln>
            <a:effectLst/>
          </c:spPr>
          <c:marker>
            <c:symbol val="none"/>
          </c:marker>
          <c:val>
            <c:numRef>
              <c:f>'49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'49　感染症統計'!$P$11</c:f>
              <c:strCache>
                <c:ptCount val="1"/>
                <c:pt idx="0">
                  <c:v>2019年</c:v>
                </c:pt>
              </c:strCache>
            </c:strRef>
          </c:tx>
          <c:spPr>
            <a:ln w="28575" cap="rnd">
              <a:solidFill>
                <a:schemeClr val="accent3">
                  <a:lumMod val="50000"/>
                </a:schemeClr>
              </a:solidFill>
              <a:round/>
            </a:ln>
            <a:effectLst/>
          </c:spPr>
          <c:marker>
            <c:symbol val="none"/>
          </c:marker>
          <c:val>
            <c:numRef>
              <c:f>'49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'49　感染症統計'!$P$12</c:f>
              <c:strCache>
                <c:ptCount val="1"/>
                <c:pt idx="0">
                  <c:v>2018年</c:v>
                </c:pt>
              </c:strCache>
            </c:strRef>
          </c:tx>
          <c:spPr>
            <a:ln w="28575" cap="rnd">
              <a:solidFill>
                <a:schemeClr val="accent4">
                  <a:lumMod val="75000"/>
                </a:schemeClr>
              </a:solidFill>
              <a:round/>
            </a:ln>
            <a:effectLst/>
          </c:spPr>
          <c:marker>
            <c:symbol val="none"/>
          </c:marker>
          <c:val>
            <c:numRef>
              <c:f>'49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'49　感染症統計'!$P$13</c:f>
              <c:strCache>
                <c:ptCount val="1"/>
                <c:pt idx="0">
                  <c:v>2017年</c:v>
                </c:pt>
              </c:strCache>
            </c:strRef>
          </c:tx>
          <c:spPr>
            <a:ln w="28575" cap="rnd">
              <a:solidFill>
                <a:schemeClr val="accent5"/>
              </a:solidFill>
              <a:round/>
            </a:ln>
            <a:effectLst/>
          </c:spPr>
          <c:marker>
            <c:symbol val="none"/>
          </c:marker>
          <c:val>
            <c:numRef>
              <c:f>'49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'49　感染症統計'!$P$14</c:f>
              <c:strCache>
                <c:ptCount val="1"/>
                <c:pt idx="0">
                  <c:v>2016年</c:v>
                </c:pt>
              </c:strCache>
            </c:strRef>
          </c:tx>
          <c:spPr>
            <a:ln w="28575" cap="rnd">
              <a:solidFill>
                <a:srgbClr val="3399FF"/>
              </a:solidFill>
              <a:round/>
            </a:ln>
            <a:effectLst/>
          </c:spPr>
          <c:marker>
            <c:symbol val="none"/>
          </c:marker>
          <c:val>
            <c:numRef>
              <c:f>'49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gif"/><Relationship Id="rId1" Type="http://schemas.openxmlformats.org/officeDocument/2006/relationships/image" Target="../media/image5.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 Id="rId4" Type="http://schemas.openxmlformats.org/officeDocument/2006/relationships/image" Target="../media/image1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50165</xdr:colOff>
      <xdr:row>41</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132522</xdr:rowOff>
    </xdr:from>
    <xdr:to>
      <xdr:col>15</xdr:col>
      <xdr:colOff>148746</xdr:colOff>
      <xdr:row>31</xdr:row>
      <xdr:rowOff>150872</xdr:rowOff>
    </xdr:to>
    <xdr:pic>
      <xdr:nvPicPr>
        <xdr:cNvPr id="8" name="図 7">
          <a:extLst>
            <a:ext uri="{FF2B5EF4-FFF2-40B4-BE49-F238E27FC236}">
              <a16:creationId xmlns:a16="http://schemas.microsoft.com/office/drawing/2014/main" id="{929CE9B6-D2C2-648B-870D-631C5340C4D3}"/>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1002196"/>
          <a:ext cx="7536833" cy="5294372"/>
        </a:xfrm>
        <a:prstGeom prst="rect">
          <a:avLst/>
        </a:prstGeom>
      </xdr:spPr>
    </xdr:pic>
    <xdr:clientData/>
  </xdr:twoCellAnchor>
  <xdr:twoCellAnchor editAs="oneCell">
    <xdr:from>
      <xdr:col>15</xdr:col>
      <xdr:colOff>273326</xdr:colOff>
      <xdr:row>2</xdr:row>
      <xdr:rowOff>99391</xdr:rowOff>
    </xdr:from>
    <xdr:to>
      <xdr:col>28</xdr:col>
      <xdr:colOff>333611</xdr:colOff>
      <xdr:row>31</xdr:row>
      <xdr:rowOff>150211</xdr:rowOff>
    </xdr:to>
    <xdr:pic>
      <xdr:nvPicPr>
        <xdr:cNvPr id="10" name="図 9">
          <a:extLst>
            <a:ext uri="{FF2B5EF4-FFF2-40B4-BE49-F238E27FC236}">
              <a16:creationId xmlns:a16="http://schemas.microsoft.com/office/drawing/2014/main" id="{AD62B9F9-E39F-03A4-6714-978D2291694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7661413" y="969065"/>
          <a:ext cx="7506350" cy="5326842"/>
        </a:xfrm>
        <a:prstGeom prst="rect">
          <a:avLst/>
        </a:prstGeom>
      </xdr:spPr>
    </xdr:pic>
    <xdr:clientData/>
  </xdr:twoCellAnchor>
  <xdr:twoCellAnchor>
    <xdr:from>
      <xdr:col>4</xdr:col>
      <xdr:colOff>405848</xdr:colOff>
      <xdr:row>1</xdr:row>
      <xdr:rowOff>91108</xdr:rowOff>
    </xdr:from>
    <xdr:to>
      <xdr:col>28</xdr:col>
      <xdr:colOff>422413</xdr:colOff>
      <xdr:row>1</xdr:row>
      <xdr:rowOff>563217</xdr:rowOff>
    </xdr:to>
    <xdr:sp macro="" textlink="">
      <xdr:nvSpPr>
        <xdr:cNvPr id="11" name="テキスト ボックス 10">
          <a:extLst>
            <a:ext uri="{FF2B5EF4-FFF2-40B4-BE49-F238E27FC236}">
              <a16:creationId xmlns:a16="http://schemas.microsoft.com/office/drawing/2014/main" id="{9F2CC968-4444-1850-DED7-02ED2C42E135}"/>
            </a:ext>
          </a:extLst>
        </xdr:cNvPr>
        <xdr:cNvSpPr txBox="1"/>
      </xdr:nvSpPr>
      <xdr:spPr>
        <a:xfrm>
          <a:off x="2244587" y="256760"/>
          <a:ext cx="13011978" cy="4721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a:solidFill>
                <a:srgbClr val="FF0000"/>
              </a:solidFill>
            </a:rPr>
            <a:t>ファクトリー・クリンシステムがお届けする　食品安全</a:t>
          </a:r>
          <a:r>
            <a:rPr kumimoji="1" lang="en-US" altLang="ja-JP" sz="2000">
              <a:solidFill>
                <a:srgbClr val="FF0000"/>
              </a:solidFill>
            </a:rPr>
            <a:t>JFS-</a:t>
          </a:r>
          <a:r>
            <a:rPr kumimoji="1" lang="ja-JP" altLang="en-US" sz="2000">
              <a:solidFill>
                <a:srgbClr val="FF0000"/>
              </a:solidFill>
            </a:rPr>
            <a:t>システムの</a:t>
          </a:r>
          <a:r>
            <a:rPr kumimoji="1" lang="en-US" altLang="ja-JP" sz="2000">
              <a:solidFill>
                <a:srgbClr val="FF0000"/>
              </a:solidFill>
            </a:rPr>
            <a:t>e-</a:t>
          </a:r>
          <a:r>
            <a:rPr kumimoji="1" lang="ja-JP" altLang="en-US" sz="2000">
              <a:solidFill>
                <a:srgbClr val="FF0000"/>
              </a:solidFill>
            </a:rPr>
            <a:t>ラニング　いつでもどこでもあなたをサポートします</a:t>
          </a:r>
        </a:p>
      </xdr:txBody>
    </xdr:sp>
    <xdr:clientData/>
  </xdr:twoCellAnchor>
  <xdr:twoCellAnchor>
    <xdr:from>
      <xdr:col>1</xdr:col>
      <xdr:colOff>207065</xdr:colOff>
      <xdr:row>31</xdr:row>
      <xdr:rowOff>132519</xdr:rowOff>
    </xdr:from>
    <xdr:to>
      <xdr:col>28</xdr:col>
      <xdr:colOff>223630</xdr:colOff>
      <xdr:row>41</xdr:row>
      <xdr:rowOff>24846</xdr:rowOff>
    </xdr:to>
    <xdr:sp macro="" textlink="">
      <xdr:nvSpPr>
        <xdr:cNvPr id="12" name="四角形: 角を丸くする 11">
          <a:extLst>
            <a:ext uri="{FF2B5EF4-FFF2-40B4-BE49-F238E27FC236}">
              <a16:creationId xmlns:a16="http://schemas.microsoft.com/office/drawing/2014/main" id="{417F75F7-87DA-4E1D-0761-8C689225DB26}"/>
            </a:ext>
          </a:extLst>
        </xdr:cNvPr>
        <xdr:cNvSpPr/>
      </xdr:nvSpPr>
      <xdr:spPr>
        <a:xfrm>
          <a:off x="207065" y="6278215"/>
          <a:ext cx="14850717" cy="1565414"/>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400" b="1">
              <a:solidFill>
                <a:schemeClr val="bg1"/>
              </a:solidFill>
              <a:latin typeface="游ゴシック" panose="020B0400000000000000" pitchFamily="50" charset="-128"/>
              <a:ea typeface="游ゴシック" panose="020B0400000000000000" pitchFamily="50" charset="-128"/>
            </a:rPr>
            <a:t>弊社の </a:t>
          </a:r>
          <a:r>
            <a:rPr lang="en-US" altLang="ja-JP" sz="1400" b="1">
              <a:solidFill>
                <a:schemeClr val="bg1"/>
              </a:solidFill>
              <a:latin typeface="游ゴシック" panose="020B0400000000000000" pitchFamily="50" charset="-128"/>
              <a:ea typeface="游ゴシック" panose="020B0400000000000000" pitchFamily="50" charset="-128"/>
            </a:rPr>
            <a:t>e </a:t>
          </a:r>
          <a:r>
            <a:rPr lang="ja-JP" altLang="en-US" sz="1400" b="1">
              <a:solidFill>
                <a:schemeClr val="bg1"/>
              </a:solidFill>
              <a:latin typeface="游ゴシック" panose="020B0400000000000000" pitchFamily="50" charset="-128"/>
              <a:ea typeface="游ゴシック" panose="020B0400000000000000" pitchFamily="50" charset="-128"/>
            </a:rPr>
            <a:t>ラーニングは、パソコンやタブレット・スマートフォンでも見られます。 契約期間内であれば、何度でも繰り返し見ることが可能です。 画像で見て、解説を耳で聞くので、理解しやすいです。 ただ視聴するだけではなく、具体的にどのような仕組みを作ればよいか、文書の作り方の事例も 解説してあり、わかりやすいです。 弊社では、これらのコンサルティング、</a:t>
          </a:r>
          <a:r>
            <a:rPr lang="en-US" altLang="ja-JP" sz="1400" b="1">
              <a:solidFill>
                <a:schemeClr val="bg1"/>
              </a:solidFill>
              <a:latin typeface="游ゴシック" panose="020B0400000000000000" pitchFamily="50" charset="-128"/>
              <a:ea typeface="游ゴシック" panose="020B0400000000000000" pitchFamily="50" charset="-128"/>
            </a:rPr>
            <a:t>e </a:t>
          </a:r>
          <a:r>
            <a:rPr lang="ja-JP" altLang="en-US" sz="1400" b="1">
              <a:solidFill>
                <a:schemeClr val="bg1"/>
              </a:solidFill>
              <a:latin typeface="游ゴシック" panose="020B0400000000000000" pitchFamily="50" charset="-128"/>
              <a:ea typeface="游ゴシック" panose="020B0400000000000000" pitchFamily="50" charset="-128"/>
            </a:rPr>
            <a:t>ラーニングはもとより、監査においても、工場経験者が、 工場の立場に立って、助言し、不適合に対しては指導いたしております。 </a:t>
          </a:r>
          <a:r>
            <a:rPr lang="en-US" altLang="ja-JP" sz="1400" b="1">
              <a:solidFill>
                <a:schemeClr val="bg1"/>
              </a:solidFill>
              <a:latin typeface="游ゴシック" panose="020B0400000000000000" pitchFamily="50" charset="-128"/>
              <a:ea typeface="游ゴシック" panose="020B0400000000000000" pitchFamily="50" charset="-128"/>
            </a:rPr>
            <a:t>(</a:t>
          </a:r>
          <a:r>
            <a:rPr lang="ja-JP" altLang="en-US" sz="1400" b="1">
              <a:solidFill>
                <a:schemeClr val="bg1"/>
              </a:solidFill>
              <a:latin typeface="游ゴシック" panose="020B0400000000000000" pitchFamily="50" charset="-128"/>
              <a:ea typeface="游ゴシック" panose="020B0400000000000000" pitchFamily="50" charset="-128"/>
            </a:rPr>
            <a:t>株</a:t>
          </a:r>
          <a:r>
            <a:rPr lang="en-US" altLang="ja-JP" sz="1400" b="1">
              <a:solidFill>
                <a:schemeClr val="bg1"/>
              </a:solidFill>
              <a:latin typeface="游ゴシック" panose="020B0400000000000000" pitchFamily="50" charset="-128"/>
              <a:ea typeface="游ゴシック" panose="020B0400000000000000" pitchFamily="50" charset="-128"/>
            </a:rPr>
            <a:t>)</a:t>
          </a:r>
          <a:r>
            <a:rPr lang="ja-JP" altLang="en-US" sz="1400" b="1">
              <a:solidFill>
                <a:schemeClr val="bg1"/>
              </a:solidFill>
              <a:latin typeface="游ゴシック" panose="020B0400000000000000" pitchFamily="50" charset="-128"/>
              <a:ea typeface="游ゴシック" panose="020B0400000000000000" pitchFamily="50" charset="-128"/>
            </a:rPr>
            <a:t>ファクトリー・クリーンシステムは、コンサルティングから監査・適合証明書発行からその後の 維持・更新までしっかり支援します。</a:t>
          </a:r>
          <a:endParaRPr kumimoji="1" lang="ja-JP" altLang="en-US" sz="14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1</xdr:col>
      <xdr:colOff>16566</xdr:colOff>
      <xdr:row>1</xdr:row>
      <xdr:rowOff>91109</xdr:rowOff>
    </xdr:from>
    <xdr:to>
      <xdr:col>4</xdr:col>
      <xdr:colOff>395639</xdr:colOff>
      <xdr:row>1</xdr:row>
      <xdr:rowOff>563217</xdr:rowOff>
    </xdr:to>
    <xdr:pic>
      <xdr:nvPicPr>
        <xdr:cNvPr id="13" name="図 12">
          <a:extLst>
            <a:ext uri="{FF2B5EF4-FFF2-40B4-BE49-F238E27FC236}">
              <a16:creationId xmlns:a16="http://schemas.microsoft.com/office/drawing/2014/main" id="{34A98183-C7A5-FD65-F4E3-B86E18BB9552}"/>
            </a:ext>
          </a:extLst>
        </xdr:cNvPr>
        <xdr:cNvPicPr>
          <a:picLocks noChangeAspect="1"/>
        </xdr:cNvPicPr>
      </xdr:nvPicPr>
      <xdr:blipFill>
        <a:blip xmlns:r="http://schemas.openxmlformats.org/officeDocument/2006/relationships" r:embed="rId3"/>
        <a:stretch>
          <a:fillRect/>
        </a:stretch>
      </xdr:blipFill>
      <xdr:spPr>
        <a:xfrm>
          <a:off x="16566" y="256761"/>
          <a:ext cx="2217812" cy="4721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3</xdr:row>
      <xdr:rowOff>220979</xdr:rowOff>
    </xdr:from>
    <xdr:to>
      <xdr:col>13</xdr:col>
      <xdr:colOff>160020</xdr:colOff>
      <xdr:row>18</xdr:row>
      <xdr:rowOff>15240</xdr:rowOff>
    </xdr:to>
    <xdr:pic>
      <xdr:nvPicPr>
        <xdr:cNvPr id="31" name="図 30" descr="感染性胃腸炎患者報告数　直近5シーズン">
          <a:extLst>
            <a:ext uri="{FF2B5EF4-FFF2-40B4-BE49-F238E27FC236}">
              <a16:creationId xmlns:a16="http://schemas.microsoft.com/office/drawing/2014/main" id="{729C24E7-4C69-5D74-7D67-0A0F9A8619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549140" y="990599"/>
          <a:ext cx="7353300" cy="28270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6.04</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152771</xdr:rowOff>
    </xdr:from>
    <xdr:to>
      <xdr:col>13</xdr:col>
      <xdr:colOff>748871</xdr:colOff>
      <xdr:row>8</xdr:row>
      <xdr:rowOff>23043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96302" y="1143371"/>
          <a:ext cx="2594989" cy="594172"/>
        </a:xfrm>
        <a:prstGeom prst="borderCallout2">
          <a:avLst>
            <a:gd name="adj1" fmla="val 101279"/>
            <a:gd name="adj2" fmla="val 51060"/>
            <a:gd name="adj3" fmla="val 210486"/>
            <a:gd name="adj4" fmla="val 51057"/>
            <a:gd name="adj5" fmla="val 254458"/>
            <a:gd name="adj6" fmla="val -115248"/>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ノロウイルスのピークは</a:t>
          </a:r>
        </a:p>
        <a:p>
          <a:pPr algn="l" rtl="0">
            <a:defRPr sz="1000"/>
          </a:pPr>
          <a:r>
            <a:rPr lang="en-US" altLang="ja-JP" sz="1400" b="1" i="0" u="none" strike="noStrike" baseline="0">
              <a:solidFill>
                <a:srgbClr val="FF0000"/>
              </a:solidFill>
              <a:latin typeface="ＭＳ Ｐゴシック"/>
              <a:ea typeface="ＭＳ Ｐゴシック"/>
            </a:rPr>
            <a:t>11-12</a:t>
          </a:r>
          <a:r>
            <a:rPr lang="ja-JP" altLang="en-US" sz="1400" b="1" i="0" u="none" strike="noStrike" baseline="0">
              <a:solidFill>
                <a:srgbClr val="FF0000"/>
              </a:solidFill>
              <a:latin typeface="ＭＳ Ｐゴシック"/>
              <a:ea typeface="ＭＳ Ｐゴシック"/>
            </a:rPr>
            <a:t>月です。</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8</xdr:col>
      <xdr:colOff>351244</xdr:colOff>
      <xdr:row>12</xdr:row>
      <xdr:rowOff>144780</xdr:rowOff>
    </xdr:from>
    <xdr:to>
      <xdr:col>8</xdr:col>
      <xdr:colOff>674062</xdr:colOff>
      <xdr:row>14</xdr:row>
      <xdr:rowOff>114300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6713944" y="252984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213360</xdr:rowOff>
    </xdr:from>
    <xdr:to>
      <xdr:col>3</xdr:col>
      <xdr:colOff>214976</xdr:colOff>
      <xdr:row>15</xdr:row>
      <xdr:rowOff>160020</xdr:rowOff>
    </xdr:to>
    <xdr:pic>
      <xdr:nvPicPr>
        <xdr:cNvPr id="28" name="図 27">
          <a:extLst>
            <a:ext uri="{FF2B5EF4-FFF2-40B4-BE49-F238E27FC236}">
              <a16:creationId xmlns:a16="http://schemas.microsoft.com/office/drawing/2014/main" id="{AA3CFC94-F655-1BF7-845D-6F53302C09AA}"/>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1020"/>
          <a:ext cx="1700876" cy="2506980"/>
        </a:xfrm>
        <a:prstGeom prst="rect">
          <a:avLst/>
        </a:prstGeom>
      </xdr:spPr>
    </xdr:pic>
    <xdr:clientData/>
  </xdr:twoCellAnchor>
  <xdr:twoCellAnchor editAs="oneCell">
    <xdr:from>
      <xdr:col>5</xdr:col>
      <xdr:colOff>124800</xdr:colOff>
      <xdr:row>2</xdr:row>
      <xdr:rowOff>45720</xdr:rowOff>
    </xdr:from>
    <xdr:to>
      <xdr:col>7</xdr:col>
      <xdr:colOff>131</xdr:colOff>
      <xdr:row>16</xdr:row>
      <xdr:rowOff>15240</xdr:rowOff>
    </xdr:to>
    <xdr:pic>
      <xdr:nvPicPr>
        <xdr:cNvPr id="32" name="図 31">
          <a:extLst>
            <a:ext uri="{FF2B5EF4-FFF2-40B4-BE49-F238E27FC236}">
              <a16:creationId xmlns:a16="http://schemas.microsoft.com/office/drawing/2014/main" id="{FECF8C89-AC45-BA7A-CF87-19FA712BE8A2}"/>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2982300" y="594360"/>
          <a:ext cx="1551731" cy="2476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12</xdr:row>
      <xdr:rowOff>28575</xdr:rowOff>
    </xdr:from>
    <xdr:to>
      <xdr:col>2</xdr:col>
      <xdr:colOff>152400</xdr:colOff>
      <xdr:row>39</xdr:row>
      <xdr:rowOff>142875</xdr:rowOff>
    </xdr:to>
    <xdr:pic>
      <xdr:nvPicPr>
        <xdr:cNvPr id="2" name="図 5">
          <a:extLst>
            <a:ext uri="{FF2B5EF4-FFF2-40B4-BE49-F238E27FC236}">
              <a16:creationId xmlns:a16="http://schemas.microsoft.com/office/drawing/2014/main" id="{855DA263-04D8-478D-9FB5-E58360B75052}"/>
            </a:ext>
          </a:extLst>
        </xdr:cNvPr>
        <xdr:cNvPicPr>
          <a:picLocks noChangeAspect="1"/>
        </xdr:cNvPicPr>
      </xdr:nvPicPr>
      <xdr:blipFill>
        <a:blip xmlns:r="http://schemas.openxmlformats.org/officeDocument/2006/relationships" r:embed="rId1" cstate="print"/>
        <a:srcRect/>
        <a:stretch>
          <a:fillRect/>
        </a:stretch>
      </xdr:blipFill>
      <xdr:spPr bwMode="auto">
        <a:xfrm>
          <a:off x="628650" y="2276475"/>
          <a:ext cx="2609850" cy="4686300"/>
        </a:xfrm>
        <a:prstGeom prst="rect">
          <a:avLst/>
        </a:prstGeom>
        <a:noFill/>
        <a:ln w="15875">
          <a:solidFill>
            <a:srgbClr val="558ED5"/>
          </a:solidFill>
          <a:miter lim="800000"/>
          <a:headEnd/>
          <a:tailEnd/>
        </a:ln>
      </xdr:spPr>
    </xdr:pic>
    <xdr:clientData/>
  </xdr:twoCellAnchor>
  <xdr:twoCellAnchor>
    <xdr:from>
      <xdr:col>1</xdr:col>
      <xdr:colOff>2419350</xdr:colOff>
      <xdr:row>6</xdr:row>
      <xdr:rowOff>66675</xdr:rowOff>
    </xdr:from>
    <xdr:to>
      <xdr:col>2</xdr:col>
      <xdr:colOff>333375</xdr:colOff>
      <xdr:row>8</xdr:row>
      <xdr:rowOff>19050</xdr:rowOff>
    </xdr:to>
    <xdr:sp macro="" textlink="">
      <xdr:nvSpPr>
        <xdr:cNvPr id="3" name="下矢印 3">
          <a:extLst>
            <a:ext uri="{FF2B5EF4-FFF2-40B4-BE49-F238E27FC236}">
              <a16:creationId xmlns:a16="http://schemas.microsoft.com/office/drawing/2014/main" id="{967C70B8-98D6-4F56-927A-D7616F1C9E22}"/>
            </a:ext>
          </a:extLst>
        </xdr:cNvPr>
        <xdr:cNvSpPr/>
      </xdr:nvSpPr>
      <xdr:spPr>
        <a:xfrm>
          <a:off x="3028950" y="1263015"/>
          <a:ext cx="390525" cy="287655"/>
        </a:xfrm>
        <a:prstGeom prst="downArrow">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xdr:col>
      <xdr:colOff>276226</xdr:colOff>
      <xdr:row>31</xdr:row>
      <xdr:rowOff>104775</xdr:rowOff>
    </xdr:from>
    <xdr:to>
      <xdr:col>4</xdr:col>
      <xdr:colOff>171450</xdr:colOff>
      <xdr:row>33</xdr:row>
      <xdr:rowOff>123825</xdr:rowOff>
    </xdr:to>
    <xdr:sp macro="" textlink="">
      <xdr:nvSpPr>
        <xdr:cNvPr id="4" name="線吹き出し 1 (枠付き) 6">
          <a:extLst>
            <a:ext uri="{FF2B5EF4-FFF2-40B4-BE49-F238E27FC236}">
              <a16:creationId xmlns:a16="http://schemas.microsoft.com/office/drawing/2014/main" id="{DA4449FE-FAB8-4C77-8CC0-7628AC76A345}"/>
            </a:ext>
          </a:extLst>
        </xdr:cNvPr>
        <xdr:cNvSpPr/>
      </xdr:nvSpPr>
      <xdr:spPr>
        <a:xfrm>
          <a:off x="3362326" y="5553075"/>
          <a:ext cx="2082164" cy="354330"/>
        </a:xfrm>
        <a:prstGeom prst="borderCallout1">
          <a:avLst>
            <a:gd name="adj1" fmla="val 18750"/>
            <a:gd name="adj2" fmla="val -8333"/>
            <a:gd name="adj3" fmla="val -550508"/>
            <a:gd name="adj4" fmla="val -32910"/>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冷蔵庫・冷凍庫の温度管理</a:t>
          </a:r>
        </a:p>
      </xdr:txBody>
    </xdr:sp>
    <xdr:clientData/>
  </xdr:twoCellAnchor>
  <xdr:twoCellAnchor>
    <xdr:from>
      <xdr:col>2</xdr:col>
      <xdr:colOff>314325</xdr:colOff>
      <xdr:row>42</xdr:row>
      <xdr:rowOff>38100</xdr:rowOff>
    </xdr:from>
    <xdr:to>
      <xdr:col>3</xdr:col>
      <xdr:colOff>1104900</xdr:colOff>
      <xdr:row>44</xdr:row>
      <xdr:rowOff>85725</xdr:rowOff>
    </xdr:to>
    <xdr:sp macro="" textlink="">
      <xdr:nvSpPr>
        <xdr:cNvPr id="5" name="線吹き出し 1 (枠付き) 20">
          <a:extLst>
            <a:ext uri="{FF2B5EF4-FFF2-40B4-BE49-F238E27FC236}">
              <a16:creationId xmlns:a16="http://schemas.microsoft.com/office/drawing/2014/main" id="{18EE12E4-E1FB-4743-A965-3A755EF6A3F7}"/>
            </a:ext>
          </a:extLst>
        </xdr:cNvPr>
        <xdr:cNvSpPr/>
      </xdr:nvSpPr>
      <xdr:spPr>
        <a:xfrm>
          <a:off x="3400425" y="7360920"/>
          <a:ext cx="1682115" cy="382905"/>
        </a:xfrm>
        <a:prstGeom prst="borderCallout1">
          <a:avLst>
            <a:gd name="adj1" fmla="val 18750"/>
            <a:gd name="adj2" fmla="val -8333"/>
            <a:gd name="adj3" fmla="val -864085"/>
            <a:gd name="adj4" fmla="val -48842"/>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t>トイレの掃除</a:t>
          </a:r>
        </a:p>
      </xdr:txBody>
    </xdr:sp>
    <xdr:clientData/>
  </xdr:twoCellAnchor>
  <xdr:twoCellAnchor>
    <xdr:from>
      <xdr:col>2</xdr:col>
      <xdr:colOff>304801</xdr:colOff>
      <xdr:row>13</xdr:row>
      <xdr:rowOff>152400</xdr:rowOff>
    </xdr:from>
    <xdr:to>
      <xdr:col>4</xdr:col>
      <xdr:colOff>85726</xdr:colOff>
      <xdr:row>16</xdr:row>
      <xdr:rowOff>104775</xdr:rowOff>
    </xdr:to>
    <xdr:sp macro="" textlink="">
      <xdr:nvSpPr>
        <xdr:cNvPr id="6" name="線吹き出し 1 (枠付き) 21">
          <a:extLst>
            <a:ext uri="{FF2B5EF4-FFF2-40B4-BE49-F238E27FC236}">
              <a16:creationId xmlns:a16="http://schemas.microsoft.com/office/drawing/2014/main" id="{F22A2CC9-4930-445A-8BB2-0F4F4C989626}"/>
            </a:ext>
          </a:extLst>
        </xdr:cNvPr>
        <xdr:cNvSpPr/>
      </xdr:nvSpPr>
      <xdr:spPr>
        <a:xfrm>
          <a:off x="3390901" y="2567940"/>
          <a:ext cx="1967865" cy="455295"/>
        </a:xfrm>
        <a:prstGeom prst="borderCallout1">
          <a:avLst>
            <a:gd name="adj1" fmla="val 18750"/>
            <a:gd name="adj2" fmla="val -8333"/>
            <a:gd name="adj3" fmla="val 180868"/>
            <a:gd name="adj4" fmla="val -42062"/>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食材の検品</a:t>
          </a:r>
          <a:r>
            <a:rPr kumimoji="1" lang="en-US" altLang="ja-JP" sz="1800"/>
            <a:t>(</a:t>
          </a:r>
          <a:r>
            <a:rPr kumimoji="1" lang="ja-JP" altLang="en-US" sz="1800"/>
            <a:t>チェック</a:t>
          </a:r>
          <a:r>
            <a:rPr kumimoji="1" lang="en-US" altLang="ja-JP" sz="1800"/>
            <a:t>)</a:t>
          </a:r>
          <a:endParaRPr kumimoji="1" lang="ja-JP" altLang="en-US" sz="1800"/>
        </a:p>
      </xdr:txBody>
    </xdr:sp>
    <xdr:clientData/>
  </xdr:twoCellAnchor>
  <xdr:twoCellAnchor>
    <xdr:from>
      <xdr:col>2</xdr:col>
      <xdr:colOff>314325</xdr:colOff>
      <xdr:row>11</xdr:row>
      <xdr:rowOff>47624</xdr:rowOff>
    </xdr:from>
    <xdr:to>
      <xdr:col>4</xdr:col>
      <xdr:colOff>714375</xdr:colOff>
      <xdr:row>13</xdr:row>
      <xdr:rowOff>76199</xdr:rowOff>
    </xdr:to>
    <xdr:sp macro="" textlink="">
      <xdr:nvSpPr>
        <xdr:cNvPr id="7" name="テキスト ボックス 6">
          <a:extLst>
            <a:ext uri="{FF2B5EF4-FFF2-40B4-BE49-F238E27FC236}">
              <a16:creationId xmlns:a16="http://schemas.microsoft.com/office/drawing/2014/main" id="{E26FDF29-4CFB-40D7-A04C-06F432C7408B}"/>
            </a:ext>
          </a:extLst>
        </xdr:cNvPr>
        <xdr:cNvSpPr txBox="1"/>
      </xdr:nvSpPr>
      <xdr:spPr>
        <a:xfrm>
          <a:off x="3400425" y="2127884"/>
          <a:ext cx="2586990" cy="36385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多くのお店の事例を紹介します</a:t>
          </a:r>
        </a:p>
      </xdr:txBody>
    </xdr:sp>
    <xdr:clientData/>
  </xdr:twoCellAnchor>
  <xdr:twoCellAnchor editAs="oneCell">
    <xdr:from>
      <xdr:col>4</xdr:col>
      <xdr:colOff>190500</xdr:colOff>
      <xdr:row>14</xdr:row>
      <xdr:rowOff>0</xdr:rowOff>
    </xdr:from>
    <xdr:to>
      <xdr:col>7</xdr:col>
      <xdr:colOff>413385</xdr:colOff>
      <xdr:row>30</xdr:row>
      <xdr:rowOff>152400</xdr:rowOff>
    </xdr:to>
    <xdr:pic>
      <xdr:nvPicPr>
        <xdr:cNvPr id="8" name="図 1">
          <a:extLst>
            <a:ext uri="{FF2B5EF4-FFF2-40B4-BE49-F238E27FC236}">
              <a16:creationId xmlns:a16="http://schemas.microsoft.com/office/drawing/2014/main" id="{41B547F0-42C4-4DB3-87A1-4EFA2472C265}"/>
            </a:ext>
          </a:extLst>
        </xdr:cNvPr>
        <xdr:cNvPicPr>
          <a:picLocks noChangeAspect="1"/>
        </xdr:cNvPicPr>
      </xdr:nvPicPr>
      <xdr:blipFill>
        <a:blip xmlns:r="http://schemas.openxmlformats.org/officeDocument/2006/relationships" r:embed="rId2" cstate="print"/>
        <a:srcRect/>
        <a:stretch>
          <a:fillRect/>
        </a:stretch>
      </xdr:blipFill>
      <xdr:spPr bwMode="auto">
        <a:xfrm>
          <a:off x="5463540" y="2583180"/>
          <a:ext cx="2516505" cy="2849880"/>
        </a:xfrm>
        <a:prstGeom prst="rect">
          <a:avLst/>
        </a:prstGeom>
        <a:noFill/>
        <a:ln w="25400">
          <a:solidFill>
            <a:srgbClr val="002060"/>
          </a:solidFill>
          <a:miter lim="800000"/>
          <a:headEnd/>
          <a:tailEnd/>
        </a:ln>
      </xdr:spPr>
    </xdr:pic>
    <xdr:clientData/>
  </xdr:twoCellAnchor>
  <xdr:twoCellAnchor editAs="oneCell">
    <xdr:from>
      <xdr:col>4</xdr:col>
      <xdr:colOff>228600</xdr:colOff>
      <xdr:row>31</xdr:row>
      <xdr:rowOff>95250</xdr:rowOff>
    </xdr:from>
    <xdr:to>
      <xdr:col>7</xdr:col>
      <xdr:colOff>432435</xdr:colOff>
      <xdr:row>41</xdr:row>
      <xdr:rowOff>161925</xdr:rowOff>
    </xdr:to>
    <xdr:pic>
      <xdr:nvPicPr>
        <xdr:cNvPr id="9" name="図 2">
          <a:extLst>
            <a:ext uri="{FF2B5EF4-FFF2-40B4-BE49-F238E27FC236}">
              <a16:creationId xmlns:a16="http://schemas.microsoft.com/office/drawing/2014/main" id="{624F28A2-22E1-4E6E-9CDF-78D618877600}"/>
            </a:ext>
          </a:extLst>
        </xdr:cNvPr>
        <xdr:cNvPicPr>
          <a:picLocks noChangeAspect="1"/>
        </xdr:cNvPicPr>
      </xdr:nvPicPr>
      <xdr:blipFill>
        <a:blip xmlns:r="http://schemas.openxmlformats.org/officeDocument/2006/relationships" r:embed="rId3" cstate="print"/>
        <a:srcRect/>
        <a:stretch>
          <a:fillRect/>
        </a:stretch>
      </xdr:blipFill>
      <xdr:spPr bwMode="auto">
        <a:xfrm>
          <a:off x="5501640" y="5543550"/>
          <a:ext cx="2497455" cy="1773555"/>
        </a:xfrm>
        <a:prstGeom prst="rect">
          <a:avLst/>
        </a:prstGeom>
        <a:noFill/>
        <a:ln w="25400">
          <a:solidFill>
            <a:srgbClr val="00B050"/>
          </a:solidFill>
          <a:miter lim="800000"/>
          <a:headEnd/>
          <a:tailEnd/>
        </a:ln>
      </xdr:spPr>
    </xdr:pic>
    <xdr:clientData/>
  </xdr:twoCellAnchor>
  <xdr:twoCellAnchor editAs="oneCell">
    <xdr:from>
      <xdr:col>4</xdr:col>
      <xdr:colOff>247650</xdr:colOff>
      <xdr:row>42</xdr:row>
      <xdr:rowOff>85725</xdr:rowOff>
    </xdr:from>
    <xdr:to>
      <xdr:col>7</xdr:col>
      <xdr:colOff>422910</xdr:colOff>
      <xdr:row>59</xdr:row>
      <xdr:rowOff>161925</xdr:rowOff>
    </xdr:to>
    <xdr:pic>
      <xdr:nvPicPr>
        <xdr:cNvPr id="10" name="図 4">
          <a:extLst>
            <a:ext uri="{FF2B5EF4-FFF2-40B4-BE49-F238E27FC236}">
              <a16:creationId xmlns:a16="http://schemas.microsoft.com/office/drawing/2014/main" id="{0AB594F7-151B-46E8-83E3-6167B3625BD3}"/>
            </a:ext>
          </a:extLst>
        </xdr:cNvPr>
        <xdr:cNvPicPr>
          <a:picLocks noChangeAspect="1"/>
        </xdr:cNvPicPr>
      </xdr:nvPicPr>
      <xdr:blipFill>
        <a:blip xmlns:r="http://schemas.openxmlformats.org/officeDocument/2006/relationships" r:embed="rId4" cstate="print"/>
        <a:srcRect/>
        <a:stretch>
          <a:fillRect/>
        </a:stretch>
      </xdr:blipFill>
      <xdr:spPr bwMode="auto">
        <a:xfrm>
          <a:off x="5520690" y="7408545"/>
          <a:ext cx="2468880" cy="2926080"/>
        </a:xfrm>
        <a:prstGeom prst="rect">
          <a:avLst/>
        </a:prstGeom>
        <a:noFill/>
        <a:ln w="9525">
          <a:noFill/>
          <a:miter lim="800000"/>
          <a:headEnd/>
          <a:tailEnd/>
        </a:ln>
      </xdr:spPr>
    </xdr:pic>
    <xdr:clientData/>
  </xdr:twoCellAnchor>
  <xdr:twoCellAnchor>
    <xdr:from>
      <xdr:col>7</xdr:col>
      <xdr:colOff>666750</xdr:colOff>
      <xdr:row>13</xdr:row>
      <xdr:rowOff>152400</xdr:rowOff>
    </xdr:from>
    <xdr:to>
      <xdr:col>9</xdr:col>
      <xdr:colOff>209550</xdr:colOff>
      <xdr:row>30</xdr:row>
      <xdr:rowOff>142875</xdr:rowOff>
    </xdr:to>
    <xdr:sp macro="" textlink="">
      <xdr:nvSpPr>
        <xdr:cNvPr id="11" name="テキスト ボックス 10">
          <a:extLst>
            <a:ext uri="{FF2B5EF4-FFF2-40B4-BE49-F238E27FC236}">
              <a16:creationId xmlns:a16="http://schemas.microsoft.com/office/drawing/2014/main" id="{C3C54D21-86D0-493A-8393-F073265EF1FB}"/>
            </a:ext>
          </a:extLst>
        </xdr:cNvPr>
        <xdr:cNvSpPr txBox="1"/>
      </xdr:nvSpPr>
      <xdr:spPr>
        <a:xfrm>
          <a:off x="8233410" y="2567940"/>
          <a:ext cx="1501140" cy="2855595"/>
        </a:xfrm>
        <a:prstGeom prst="rect">
          <a:avLst/>
        </a:prstGeom>
        <a:noFill/>
        <a:ln w="254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表面温度計が便利です。</a:t>
          </a:r>
        </a:p>
        <a:p>
          <a:r>
            <a:rPr kumimoji="1" lang="ja-JP" altLang="en-US" sz="1100"/>
            <a:t>それほど高額ではありません。一つ用意し、実測値を書くと大変良いと思います。</a:t>
          </a:r>
        </a:p>
        <a:p>
          <a:r>
            <a:rPr kumimoji="1" lang="ja-JP" altLang="en-US" sz="1100" b="1" u="sng"/>
            <a:t>精肉、鮮魚は意外と温度管理されていません。</a:t>
          </a:r>
        </a:p>
        <a:p>
          <a:endParaRPr kumimoji="1" lang="ja-JP" altLang="en-US" sz="1100"/>
        </a:p>
        <a:p>
          <a:r>
            <a:rPr kumimoji="1" lang="ja-JP" altLang="en-US" sz="1100" b="1">
              <a:solidFill>
                <a:srgbClr val="FF0000"/>
              </a:solidFill>
            </a:rPr>
            <a:t>ポイントは</a:t>
          </a:r>
        </a:p>
        <a:p>
          <a:r>
            <a:rPr kumimoji="1" lang="ja-JP" altLang="en-US" sz="1100" b="1">
              <a:solidFill>
                <a:srgbClr val="FF0000"/>
              </a:solidFill>
            </a:rPr>
            <a:t>決めた温度より高温の場合にどうするか納品業者さんと予め決めておくことが大切です。</a:t>
          </a:r>
        </a:p>
      </xdr:txBody>
    </xdr:sp>
    <xdr:clientData/>
  </xdr:twoCellAnchor>
  <xdr:twoCellAnchor>
    <xdr:from>
      <xdr:col>7</xdr:col>
      <xdr:colOff>685800</xdr:colOff>
      <xdr:row>31</xdr:row>
      <xdr:rowOff>95250</xdr:rowOff>
    </xdr:from>
    <xdr:to>
      <xdr:col>9</xdr:col>
      <xdr:colOff>219075</xdr:colOff>
      <xdr:row>41</xdr:row>
      <xdr:rowOff>161925</xdr:rowOff>
    </xdr:to>
    <xdr:sp macro="" textlink="">
      <xdr:nvSpPr>
        <xdr:cNvPr id="12" name="テキスト ボックス 11">
          <a:extLst>
            <a:ext uri="{FF2B5EF4-FFF2-40B4-BE49-F238E27FC236}">
              <a16:creationId xmlns:a16="http://schemas.microsoft.com/office/drawing/2014/main" id="{09F6D18A-A1FE-4828-BF4E-27CAC6561E20}"/>
            </a:ext>
          </a:extLst>
        </xdr:cNvPr>
        <xdr:cNvSpPr txBox="1"/>
      </xdr:nvSpPr>
      <xdr:spPr>
        <a:xfrm>
          <a:off x="8252460" y="5543550"/>
          <a:ext cx="1491615" cy="1773555"/>
        </a:xfrm>
        <a:prstGeom prst="rect">
          <a:avLst/>
        </a:prstGeom>
        <a:solidFill>
          <a:schemeClr val="lt1"/>
        </a:solidFill>
        <a:ln w="254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冷蔵庫・冷凍庫は表示されている</a:t>
          </a:r>
          <a:r>
            <a:rPr kumimoji="1" lang="ja-JP" altLang="en-US" sz="1100" b="1">
              <a:solidFill>
                <a:srgbClr val="FF0000"/>
              </a:solidFill>
            </a:rPr>
            <a:t>温度計の温度を</a:t>
          </a:r>
        </a:p>
        <a:p>
          <a:r>
            <a:rPr kumimoji="1" lang="ja-JP" altLang="en-US" sz="1100" b="1">
              <a:solidFill>
                <a:srgbClr val="FF0000"/>
              </a:solidFill>
            </a:rPr>
            <a:t>数字で書くことがポイント</a:t>
          </a:r>
        </a:p>
        <a:p>
          <a:endParaRPr kumimoji="1" lang="ja-JP" altLang="en-US" sz="1100"/>
        </a:p>
        <a:p>
          <a:r>
            <a:rPr kumimoji="1" lang="ja-JP" altLang="en-US" sz="1100"/>
            <a:t>○や判子で代用すると</a:t>
          </a:r>
        </a:p>
        <a:p>
          <a:r>
            <a:rPr kumimoji="1" lang="ja-JP" altLang="en-US" sz="1100"/>
            <a:t>異常を見落とします。</a:t>
          </a:r>
        </a:p>
        <a:p>
          <a:r>
            <a:rPr kumimoji="1" lang="ja-JP" altLang="en-US" sz="1100" b="1" u="sng"/>
            <a:t>いつ見たのか時間も書きましょう。仕事の終わりにまとめて記入は全くダメ。</a:t>
          </a:r>
        </a:p>
      </xdr:txBody>
    </xdr:sp>
    <xdr:clientData/>
  </xdr:twoCellAnchor>
  <xdr:twoCellAnchor>
    <xdr:from>
      <xdr:col>7</xdr:col>
      <xdr:colOff>666750</xdr:colOff>
      <xdr:row>42</xdr:row>
      <xdr:rowOff>85725</xdr:rowOff>
    </xdr:from>
    <xdr:to>
      <xdr:col>9</xdr:col>
      <xdr:colOff>209550</xdr:colOff>
      <xdr:row>60</xdr:row>
      <xdr:rowOff>0</xdr:rowOff>
    </xdr:to>
    <xdr:sp macro="" textlink="">
      <xdr:nvSpPr>
        <xdr:cNvPr id="13" name="テキスト ボックス 12">
          <a:extLst>
            <a:ext uri="{FF2B5EF4-FFF2-40B4-BE49-F238E27FC236}">
              <a16:creationId xmlns:a16="http://schemas.microsoft.com/office/drawing/2014/main" id="{CB871186-7F19-471A-9E12-757B9EFCB43E}"/>
            </a:ext>
          </a:extLst>
        </xdr:cNvPr>
        <xdr:cNvSpPr txBox="1"/>
      </xdr:nvSpPr>
      <xdr:spPr>
        <a:xfrm>
          <a:off x="8233410" y="7408545"/>
          <a:ext cx="1501140" cy="29317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確認時間を書きましょう。</a:t>
          </a:r>
        </a:p>
        <a:p>
          <a:r>
            <a:rPr kumimoji="1" lang="ja-JP" altLang="en-US" sz="1100" b="1">
              <a:solidFill>
                <a:srgbClr val="FF0000"/>
              </a:solidFill>
            </a:rPr>
            <a:t>判子がいつも同じ人という</a:t>
          </a:r>
        </a:p>
        <a:p>
          <a:r>
            <a:rPr kumimoji="1" lang="ja-JP" altLang="en-US" sz="1100" b="1">
              <a:solidFill>
                <a:srgbClr val="FF0000"/>
              </a:solidFill>
            </a:rPr>
            <a:t>記録は、プロの監視員さんには通用しません。</a:t>
          </a:r>
        </a:p>
        <a:p>
          <a:endParaRPr kumimoji="1" lang="ja-JP" altLang="en-US" sz="1100"/>
        </a:p>
        <a:p>
          <a:r>
            <a:rPr kumimoji="1" lang="ja-JP" altLang="en-US" sz="1100"/>
            <a:t>これをまとめ書きと称します。全然書かれていないもの、一か月分先に書かれたもの。現場には意外と多い書類作成のやっつけ仕事。</a:t>
          </a:r>
        </a:p>
        <a:p>
          <a:endParaRPr kumimoji="1" lang="ja-JP" altLang="en-US" sz="1100"/>
        </a:p>
        <a:p>
          <a:r>
            <a:rPr kumimoji="1" lang="ja-JP" altLang="en-US" sz="1100"/>
            <a:t>これではつける意味がありません。</a:t>
          </a:r>
        </a:p>
        <a:p>
          <a:endParaRPr kumimoji="1" lang="ja-JP" altLang="en-US" sz="1100"/>
        </a:p>
      </xdr:txBody>
    </xdr:sp>
    <xdr:clientData/>
  </xdr:twoCellAnchor>
  <xdr:twoCellAnchor>
    <xdr:from>
      <xdr:col>3</xdr:col>
      <xdr:colOff>0</xdr:colOff>
      <xdr:row>49</xdr:row>
      <xdr:rowOff>0</xdr:rowOff>
    </xdr:from>
    <xdr:to>
      <xdr:col>3</xdr:col>
      <xdr:colOff>914400</xdr:colOff>
      <xdr:row>54</xdr:row>
      <xdr:rowOff>47625</xdr:rowOff>
    </xdr:to>
    <xdr:sp macro="" textlink="">
      <xdr:nvSpPr>
        <xdr:cNvPr id="14" name="右矢印 17">
          <a:extLst>
            <a:ext uri="{FF2B5EF4-FFF2-40B4-BE49-F238E27FC236}">
              <a16:creationId xmlns:a16="http://schemas.microsoft.com/office/drawing/2014/main" id="{F3454A2C-D04D-46CD-AF9C-A07C9E143046}"/>
            </a:ext>
          </a:extLst>
        </xdr:cNvPr>
        <xdr:cNvSpPr/>
      </xdr:nvSpPr>
      <xdr:spPr>
        <a:xfrm rot="10800000">
          <a:off x="3977640" y="8496300"/>
          <a:ext cx="914400" cy="885825"/>
        </a:xfrm>
        <a:prstGeom prst="rightArrow">
          <a:avLst/>
        </a:prstGeom>
        <a:ln>
          <a:solidFill>
            <a:schemeClr val="bg1">
              <a:lumMod val="95000"/>
            </a:schemeClr>
          </a:solidFill>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xdr:col>
      <xdr:colOff>590550</xdr:colOff>
      <xdr:row>49</xdr:row>
      <xdr:rowOff>9525</xdr:rowOff>
    </xdr:from>
    <xdr:to>
      <xdr:col>2</xdr:col>
      <xdr:colOff>733425</xdr:colOff>
      <xdr:row>53</xdr:row>
      <xdr:rowOff>133350</xdr:rowOff>
    </xdr:to>
    <xdr:sp macro="" textlink="">
      <xdr:nvSpPr>
        <xdr:cNvPr id="15" name="テキスト ボックス 14">
          <a:extLst>
            <a:ext uri="{FF2B5EF4-FFF2-40B4-BE49-F238E27FC236}">
              <a16:creationId xmlns:a16="http://schemas.microsoft.com/office/drawing/2014/main" id="{1D8402F3-0FEA-4F1F-9A6C-A4BE7BB4B0C5}"/>
            </a:ext>
          </a:extLst>
        </xdr:cNvPr>
        <xdr:cNvSpPr txBox="1"/>
      </xdr:nvSpPr>
      <xdr:spPr>
        <a:xfrm>
          <a:off x="1200150" y="8505825"/>
          <a:ext cx="2619375" cy="79438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飲食店では、個別に記録用紙を作るのではなく、初めは一冊の大学ノートに業務日誌というスタイルで書いてみることをお勧めします。</a:t>
          </a:r>
        </a:p>
        <a:p>
          <a:r>
            <a:rPr kumimoji="1" lang="ja-JP" altLang="en-US" sz="1100"/>
            <a:t>次週はノートの紹介をします。</a:t>
          </a:r>
        </a:p>
      </xdr:txBody>
    </xdr:sp>
    <xdr:clientData/>
  </xdr:twoCellAnchor>
  <xdr:twoCellAnchor>
    <xdr:from>
      <xdr:col>7</xdr:col>
      <xdr:colOff>182880</xdr:colOff>
      <xdr:row>4</xdr:row>
      <xdr:rowOff>53340</xdr:rowOff>
    </xdr:from>
    <xdr:to>
      <xdr:col>10</xdr:col>
      <xdr:colOff>152400</xdr:colOff>
      <xdr:row>8</xdr:row>
      <xdr:rowOff>30480</xdr:rowOff>
    </xdr:to>
    <xdr:sp macro="" textlink="">
      <xdr:nvSpPr>
        <xdr:cNvPr id="16" name="テキスト ボックス 15">
          <a:extLst>
            <a:ext uri="{FF2B5EF4-FFF2-40B4-BE49-F238E27FC236}">
              <a16:creationId xmlns:a16="http://schemas.microsoft.com/office/drawing/2014/main" id="{D11D0467-1EB5-9D66-2DA5-30656686AEFE}"/>
            </a:ext>
          </a:extLst>
        </xdr:cNvPr>
        <xdr:cNvSpPr txBox="1"/>
      </xdr:nvSpPr>
      <xdr:spPr>
        <a:xfrm>
          <a:off x="7749540" y="883920"/>
          <a:ext cx="2156460" cy="678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a:solidFill>
                <a:srgbClr val="FF0000"/>
              </a:solidFill>
            </a:rPr>
            <a:t>記録は実施の証です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1</xdr:col>
      <xdr:colOff>1752601</xdr:colOff>
      <xdr:row>14</xdr:row>
      <xdr:rowOff>144004</xdr:rowOff>
    </xdr:from>
    <xdr:to>
      <xdr:col>2</xdr:col>
      <xdr:colOff>4305300</xdr:colOff>
      <xdr:row>32</xdr:row>
      <xdr:rowOff>124448</xdr:rowOff>
    </xdr:to>
    <xdr:pic>
      <xdr:nvPicPr>
        <xdr:cNvPr id="4" name="図 3">
          <a:extLst>
            <a:ext uri="{FF2B5EF4-FFF2-40B4-BE49-F238E27FC236}">
              <a16:creationId xmlns:a16="http://schemas.microsoft.com/office/drawing/2014/main" id="{F9121536-B2AF-8838-DC73-ADC472C34831}"/>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095501" y="6880084"/>
          <a:ext cx="4320539" cy="31275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21608" y="2439458"/>
          <a:ext cx="349313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7820" y="2788074"/>
          <a:ext cx="2387388" cy="1034627"/>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15733"/>
          <a:ext cx="1778847" cy="706967"/>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25</xdr:row>
      <xdr:rowOff>39794</xdr:rowOff>
    </xdr:from>
    <xdr:to>
      <xdr:col>14</xdr:col>
      <xdr:colOff>5080</xdr:colOff>
      <xdr:row>52</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406399</xdr:colOff>
      <xdr:row>25</xdr:row>
      <xdr:rowOff>45720</xdr:rowOff>
    </xdr:from>
    <xdr:to>
      <xdr:col>29</xdr:col>
      <xdr:colOff>7619</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398420</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501953" y="8043857"/>
          <a:ext cx="4553463" cy="261674"/>
        </a:xfrm>
        <a:prstGeom prst="rect">
          <a:avLst/>
        </a:prstGeom>
      </xdr:spPr>
    </xdr:pic>
    <xdr:clientData/>
  </xdr:oneCellAnchor>
  <xdr:twoCellAnchor>
    <xdr:from>
      <xdr:col>18</xdr:col>
      <xdr:colOff>18887</xdr:colOff>
      <xdr:row>23</xdr:row>
      <xdr:rowOff>24319</xdr:rowOff>
    </xdr:from>
    <xdr:to>
      <xdr:col>25</xdr:col>
      <xdr:colOff>143934</xdr:colOff>
      <xdr:row>45</xdr:row>
      <xdr:rowOff>84667</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61754" y="4079852"/>
          <a:ext cx="3384713" cy="3870348"/>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11</xdr:col>
      <xdr:colOff>211667</xdr:colOff>
      <xdr:row>46</xdr:row>
      <xdr:rowOff>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2612" y="4075800"/>
          <a:ext cx="3465255" cy="3959067"/>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118534</xdr:colOff>
      <xdr:row>46</xdr:row>
      <xdr:rowOff>152401</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18067" y="8051801"/>
          <a:ext cx="5009237" cy="287866"/>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news.yahoo.co.jp/articles/93ef0a2a72bda1560fe0f0b4bb33c5b1991a193e" TargetMode="External"/><Relationship Id="rId2" Type="http://schemas.openxmlformats.org/officeDocument/2006/relationships/hyperlink" Target="https://www.foods-ch.com/anzen/kt_48176/" TargetMode="External"/><Relationship Id="rId1" Type="http://schemas.openxmlformats.org/officeDocument/2006/relationships/hyperlink" Target="https://kahoku.news/articles/20231213khn000069.html"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topics.smt.docomo.ne.jp/article/rsk/region/rsk-888279" TargetMode="External"/><Relationship Id="rId3" Type="http://schemas.openxmlformats.org/officeDocument/2006/relationships/hyperlink" Target="https://news.yahoo.co.jp/articles/d55007d950e92ea1f332c04026c9093d0c4a7cf4" TargetMode="External"/><Relationship Id="rId7" Type="http://schemas.openxmlformats.org/officeDocument/2006/relationships/hyperlink" Target="https://www.shokukanken.com/post-14237/" TargetMode="External"/><Relationship Id="rId2" Type="http://schemas.openxmlformats.org/officeDocument/2006/relationships/hyperlink" Target="https://gunosy.com/articles/e3BnN" TargetMode="External"/><Relationship Id="rId1" Type="http://schemas.openxmlformats.org/officeDocument/2006/relationships/hyperlink" Target="https://www.yomiuri.co.jp/national/20231217-OYT1T50041/" TargetMode="External"/><Relationship Id="rId6" Type="http://schemas.openxmlformats.org/officeDocument/2006/relationships/hyperlink" Target="https://news.yahoo.co.jp/articles/fa21472ddf5ed9c63a6cc2b85a781d7805bb258c" TargetMode="External"/><Relationship Id="rId5" Type="http://schemas.openxmlformats.org/officeDocument/2006/relationships/hyperlink" Target="https://news.yahoo.co.jp/articles/351a40be709faf0ee807a7dee9137d2276bca68f" TargetMode="External"/><Relationship Id="rId10" Type="http://schemas.openxmlformats.org/officeDocument/2006/relationships/printerSettings" Target="../printerSettings/printerSettings5.bin"/><Relationship Id="rId4" Type="http://schemas.openxmlformats.org/officeDocument/2006/relationships/hyperlink" Target="https://nordot.app/1107616007596458653?c=113147194022725109" TargetMode="External"/><Relationship Id="rId9" Type="http://schemas.openxmlformats.org/officeDocument/2006/relationships/hyperlink" Target="https://www.city.yokohama.lg.jp/city-info/koho-kocho/press/iryo/2023/1208syokuchudoku.files/0002_20231208.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youtube.com/watch?v=wcGWv88ddPk" TargetMode="External"/><Relationship Id="rId2" Type="http://schemas.openxmlformats.org/officeDocument/2006/relationships/hyperlink" Target="https://chofu.keizai.biz/gpnews/1354047/" TargetMode="External"/><Relationship Id="rId1" Type="http://schemas.openxmlformats.org/officeDocument/2006/relationships/hyperlink" Target="https://japan.techinsight.jp/2023/12/iruy12101148.html" TargetMode="External"/><Relationship Id="rId6" Type="http://schemas.openxmlformats.org/officeDocument/2006/relationships/printerSettings" Target="../printerSettings/printerSettings6.bin"/><Relationship Id="rId5" Type="http://schemas.openxmlformats.org/officeDocument/2006/relationships/hyperlink" Target="https://newswitch.jp/p/39691" TargetMode="External"/><Relationship Id="rId4" Type="http://schemas.openxmlformats.org/officeDocument/2006/relationships/hyperlink" Target="https://www.oricon.co.jp/pressrelease/1745798/"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zoomScaleNormal="100" workbookViewId="0">
      <selection activeCell="F23" sqref="A14:H23"/>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38" t="s">
        <v>222</v>
      </c>
      <c r="B1" s="139"/>
      <c r="C1" s="139" t="s">
        <v>160</v>
      </c>
      <c r="D1" s="139"/>
      <c r="E1" s="139"/>
      <c r="F1" s="139"/>
      <c r="G1" s="139"/>
      <c r="H1" s="139"/>
      <c r="I1" s="100"/>
    </row>
    <row r="2" spans="1:9">
      <c r="A2" s="140" t="s">
        <v>114</v>
      </c>
      <c r="B2" s="141"/>
      <c r="C2" s="141"/>
      <c r="D2" s="141"/>
      <c r="E2" s="141"/>
      <c r="F2" s="141"/>
      <c r="G2" s="141"/>
      <c r="H2" s="141"/>
      <c r="I2" s="100"/>
    </row>
    <row r="3" spans="1:9" ht="15.75" customHeight="1">
      <c r="A3" s="519" t="s">
        <v>26</v>
      </c>
      <c r="B3" s="520"/>
      <c r="C3" s="520"/>
      <c r="D3" s="520"/>
      <c r="E3" s="520"/>
      <c r="F3" s="520"/>
      <c r="G3" s="520"/>
      <c r="H3" s="521"/>
      <c r="I3" s="100"/>
    </row>
    <row r="4" spans="1:9">
      <c r="A4" s="140" t="s">
        <v>223</v>
      </c>
      <c r="B4" s="141"/>
      <c r="C4" s="141"/>
      <c r="D4" s="141"/>
      <c r="E4" s="141"/>
      <c r="F4" s="141"/>
      <c r="G4" s="141"/>
      <c r="H4" s="141"/>
      <c r="I4" s="100"/>
    </row>
    <row r="5" spans="1:9">
      <c r="A5" s="140" t="s">
        <v>115</v>
      </c>
      <c r="B5" s="141"/>
      <c r="C5" s="141"/>
      <c r="D5" s="141"/>
      <c r="E5" s="141"/>
      <c r="F5" s="141"/>
      <c r="G5" s="141"/>
      <c r="H5" s="141"/>
      <c r="I5" s="100"/>
    </row>
    <row r="6" spans="1:9">
      <c r="A6" s="142" t="s">
        <v>114</v>
      </c>
      <c r="B6" s="143"/>
      <c r="C6" s="143"/>
      <c r="D6" s="143"/>
      <c r="E6" s="143"/>
      <c r="F6" s="143"/>
      <c r="G6" s="143"/>
      <c r="H6" s="143"/>
      <c r="I6" s="100"/>
    </row>
    <row r="7" spans="1:9">
      <c r="A7" s="142" t="s">
        <v>116</v>
      </c>
      <c r="B7" s="143"/>
      <c r="C7" s="143"/>
      <c r="D7" s="143"/>
      <c r="E7" s="143"/>
      <c r="F7" s="143"/>
      <c r="G7" s="143"/>
      <c r="H7" s="143"/>
      <c r="I7" s="100"/>
    </row>
    <row r="8" spans="1:9">
      <c r="A8" s="144" t="s">
        <v>117</v>
      </c>
      <c r="B8" s="145"/>
      <c r="C8" s="145"/>
      <c r="D8" s="145"/>
      <c r="E8" s="145"/>
      <c r="F8" s="145"/>
      <c r="G8" s="145"/>
      <c r="H8" s="145"/>
      <c r="I8" s="100"/>
    </row>
    <row r="9" spans="1:9" ht="15" customHeight="1">
      <c r="A9" s="345" t="s">
        <v>170</v>
      </c>
      <c r="C9" s="169"/>
      <c r="D9" s="169"/>
      <c r="E9" s="169"/>
      <c r="F9" s="169"/>
      <c r="G9" s="169"/>
      <c r="H9" s="169"/>
      <c r="I9" s="100"/>
    </row>
    <row r="10" spans="1:9" ht="15" customHeight="1">
      <c r="A10" s="345" t="s">
        <v>174</v>
      </c>
      <c r="B10" s="168"/>
      <c r="C10" s="169"/>
      <c r="D10" s="169"/>
      <c r="E10" s="169"/>
      <c r="F10" s="169"/>
      <c r="G10" s="169"/>
      <c r="H10" s="169"/>
      <c r="I10" s="100"/>
    </row>
    <row r="11" spans="1:9" ht="15" customHeight="1">
      <c r="A11" s="345" t="s">
        <v>175</v>
      </c>
      <c r="B11" s="168"/>
      <c r="C11" s="169"/>
      <c r="D11" s="169"/>
      <c r="E11" s="169"/>
      <c r="F11" s="169"/>
      <c r="G11" s="169"/>
      <c r="H11" s="169"/>
      <c r="I11" s="100"/>
    </row>
    <row r="12" spans="1:9" ht="15" customHeight="1">
      <c r="A12" s="345" t="s">
        <v>176</v>
      </c>
      <c r="G12" s="169" t="s">
        <v>26</v>
      </c>
      <c r="H12" s="169"/>
      <c r="I12" s="100"/>
    </row>
    <row r="13" spans="1:9" ht="15" customHeight="1">
      <c r="A13" s="345"/>
      <c r="G13" s="169"/>
      <c r="H13" s="169"/>
      <c r="I13" s="100"/>
    </row>
    <row r="14" spans="1:9" ht="15" customHeight="1">
      <c r="A14" s="345" t="s">
        <v>177</v>
      </c>
      <c r="B14" s="168" t="str">
        <f>+'49　食中毒記事等 '!A2</f>
        <v>唐揚げやカツカレー弁当食べ２３人が食中毒、店は無許可製造…保健所が営業行わないよう指導</v>
      </c>
      <c r="C14" s="168"/>
      <c r="D14" s="170"/>
      <c r="E14" s="168"/>
      <c r="F14" s="171"/>
      <c r="G14" s="169"/>
      <c r="H14" s="169"/>
      <c r="I14" s="100"/>
    </row>
    <row r="15" spans="1:9" ht="15" customHeight="1">
      <c r="A15" s="345" t="s">
        <v>178</v>
      </c>
      <c r="B15" s="168" t="s">
        <v>179</v>
      </c>
      <c r="C15" s="168"/>
      <c r="D15" s="168" t="s">
        <v>180</v>
      </c>
      <c r="E15" s="168"/>
      <c r="F15" s="170">
        <f>+'49　ノロウイルス関連情報 '!G73</f>
        <v>6.04</v>
      </c>
      <c r="G15" s="168" t="str">
        <f>+'49　ノロウイルス関連情報 '!H73</f>
        <v>　：先週より</v>
      </c>
      <c r="H15" s="389">
        <f>+'49　ノロウイルス関連情報 '!I73</f>
        <v>0.91000000000000014</v>
      </c>
      <c r="I15" s="100"/>
    </row>
    <row r="16" spans="1:9" s="111" customFormat="1" ht="15" customHeight="1">
      <c r="A16" s="172" t="s">
        <v>118</v>
      </c>
      <c r="B16" s="525" t="str">
        <f>+'49　残留農薬　等 '!A2</f>
        <v xml:space="preserve">ラ・フランスに基準超える残留農薬 東根のＪＡの名古屋出荷分から検出 </v>
      </c>
      <c r="C16" s="525"/>
      <c r="D16" s="525"/>
      <c r="E16" s="525"/>
      <c r="F16" s="525"/>
      <c r="G16" s="525"/>
      <c r="H16" s="173"/>
      <c r="I16" s="110"/>
    </row>
    <row r="17" spans="1:16" ht="15" customHeight="1">
      <c r="A17" s="167" t="s">
        <v>119</v>
      </c>
      <c r="B17" s="525" t="str">
        <f>+'49　食品表示'!A2</f>
        <v xml:space="preserve">スーパー「トライアル」北海道の3店舗で不適切表示 海産物に異なる産地、本社に原因を直撃すると  </v>
      </c>
      <c r="C17" s="525"/>
      <c r="D17" s="525"/>
      <c r="E17" s="525"/>
      <c r="F17" s="525"/>
      <c r="G17" s="525"/>
      <c r="H17" s="169"/>
      <c r="I17" s="100"/>
    </row>
    <row r="18" spans="1:16" ht="15" customHeight="1">
      <c r="A18" s="167" t="s">
        <v>120</v>
      </c>
      <c r="B18" s="169" t="str">
        <f>+'49　海外情報'!A2</f>
        <v>普通に食事しただけで870万円超の会計に！　原因はSNSに投稿した1枚の写真（中国）</v>
      </c>
      <c r="D18" s="169"/>
      <c r="E18" s="169"/>
      <c r="F18" s="169"/>
      <c r="G18" s="169"/>
      <c r="H18" s="169"/>
      <c r="I18" s="100"/>
    </row>
    <row r="19" spans="1:16" ht="15" customHeight="1">
      <c r="A19" s="174" t="s">
        <v>121</v>
      </c>
      <c r="B19" s="175" t="str">
        <f>+'49　海外情報'!A5</f>
        <v>日ＡＳＥＡＮ首脳会議が開幕</v>
      </c>
      <c r="C19" s="522" t="s">
        <v>184</v>
      </c>
      <c r="D19" s="522"/>
      <c r="E19" s="522"/>
      <c r="F19" s="522"/>
      <c r="G19" s="522"/>
      <c r="H19" s="523"/>
      <c r="I19" s="100"/>
    </row>
    <row r="20" spans="1:16" ht="15" customHeight="1">
      <c r="A20" s="167" t="s">
        <v>122</v>
      </c>
      <c r="B20" s="168" t="str">
        <f>+'49　感染症統計'!A21</f>
        <v>※2023年 第48週（11/27～12/3） 現在</v>
      </c>
      <c r="C20" s="169"/>
      <c r="D20" s="168" t="s">
        <v>19</v>
      </c>
      <c r="E20" s="169"/>
      <c r="F20" s="169"/>
      <c r="G20" s="169"/>
      <c r="H20" s="169"/>
      <c r="I20" s="100"/>
    </row>
    <row r="21" spans="1:16" ht="15" customHeight="1">
      <c r="A21" s="167" t="s">
        <v>123</v>
      </c>
      <c r="B21" s="524" t="s">
        <v>199</v>
      </c>
      <c r="C21" s="524"/>
      <c r="D21" s="524"/>
      <c r="E21" s="524"/>
      <c r="F21" s="524"/>
      <c r="G21" s="524"/>
      <c r="H21" s="169"/>
      <c r="I21" s="100"/>
    </row>
    <row r="22" spans="1:16" ht="15" customHeight="1">
      <c r="A22" s="167" t="s">
        <v>157</v>
      </c>
      <c r="B22" s="282" t="str">
        <f>+'49　 衛生訓話'!B2</f>
        <v>食の安全を目指す　③　記録を付けなさい?</v>
      </c>
      <c r="C22" s="169"/>
      <c r="D22" s="169"/>
      <c r="E22" s="169"/>
      <c r="F22" s="176"/>
      <c r="G22" s="169"/>
      <c r="H22" s="169"/>
      <c r="I22" s="100"/>
    </row>
    <row r="23" spans="1:16" ht="15" customHeight="1">
      <c r="A23" s="167" t="s">
        <v>187</v>
      </c>
      <c r="B23" s="311" t="s">
        <v>418</v>
      </c>
      <c r="C23" s="169"/>
      <c r="D23" s="169"/>
      <c r="E23" s="169"/>
      <c r="F23" s="169" t="s">
        <v>19</v>
      </c>
      <c r="G23" s="169"/>
      <c r="H23" s="169"/>
      <c r="I23" s="100"/>
      <c r="P23" t="s">
        <v>166</v>
      </c>
    </row>
    <row r="24" spans="1:16" ht="15" customHeight="1">
      <c r="A24" s="167" t="s">
        <v>19</v>
      </c>
      <c r="C24" s="169"/>
      <c r="D24" s="169"/>
      <c r="E24" s="169"/>
      <c r="F24" s="169"/>
      <c r="G24" s="169"/>
      <c r="H24" s="169"/>
      <c r="I24" s="100"/>
      <c r="L24" t="s">
        <v>184</v>
      </c>
    </row>
    <row r="25" spans="1:16">
      <c r="A25" s="144" t="s">
        <v>117</v>
      </c>
      <c r="B25" s="145"/>
      <c r="C25" s="145"/>
      <c r="D25" s="145"/>
      <c r="E25" s="145"/>
      <c r="F25" s="145"/>
      <c r="G25" s="145"/>
      <c r="H25" s="145"/>
      <c r="I25" s="100"/>
    </row>
    <row r="26" spans="1:16">
      <c r="A26" s="142" t="s">
        <v>19</v>
      </c>
      <c r="B26" s="143"/>
      <c r="C26" s="143"/>
      <c r="D26" s="143"/>
      <c r="E26" s="143"/>
      <c r="F26" s="143"/>
      <c r="G26" s="143"/>
      <c r="H26" s="143"/>
      <c r="I26" s="100"/>
    </row>
    <row r="27" spans="1:16">
      <c r="A27" s="101" t="s">
        <v>124</v>
      </c>
      <c r="I27" s="100"/>
    </row>
    <row r="28" spans="1:16">
      <c r="A28" s="100"/>
      <c r="I28" s="100"/>
    </row>
    <row r="29" spans="1:16">
      <c r="A29" s="100"/>
      <c r="I29" s="100"/>
    </row>
    <row r="30" spans="1:16">
      <c r="A30" s="100"/>
      <c r="I30" s="100"/>
    </row>
    <row r="31" spans="1:16">
      <c r="A31" s="100"/>
      <c r="I31" s="100"/>
    </row>
    <row r="32" spans="1:16">
      <c r="A32" s="100"/>
      <c r="I32" s="100"/>
    </row>
    <row r="33" spans="1:9">
      <c r="A33" s="100"/>
      <c r="I33" s="100"/>
    </row>
    <row r="34" spans="1:9">
      <c r="A34" s="100"/>
      <c r="H34" t="s">
        <v>168</v>
      </c>
      <c r="I34" s="100"/>
    </row>
    <row r="35" spans="1:9">
      <c r="A35" s="100"/>
      <c r="I35" s="100"/>
    </row>
    <row r="36" spans="1:9">
      <c r="A36" s="100"/>
      <c r="I36" s="100"/>
    </row>
    <row r="37" spans="1:9">
      <c r="A37" s="100"/>
      <c r="I37" s="100"/>
    </row>
    <row r="38" spans="1:9" ht="13.8" thickBot="1">
      <c r="A38" s="102"/>
      <c r="B38" s="103"/>
      <c r="C38" s="103"/>
      <c r="D38" s="103"/>
      <c r="E38" s="103"/>
      <c r="F38" s="103"/>
      <c r="G38" s="103"/>
      <c r="H38" s="103"/>
      <c r="I38" s="100"/>
    </row>
    <row r="39" spans="1:9" ht="13.8" thickTop="1"/>
    <row r="42" spans="1:9" ht="24.6">
      <c r="A42" s="115" t="s">
        <v>127</v>
      </c>
    </row>
    <row r="43" spans="1:9" ht="40.5" customHeight="1">
      <c r="A43" s="526" t="s">
        <v>128</v>
      </c>
      <c r="B43" s="526"/>
      <c r="C43" s="526"/>
      <c r="D43" s="526"/>
      <c r="E43" s="526"/>
      <c r="F43" s="526"/>
      <c r="G43" s="526"/>
    </row>
    <row r="44" spans="1:9" ht="30.75" customHeight="1">
      <c r="A44" s="518" t="s">
        <v>129</v>
      </c>
      <c r="B44" s="518"/>
      <c r="C44" s="518"/>
      <c r="D44" s="518"/>
      <c r="E44" s="518"/>
      <c r="F44" s="518"/>
      <c r="G44" s="518"/>
    </row>
    <row r="45" spans="1:9" ht="15">
      <c r="A45" s="116"/>
    </row>
    <row r="46" spans="1:9" ht="69.75" customHeight="1">
      <c r="A46" s="513" t="s">
        <v>137</v>
      </c>
      <c r="B46" s="513"/>
      <c r="C46" s="513"/>
      <c r="D46" s="513"/>
      <c r="E46" s="513"/>
      <c r="F46" s="513"/>
      <c r="G46" s="513"/>
    </row>
    <row r="47" spans="1:9" ht="35.25" customHeight="1">
      <c r="A47" s="518" t="s">
        <v>130</v>
      </c>
      <c r="B47" s="518"/>
      <c r="C47" s="518"/>
      <c r="D47" s="518"/>
      <c r="E47" s="518"/>
      <c r="F47" s="518"/>
      <c r="G47" s="518"/>
    </row>
    <row r="48" spans="1:9" ht="59.25" customHeight="1">
      <c r="A48" s="513" t="s">
        <v>131</v>
      </c>
      <c r="B48" s="513"/>
      <c r="C48" s="513"/>
      <c r="D48" s="513"/>
      <c r="E48" s="513"/>
      <c r="F48" s="513"/>
      <c r="G48" s="513"/>
    </row>
    <row r="49" spans="1:7" ht="15">
      <c r="A49" s="117"/>
    </row>
    <row r="50" spans="1:7" ht="27.75" customHeight="1">
      <c r="A50" s="515" t="s">
        <v>132</v>
      </c>
      <c r="B50" s="515"/>
      <c r="C50" s="515"/>
      <c r="D50" s="515"/>
      <c r="E50" s="515"/>
      <c r="F50" s="515"/>
      <c r="G50" s="515"/>
    </row>
    <row r="51" spans="1:7" ht="53.25" customHeight="1">
      <c r="A51" s="514" t="s">
        <v>138</v>
      </c>
      <c r="B51" s="513"/>
      <c r="C51" s="513"/>
      <c r="D51" s="513"/>
      <c r="E51" s="513"/>
      <c r="F51" s="513"/>
      <c r="G51" s="513"/>
    </row>
    <row r="52" spans="1:7" ht="15">
      <c r="A52" s="117"/>
    </row>
    <row r="53" spans="1:7" ht="32.25" customHeight="1">
      <c r="A53" s="515" t="s">
        <v>133</v>
      </c>
      <c r="B53" s="515"/>
      <c r="C53" s="515"/>
      <c r="D53" s="515"/>
      <c r="E53" s="515"/>
      <c r="F53" s="515"/>
      <c r="G53" s="515"/>
    </row>
    <row r="54" spans="1:7" ht="15">
      <c r="A54" s="116"/>
    </row>
    <row r="55" spans="1:7" ht="87" customHeight="1">
      <c r="A55" s="514" t="s">
        <v>139</v>
      </c>
      <c r="B55" s="513"/>
      <c r="C55" s="513"/>
      <c r="D55" s="513"/>
      <c r="E55" s="513"/>
      <c r="F55" s="513"/>
      <c r="G55" s="513"/>
    </row>
    <row r="56" spans="1:7" ht="15">
      <c r="A56" s="117"/>
    </row>
    <row r="57" spans="1:7" ht="32.25" customHeight="1">
      <c r="A57" s="515" t="s">
        <v>134</v>
      </c>
      <c r="B57" s="515"/>
      <c r="C57" s="515"/>
      <c r="D57" s="515"/>
      <c r="E57" s="515"/>
      <c r="F57" s="515"/>
      <c r="G57" s="515"/>
    </row>
    <row r="58" spans="1:7" ht="29.25" customHeight="1">
      <c r="A58" s="513" t="s">
        <v>135</v>
      </c>
      <c r="B58" s="513"/>
      <c r="C58" s="513"/>
      <c r="D58" s="513"/>
      <c r="E58" s="513"/>
      <c r="F58" s="513"/>
      <c r="G58" s="513"/>
    </row>
    <row r="59" spans="1:7" ht="15">
      <c r="A59" s="117"/>
    </row>
    <row r="60" spans="1:7" s="111" customFormat="1" ht="110.25" customHeight="1">
      <c r="A60" s="516" t="s">
        <v>140</v>
      </c>
      <c r="B60" s="517"/>
      <c r="C60" s="517"/>
      <c r="D60" s="517"/>
      <c r="E60" s="517"/>
      <c r="F60" s="517"/>
      <c r="G60" s="517"/>
    </row>
    <row r="61" spans="1:7" ht="34.5" customHeight="1">
      <c r="A61" s="518" t="s">
        <v>136</v>
      </c>
      <c r="B61" s="518"/>
      <c r="C61" s="518"/>
      <c r="D61" s="518"/>
      <c r="E61" s="518"/>
      <c r="F61" s="518"/>
      <c r="G61" s="518"/>
    </row>
    <row r="62" spans="1:7" ht="114" customHeight="1">
      <c r="A62" s="514" t="s">
        <v>141</v>
      </c>
      <c r="B62" s="513"/>
      <c r="C62" s="513"/>
      <c r="D62" s="513"/>
      <c r="E62" s="513"/>
      <c r="F62" s="513"/>
      <c r="G62" s="513"/>
    </row>
    <row r="63" spans="1:7" ht="109.5" customHeight="1">
      <c r="A63" s="513"/>
      <c r="B63" s="513"/>
      <c r="C63" s="513"/>
      <c r="D63" s="513"/>
      <c r="E63" s="513"/>
      <c r="F63" s="513"/>
      <c r="G63" s="513"/>
    </row>
    <row r="64" spans="1:7" ht="15">
      <c r="A64" s="117"/>
    </row>
    <row r="65" spans="1:7" s="114" customFormat="1" ht="57.75" customHeight="1">
      <c r="A65" s="513"/>
      <c r="B65" s="513"/>
      <c r="C65" s="513"/>
      <c r="D65" s="513"/>
      <c r="E65" s="513"/>
      <c r="F65" s="513"/>
      <c r="G65" s="513"/>
    </row>
  </sheetData>
  <mergeCells count="21">
    <mergeCell ref="A3:H3"/>
    <mergeCell ref="C19:H19"/>
    <mergeCell ref="B21:G21"/>
    <mergeCell ref="B16:G16"/>
    <mergeCell ref="A43:G43"/>
    <mergeCell ref="B17:G17"/>
    <mergeCell ref="A51:G51"/>
    <mergeCell ref="A50:G50"/>
    <mergeCell ref="A57:G57"/>
    <mergeCell ref="A44:G44"/>
    <mergeCell ref="A46:G46"/>
    <mergeCell ref="A48:G48"/>
    <mergeCell ref="A47:G47"/>
    <mergeCell ref="A63:G63"/>
    <mergeCell ref="A62:G62"/>
    <mergeCell ref="A65:G65"/>
    <mergeCell ref="A55:G55"/>
    <mergeCell ref="A53:G53"/>
    <mergeCell ref="A60:G60"/>
    <mergeCell ref="A58:G58"/>
    <mergeCell ref="A61:G61"/>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3"/>
  <sheetViews>
    <sheetView view="pageBreakPreview" zoomScaleNormal="100" zoomScaleSheetLayoutView="100" workbookViewId="0">
      <selection activeCell="G35" sqref="G35"/>
    </sheetView>
  </sheetViews>
  <sheetFormatPr defaultColWidth="9" defaultRowHeight="13.2"/>
  <cols>
    <col min="1" max="1" width="21.33203125" style="41" customWidth="1"/>
    <col min="2" max="2" width="19.77734375" style="41" customWidth="1"/>
    <col min="3" max="3" width="80.21875" style="256" customWidth="1"/>
    <col min="4" max="4" width="14.44140625" style="42" customWidth="1"/>
    <col min="5" max="5" width="13.6640625" style="42"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0" t="s">
        <v>317</v>
      </c>
      <c r="B1" s="271" t="s">
        <v>151</v>
      </c>
      <c r="C1" s="332" t="s">
        <v>165</v>
      </c>
      <c r="D1" s="272" t="s">
        <v>23</v>
      </c>
      <c r="E1" s="273" t="s">
        <v>24</v>
      </c>
    </row>
    <row r="2" spans="1:5" s="104" customFormat="1" ht="24" customHeight="1">
      <c r="A2" s="400" t="s">
        <v>205</v>
      </c>
      <c r="B2" s="401" t="s">
        <v>260</v>
      </c>
      <c r="C2" s="401" t="s">
        <v>318</v>
      </c>
      <c r="D2" s="402">
        <v>45275</v>
      </c>
      <c r="E2" s="403">
        <v>45275</v>
      </c>
    </row>
    <row r="3" spans="1:5" s="104" customFormat="1" ht="24" customHeight="1">
      <c r="A3" s="448" t="s">
        <v>205</v>
      </c>
      <c r="B3" s="449" t="s">
        <v>261</v>
      </c>
      <c r="C3" s="463" t="s">
        <v>319</v>
      </c>
      <c r="D3" s="450">
        <v>45274</v>
      </c>
      <c r="E3" s="451">
        <v>45275</v>
      </c>
    </row>
    <row r="4" spans="1:5" s="104" customFormat="1" ht="24" customHeight="1">
      <c r="A4" s="448" t="s">
        <v>206</v>
      </c>
      <c r="B4" s="449" t="s">
        <v>262</v>
      </c>
      <c r="C4" s="449" t="s">
        <v>320</v>
      </c>
      <c r="D4" s="450">
        <v>45274</v>
      </c>
      <c r="E4" s="451">
        <v>45275</v>
      </c>
    </row>
    <row r="5" spans="1:5" s="104" customFormat="1" ht="24" customHeight="1">
      <c r="A5" s="448" t="s">
        <v>205</v>
      </c>
      <c r="B5" s="449" t="s">
        <v>263</v>
      </c>
      <c r="C5" s="467" t="s">
        <v>321</v>
      </c>
      <c r="D5" s="450">
        <v>45268</v>
      </c>
      <c r="E5" s="451">
        <v>45275</v>
      </c>
    </row>
    <row r="6" spans="1:5" s="104" customFormat="1" ht="24" customHeight="1">
      <c r="A6" s="400" t="s">
        <v>205</v>
      </c>
      <c r="B6" s="401" t="s">
        <v>264</v>
      </c>
      <c r="C6" s="483" t="s">
        <v>322</v>
      </c>
      <c r="D6" s="402">
        <v>45274</v>
      </c>
      <c r="E6" s="403">
        <v>45274</v>
      </c>
    </row>
    <row r="7" spans="1:5" s="104" customFormat="1" ht="24" customHeight="1">
      <c r="A7" s="400" t="s">
        <v>205</v>
      </c>
      <c r="B7" s="401" t="s">
        <v>265</v>
      </c>
      <c r="C7" s="472" t="s">
        <v>323</v>
      </c>
      <c r="D7" s="402">
        <v>45274</v>
      </c>
      <c r="E7" s="403">
        <v>45274</v>
      </c>
    </row>
    <row r="8" spans="1:5" ht="24" customHeight="1">
      <c r="A8" s="400" t="s">
        <v>205</v>
      </c>
      <c r="B8" s="401" t="s">
        <v>266</v>
      </c>
      <c r="C8" s="401" t="s">
        <v>324</v>
      </c>
      <c r="D8" s="402">
        <v>45274</v>
      </c>
      <c r="E8" s="403">
        <v>45274</v>
      </c>
    </row>
    <row r="9" spans="1:5" s="104" customFormat="1" ht="22.95" customHeight="1">
      <c r="A9" s="400" t="s">
        <v>207</v>
      </c>
      <c r="B9" s="401" t="s">
        <v>267</v>
      </c>
      <c r="C9" s="511" t="s">
        <v>325</v>
      </c>
      <c r="D9" s="402">
        <v>45274</v>
      </c>
      <c r="E9" s="403">
        <v>45274</v>
      </c>
    </row>
    <row r="10" spans="1:5" s="104" customFormat="1" ht="22.95" customHeight="1">
      <c r="A10" s="400" t="s">
        <v>205</v>
      </c>
      <c r="B10" s="401" t="s">
        <v>268</v>
      </c>
      <c r="C10" s="511" t="s">
        <v>326</v>
      </c>
      <c r="D10" s="402">
        <v>45274</v>
      </c>
      <c r="E10" s="403">
        <v>45274</v>
      </c>
    </row>
    <row r="11" spans="1:5" s="104" customFormat="1" ht="22.95" customHeight="1">
      <c r="A11" s="104" t="s">
        <v>205</v>
      </c>
      <c r="B11" s="401" t="s">
        <v>269</v>
      </c>
      <c r="C11" s="511" t="s">
        <v>327</v>
      </c>
      <c r="D11" s="402">
        <v>45274</v>
      </c>
      <c r="E11" s="403">
        <v>45274</v>
      </c>
    </row>
    <row r="12" spans="1:5" s="104" customFormat="1" ht="22.95" customHeight="1">
      <c r="A12" s="400" t="s">
        <v>205</v>
      </c>
      <c r="B12" s="401" t="s">
        <v>270</v>
      </c>
      <c r="C12" s="464" t="s">
        <v>328</v>
      </c>
      <c r="D12" s="402">
        <v>45273</v>
      </c>
      <c r="E12" s="403">
        <v>45274</v>
      </c>
    </row>
    <row r="13" spans="1:5" s="104" customFormat="1" ht="22.95" customHeight="1">
      <c r="A13" s="420" t="s">
        <v>205</v>
      </c>
      <c r="B13" s="421" t="s">
        <v>271</v>
      </c>
      <c r="C13" s="485" t="s">
        <v>329</v>
      </c>
      <c r="D13" s="422">
        <v>45273</v>
      </c>
      <c r="E13" s="423">
        <v>45274</v>
      </c>
    </row>
    <row r="14" spans="1:5" s="104" customFormat="1" ht="22.95" customHeight="1">
      <c r="A14" s="420" t="s">
        <v>205</v>
      </c>
      <c r="B14" s="421" t="s">
        <v>272</v>
      </c>
      <c r="C14" s="484" t="s">
        <v>330</v>
      </c>
      <c r="D14" s="422">
        <v>45273</v>
      </c>
      <c r="E14" s="423">
        <v>45274</v>
      </c>
    </row>
    <row r="15" spans="1:5" s="104" customFormat="1" ht="22.95" customHeight="1">
      <c r="A15" s="420" t="s">
        <v>207</v>
      </c>
      <c r="B15" s="421" t="s">
        <v>273</v>
      </c>
      <c r="C15" s="484" t="s">
        <v>331</v>
      </c>
      <c r="D15" s="422">
        <v>45273</v>
      </c>
      <c r="E15" s="423">
        <v>45274</v>
      </c>
    </row>
    <row r="16" spans="1:5" s="104" customFormat="1" ht="22.95" customHeight="1">
      <c r="A16" s="420" t="s">
        <v>205</v>
      </c>
      <c r="B16" s="421" t="s">
        <v>274</v>
      </c>
      <c r="C16" s="512" t="s">
        <v>275</v>
      </c>
      <c r="D16" s="422">
        <v>45273</v>
      </c>
      <c r="E16" s="423">
        <v>45273</v>
      </c>
    </row>
    <row r="17" spans="1:5" s="104" customFormat="1" ht="22.95" customHeight="1">
      <c r="A17" s="420" t="s">
        <v>207</v>
      </c>
      <c r="B17" s="421" t="s">
        <v>276</v>
      </c>
      <c r="C17" s="465" t="s">
        <v>277</v>
      </c>
      <c r="D17" s="422">
        <v>45273</v>
      </c>
      <c r="E17" s="423">
        <v>45273</v>
      </c>
    </row>
    <row r="18" spans="1:5" s="104" customFormat="1" ht="22.95" customHeight="1">
      <c r="A18" s="420" t="s">
        <v>205</v>
      </c>
      <c r="B18" s="421" t="s">
        <v>278</v>
      </c>
      <c r="C18" s="465" t="s">
        <v>279</v>
      </c>
      <c r="D18" s="422">
        <v>45272</v>
      </c>
      <c r="E18" s="423">
        <v>45273</v>
      </c>
    </row>
    <row r="19" spans="1:5" s="104" customFormat="1" ht="22.95" customHeight="1">
      <c r="A19" s="448" t="s">
        <v>207</v>
      </c>
      <c r="B19" s="449" t="s">
        <v>280</v>
      </c>
      <c r="C19" s="467" t="s">
        <v>281</v>
      </c>
      <c r="D19" s="450">
        <v>45272</v>
      </c>
      <c r="E19" s="451">
        <v>45273</v>
      </c>
    </row>
    <row r="20" spans="1:5" s="104" customFormat="1" ht="22.95" customHeight="1">
      <c r="A20" s="448" t="s">
        <v>205</v>
      </c>
      <c r="B20" s="449" t="s">
        <v>282</v>
      </c>
      <c r="C20" s="466" t="s">
        <v>283</v>
      </c>
      <c r="D20" s="450">
        <v>45272</v>
      </c>
      <c r="E20" s="451">
        <v>45273</v>
      </c>
    </row>
    <row r="21" spans="1:5" s="104" customFormat="1" ht="22.95" customHeight="1">
      <c r="A21" s="448" t="s">
        <v>205</v>
      </c>
      <c r="B21" s="449" t="s">
        <v>284</v>
      </c>
      <c r="C21" s="467" t="s">
        <v>285</v>
      </c>
      <c r="D21" s="450">
        <v>45272</v>
      </c>
      <c r="E21" s="451">
        <v>45273</v>
      </c>
    </row>
    <row r="22" spans="1:5" s="104" customFormat="1" ht="22.95" customHeight="1">
      <c r="A22" s="448" t="s">
        <v>207</v>
      </c>
      <c r="B22" s="449" t="s">
        <v>286</v>
      </c>
      <c r="C22" s="463" t="s">
        <v>287</v>
      </c>
      <c r="D22" s="450">
        <v>45272</v>
      </c>
      <c r="E22" s="451">
        <v>45273</v>
      </c>
    </row>
    <row r="23" spans="1:5" s="104" customFormat="1" ht="22.95" customHeight="1">
      <c r="A23" s="448" t="s">
        <v>205</v>
      </c>
      <c r="B23" s="449" t="s">
        <v>288</v>
      </c>
      <c r="C23" s="463" t="s">
        <v>289</v>
      </c>
      <c r="D23" s="450">
        <v>45272</v>
      </c>
      <c r="E23" s="451">
        <v>45273</v>
      </c>
    </row>
    <row r="24" spans="1:5" s="104" customFormat="1" ht="22.95" customHeight="1">
      <c r="A24" s="448" t="s">
        <v>205</v>
      </c>
      <c r="B24" s="449" t="s">
        <v>290</v>
      </c>
      <c r="C24" s="463" t="s">
        <v>291</v>
      </c>
      <c r="D24" s="450">
        <v>45272</v>
      </c>
      <c r="E24" s="451">
        <v>45273</v>
      </c>
    </row>
    <row r="25" spans="1:5" s="104" customFormat="1" ht="22.95" customHeight="1">
      <c r="A25" s="448" t="s">
        <v>205</v>
      </c>
      <c r="B25" s="449" t="s">
        <v>292</v>
      </c>
      <c r="C25" s="463" t="s">
        <v>293</v>
      </c>
      <c r="D25" s="450">
        <v>45272</v>
      </c>
      <c r="E25" s="451">
        <v>45272</v>
      </c>
    </row>
    <row r="26" spans="1:5" s="104" customFormat="1" ht="22.95" customHeight="1">
      <c r="A26" s="448" t="s">
        <v>207</v>
      </c>
      <c r="B26" s="449" t="s">
        <v>294</v>
      </c>
      <c r="C26" s="463" t="s">
        <v>295</v>
      </c>
      <c r="D26" s="450">
        <v>45271</v>
      </c>
      <c r="E26" s="451">
        <v>45272</v>
      </c>
    </row>
    <row r="27" spans="1:5" s="104" customFormat="1" ht="22.95" customHeight="1">
      <c r="A27" s="448" t="s">
        <v>207</v>
      </c>
      <c r="B27" s="449" t="s">
        <v>296</v>
      </c>
      <c r="C27" s="468" t="s">
        <v>297</v>
      </c>
      <c r="D27" s="450">
        <v>45271</v>
      </c>
      <c r="E27" s="451">
        <v>45272</v>
      </c>
    </row>
    <row r="28" spans="1:5" s="104" customFormat="1" ht="22.95" customHeight="1">
      <c r="A28" s="448" t="s">
        <v>205</v>
      </c>
      <c r="B28" s="449" t="s">
        <v>298</v>
      </c>
      <c r="C28" s="463" t="s">
        <v>299</v>
      </c>
      <c r="D28" s="450">
        <v>45271</v>
      </c>
      <c r="E28" s="451">
        <v>45272</v>
      </c>
    </row>
    <row r="29" spans="1:5" s="104" customFormat="1" ht="22.95" customHeight="1">
      <c r="A29" s="448" t="s">
        <v>205</v>
      </c>
      <c r="B29" s="449" t="s">
        <v>300</v>
      </c>
      <c r="C29" s="463" t="s">
        <v>301</v>
      </c>
      <c r="D29" s="450">
        <v>45271</v>
      </c>
      <c r="E29" s="451">
        <v>45271</v>
      </c>
    </row>
    <row r="30" spans="1:5" s="104" customFormat="1" ht="22.95" customHeight="1">
      <c r="A30" s="448" t="s">
        <v>208</v>
      </c>
      <c r="B30" s="449" t="s">
        <v>302</v>
      </c>
      <c r="C30" s="463" t="s">
        <v>303</v>
      </c>
      <c r="D30" s="450">
        <v>45270</v>
      </c>
      <c r="E30" s="451">
        <v>45271</v>
      </c>
    </row>
    <row r="31" spans="1:5" s="104" customFormat="1" ht="22.95" customHeight="1">
      <c r="A31" s="448" t="s">
        <v>208</v>
      </c>
      <c r="B31" s="449" t="s">
        <v>304</v>
      </c>
      <c r="C31" s="466" t="s">
        <v>305</v>
      </c>
      <c r="D31" s="450">
        <v>45268</v>
      </c>
      <c r="E31" s="451">
        <v>45271</v>
      </c>
    </row>
    <row r="32" spans="1:5" s="104" customFormat="1" ht="22.95" customHeight="1">
      <c r="A32" s="448" t="s">
        <v>208</v>
      </c>
      <c r="B32" s="449" t="s">
        <v>306</v>
      </c>
      <c r="C32" s="463" t="s">
        <v>307</v>
      </c>
      <c r="D32" s="450">
        <v>45268</v>
      </c>
      <c r="E32" s="451">
        <v>45271</v>
      </c>
    </row>
    <row r="33" spans="1:11" s="104" customFormat="1" ht="22.95" customHeight="1">
      <c r="A33" s="448" t="s">
        <v>207</v>
      </c>
      <c r="B33" s="449" t="s">
        <v>308</v>
      </c>
      <c r="C33" s="463" t="s">
        <v>309</v>
      </c>
      <c r="D33" s="450">
        <v>45268</v>
      </c>
      <c r="E33" s="451">
        <v>45271</v>
      </c>
    </row>
    <row r="34" spans="1:11" s="104" customFormat="1" ht="22.95" customHeight="1">
      <c r="A34" s="448" t="s">
        <v>205</v>
      </c>
      <c r="B34" s="449" t="s">
        <v>310</v>
      </c>
      <c r="C34" s="466" t="s">
        <v>311</v>
      </c>
      <c r="D34" s="450">
        <v>45268</v>
      </c>
      <c r="E34" s="451">
        <v>45271</v>
      </c>
    </row>
    <row r="35" spans="1:11" s="104" customFormat="1" ht="22.95" customHeight="1">
      <c r="A35" s="448" t="s">
        <v>205</v>
      </c>
      <c r="B35" s="449" t="s">
        <v>312</v>
      </c>
      <c r="C35" s="468" t="s">
        <v>313</v>
      </c>
      <c r="D35" s="450">
        <v>45268</v>
      </c>
      <c r="E35" s="451">
        <v>45271</v>
      </c>
    </row>
    <row r="36" spans="1:11" s="104" customFormat="1" ht="22.95" customHeight="1">
      <c r="A36" s="448" t="s">
        <v>205</v>
      </c>
      <c r="B36" s="449" t="s">
        <v>213</v>
      </c>
      <c r="C36" s="467" t="s">
        <v>314</v>
      </c>
      <c r="D36" s="450">
        <v>45268</v>
      </c>
      <c r="E36" s="451">
        <v>45271</v>
      </c>
    </row>
    <row r="37" spans="1:11" s="104" customFormat="1" ht="22.95" customHeight="1">
      <c r="A37" s="448" t="s">
        <v>207</v>
      </c>
      <c r="B37" s="449" t="s">
        <v>315</v>
      </c>
      <c r="C37" s="463" t="s">
        <v>316</v>
      </c>
      <c r="D37" s="450">
        <v>45268</v>
      </c>
      <c r="E37" s="451">
        <v>45271</v>
      </c>
    </row>
    <row r="38" spans="1:11" s="104" customFormat="1" ht="22.95" customHeight="1">
      <c r="A38" s="448"/>
      <c r="B38" s="449"/>
      <c r="C38" s="449"/>
      <c r="D38" s="450"/>
      <c r="E38" s="451"/>
    </row>
    <row r="39" spans="1:11" ht="20.25" customHeight="1">
      <c r="A39" s="302"/>
      <c r="B39" s="303"/>
      <c r="C39" s="254"/>
      <c r="D39" s="304"/>
      <c r="E39" s="304"/>
      <c r="J39" s="121"/>
      <c r="K39" s="121"/>
    </row>
    <row r="40" spans="1:11" ht="20.25" customHeight="1">
      <c r="A40" s="38"/>
      <c r="B40" s="39"/>
      <c r="C40" s="254" t="s">
        <v>161</v>
      </c>
      <c r="D40" s="40"/>
      <c r="E40" s="40"/>
      <c r="J40" s="121"/>
      <c r="K40" s="121"/>
    </row>
    <row r="41" spans="1:11" ht="20.25" customHeight="1">
      <c r="A41" s="302"/>
      <c r="B41" s="303"/>
      <c r="C41" s="254"/>
      <c r="D41" s="304"/>
      <c r="E41" s="304"/>
      <c r="J41" s="121"/>
      <c r="K41" s="121"/>
    </row>
    <row r="42" spans="1:11">
      <c r="A42" s="255" t="s">
        <v>142</v>
      </c>
      <c r="B42" s="255"/>
      <c r="C42" s="255"/>
      <c r="D42" s="305"/>
      <c r="E42" s="305"/>
    </row>
    <row r="43" spans="1:11">
      <c r="A43" s="680" t="s">
        <v>25</v>
      </c>
      <c r="B43" s="680"/>
      <c r="C43" s="680"/>
      <c r="D43" s="306"/>
      <c r="E43" s="306"/>
    </row>
  </sheetData>
  <mergeCells count="1">
    <mergeCell ref="A43:C43"/>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22"/>
  <sheetViews>
    <sheetView zoomScale="92" zoomScaleNormal="92" zoomScaleSheetLayoutView="100" workbookViewId="0">
      <selection activeCell="D16" sqref="D16"/>
    </sheetView>
  </sheetViews>
  <sheetFormatPr defaultColWidth="9" defaultRowHeight="276.60000000000002" customHeight="1"/>
  <cols>
    <col min="1" max="13" width="9" style="1"/>
    <col min="14" max="14" width="108.6640625" style="1" customWidth="1"/>
    <col min="15" max="15" width="26.88671875" style="10" customWidth="1"/>
    <col min="16" max="16384" width="9" style="1"/>
  </cols>
  <sheetData>
    <row r="1" spans="1:16" ht="46.2" customHeight="1" thickBot="1">
      <c r="A1" s="681" t="s">
        <v>229</v>
      </c>
      <c r="B1" s="682"/>
      <c r="C1" s="682"/>
      <c r="D1" s="682"/>
      <c r="E1" s="682"/>
      <c r="F1" s="682"/>
      <c r="G1" s="682"/>
      <c r="H1" s="682"/>
      <c r="I1" s="682"/>
      <c r="J1" s="682"/>
      <c r="K1" s="682"/>
      <c r="L1" s="682"/>
      <c r="M1" s="682"/>
      <c r="N1" s="683"/>
    </row>
    <row r="2" spans="1:16" ht="42.6" customHeight="1">
      <c r="A2" s="684" t="s">
        <v>332</v>
      </c>
      <c r="B2" s="685"/>
      <c r="C2" s="685"/>
      <c r="D2" s="685"/>
      <c r="E2" s="685"/>
      <c r="F2" s="685"/>
      <c r="G2" s="685"/>
      <c r="H2" s="685"/>
      <c r="I2" s="685"/>
      <c r="J2" s="685"/>
      <c r="K2" s="685"/>
      <c r="L2" s="685"/>
      <c r="M2" s="685"/>
      <c r="N2" s="686"/>
    </row>
    <row r="3" spans="1:16" ht="212.4" customHeight="1" thickBot="1">
      <c r="A3" s="687" t="s">
        <v>333</v>
      </c>
      <c r="B3" s="688"/>
      <c r="C3" s="688"/>
      <c r="D3" s="688"/>
      <c r="E3" s="688"/>
      <c r="F3" s="688"/>
      <c r="G3" s="688"/>
      <c r="H3" s="688"/>
      <c r="I3" s="688"/>
      <c r="J3" s="688"/>
      <c r="K3" s="688"/>
      <c r="L3" s="688"/>
      <c r="M3" s="688"/>
      <c r="N3" s="689"/>
      <c r="P3" s="295"/>
    </row>
    <row r="4" spans="1:16" ht="47.4" customHeight="1">
      <c r="A4" s="690" t="s">
        <v>334</v>
      </c>
      <c r="B4" s="691"/>
      <c r="C4" s="691"/>
      <c r="D4" s="691"/>
      <c r="E4" s="691"/>
      <c r="F4" s="691"/>
      <c r="G4" s="691"/>
      <c r="H4" s="691"/>
      <c r="I4" s="691"/>
      <c r="J4" s="691"/>
      <c r="K4" s="691"/>
      <c r="L4" s="691"/>
      <c r="M4" s="691"/>
      <c r="N4" s="692"/>
    </row>
    <row r="5" spans="1:16" ht="168" customHeight="1" thickBot="1">
      <c r="A5" s="693" t="s">
        <v>335</v>
      </c>
      <c r="B5" s="694"/>
      <c r="C5" s="694"/>
      <c r="D5" s="694"/>
      <c r="E5" s="694"/>
      <c r="F5" s="694"/>
      <c r="G5" s="694"/>
      <c r="H5" s="694"/>
      <c r="I5" s="694"/>
      <c r="J5" s="694"/>
      <c r="K5" s="694"/>
      <c r="L5" s="694"/>
      <c r="M5" s="694"/>
      <c r="N5" s="695"/>
    </row>
    <row r="6" spans="1:16" ht="49.2" customHeight="1" thickBot="1">
      <c r="A6" s="696" t="s">
        <v>336</v>
      </c>
      <c r="B6" s="697"/>
      <c r="C6" s="697"/>
      <c r="D6" s="697"/>
      <c r="E6" s="697"/>
      <c r="F6" s="697"/>
      <c r="G6" s="697"/>
      <c r="H6" s="697"/>
      <c r="I6" s="697"/>
      <c r="J6" s="697"/>
      <c r="K6" s="697"/>
      <c r="L6" s="697"/>
      <c r="M6" s="697"/>
      <c r="N6" s="698"/>
    </row>
    <row r="7" spans="1:16" ht="118.2" customHeight="1" thickBot="1">
      <c r="A7" s="699" t="s">
        <v>337</v>
      </c>
      <c r="B7" s="700"/>
      <c r="C7" s="700"/>
      <c r="D7" s="700"/>
      <c r="E7" s="700"/>
      <c r="F7" s="700"/>
      <c r="G7" s="700"/>
      <c r="H7" s="700"/>
      <c r="I7" s="700"/>
      <c r="J7" s="700"/>
      <c r="K7" s="700"/>
      <c r="L7" s="700"/>
      <c r="M7" s="700"/>
      <c r="N7" s="701"/>
      <c r="O7" s="43" t="s">
        <v>181</v>
      </c>
    </row>
    <row r="8" spans="1:16" ht="49.2" customHeight="1" thickBot="1">
      <c r="A8" s="705" t="s">
        <v>338</v>
      </c>
      <c r="B8" s="706"/>
      <c r="C8" s="706"/>
      <c r="D8" s="706"/>
      <c r="E8" s="706"/>
      <c r="F8" s="706"/>
      <c r="G8" s="706"/>
      <c r="H8" s="706"/>
      <c r="I8" s="706"/>
      <c r="J8" s="706"/>
      <c r="K8" s="706"/>
      <c r="L8" s="706"/>
      <c r="M8" s="706"/>
      <c r="N8" s="707"/>
      <c r="O8" s="46"/>
    </row>
    <row r="9" spans="1:16" ht="169.8" customHeight="1" thickBot="1">
      <c r="A9" s="708" t="s">
        <v>339</v>
      </c>
      <c r="B9" s="709"/>
      <c r="C9" s="709"/>
      <c r="D9" s="709"/>
      <c r="E9" s="709"/>
      <c r="F9" s="709"/>
      <c r="G9" s="709"/>
      <c r="H9" s="709"/>
      <c r="I9" s="709"/>
      <c r="J9" s="709"/>
      <c r="K9" s="709"/>
      <c r="L9" s="709"/>
      <c r="M9" s="709"/>
      <c r="N9" s="710"/>
      <c r="O9" s="46"/>
    </row>
    <row r="10" spans="1:16" s="104" customFormat="1" ht="49.2" customHeight="1">
      <c r="A10" s="711" t="s">
        <v>340</v>
      </c>
      <c r="B10" s="712"/>
      <c r="C10" s="712"/>
      <c r="D10" s="712"/>
      <c r="E10" s="712"/>
      <c r="F10" s="712"/>
      <c r="G10" s="712"/>
      <c r="H10" s="712"/>
      <c r="I10" s="712"/>
      <c r="J10" s="712"/>
      <c r="K10" s="712"/>
      <c r="L10" s="712"/>
      <c r="M10" s="712"/>
      <c r="N10" s="713"/>
      <c r="O10" s="276"/>
    </row>
    <row r="11" spans="1:16" s="104" customFormat="1" ht="205.2" customHeight="1" thickBot="1">
      <c r="A11" s="714" t="s">
        <v>341</v>
      </c>
      <c r="B11" s="715"/>
      <c r="C11" s="715"/>
      <c r="D11" s="715"/>
      <c r="E11" s="715"/>
      <c r="F11" s="715"/>
      <c r="G11" s="715"/>
      <c r="H11" s="715"/>
      <c r="I11" s="715"/>
      <c r="J11" s="715"/>
      <c r="K11" s="715"/>
      <c r="L11" s="715"/>
      <c r="M11" s="715"/>
      <c r="N11" s="716"/>
      <c r="O11" s="276"/>
    </row>
    <row r="12" spans="1:16" ht="43.8" customHeight="1">
      <c r="A12" s="717" t="s">
        <v>342</v>
      </c>
      <c r="B12" s="718"/>
      <c r="C12" s="718"/>
      <c r="D12" s="718"/>
      <c r="E12" s="718"/>
      <c r="F12" s="718"/>
      <c r="G12" s="718"/>
      <c r="H12" s="718"/>
      <c r="I12" s="718"/>
      <c r="J12" s="718"/>
      <c r="K12" s="718"/>
      <c r="L12" s="718"/>
      <c r="M12" s="718"/>
      <c r="N12" s="719"/>
    </row>
    <row r="13" spans="1:16" ht="212.4" customHeight="1" thickBot="1">
      <c r="A13" s="720" t="s">
        <v>343</v>
      </c>
      <c r="B13" s="721"/>
      <c r="C13" s="721"/>
      <c r="D13" s="721"/>
      <c r="E13" s="721"/>
      <c r="F13" s="721"/>
      <c r="G13" s="721"/>
      <c r="H13" s="721"/>
      <c r="I13" s="721"/>
      <c r="J13" s="721"/>
      <c r="K13" s="721"/>
      <c r="L13" s="721"/>
      <c r="M13" s="721"/>
      <c r="N13" s="722"/>
    </row>
    <row r="14" spans="1:16" ht="38.4" customHeight="1">
      <c r="A14" s="704" t="s">
        <v>26</v>
      </c>
      <c r="B14" s="704"/>
      <c r="C14" s="704"/>
      <c r="D14" s="704"/>
      <c r="E14" s="704"/>
      <c r="F14" s="704"/>
      <c r="G14" s="704"/>
      <c r="H14" s="704"/>
      <c r="I14" s="704"/>
      <c r="J14" s="704"/>
      <c r="K14" s="704"/>
      <c r="L14" s="704"/>
      <c r="M14" s="704"/>
      <c r="N14" s="704"/>
    </row>
    <row r="15" spans="1:16" ht="43.8" customHeight="1">
      <c r="A15" s="702" t="s">
        <v>25</v>
      </c>
      <c r="B15" s="703"/>
      <c r="C15" s="703"/>
      <c r="D15" s="703"/>
      <c r="E15" s="703"/>
      <c r="F15" s="703"/>
      <c r="G15" s="703"/>
      <c r="H15" s="703"/>
      <c r="I15" s="703"/>
      <c r="J15" s="703"/>
      <c r="K15" s="703"/>
      <c r="L15" s="703"/>
      <c r="M15" s="703"/>
      <c r="N15" s="703"/>
    </row>
    <row r="22" spans="1:1" ht="276.60000000000002" customHeight="1">
      <c r="A22" s="444"/>
    </row>
  </sheetData>
  <mergeCells count="15">
    <mergeCell ref="A6:N6"/>
    <mergeCell ref="A7:N7"/>
    <mergeCell ref="A15:N15"/>
    <mergeCell ref="A14:N14"/>
    <mergeCell ref="A8:N8"/>
    <mergeCell ref="A9:N9"/>
    <mergeCell ref="A10:N10"/>
    <mergeCell ref="A11:N11"/>
    <mergeCell ref="A12:N12"/>
    <mergeCell ref="A13:N13"/>
    <mergeCell ref="A1:N1"/>
    <mergeCell ref="A2:N2"/>
    <mergeCell ref="A3:N3"/>
    <mergeCell ref="A4:N4"/>
    <mergeCell ref="A5:N5"/>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tabColor theme="1"/>
  </sheetPr>
  <dimension ref="A1:C41"/>
  <sheetViews>
    <sheetView view="pageBreakPreview" zoomScale="86" zoomScaleNormal="75" zoomScaleSheetLayoutView="86" workbookViewId="0">
      <selection activeCell="D3" sqref="D3"/>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1" customFormat="1" ht="46.2" customHeight="1" thickBot="1">
      <c r="A1" s="126" t="s">
        <v>233</v>
      </c>
      <c r="B1" s="44" t="s">
        <v>0</v>
      </c>
      <c r="C1" s="45" t="s">
        <v>2</v>
      </c>
    </row>
    <row r="2" spans="1:3" ht="46.8" customHeight="1">
      <c r="A2" s="300" t="s">
        <v>419</v>
      </c>
      <c r="B2" s="2"/>
      <c r="C2" s="723"/>
    </row>
    <row r="3" spans="1:3" ht="126" customHeight="1">
      <c r="A3" s="491" t="s">
        <v>345</v>
      </c>
      <c r="B3" s="47"/>
      <c r="C3" s="724"/>
    </row>
    <row r="4" spans="1:3" ht="34.799999999999997" customHeight="1" thickBot="1">
      <c r="A4" s="492" t="s">
        <v>344</v>
      </c>
      <c r="B4" s="1"/>
      <c r="C4" s="1"/>
    </row>
    <row r="5" spans="1:3" ht="41.4" customHeight="1">
      <c r="A5" s="412" t="s">
        <v>346</v>
      </c>
      <c r="B5" s="2"/>
      <c r="C5" s="723"/>
    </row>
    <row r="6" spans="1:3" ht="78" customHeight="1">
      <c r="A6" s="377" t="s">
        <v>347</v>
      </c>
      <c r="B6" s="47"/>
      <c r="C6" s="724"/>
    </row>
    <row r="7" spans="1:3" ht="33.6" customHeight="1">
      <c r="A7" s="295" t="s">
        <v>348</v>
      </c>
      <c r="B7" s="1"/>
      <c r="C7" s="1"/>
    </row>
    <row r="8" spans="1:3" ht="43.2" customHeight="1">
      <c r="A8" s="431" t="s">
        <v>349</v>
      </c>
      <c r="B8" s="153"/>
      <c r="C8" s="723"/>
    </row>
    <row r="9" spans="1:3" ht="212.4" customHeight="1" thickBot="1">
      <c r="A9" s="493" t="s">
        <v>350</v>
      </c>
      <c r="B9" s="154"/>
      <c r="C9" s="724"/>
    </row>
    <row r="10" spans="1:3" ht="36" customHeight="1">
      <c r="A10" s="340" t="s">
        <v>351</v>
      </c>
      <c r="B10" s="1"/>
      <c r="C10" s="1"/>
    </row>
    <row r="11" spans="1:3" s="341" customFormat="1" ht="42.6" hidden="1" customHeight="1">
      <c r="A11" s="494"/>
      <c r="B11" s="495"/>
      <c r="C11" s="495"/>
    </row>
    <row r="12" spans="1:3" ht="105.6" hidden="1" customHeight="1" thickBot="1">
      <c r="A12" s="378"/>
      <c r="B12" s="342"/>
      <c r="C12" s="342"/>
    </row>
    <row r="13" spans="1:3" s="344" customFormat="1" ht="34.200000000000003" hidden="1" customHeight="1">
      <c r="A13" s="343"/>
    </row>
    <row r="14" spans="1:3" s="341" customFormat="1" ht="42.6" hidden="1" customHeight="1">
      <c r="A14" s="496"/>
      <c r="B14" s="497"/>
      <c r="C14" s="497"/>
    </row>
    <row r="15" spans="1:3" ht="205.8" hidden="1" customHeight="1" thickBot="1">
      <c r="A15" s="378"/>
      <c r="B15" s="342"/>
      <c r="C15" s="342"/>
    </row>
    <row r="16" spans="1:3" s="344" customFormat="1" ht="34.200000000000003" customHeight="1">
      <c r="A16" s="343"/>
    </row>
    <row r="17" spans="1:3" ht="29.4" customHeight="1">
      <c r="A17" s="473"/>
      <c r="B17" s="1"/>
      <c r="C17" s="1"/>
    </row>
    <row r="18" spans="1:3" ht="29.4" customHeight="1">
      <c r="A18" s="379"/>
      <c r="B18" s="1"/>
      <c r="C18" s="1"/>
    </row>
    <row r="19" spans="1:3" ht="39" customHeight="1">
      <c r="A19" s="1" t="s">
        <v>231</v>
      </c>
      <c r="B19" s="1"/>
      <c r="C19" s="1"/>
    </row>
    <row r="20" spans="1:3" ht="32.25" customHeight="1">
      <c r="A20" s="1" t="s">
        <v>232</v>
      </c>
      <c r="B20" s="1"/>
      <c r="C20" s="1"/>
    </row>
    <row r="21" spans="1:3" ht="36.75" customHeight="1"/>
    <row r="22" spans="1:3" ht="33" customHeight="1"/>
    <row r="23" spans="1:3" ht="36.75" customHeight="1"/>
    <row r="24" spans="1:3" ht="36.75" customHeight="1"/>
    <row r="25" spans="1:3" ht="25.5" customHeight="1"/>
    <row r="26" spans="1:3" ht="32.25" customHeight="1"/>
    <row r="27" spans="1:3" ht="30.75" customHeight="1"/>
    <row r="28" spans="1:3" ht="42.75" customHeight="1"/>
    <row r="29" spans="1:3" ht="43.5" customHeight="1"/>
    <row r="30" spans="1:3" ht="27.75" customHeight="1"/>
    <row r="31" spans="1:3" ht="30.75" customHeight="1"/>
    <row r="32" spans="1:3" ht="29.25" customHeight="1"/>
    <row r="33" ht="27" customHeight="1"/>
    <row r="34" ht="27" customHeight="1"/>
    <row r="35" ht="27" customHeight="1"/>
    <row r="36" ht="27" customHeight="1"/>
    <row r="37" ht="27" customHeight="1"/>
    <row r="38" ht="27" customHeight="1"/>
    <row r="39" ht="27" customHeight="1"/>
    <row r="40" ht="27" customHeight="1"/>
    <row r="41" ht="27" customHeight="1"/>
  </sheetData>
  <mergeCells count="3">
    <mergeCell ref="C2:C3"/>
    <mergeCell ref="C5:C6"/>
    <mergeCell ref="C8:C9"/>
  </mergeCells>
  <phoneticPr fontId="86"/>
  <hyperlinks>
    <hyperlink ref="A4" r:id="rId1" xr:uid="{59294EDE-C0B5-4293-9852-4108F8E05A4C}"/>
    <hyperlink ref="A7" r:id="rId2" xr:uid="{ACB317C9-D609-41CE-B63E-898CD22D0503}"/>
    <hyperlink ref="A10" r:id="rId3" xr:uid="{01B37BF9-AAD6-47FD-A6C8-9C904A0C464C}"/>
  </hyperlinks>
  <pageMargins left="0" right="0" top="0.19685039370078741" bottom="0.39370078740157483" header="0" footer="0.19685039370078741"/>
  <pageSetup paperSize="9" scale="6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D40"/>
  <sheetViews>
    <sheetView view="pageBreakPreview" topLeftCell="B1" zoomScale="92" zoomScaleNormal="100" zoomScaleSheetLayoutView="92" workbookViewId="0">
      <selection activeCell="H3" sqref="H3"/>
    </sheetView>
  </sheetViews>
  <sheetFormatPr defaultRowHeight="13.2"/>
  <cols>
    <col min="1" max="1" width="8.88671875" hidden="1" customWidth="1"/>
    <col min="6" max="6" width="4.88671875" customWidth="1"/>
    <col min="8" max="8" width="1.77734375" customWidth="1"/>
    <col min="9" max="9" width="8.88671875" hidden="1" customWidth="1"/>
    <col min="11" max="11" width="11.6640625" customWidth="1"/>
    <col min="17" max="17" width="6.109375" customWidth="1"/>
    <col min="27" max="27" width="4.109375" customWidth="1"/>
  </cols>
  <sheetData>
    <row r="1" spans="1:30">
      <c r="B1" s="725"/>
      <c r="C1" s="725"/>
      <c r="D1" s="725"/>
      <c r="E1" s="725"/>
      <c r="F1" s="725"/>
      <c r="G1" s="725"/>
      <c r="H1" s="725"/>
      <c r="I1" s="725"/>
      <c r="J1" s="725"/>
      <c r="K1" s="725"/>
      <c r="L1" s="725"/>
      <c r="M1" s="725"/>
      <c r="N1" s="725"/>
      <c r="O1" s="725"/>
      <c r="P1" s="725"/>
      <c r="Q1" s="725"/>
      <c r="R1" s="725"/>
      <c r="S1" s="725"/>
      <c r="T1" s="725"/>
      <c r="U1" s="725"/>
      <c r="V1" s="725"/>
      <c r="W1" s="725"/>
      <c r="X1" s="725"/>
      <c r="Y1" s="725"/>
      <c r="Z1" s="725"/>
      <c r="AA1" s="725"/>
      <c r="AB1" s="725"/>
      <c r="AC1" s="725"/>
      <c r="AD1" s="725"/>
    </row>
    <row r="2" spans="1:30" ht="55.2" customHeight="1">
      <c r="B2" s="725"/>
      <c r="C2" s="725"/>
      <c r="D2" s="725"/>
      <c r="E2" s="725"/>
      <c r="F2" s="725"/>
      <c r="G2" s="725"/>
      <c r="H2" s="725"/>
      <c r="I2" s="725"/>
      <c r="J2" s="725"/>
      <c r="K2" s="725"/>
      <c r="L2" s="725"/>
      <c r="M2" s="725"/>
      <c r="N2" s="725"/>
      <c r="O2" s="725"/>
      <c r="P2" s="725"/>
      <c r="Q2" s="725"/>
      <c r="R2" s="725"/>
      <c r="S2" s="725"/>
      <c r="T2" s="725"/>
      <c r="U2" s="725"/>
      <c r="V2" s="725"/>
      <c r="W2" s="725"/>
      <c r="X2" s="725"/>
      <c r="Y2" s="725"/>
      <c r="Z2" s="725"/>
      <c r="AA2" s="725"/>
      <c r="AB2" s="725"/>
      <c r="AC2" s="725"/>
      <c r="AD2" s="415"/>
    </row>
    <row r="3" spans="1:30">
      <c r="B3" s="725"/>
      <c r="C3" s="725"/>
      <c r="D3" s="725"/>
      <c r="E3" s="725"/>
      <c r="F3" s="725"/>
      <c r="G3" s="725"/>
      <c r="H3" s="725"/>
      <c r="I3" s="725"/>
      <c r="J3" s="725"/>
      <c r="K3" s="725"/>
      <c r="L3" s="725"/>
      <c r="M3" s="725"/>
      <c r="N3" s="725"/>
      <c r="O3" s="725"/>
      <c r="P3" s="725"/>
      <c r="Q3" s="725"/>
      <c r="R3" s="725"/>
      <c r="S3" s="725"/>
      <c r="T3" s="725"/>
      <c r="U3" s="725"/>
      <c r="V3" s="725"/>
      <c r="W3" s="725"/>
      <c r="X3" s="725"/>
      <c r="Y3" s="725"/>
      <c r="Z3" s="725"/>
      <c r="AA3" s="725"/>
      <c r="AB3" s="725"/>
      <c r="AC3" s="725"/>
      <c r="AD3" s="415"/>
    </row>
    <row r="4" spans="1:30">
      <c r="B4" s="415"/>
      <c r="C4" s="415"/>
      <c r="D4" s="725"/>
      <c r="E4" s="725"/>
      <c r="F4" s="725"/>
      <c r="G4" s="725"/>
      <c r="H4" s="725"/>
      <c r="I4" s="725"/>
      <c r="J4" s="725"/>
      <c r="K4" s="725"/>
      <c r="L4" s="725"/>
      <c r="M4" s="725"/>
      <c r="N4" s="725"/>
      <c r="O4" s="725"/>
      <c r="P4" s="725"/>
      <c r="Q4" s="725"/>
      <c r="R4" s="725"/>
      <c r="S4" s="725"/>
      <c r="T4" s="725"/>
      <c r="U4" s="725"/>
      <c r="V4" s="725"/>
      <c r="W4" s="725"/>
      <c r="X4" s="725"/>
      <c r="Y4" s="725"/>
      <c r="Z4" s="725"/>
      <c r="AA4" s="725"/>
      <c r="AB4" s="725"/>
      <c r="AC4" s="725"/>
      <c r="AD4" s="415"/>
    </row>
    <row r="5" spans="1:30">
      <c r="B5" s="415"/>
      <c r="C5" s="415"/>
      <c r="D5" s="725"/>
      <c r="E5" s="725"/>
      <c r="F5" s="725"/>
      <c r="G5" s="725"/>
      <c r="H5" s="725"/>
      <c r="I5" s="725"/>
      <c r="J5" s="725"/>
      <c r="K5" s="725"/>
      <c r="L5" s="725"/>
      <c r="M5" s="725"/>
      <c r="N5" s="725"/>
      <c r="O5" s="725"/>
      <c r="P5" s="725"/>
      <c r="Q5" s="725"/>
      <c r="R5" s="725"/>
      <c r="S5" s="725"/>
      <c r="T5" s="725"/>
      <c r="U5" s="725"/>
      <c r="V5" s="725"/>
      <c r="W5" s="725"/>
      <c r="X5" s="725"/>
      <c r="Y5" s="725"/>
      <c r="Z5" s="725"/>
      <c r="AA5" s="725"/>
      <c r="AB5" s="725"/>
      <c r="AC5" s="725"/>
      <c r="AD5" s="415"/>
    </row>
    <row r="6" spans="1:30" ht="24.6" customHeight="1">
      <c r="A6" s="416"/>
      <c r="B6" s="416"/>
      <c r="C6" s="416"/>
      <c r="D6" s="726"/>
      <c r="E6" s="726"/>
      <c r="F6" s="726"/>
      <c r="G6" s="727"/>
      <c r="H6" s="725"/>
      <c r="I6" s="725"/>
      <c r="J6" s="725"/>
      <c r="K6" s="725"/>
      <c r="L6" s="728"/>
      <c r="M6" s="728"/>
      <c r="N6" s="728"/>
      <c r="O6" s="728"/>
      <c r="P6" s="728"/>
      <c r="Q6" s="728"/>
      <c r="R6" s="728"/>
      <c r="S6" s="725"/>
      <c r="T6" s="725"/>
      <c r="U6" s="725"/>
      <c r="V6" s="725"/>
      <c r="W6" s="725"/>
      <c r="X6" s="725"/>
      <c r="Y6" s="725"/>
      <c r="Z6" s="725"/>
      <c r="AA6" s="725"/>
      <c r="AB6" s="725"/>
      <c r="AC6" s="725"/>
      <c r="AD6" s="415"/>
    </row>
    <row r="7" spans="1:30" ht="24.6" customHeight="1">
      <c r="A7" s="417"/>
      <c r="B7" s="417"/>
      <c r="C7" s="417"/>
      <c r="D7" s="729"/>
      <c r="E7" s="729"/>
      <c r="F7" s="729"/>
      <c r="G7" s="729"/>
      <c r="H7" s="725"/>
      <c r="I7" s="725"/>
      <c r="J7" s="725"/>
      <c r="K7" s="725"/>
      <c r="L7" s="728"/>
      <c r="M7" s="728"/>
      <c r="N7" s="728"/>
      <c r="O7" s="728"/>
      <c r="P7" s="728"/>
      <c r="Q7" s="728"/>
      <c r="R7" s="728"/>
      <c r="S7" s="725"/>
      <c r="T7" s="725"/>
      <c r="U7" s="725"/>
      <c r="V7" s="725"/>
      <c r="W7" s="725"/>
      <c r="X7" s="725"/>
      <c r="Y7" s="725"/>
      <c r="Z7" s="725"/>
      <c r="AA7" s="725"/>
      <c r="AB7" s="725"/>
      <c r="AC7" s="725"/>
      <c r="AD7" s="415"/>
    </row>
    <row r="8" spans="1:30" ht="7.2" customHeight="1">
      <c r="A8" s="418"/>
      <c r="B8" s="418"/>
      <c r="C8" s="418"/>
      <c r="D8" s="730"/>
      <c r="E8" s="730"/>
      <c r="F8" s="730"/>
      <c r="G8" s="730"/>
      <c r="H8" s="725"/>
      <c r="I8" s="725"/>
      <c r="J8" s="725"/>
      <c r="K8" s="725"/>
      <c r="L8" s="725"/>
      <c r="M8" s="725"/>
      <c r="N8" s="725"/>
      <c r="O8" s="725"/>
      <c r="P8" s="725"/>
      <c r="Q8" s="725"/>
      <c r="R8" s="725"/>
      <c r="S8" s="725"/>
      <c r="T8" s="725"/>
      <c r="U8" s="725"/>
      <c r="V8" s="725"/>
      <c r="W8" s="725"/>
      <c r="X8" s="725"/>
      <c r="Y8" s="725"/>
      <c r="Z8" s="725"/>
      <c r="AA8" s="725"/>
      <c r="AB8" s="725"/>
      <c r="AC8" s="725"/>
      <c r="AD8" s="415"/>
    </row>
    <row r="9" spans="1:30" ht="24.6" customHeight="1">
      <c r="A9" s="419"/>
      <c r="B9" s="419"/>
      <c r="C9" s="419"/>
      <c r="D9" s="731"/>
      <c r="E9" s="731"/>
      <c r="F9" s="731"/>
      <c r="G9" s="731"/>
      <c r="H9" s="725"/>
      <c r="I9" s="725"/>
      <c r="J9" s="725"/>
      <c r="K9" s="725"/>
      <c r="L9" s="725"/>
      <c r="M9" s="725"/>
      <c r="N9" s="725"/>
      <c r="O9" s="725"/>
      <c r="P9" s="725"/>
      <c r="Q9" s="725"/>
      <c r="R9" s="725"/>
      <c r="S9" s="725"/>
      <c r="T9" s="725"/>
      <c r="U9" s="725"/>
      <c r="V9" s="725"/>
      <c r="W9" s="725"/>
      <c r="X9" s="725"/>
      <c r="Y9" s="725"/>
      <c r="Z9" s="725"/>
      <c r="AA9" s="725"/>
      <c r="AB9" s="725"/>
      <c r="AC9" s="725"/>
      <c r="AD9" s="415"/>
    </row>
    <row r="10" spans="1:30" ht="13.2" customHeight="1">
      <c r="A10" s="418"/>
      <c r="B10" s="418"/>
      <c r="C10" s="418"/>
      <c r="D10" s="730"/>
      <c r="E10" s="730"/>
      <c r="F10" s="730"/>
      <c r="G10" s="730"/>
      <c r="H10" s="725"/>
      <c r="I10" s="725"/>
      <c r="J10" s="725"/>
      <c r="K10" s="725"/>
      <c r="L10" s="725"/>
      <c r="M10" s="725"/>
      <c r="N10" s="725"/>
      <c r="O10" s="725"/>
      <c r="P10" s="725"/>
      <c r="Q10" s="725"/>
      <c r="R10" s="725"/>
      <c r="S10" s="725"/>
      <c r="T10" s="725"/>
      <c r="U10" s="725"/>
      <c r="V10" s="725"/>
      <c r="W10" s="725"/>
      <c r="X10" s="725"/>
      <c r="Y10" s="725"/>
      <c r="Z10" s="725"/>
      <c r="AA10" s="725"/>
      <c r="AB10" s="725"/>
      <c r="AC10" s="725"/>
      <c r="AD10" s="415"/>
    </row>
    <row r="11" spans="1:30" ht="13.2" customHeight="1">
      <c r="A11" s="418"/>
      <c r="B11" s="418"/>
      <c r="C11" s="418"/>
      <c r="D11" s="730"/>
      <c r="E11" s="730"/>
      <c r="F11" s="730"/>
      <c r="G11" s="730"/>
      <c r="H11" s="725"/>
      <c r="I11" s="725"/>
      <c r="J11" s="725"/>
      <c r="K11" s="725"/>
      <c r="L11" s="725"/>
      <c r="M11" s="725"/>
      <c r="N11" s="725"/>
      <c r="O11" s="725"/>
      <c r="P11" s="725"/>
      <c r="Q11" s="725"/>
      <c r="R11" s="725"/>
      <c r="S11" s="725"/>
      <c r="T11" s="725"/>
      <c r="U11" s="725"/>
      <c r="V11" s="725"/>
      <c r="W11" s="725"/>
      <c r="X11" s="725"/>
      <c r="Y11" s="725"/>
      <c r="Z11" s="725"/>
      <c r="AA11" s="725"/>
      <c r="AB11" s="725"/>
      <c r="AC11" s="725"/>
      <c r="AD11" s="415"/>
    </row>
    <row r="12" spans="1:30" ht="13.2" customHeight="1">
      <c r="A12" s="418"/>
      <c r="B12" s="418"/>
      <c r="C12" s="418"/>
      <c r="D12" s="730"/>
      <c r="E12" s="730"/>
      <c r="F12" s="730"/>
      <c r="G12" s="730"/>
      <c r="H12" s="730"/>
      <c r="I12" s="730"/>
      <c r="J12" s="730"/>
      <c r="K12" s="730"/>
      <c r="L12" s="730"/>
      <c r="M12" s="725"/>
      <c r="N12" s="725"/>
      <c r="O12" s="725"/>
      <c r="P12" s="725"/>
      <c r="Q12" s="725"/>
      <c r="R12" s="725"/>
      <c r="S12" s="725"/>
      <c r="T12" s="725"/>
      <c r="U12" s="725"/>
      <c r="V12" s="725"/>
      <c r="W12" s="725"/>
      <c r="X12" s="725"/>
      <c r="Y12" s="725"/>
      <c r="Z12" s="725"/>
      <c r="AA12" s="725"/>
      <c r="AB12" s="725"/>
      <c r="AC12" s="725"/>
      <c r="AD12" s="415"/>
    </row>
    <row r="13" spans="1:30" ht="13.2" customHeight="1">
      <c r="A13" s="418"/>
      <c r="B13" s="418"/>
      <c r="C13" s="418"/>
      <c r="D13" s="730"/>
      <c r="E13" s="730"/>
      <c r="F13" s="730"/>
      <c r="G13" s="730"/>
      <c r="H13" s="730"/>
      <c r="I13" s="730"/>
      <c r="J13" s="730"/>
      <c r="K13" s="730"/>
      <c r="L13" s="730"/>
      <c r="M13" s="725"/>
      <c r="N13" s="725"/>
      <c r="O13" s="725"/>
      <c r="P13" s="725"/>
      <c r="Q13" s="725"/>
      <c r="R13" s="725"/>
      <c r="S13" s="725"/>
      <c r="T13" s="725"/>
      <c r="U13" s="725"/>
      <c r="V13" s="725"/>
      <c r="W13" s="725"/>
      <c r="X13" s="725"/>
      <c r="Y13" s="725"/>
      <c r="Z13" s="725"/>
      <c r="AA13" s="725"/>
      <c r="AB13" s="725"/>
      <c r="AC13" s="725"/>
      <c r="AD13" s="415"/>
    </row>
    <row r="14" spans="1:30">
      <c r="A14" s="415"/>
      <c r="B14" s="415"/>
      <c r="C14" s="415"/>
      <c r="D14" s="725"/>
      <c r="E14" s="725"/>
      <c r="F14" s="725"/>
      <c r="G14" s="725"/>
      <c r="H14" s="725"/>
      <c r="I14" s="725"/>
      <c r="J14" s="725"/>
      <c r="K14" s="725"/>
      <c r="L14" s="725"/>
      <c r="M14" s="725"/>
      <c r="N14" s="725"/>
      <c r="O14" s="725"/>
      <c r="P14" s="725"/>
      <c r="Q14" s="725"/>
      <c r="R14" s="725"/>
      <c r="S14" s="725"/>
      <c r="T14" s="725"/>
      <c r="U14" s="725"/>
      <c r="V14" s="725"/>
      <c r="W14" s="725"/>
      <c r="X14" s="725"/>
      <c r="Y14" s="725"/>
      <c r="Z14" s="725"/>
      <c r="AA14" s="725"/>
      <c r="AB14" s="725"/>
      <c r="AC14" s="725"/>
      <c r="AD14" s="415"/>
    </row>
    <row r="15" spans="1:30" ht="21" customHeight="1">
      <c r="A15" s="415"/>
      <c r="B15" s="415"/>
      <c r="C15" s="415"/>
      <c r="D15" s="725"/>
      <c r="E15" s="725"/>
      <c r="F15" s="725"/>
      <c r="G15" s="725"/>
      <c r="H15" s="725"/>
      <c r="I15" s="725"/>
      <c r="J15" s="725"/>
      <c r="K15" s="725"/>
      <c r="L15" s="725"/>
      <c r="M15" s="725"/>
      <c r="N15" s="725"/>
      <c r="O15" s="725"/>
      <c r="P15" s="725"/>
      <c r="Q15" s="725"/>
      <c r="R15" s="725"/>
      <c r="S15" s="725"/>
      <c r="T15" s="725"/>
      <c r="U15" s="725"/>
      <c r="V15" s="725"/>
      <c r="W15" s="725"/>
      <c r="X15" s="725"/>
      <c r="Y15" s="725"/>
      <c r="Z15" s="725"/>
      <c r="AA15" s="725"/>
      <c r="AB15" s="725"/>
      <c r="AC15" s="725"/>
      <c r="AD15" s="415"/>
    </row>
    <row r="16" spans="1:30" ht="13.2" customHeight="1">
      <c r="A16" s="415"/>
      <c r="B16" s="415"/>
      <c r="C16" s="415"/>
      <c r="D16" s="725"/>
      <c r="E16" s="725"/>
      <c r="F16" s="725"/>
      <c r="G16" s="725"/>
      <c r="H16" s="725"/>
      <c r="I16" s="725"/>
      <c r="J16" s="725"/>
      <c r="K16" s="725"/>
      <c r="L16" s="725"/>
      <c r="M16" s="725"/>
      <c r="N16" s="725"/>
      <c r="O16" s="725"/>
      <c r="P16" s="725"/>
      <c r="Q16" s="725"/>
      <c r="R16" s="725"/>
      <c r="S16" s="725"/>
      <c r="T16" s="725"/>
      <c r="U16" s="725"/>
      <c r="V16" s="725"/>
      <c r="W16" s="725"/>
      <c r="X16" s="725"/>
      <c r="Y16" s="725"/>
      <c r="Z16" s="725"/>
      <c r="AA16" s="725"/>
      <c r="AB16" s="725"/>
      <c r="AC16" s="725"/>
      <c r="AD16" s="415"/>
    </row>
    <row r="17" spans="1:30" ht="13.2" customHeight="1">
      <c r="A17" s="415"/>
      <c r="B17" s="415"/>
      <c r="C17" s="415"/>
      <c r="D17" s="725"/>
      <c r="E17" s="725"/>
      <c r="F17" s="725"/>
      <c r="G17" s="725"/>
      <c r="H17" s="725"/>
      <c r="I17" s="725"/>
      <c r="J17" s="725"/>
      <c r="K17" s="725"/>
      <c r="L17" s="725"/>
      <c r="M17" s="725"/>
      <c r="N17" s="725"/>
      <c r="O17" s="725"/>
      <c r="P17" s="725"/>
      <c r="Q17" s="725"/>
      <c r="R17" s="725"/>
      <c r="S17" s="725"/>
      <c r="T17" s="725"/>
      <c r="U17" s="725"/>
      <c r="V17" s="725"/>
      <c r="W17" s="725"/>
      <c r="X17" s="725"/>
      <c r="Y17" s="725"/>
      <c r="Z17" s="725"/>
      <c r="AA17" s="725"/>
      <c r="AB17" s="725"/>
      <c r="AC17" s="725"/>
      <c r="AD17" s="415"/>
    </row>
    <row r="18" spans="1:30">
      <c r="A18" s="415"/>
      <c r="B18" s="415"/>
      <c r="C18" s="415"/>
      <c r="D18" s="725"/>
      <c r="E18" s="725"/>
      <c r="F18" s="725"/>
      <c r="G18" s="725"/>
      <c r="H18" s="725"/>
      <c r="I18" s="725"/>
      <c r="J18" s="725"/>
      <c r="K18" s="725"/>
      <c r="L18" s="725"/>
      <c r="M18" s="725"/>
      <c r="N18" s="725"/>
      <c r="O18" s="725"/>
      <c r="P18" s="725"/>
      <c r="Q18" s="725"/>
      <c r="R18" s="725"/>
      <c r="S18" s="725"/>
      <c r="T18" s="725"/>
      <c r="U18" s="725"/>
      <c r="V18" s="725"/>
      <c r="W18" s="725"/>
      <c r="X18" s="725"/>
      <c r="Y18" s="725"/>
      <c r="Z18" s="725"/>
      <c r="AA18" s="725"/>
      <c r="AB18" s="725"/>
      <c r="AC18" s="725"/>
      <c r="AD18" s="415"/>
    </row>
    <row r="19" spans="1:30">
      <c r="A19" s="415"/>
      <c r="B19" s="415"/>
      <c r="C19" s="415"/>
      <c r="D19" s="725"/>
      <c r="E19" s="725"/>
      <c r="F19" s="725"/>
      <c r="G19" s="725"/>
      <c r="H19" s="725"/>
      <c r="I19" s="725"/>
      <c r="J19" s="725"/>
      <c r="K19" s="725"/>
      <c r="L19" s="725"/>
      <c r="M19" s="725"/>
      <c r="N19" s="725"/>
      <c r="O19" s="725"/>
      <c r="P19" s="725"/>
      <c r="Q19" s="725"/>
      <c r="R19" s="725"/>
      <c r="S19" s="725"/>
      <c r="T19" s="725"/>
      <c r="U19" s="725"/>
      <c r="V19" s="725"/>
      <c r="W19" s="732"/>
      <c r="X19" s="725"/>
      <c r="Y19" s="725"/>
      <c r="Z19" s="725"/>
      <c r="AA19" s="725"/>
      <c r="AB19" s="725"/>
      <c r="AC19" s="725"/>
      <c r="AD19" s="415"/>
    </row>
    <row r="20" spans="1:30">
      <c r="A20" s="415"/>
      <c r="B20" s="415"/>
      <c r="C20" s="415"/>
      <c r="D20" s="725"/>
      <c r="E20" s="725"/>
      <c r="F20" s="725"/>
      <c r="G20" s="725"/>
      <c r="H20" s="725"/>
      <c r="I20" s="725"/>
      <c r="J20" s="725"/>
      <c r="K20" s="725"/>
      <c r="L20" s="725"/>
      <c r="M20" s="725"/>
      <c r="N20" s="725"/>
      <c r="O20" s="725"/>
      <c r="P20" s="725"/>
      <c r="Q20" s="725"/>
      <c r="R20" s="725"/>
      <c r="S20" s="725"/>
      <c r="T20" s="725"/>
      <c r="U20" s="725"/>
      <c r="V20" s="725"/>
      <c r="W20" s="725"/>
      <c r="X20" s="725"/>
      <c r="Y20" s="725"/>
      <c r="Z20" s="725"/>
      <c r="AA20" s="725"/>
      <c r="AB20" s="725"/>
      <c r="AC20" s="725"/>
      <c r="AD20" s="415"/>
    </row>
    <row r="21" spans="1:30">
      <c r="A21" s="415"/>
      <c r="B21" s="415"/>
      <c r="C21" s="415"/>
      <c r="D21" s="725"/>
      <c r="E21" s="725"/>
      <c r="F21" s="725"/>
      <c r="G21" s="725"/>
      <c r="H21" s="725"/>
      <c r="I21" s="725"/>
      <c r="J21" s="725"/>
      <c r="K21" s="725"/>
      <c r="L21" s="725"/>
      <c r="M21" s="725"/>
      <c r="N21" s="725"/>
      <c r="O21" s="725"/>
      <c r="P21" s="725"/>
      <c r="Q21" s="725"/>
      <c r="R21" s="725"/>
      <c r="S21" s="725"/>
      <c r="T21" s="725"/>
      <c r="U21" s="725"/>
      <c r="V21" s="725"/>
      <c r="W21" s="725"/>
      <c r="X21" s="725"/>
      <c r="Y21" s="725"/>
      <c r="Z21" s="725"/>
      <c r="AA21" s="725"/>
      <c r="AB21" s="725"/>
      <c r="AC21" s="725"/>
      <c r="AD21" s="415"/>
    </row>
    <row r="22" spans="1:30">
      <c r="A22" s="415"/>
      <c r="B22" s="415"/>
      <c r="C22" s="415"/>
      <c r="D22" s="725"/>
      <c r="E22" s="725"/>
      <c r="F22" s="725"/>
      <c r="G22" s="725"/>
      <c r="H22" s="725"/>
      <c r="I22" s="725"/>
      <c r="J22" s="725"/>
      <c r="K22" s="725"/>
      <c r="L22" s="725"/>
      <c r="M22" s="725"/>
      <c r="N22" s="725"/>
      <c r="O22" s="725"/>
      <c r="P22" s="725"/>
      <c r="Q22" s="725"/>
      <c r="R22" s="725"/>
      <c r="S22" s="725"/>
      <c r="T22" s="725"/>
      <c r="U22" s="725"/>
      <c r="V22" s="725"/>
      <c r="W22" s="725"/>
      <c r="X22" s="725"/>
      <c r="Y22" s="725"/>
      <c r="Z22" s="725"/>
      <c r="AA22" s="725"/>
      <c r="AB22" s="725"/>
      <c r="AC22" s="725"/>
      <c r="AD22" s="415"/>
    </row>
    <row r="23" spans="1:30">
      <c r="A23" s="415"/>
      <c r="B23" s="415"/>
      <c r="C23" s="415"/>
      <c r="D23" s="725"/>
      <c r="E23" s="725"/>
      <c r="F23" s="725"/>
      <c r="G23" s="725"/>
      <c r="H23" s="725"/>
      <c r="I23" s="725"/>
      <c r="J23" s="725"/>
      <c r="K23" s="725"/>
      <c r="L23" s="725"/>
      <c r="M23" s="725"/>
      <c r="N23" s="725"/>
      <c r="O23" s="725"/>
      <c r="P23" s="725"/>
      <c r="Q23" s="725"/>
      <c r="R23" s="725"/>
      <c r="S23" s="725"/>
      <c r="T23" s="725"/>
      <c r="U23" s="725"/>
      <c r="V23" s="725"/>
      <c r="W23" s="725"/>
      <c r="X23" s="725"/>
      <c r="Y23" s="725"/>
      <c r="Z23" s="725"/>
      <c r="AA23" s="725"/>
      <c r="AB23" s="725"/>
      <c r="AC23" s="725"/>
      <c r="AD23" s="415"/>
    </row>
    <row r="24" spans="1:30">
      <c r="A24" s="415"/>
      <c r="B24" s="415"/>
      <c r="C24" s="415"/>
      <c r="D24" s="725"/>
      <c r="E24" s="725"/>
      <c r="F24" s="725"/>
      <c r="G24" s="725"/>
      <c r="H24" s="725"/>
      <c r="I24" s="725"/>
      <c r="J24" s="725"/>
      <c r="K24" s="725"/>
      <c r="L24" s="725"/>
      <c r="M24" s="725"/>
      <c r="N24" s="725"/>
      <c r="O24" s="725"/>
      <c r="P24" s="725"/>
      <c r="Q24" s="725"/>
      <c r="R24" s="725"/>
      <c r="S24" s="725"/>
      <c r="T24" s="725"/>
      <c r="U24" s="725"/>
      <c r="V24" s="725"/>
      <c r="W24" s="725"/>
      <c r="X24" s="725"/>
      <c r="Y24" s="725"/>
      <c r="Z24" s="725"/>
      <c r="AA24" s="725"/>
      <c r="AB24" s="725"/>
      <c r="AC24" s="725"/>
      <c r="AD24" s="415"/>
    </row>
    <row r="25" spans="1:30">
      <c r="A25" s="415"/>
      <c r="B25" s="415"/>
      <c r="C25" s="415"/>
      <c r="D25" s="725"/>
      <c r="E25" s="725"/>
      <c r="F25" s="725"/>
      <c r="G25" s="725"/>
      <c r="H25" s="725"/>
      <c r="I25" s="725"/>
      <c r="J25" s="725"/>
      <c r="K25" s="725"/>
      <c r="L25" s="725"/>
      <c r="M25" s="725"/>
      <c r="N25" s="725"/>
      <c r="O25" s="725"/>
      <c r="P25" s="725"/>
      <c r="Q25" s="725"/>
      <c r="R25" s="725"/>
      <c r="S25" s="725"/>
      <c r="T25" s="725"/>
      <c r="U25" s="725"/>
      <c r="V25" s="725"/>
      <c r="W25" s="725"/>
      <c r="X25" s="725"/>
      <c r="Y25" s="725"/>
      <c r="Z25" s="725"/>
      <c r="AA25" s="725"/>
      <c r="AB25" s="725"/>
      <c r="AC25" s="725"/>
      <c r="AD25" s="415"/>
    </row>
    <row r="26" spans="1:30">
      <c r="A26" s="415"/>
      <c r="B26" s="415"/>
      <c r="C26" s="415"/>
      <c r="D26" s="725"/>
      <c r="E26" s="725"/>
      <c r="F26" s="725"/>
      <c r="G26" s="725"/>
      <c r="H26" s="725"/>
      <c r="I26" s="725"/>
      <c r="J26" s="725"/>
      <c r="K26" s="725"/>
      <c r="L26" s="725"/>
      <c r="M26" s="725"/>
      <c r="N26" s="725"/>
      <c r="O26" s="725"/>
      <c r="P26" s="725"/>
      <c r="Q26" s="725"/>
      <c r="R26" s="725"/>
      <c r="S26" s="725"/>
      <c r="T26" s="725"/>
      <c r="U26" s="725"/>
      <c r="V26" s="725"/>
      <c r="W26" s="725"/>
      <c r="X26" s="725"/>
      <c r="Y26" s="725"/>
      <c r="Z26" s="725"/>
      <c r="AA26" s="725"/>
      <c r="AB26" s="725"/>
      <c r="AC26" s="725"/>
      <c r="AD26" s="415"/>
    </row>
    <row r="27" spans="1:30">
      <c r="A27" s="415"/>
      <c r="B27" s="415"/>
      <c r="C27" s="415"/>
      <c r="D27" s="725"/>
      <c r="E27" s="725"/>
      <c r="F27" s="725"/>
      <c r="G27" s="725"/>
      <c r="H27" s="725"/>
      <c r="I27" s="725"/>
      <c r="J27" s="725"/>
      <c r="K27" s="725"/>
      <c r="L27" s="725"/>
      <c r="M27" s="725"/>
      <c r="N27" s="725"/>
      <c r="O27" s="725"/>
      <c r="P27" s="725"/>
      <c r="Q27" s="725"/>
      <c r="R27" s="725"/>
      <c r="S27" s="725"/>
      <c r="T27" s="725"/>
      <c r="U27" s="725"/>
      <c r="V27" s="725"/>
      <c r="W27" s="725"/>
      <c r="X27" s="725"/>
      <c r="Y27" s="725"/>
      <c r="Z27" s="725"/>
      <c r="AA27" s="725"/>
      <c r="AB27" s="725"/>
      <c r="AC27" s="725"/>
      <c r="AD27" s="415"/>
    </row>
    <row r="28" spans="1:30">
      <c r="A28" s="415"/>
      <c r="B28" s="415"/>
      <c r="C28" s="415"/>
      <c r="D28" s="725"/>
      <c r="E28" s="725"/>
      <c r="F28" s="725"/>
      <c r="G28" s="725"/>
      <c r="H28" s="725"/>
      <c r="I28" s="725"/>
      <c r="J28" s="725"/>
      <c r="K28" s="725"/>
      <c r="L28" s="725"/>
      <c r="M28" s="725"/>
      <c r="N28" s="725"/>
      <c r="O28" s="725"/>
      <c r="P28" s="725"/>
      <c r="Q28" s="725"/>
      <c r="R28" s="725"/>
      <c r="S28" s="725"/>
      <c r="T28" s="725"/>
      <c r="U28" s="725"/>
      <c r="V28" s="725"/>
      <c r="W28" s="725"/>
      <c r="X28" s="725"/>
      <c r="Y28" s="725"/>
      <c r="Z28" s="725"/>
      <c r="AA28" s="725"/>
      <c r="AB28" s="725"/>
      <c r="AC28" s="725"/>
      <c r="AD28" s="415"/>
    </row>
    <row r="29" spans="1:30">
      <c r="A29" s="415"/>
      <c r="B29" s="415"/>
      <c r="C29" s="415"/>
      <c r="D29" s="725"/>
      <c r="E29" s="725"/>
      <c r="F29" s="725"/>
      <c r="G29" s="725"/>
      <c r="H29" s="725"/>
      <c r="I29" s="725"/>
      <c r="J29" s="725"/>
      <c r="K29" s="725"/>
      <c r="L29" s="725"/>
      <c r="M29" s="725"/>
      <c r="N29" s="725"/>
      <c r="O29" s="725"/>
      <c r="P29" s="725"/>
      <c r="Q29" s="725"/>
      <c r="R29" s="725"/>
      <c r="S29" s="725"/>
      <c r="T29" s="725"/>
      <c r="U29" s="725"/>
      <c r="V29" s="725"/>
      <c r="W29" s="725"/>
      <c r="X29" s="725"/>
      <c r="Y29" s="725"/>
      <c r="Z29" s="725"/>
      <c r="AA29" s="725"/>
      <c r="AB29" s="725"/>
      <c r="AC29" s="725"/>
      <c r="AD29" s="415"/>
    </row>
    <row r="30" spans="1:30">
      <c r="A30" s="415"/>
      <c r="B30" s="415"/>
      <c r="C30" s="415"/>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c r="AB30" s="725"/>
      <c r="AC30" s="725"/>
      <c r="AD30" s="415"/>
    </row>
    <row r="31" spans="1:30">
      <c r="A31" s="415"/>
      <c r="B31" s="415"/>
      <c r="C31" s="415"/>
      <c r="D31" s="725"/>
      <c r="E31" s="725"/>
      <c r="F31" s="725"/>
      <c r="G31" s="725"/>
      <c r="H31" s="725"/>
      <c r="I31" s="725"/>
      <c r="J31" s="725"/>
      <c r="K31" s="725"/>
      <c r="L31" s="725"/>
      <c r="M31" s="725"/>
      <c r="N31" s="725"/>
      <c r="O31" s="725"/>
      <c r="P31" s="725"/>
      <c r="Q31" s="725"/>
      <c r="R31" s="725"/>
      <c r="S31" s="725"/>
      <c r="T31" s="725"/>
      <c r="U31" s="725"/>
      <c r="V31" s="725"/>
      <c r="W31" s="725"/>
      <c r="X31" s="725"/>
      <c r="Y31" s="725"/>
      <c r="Z31" s="725"/>
      <c r="AA31" s="725"/>
      <c r="AB31" s="725"/>
      <c r="AC31" s="725"/>
      <c r="AD31" s="415"/>
    </row>
    <row r="32" spans="1:30" ht="14.4">
      <c r="A32" s="415"/>
      <c r="B32" s="415"/>
      <c r="C32" s="415"/>
      <c r="D32" s="725"/>
      <c r="E32" s="733"/>
      <c r="F32" s="733"/>
      <c r="G32" s="733"/>
      <c r="H32" s="733"/>
      <c r="I32" s="733"/>
      <c r="J32" s="733"/>
      <c r="K32" s="733"/>
      <c r="L32" s="725"/>
      <c r="M32" s="725"/>
      <c r="N32" s="725"/>
      <c r="O32" s="725"/>
      <c r="P32" s="725"/>
      <c r="Q32" s="725"/>
      <c r="R32" s="725"/>
      <c r="S32" s="733"/>
      <c r="T32" s="733"/>
      <c r="U32" s="733"/>
      <c r="V32" s="733"/>
      <c r="W32" s="725"/>
      <c r="X32" s="725"/>
      <c r="Y32" s="725"/>
      <c r="Z32" s="725"/>
      <c r="AA32" s="725"/>
      <c r="AB32" s="725"/>
      <c r="AC32" s="725"/>
      <c r="AD32" s="415"/>
    </row>
    <row r="33" spans="1:30">
      <c r="A33" s="415"/>
      <c r="B33" s="725"/>
      <c r="C33" s="725"/>
      <c r="D33" s="725"/>
      <c r="E33" s="725"/>
      <c r="F33" s="725"/>
      <c r="G33" s="725"/>
      <c r="H33" s="725"/>
      <c r="I33" s="725"/>
      <c r="J33" s="725"/>
      <c r="K33" s="725"/>
      <c r="L33" s="725"/>
      <c r="M33" s="725"/>
      <c r="N33" s="725"/>
      <c r="O33" s="725"/>
      <c r="P33" s="725"/>
      <c r="Q33" s="725"/>
      <c r="R33" s="725"/>
      <c r="S33" s="725"/>
      <c r="T33" s="725"/>
      <c r="U33" s="725"/>
      <c r="V33" s="725"/>
      <c r="W33" s="725"/>
      <c r="X33" s="725"/>
      <c r="Y33" s="725"/>
      <c r="Z33" s="725"/>
      <c r="AA33" s="725"/>
      <c r="AB33" s="725"/>
      <c r="AC33" s="725"/>
      <c r="AD33" s="415"/>
    </row>
    <row r="34" spans="1:30">
      <c r="A34" s="415"/>
      <c r="B34" s="725"/>
      <c r="C34" s="725"/>
      <c r="D34" s="725"/>
      <c r="E34" s="725"/>
      <c r="F34" s="725"/>
      <c r="G34" s="725"/>
      <c r="H34" s="725"/>
      <c r="I34" s="725"/>
      <c r="J34" s="725"/>
      <c r="K34" s="725"/>
      <c r="L34" s="725"/>
      <c r="M34" s="725"/>
      <c r="N34" s="725"/>
      <c r="O34" s="725"/>
      <c r="P34" s="725"/>
      <c r="Q34" s="725"/>
      <c r="R34" s="725"/>
      <c r="S34" s="725"/>
      <c r="T34" s="725"/>
      <c r="U34" s="725"/>
      <c r="V34" s="725"/>
      <c r="W34" s="725"/>
      <c r="X34" s="725"/>
      <c r="Y34" s="725"/>
      <c r="Z34" s="725"/>
      <c r="AA34" s="725"/>
      <c r="AB34" s="725"/>
      <c r="AC34" s="725"/>
      <c r="AD34" s="415"/>
    </row>
    <row r="35" spans="1:30">
      <c r="A35" s="415"/>
      <c r="B35" s="725"/>
      <c r="C35" s="725"/>
      <c r="D35" s="725"/>
      <c r="E35" s="725"/>
      <c r="F35" s="725"/>
      <c r="G35" s="725"/>
      <c r="H35" s="725"/>
      <c r="I35" s="725"/>
      <c r="J35" s="725"/>
      <c r="K35" s="725"/>
      <c r="L35" s="725"/>
      <c r="M35" s="725"/>
      <c r="N35" s="725"/>
      <c r="O35" s="725"/>
      <c r="P35" s="725"/>
      <c r="Q35" s="725"/>
      <c r="R35" s="725"/>
      <c r="S35" s="725"/>
      <c r="T35" s="725"/>
      <c r="U35" s="725"/>
      <c r="V35" s="725"/>
      <c r="W35" s="725"/>
      <c r="X35" s="725"/>
      <c r="Y35" s="725"/>
      <c r="Z35" s="725"/>
      <c r="AA35" s="725"/>
      <c r="AB35" s="725"/>
      <c r="AC35" s="725"/>
      <c r="AD35" s="415"/>
    </row>
    <row r="36" spans="1:30">
      <c r="A36" s="415"/>
      <c r="B36" s="725"/>
      <c r="C36" s="725"/>
      <c r="D36" s="725"/>
      <c r="E36" s="725"/>
      <c r="F36" s="725"/>
      <c r="G36" s="725"/>
      <c r="H36" s="725"/>
      <c r="I36" s="725"/>
      <c r="J36" s="725"/>
      <c r="K36" s="725"/>
      <c r="L36" s="725"/>
      <c r="M36" s="725"/>
      <c r="N36" s="725"/>
      <c r="O36" s="725"/>
      <c r="P36" s="725"/>
      <c r="Q36" s="725"/>
      <c r="R36" s="725"/>
      <c r="S36" s="725"/>
      <c r="T36" s="725"/>
      <c r="U36" s="725"/>
      <c r="V36" s="725"/>
      <c r="W36" s="725"/>
      <c r="X36" s="725"/>
      <c r="Y36" s="725"/>
      <c r="Z36" s="725"/>
      <c r="AA36" s="725"/>
      <c r="AB36" s="725"/>
      <c r="AC36" s="725"/>
    </row>
    <row r="37" spans="1:30">
      <c r="A37" s="415"/>
      <c r="B37" s="725"/>
      <c r="C37" s="725"/>
      <c r="D37" s="725"/>
      <c r="E37" s="725"/>
      <c r="F37" s="725"/>
      <c r="G37" s="725"/>
      <c r="H37" s="725"/>
      <c r="I37" s="725"/>
      <c r="J37" s="725"/>
      <c r="K37" s="725"/>
      <c r="L37" s="725"/>
      <c r="M37" s="725"/>
      <c r="N37" s="725"/>
      <c r="O37" s="725"/>
      <c r="P37" s="725"/>
      <c r="Q37" s="725"/>
      <c r="R37" s="725"/>
      <c r="S37" s="725"/>
      <c r="T37" s="725"/>
      <c r="U37" s="725"/>
      <c r="V37" s="725"/>
      <c r="W37" s="725"/>
      <c r="X37" s="725"/>
      <c r="Y37" s="725"/>
      <c r="Z37" s="725"/>
      <c r="AA37" s="725"/>
      <c r="AB37" s="725"/>
      <c r="AC37" s="725"/>
    </row>
    <row r="38" spans="1:30">
      <c r="A38" s="415"/>
      <c r="B38" s="725"/>
      <c r="C38" s="725"/>
      <c r="D38" s="725"/>
      <c r="E38" s="725"/>
      <c r="F38" s="725"/>
      <c r="G38" s="725"/>
      <c r="H38" s="725"/>
      <c r="I38" s="725"/>
      <c r="J38" s="725"/>
      <c r="K38" s="725"/>
      <c r="L38" s="725"/>
      <c r="M38" s="725"/>
      <c r="N38" s="725"/>
      <c r="O38" s="725"/>
      <c r="P38" s="725"/>
      <c r="Q38" s="725"/>
      <c r="R38" s="725"/>
      <c r="S38" s="725"/>
      <c r="T38" s="725"/>
      <c r="U38" s="725"/>
      <c r="V38" s="725"/>
      <c r="W38" s="725"/>
      <c r="X38" s="725"/>
      <c r="Y38" s="725"/>
      <c r="Z38" s="725"/>
      <c r="AA38" s="725"/>
      <c r="AB38" s="725"/>
      <c r="AC38" s="725"/>
    </row>
    <row r="39" spans="1:30">
      <c r="A39" s="415"/>
      <c r="B39" s="725"/>
      <c r="C39" s="725"/>
      <c r="D39" s="725"/>
      <c r="E39" s="725"/>
      <c r="F39" s="725"/>
      <c r="G39" s="725"/>
      <c r="H39" s="725"/>
      <c r="I39" s="725"/>
      <c r="J39" s="725"/>
      <c r="K39" s="725"/>
      <c r="L39" s="725"/>
      <c r="M39" s="725"/>
      <c r="N39" s="725"/>
      <c r="O39" s="725"/>
      <c r="P39" s="725"/>
      <c r="Q39" s="725"/>
      <c r="R39" s="725"/>
      <c r="S39" s="725"/>
      <c r="T39" s="725"/>
      <c r="U39" s="725"/>
      <c r="V39" s="725"/>
      <c r="W39" s="725"/>
      <c r="X39" s="725"/>
      <c r="Y39" s="725"/>
      <c r="Z39" s="725"/>
      <c r="AA39" s="725"/>
      <c r="AB39" s="725"/>
      <c r="AC39" s="725"/>
    </row>
    <row r="40" spans="1:30">
      <c r="A40" s="415"/>
      <c r="B40" s="725"/>
      <c r="C40" s="725"/>
      <c r="D40" s="725"/>
      <c r="E40" s="725"/>
      <c r="F40" s="725"/>
      <c r="G40" s="725"/>
      <c r="H40" s="725"/>
      <c r="I40" s="725"/>
      <c r="J40" s="725"/>
      <c r="K40" s="725"/>
      <c r="L40" s="725"/>
      <c r="M40" s="725"/>
      <c r="N40" s="725"/>
      <c r="O40" s="725"/>
      <c r="P40" s="725"/>
      <c r="Q40" s="725"/>
      <c r="R40" s="725"/>
      <c r="S40" s="725"/>
      <c r="T40" s="725"/>
      <c r="U40" s="725"/>
      <c r="V40" s="725"/>
      <c r="W40" s="725"/>
      <c r="X40" s="725"/>
      <c r="Y40" s="725"/>
      <c r="Z40" s="725"/>
      <c r="AA40" s="725"/>
      <c r="AB40" s="725"/>
      <c r="AC40" s="725"/>
    </row>
  </sheetData>
  <sheetProtection formatCells="0" formatColumns="0" formatRows="0" insertColumns="0" insertRows="0" insertHyperlinks="0" deleteColumns="0" deleteRows="0" sort="0" autoFilter="0" pivotTables="0"/>
  <mergeCells count="2">
    <mergeCell ref="E32:K32"/>
    <mergeCell ref="S32:V32"/>
  </mergeCells>
  <phoneticPr fontId="86"/>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H37" sqref="H37:L37"/>
    </sheetView>
  </sheetViews>
  <sheetFormatPr defaultColWidth="9" defaultRowHeight="13.2"/>
  <cols>
    <col min="1" max="1" width="12.77734375" style="53" customWidth="1"/>
    <col min="2" max="2" width="5.109375" style="53" customWidth="1"/>
    <col min="3" max="3" width="3.77734375" style="53" customWidth="1"/>
    <col min="4" max="4" width="6.88671875" style="53" customWidth="1"/>
    <col min="5" max="5" width="13.109375" style="53" customWidth="1"/>
    <col min="6" max="6" width="13.109375" style="88" customWidth="1"/>
    <col min="7" max="7" width="11.33203125" style="53" customWidth="1"/>
    <col min="8" max="8" width="26.6640625" style="65" customWidth="1"/>
    <col min="9" max="9" width="13" style="58" customWidth="1"/>
    <col min="10" max="10" width="16.109375" style="58" customWidth="1"/>
    <col min="11" max="11" width="13.44140625" style="88" customWidth="1"/>
    <col min="12" max="12" width="22.44140625" style="88" customWidth="1"/>
    <col min="13" max="13" width="13.44140625" style="63" customWidth="1"/>
    <col min="14" max="14" width="22.44140625" style="53" customWidth="1"/>
    <col min="15" max="15" width="9" style="54"/>
    <col min="16" max="16384" width="9" style="53"/>
  </cols>
  <sheetData>
    <row r="1" spans="1:16" ht="26.25" customHeight="1" thickTop="1">
      <c r="A1" s="48" t="s">
        <v>164</v>
      </c>
      <c r="B1" s="49"/>
      <c r="C1" s="49"/>
      <c r="D1" s="50"/>
      <c r="E1" s="50"/>
      <c r="F1" s="51"/>
      <c r="G1" s="52"/>
      <c r="H1" s="346"/>
      <c r="I1" s="347" t="s">
        <v>35</v>
      </c>
      <c r="J1" s="348"/>
      <c r="K1" s="349"/>
      <c r="L1" s="350"/>
      <c r="M1" s="351"/>
    </row>
    <row r="2" spans="1:16" ht="17.399999999999999">
      <c r="A2" s="55"/>
      <c r="B2" s="180"/>
      <c r="C2" s="180"/>
      <c r="D2" s="180"/>
      <c r="E2" s="180"/>
      <c r="F2" s="180"/>
      <c r="G2" s="56"/>
      <c r="H2" s="352"/>
      <c r="I2" s="614" t="s">
        <v>182</v>
      </c>
      <c r="J2" s="614"/>
      <c r="K2" s="614"/>
      <c r="L2" s="614"/>
      <c r="M2" s="614"/>
      <c r="N2" s="155"/>
      <c r="P2" s="118"/>
    </row>
    <row r="3" spans="1:16" ht="17.399999999999999">
      <c r="A3" s="181" t="s">
        <v>26</v>
      </c>
      <c r="B3" s="182"/>
      <c r="D3" s="183"/>
      <c r="E3" s="183"/>
      <c r="F3" s="183"/>
      <c r="G3" s="57"/>
      <c r="H3" s="105"/>
      <c r="I3" s="355"/>
      <c r="J3" s="356"/>
      <c r="K3" s="357"/>
      <c r="L3" s="349"/>
      <c r="M3" s="358"/>
    </row>
    <row r="4" spans="1:16" ht="17.399999999999999">
      <c r="A4" s="59"/>
      <c r="B4" s="182"/>
      <c r="C4" s="88"/>
      <c r="D4" s="183"/>
      <c r="E4" s="183"/>
      <c r="F4" s="184"/>
      <c r="G4" s="60"/>
      <c r="H4" s="359"/>
      <c r="I4" s="359"/>
      <c r="J4" s="348"/>
      <c r="K4" s="357"/>
      <c r="L4" s="349"/>
      <c r="M4" s="358"/>
      <c r="N4" s="244"/>
    </row>
    <row r="5" spans="1:16">
      <c r="A5" s="185"/>
      <c r="D5" s="183"/>
      <c r="E5" s="61"/>
      <c r="F5" s="186"/>
      <c r="G5" s="62"/>
      <c r="H5"/>
      <c r="I5" s="360"/>
      <c r="J5" s="348"/>
      <c r="K5" s="357"/>
      <c r="L5" s="357"/>
      <c r="M5" s="358"/>
    </row>
    <row r="6" spans="1:16" ht="17.399999999999999">
      <c r="A6" s="185"/>
      <c r="D6" s="183"/>
      <c r="E6" s="186"/>
      <c r="F6" s="186"/>
      <c r="G6" s="62"/>
      <c r="H6" s="352"/>
      <c r="I6" s="361"/>
      <c r="J6" s="348"/>
      <c r="K6" s="357"/>
      <c r="L6" s="357"/>
      <c r="M6" s="358"/>
    </row>
    <row r="7" spans="1:16">
      <c r="A7" s="185"/>
      <c r="D7" s="183"/>
      <c r="E7" s="186"/>
      <c r="F7" s="186"/>
      <c r="G7" s="62"/>
      <c r="H7" s="362"/>
      <c r="I7" s="360"/>
      <c r="J7" s="348"/>
      <c r="K7" s="357"/>
      <c r="L7" s="357"/>
      <c r="M7" s="358"/>
    </row>
    <row r="8" spans="1:16">
      <c r="A8" s="185"/>
      <c r="D8" s="183"/>
      <c r="E8" s="186"/>
      <c r="F8" s="186"/>
      <c r="G8" s="62"/>
      <c r="H8" s="353"/>
      <c r="I8" s="363"/>
      <c r="J8" s="363"/>
      <c r="K8" s="363"/>
      <c r="L8" s="357"/>
      <c r="M8" s="364"/>
    </row>
    <row r="9" spans="1:16">
      <c r="A9" s="185"/>
      <c r="D9" s="183"/>
      <c r="E9" s="186"/>
      <c r="F9" s="186"/>
      <c r="G9" s="62"/>
      <c r="H9" s="363"/>
      <c r="I9" s="363"/>
      <c r="J9" s="363"/>
      <c r="K9" s="363"/>
      <c r="L9" s="357"/>
      <c r="M9" s="364"/>
      <c r="N9" s="64"/>
    </row>
    <row r="10" spans="1:16">
      <c r="A10" s="185"/>
      <c r="D10" s="183"/>
      <c r="E10" s="186"/>
      <c r="F10" s="186"/>
      <c r="G10" s="62"/>
      <c r="H10" s="363"/>
      <c r="I10" s="363"/>
      <c r="J10" s="363"/>
      <c r="K10" s="363"/>
      <c r="L10" s="357"/>
      <c r="M10" s="364"/>
      <c r="N10" s="64" t="s">
        <v>36</v>
      </c>
    </row>
    <row r="11" spans="1:16">
      <c r="A11" s="185"/>
      <c r="D11" s="183"/>
      <c r="E11" s="186"/>
      <c r="F11" s="186"/>
      <c r="G11" s="62"/>
      <c r="H11" s="363"/>
      <c r="I11" s="363"/>
      <c r="J11" s="363"/>
      <c r="K11" s="363"/>
      <c r="L11" s="357"/>
      <c r="M11" s="364"/>
    </row>
    <row r="12" spans="1:16">
      <c r="A12" s="185"/>
      <c r="D12" s="183"/>
      <c r="E12" s="186"/>
      <c r="F12" s="186"/>
      <c r="G12" s="62"/>
      <c r="H12" s="363"/>
      <c r="I12" s="363"/>
      <c r="J12" s="363"/>
      <c r="K12" s="363"/>
      <c r="L12" s="357"/>
      <c r="M12" s="364"/>
      <c r="N12" s="64" t="s">
        <v>37</v>
      </c>
      <c r="O12" s="281"/>
    </row>
    <row r="13" spans="1:16">
      <c r="A13" s="185"/>
      <c r="D13" s="183"/>
      <c r="E13" s="186"/>
      <c r="F13" s="186"/>
      <c r="G13" s="62"/>
      <c r="H13" s="363"/>
      <c r="I13" s="363"/>
      <c r="J13" s="363"/>
      <c r="K13" s="363"/>
      <c r="L13" s="357"/>
      <c r="M13" s="364"/>
    </row>
    <row r="14" spans="1:16">
      <c r="A14" s="185"/>
      <c r="D14" s="183"/>
      <c r="E14" s="186"/>
      <c r="F14" s="186"/>
      <c r="G14" s="62"/>
      <c r="H14" s="363"/>
      <c r="I14" s="363"/>
      <c r="J14" s="363"/>
      <c r="K14" s="363"/>
      <c r="L14" s="357"/>
      <c r="M14" s="364"/>
      <c r="N14" s="312" t="s">
        <v>38</v>
      </c>
    </row>
    <row r="15" spans="1:16">
      <c r="A15" s="185"/>
      <c r="D15" s="183"/>
      <c r="E15" s="183" t="s">
        <v>19</v>
      </c>
      <c r="F15" s="184"/>
      <c r="G15" s="57"/>
      <c r="H15" s="362"/>
      <c r="I15" s="360"/>
      <c r="J15" s="353"/>
      <c r="K15" s="357"/>
      <c r="L15" s="357"/>
      <c r="M15" s="364"/>
    </row>
    <row r="16" spans="1:16">
      <c r="A16" s="185"/>
      <c r="D16" s="183"/>
      <c r="E16" s="183"/>
      <c r="F16" s="184"/>
      <c r="G16" s="57"/>
      <c r="H16" s="348"/>
      <c r="I16" s="360"/>
      <c r="J16" s="348"/>
      <c r="K16" s="357"/>
      <c r="L16" s="357"/>
      <c r="M16" s="364"/>
      <c r="N16" s="245" t="s">
        <v>162</v>
      </c>
    </row>
    <row r="17" spans="1:19" ht="20.25" customHeight="1" thickBot="1">
      <c r="A17" s="527" t="s">
        <v>235</v>
      </c>
      <c r="B17" s="528"/>
      <c r="C17" s="528"/>
      <c r="D17" s="188"/>
      <c r="E17" s="189"/>
      <c r="F17" s="529" t="s">
        <v>234</v>
      </c>
      <c r="G17" s="530"/>
      <c r="H17" s="362"/>
      <c r="I17" s="360"/>
      <c r="J17" s="353"/>
      <c r="K17" s="357"/>
      <c r="L17" s="354"/>
      <c r="M17" s="358"/>
      <c r="N17" s="187" t="s">
        <v>125</v>
      </c>
    </row>
    <row r="18" spans="1:19" ht="39" customHeight="1" thickTop="1">
      <c r="A18" s="531" t="s">
        <v>39</v>
      </c>
      <c r="B18" s="532"/>
      <c r="C18" s="533"/>
      <c r="D18" s="190" t="s">
        <v>40</v>
      </c>
      <c r="E18" s="191"/>
      <c r="F18" s="534" t="s">
        <v>41</v>
      </c>
      <c r="G18" s="535"/>
      <c r="H18" s="348"/>
      <c r="I18" s="360"/>
      <c r="J18" s="348"/>
      <c r="K18" s="357"/>
      <c r="L18" s="357"/>
      <c r="M18" s="358"/>
      <c r="Q18" s="53" t="s">
        <v>26</v>
      </c>
      <c r="S18" s="53" t="s">
        <v>19</v>
      </c>
    </row>
    <row r="19" spans="1:19" ht="30" customHeight="1">
      <c r="A19" s="536" t="s">
        <v>186</v>
      </c>
      <c r="B19" s="536"/>
      <c r="C19" s="536"/>
      <c r="D19" s="536"/>
      <c r="E19" s="536"/>
      <c r="F19" s="536"/>
      <c r="G19" s="536"/>
      <c r="H19" s="365"/>
      <c r="I19" s="366" t="s">
        <v>42</v>
      </c>
      <c r="J19" s="366"/>
      <c r="K19" s="366"/>
      <c r="L19" s="354"/>
      <c r="M19" s="358"/>
    </row>
    <row r="20" spans="1:19" ht="17.399999999999999">
      <c r="E20" s="192" t="s">
        <v>43</v>
      </c>
      <c r="F20" s="193" t="s">
        <v>44</v>
      </c>
      <c r="H20" s="283" t="s">
        <v>145</v>
      </c>
      <c r="I20" s="360"/>
      <c r="J20" s="348" t="s">
        <v>19</v>
      </c>
      <c r="K20" s="367" t="s">
        <v>19</v>
      </c>
      <c r="L20" s="357"/>
      <c r="M20" s="358"/>
    </row>
    <row r="21" spans="1:19" ht="16.8" thickBot="1">
      <c r="A21" s="194"/>
      <c r="B21" s="537">
        <v>45277</v>
      </c>
      <c r="C21" s="538"/>
      <c r="D21" s="195" t="s">
        <v>45</v>
      </c>
      <c r="E21" s="539" t="s">
        <v>46</v>
      </c>
      <c r="F21" s="540"/>
      <c r="G21" s="58" t="s">
        <v>47</v>
      </c>
      <c r="H21" s="550" t="s">
        <v>224</v>
      </c>
      <c r="I21" s="551"/>
      <c r="J21" s="551"/>
      <c r="K21" s="551"/>
      <c r="L21" s="551"/>
      <c r="M21" s="368"/>
      <c r="N21" s="370"/>
    </row>
    <row r="22" spans="1:19" ht="36" customHeight="1" thickTop="1" thickBot="1">
      <c r="A22" s="196" t="s">
        <v>48</v>
      </c>
      <c r="B22" s="552" t="s">
        <v>49</v>
      </c>
      <c r="C22" s="553"/>
      <c r="D22" s="554"/>
      <c r="E22" s="66" t="s">
        <v>225</v>
      </c>
      <c r="F22" s="66" t="s">
        <v>226</v>
      </c>
      <c r="G22" s="197" t="s">
        <v>50</v>
      </c>
      <c r="H22" s="555" t="s">
        <v>183</v>
      </c>
      <c r="I22" s="556"/>
      <c r="J22" s="556"/>
      <c r="K22" s="556"/>
      <c r="L22" s="557"/>
      <c r="M22" s="369" t="s">
        <v>51</v>
      </c>
      <c r="N22" s="371" t="s">
        <v>52</v>
      </c>
      <c r="R22" s="53" t="s">
        <v>26</v>
      </c>
    </row>
    <row r="23" spans="1:19" ht="79.2" customHeight="1" thickBot="1">
      <c r="A23" s="426" t="s">
        <v>53</v>
      </c>
      <c r="B23" s="541" t="str">
        <f>IF(G23&gt;5,"☆☆☆☆",IF(AND(G23&gt;=2.39,G23&lt;5),"☆☆☆",IF(AND(G23&gt;=1.39,G23&lt;2.4),"☆☆",IF(AND(G23&gt;0,G23&lt;1.4),"☆",IF(AND(G23&gt;=-1.39,G23&lt;0),"★",IF(AND(G23&gt;=-2.39,G23&lt;-1.4),"★★",IF(AND(G23&gt;=-3.39,G23&lt;-2.4),"★★★")))))))</f>
        <v>☆</v>
      </c>
      <c r="C23" s="542"/>
      <c r="D23" s="543"/>
      <c r="E23" s="336">
        <v>1.96</v>
      </c>
      <c r="F23" s="336">
        <v>2.04</v>
      </c>
      <c r="G23" s="287">
        <f t="shared" ref="G23:G69" si="0">F23-E23</f>
        <v>8.0000000000000071E-2</v>
      </c>
      <c r="H23" s="558"/>
      <c r="I23" s="559"/>
      <c r="J23" s="559"/>
      <c r="K23" s="559"/>
      <c r="L23" s="560"/>
      <c r="M23" s="383"/>
      <c r="N23" s="408"/>
      <c r="O23" s="257" t="s">
        <v>156</v>
      </c>
    </row>
    <row r="24" spans="1:19" ht="66" customHeight="1" thickBot="1">
      <c r="A24" s="198" t="s">
        <v>54</v>
      </c>
      <c r="B24" s="541" t="str">
        <f t="shared" ref="B24" si="1">IF(G24&gt;5,"☆☆☆☆",IF(AND(G24&gt;=2.39,G24&lt;5),"☆☆☆",IF(AND(G24&gt;=1.39,G24&lt;2.4),"☆☆",IF(AND(G24&gt;0,G24&lt;1.4),"☆",IF(AND(G24&gt;=-1.39,G24&lt;0),"★",IF(AND(G24&gt;=-2.39,G24&lt;-1.4),"★★",IF(AND(G24&gt;=-3.39,G24&lt;-2.4),"★★★")))))))</f>
        <v>☆</v>
      </c>
      <c r="C24" s="542"/>
      <c r="D24" s="543"/>
      <c r="E24" s="336">
        <v>2.5</v>
      </c>
      <c r="F24" s="120">
        <v>3.71</v>
      </c>
      <c r="G24" s="425">
        <f t="shared" si="0"/>
        <v>1.21</v>
      </c>
      <c r="H24" s="561" t="s">
        <v>240</v>
      </c>
      <c r="I24" s="562"/>
      <c r="J24" s="562"/>
      <c r="K24" s="562"/>
      <c r="L24" s="563"/>
      <c r="M24" s="461" t="s">
        <v>241</v>
      </c>
      <c r="N24" s="462">
        <v>45276</v>
      </c>
      <c r="O24" s="257" t="s">
        <v>54</v>
      </c>
      <c r="Q24" s="53" t="s">
        <v>26</v>
      </c>
    </row>
    <row r="25" spans="1:19" ht="81" customHeight="1" thickBot="1">
      <c r="A25" s="263" t="s">
        <v>55</v>
      </c>
      <c r="B25" s="541" t="str">
        <f t="shared" ref="B25:B70" si="2">IF(G25&gt;5,"☆☆☆☆",IF(AND(G25&gt;=2.39,G25&lt;5),"☆☆☆",IF(AND(G25&gt;=1.39,G25&lt;2.4),"☆☆",IF(AND(G25&gt;0,G25&lt;1.4),"☆",IF(AND(G25&gt;=-1.39,G25&lt;0),"★",IF(AND(G25&gt;=-2.39,G25&lt;-1.4),"★★",IF(AND(G25&gt;=-3.39,G25&lt;-2.4),"★★★")))))))</f>
        <v>★</v>
      </c>
      <c r="C25" s="542"/>
      <c r="D25" s="543"/>
      <c r="E25" s="120">
        <v>5.05</v>
      </c>
      <c r="F25" s="120">
        <v>4.9000000000000004</v>
      </c>
      <c r="G25" s="287">
        <f t="shared" si="0"/>
        <v>-0.14999999999999947</v>
      </c>
      <c r="H25" s="547" t="s">
        <v>244</v>
      </c>
      <c r="I25" s="548"/>
      <c r="J25" s="548"/>
      <c r="K25" s="548"/>
      <c r="L25" s="549"/>
      <c r="M25" s="487" t="s">
        <v>221</v>
      </c>
      <c r="N25" s="462">
        <v>45275</v>
      </c>
      <c r="O25" s="257" t="s">
        <v>55</v>
      </c>
    </row>
    <row r="26" spans="1:19" ht="83.25" customHeight="1" thickBot="1">
      <c r="A26" s="263" t="s">
        <v>56</v>
      </c>
      <c r="B26" s="541" t="str">
        <f t="shared" si="2"/>
        <v>☆</v>
      </c>
      <c r="C26" s="542"/>
      <c r="D26" s="543"/>
      <c r="E26" s="336">
        <v>2.36</v>
      </c>
      <c r="F26" s="336">
        <v>2.69</v>
      </c>
      <c r="G26" s="287">
        <f t="shared" si="0"/>
        <v>0.33000000000000007</v>
      </c>
      <c r="H26" s="544"/>
      <c r="I26" s="545"/>
      <c r="J26" s="545"/>
      <c r="K26" s="545"/>
      <c r="L26" s="546"/>
      <c r="M26" s="148"/>
      <c r="N26" s="149"/>
      <c r="O26" s="257" t="s">
        <v>56</v>
      </c>
    </row>
    <row r="27" spans="1:19" ht="78.599999999999994" customHeight="1" thickBot="1">
      <c r="A27" s="263" t="s">
        <v>57</v>
      </c>
      <c r="B27" s="541" t="str">
        <f t="shared" si="2"/>
        <v>☆</v>
      </c>
      <c r="C27" s="542"/>
      <c r="D27" s="543"/>
      <c r="E27" s="336">
        <v>2.21</v>
      </c>
      <c r="F27" s="120">
        <v>3.12</v>
      </c>
      <c r="G27" s="287">
        <f t="shared" si="0"/>
        <v>0.91000000000000014</v>
      </c>
      <c r="H27" s="544"/>
      <c r="I27" s="545"/>
      <c r="J27" s="545"/>
      <c r="K27" s="545"/>
      <c r="L27" s="546"/>
      <c r="M27" s="148"/>
      <c r="N27" s="149"/>
      <c r="O27" s="257" t="s">
        <v>57</v>
      </c>
    </row>
    <row r="28" spans="1:19" ht="87" customHeight="1" thickBot="1">
      <c r="A28" s="263" t="s">
        <v>58</v>
      </c>
      <c r="B28" s="541" t="str">
        <f t="shared" si="2"/>
        <v>★</v>
      </c>
      <c r="C28" s="542"/>
      <c r="D28" s="543"/>
      <c r="E28" s="120">
        <v>3.86</v>
      </c>
      <c r="F28" s="120">
        <v>3.68</v>
      </c>
      <c r="G28" s="287">
        <f t="shared" si="0"/>
        <v>-0.17999999999999972</v>
      </c>
      <c r="H28" s="544"/>
      <c r="I28" s="545"/>
      <c r="J28" s="545"/>
      <c r="K28" s="545"/>
      <c r="L28" s="546"/>
      <c r="M28" s="148"/>
      <c r="N28" s="149"/>
      <c r="O28" s="257" t="s">
        <v>58</v>
      </c>
    </row>
    <row r="29" spans="1:19" ht="81" customHeight="1" thickBot="1">
      <c r="A29" s="263" t="s">
        <v>59</v>
      </c>
      <c r="B29" s="541" t="str">
        <f t="shared" si="2"/>
        <v>☆</v>
      </c>
      <c r="C29" s="542"/>
      <c r="D29" s="543"/>
      <c r="E29" s="336">
        <v>1.55</v>
      </c>
      <c r="F29" s="336">
        <v>1.96</v>
      </c>
      <c r="G29" s="287">
        <f t="shared" si="0"/>
        <v>0.40999999999999992</v>
      </c>
      <c r="H29" s="544"/>
      <c r="I29" s="545"/>
      <c r="J29" s="545"/>
      <c r="K29" s="545"/>
      <c r="L29" s="546"/>
      <c r="M29" s="148"/>
      <c r="N29" s="149"/>
      <c r="O29" s="257" t="s">
        <v>59</v>
      </c>
    </row>
    <row r="30" spans="1:19" ht="73.5" customHeight="1" thickBot="1">
      <c r="A30" s="263" t="s">
        <v>60</v>
      </c>
      <c r="B30" s="541" t="str">
        <f t="shared" si="2"/>
        <v>☆</v>
      </c>
      <c r="C30" s="542"/>
      <c r="D30" s="543"/>
      <c r="E30" s="120">
        <v>3.27</v>
      </c>
      <c r="F30" s="120">
        <v>3.64</v>
      </c>
      <c r="G30" s="287">
        <f t="shared" si="0"/>
        <v>0.37000000000000011</v>
      </c>
      <c r="H30" s="544"/>
      <c r="I30" s="545"/>
      <c r="J30" s="545"/>
      <c r="K30" s="545"/>
      <c r="L30" s="546"/>
      <c r="M30" s="148"/>
      <c r="N30" s="149"/>
      <c r="O30" s="257" t="s">
        <v>60</v>
      </c>
    </row>
    <row r="31" spans="1:19" ht="75.75" customHeight="1" thickBot="1">
      <c r="A31" s="263" t="s">
        <v>61</v>
      </c>
      <c r="B31" s="541" t="str">
        <f t="shared" si="2"/>
        <v>☆</v>
      </c>
      <c r="C31" s="542"/>
      <c r="D31" s="543"/>
      <c r="E31" s="120">
        <v>3.31</v>
      </c>
      <c r="F31" s="120">
        <v>4.5999999999999996</v>
      </c>
      <c r="G31" s="287">
        <f t="shared" si="0"/>
        <v>1.2899999999999996</v>
      </c>
      <c r="H31" s="547" t="s">
        <v>245</v>
      </c>
      <c r="I31" s="548"/>
      <c r="J31" s="548"/>
      <c r="K31" s="548"/>
      <c r="L31" s="549"/>
      <c r="M31" s="461" t="s">
        <v>211</v>
      </c>
      <c r="N31" s="462">
        <v>45272</v>
      </c>
      <c r="O31" s="257" t="s">
        <v>61</v>
      </c>
    </row>
    <row r="32" spans="1:19" ht="90" customHeight="1" thickBot="1">
      <c r="A32" s="264" t="s">
        <v>62</v>
      </c>
      <c r="B32" s="541" t="str">
        <f t="shared" si="2"/>
        <v>★</v>
      </c>
      <c r="C32" s="542"/>
      <c r="D32" s="543"/>
      <c r="E32" s="413">
        <v>6.52</v>
      </c>
      <c r="F32" s="120">
        <v>5.46</v>
      </c>
      <c r="G32" s="287">
        <f t="shared" si="0"/>
        <v>-1.0599999999999996</v>
      </c>
      <c r="H32" s="544"/>
      <c r="I32" s="545"/>
      <c r="J32" s="545"/>
      <c r="K32" s="545"/>
      <c r="L32" s="546"/>
      <c r="M32" s="148"/>
      <c r="N32" s="149"/>
      <c r="O32" s="257" t="s">
        <v>62</v>
      </c>
    </row>
    <row r="33" spans="1:16" ht="74.400000000000006" customHeight="1" thickBot="1">
      <c r="A33" s="265" t="s">
        <v>63</v>
      </c>
      <c r="B33" s="541" t="str">
        <f t="shared" si="2"/>
        <v>☆</v>
      </c>
      <c r="C33" s="542"/>
      <c r="D33" s="543"/>
      <c r="E33" s="413">
        <v>6.98</v>
      </c>
      <c r="F33" s="413">
        <v>8.2899999999999991</v>
      </c>
      <c r="G33" s="287">
        <f t="shared" si="0"/>
        <v>1.3099999999999987</v>
      </c>
      <c r="H33" s="544"/>
      <c r="I33" s="545"/>
      <c r="J33" s="545"/>
      <c r="K33" s="545"/>
      <c r="L33" s="546"/>
      <c r="M33" s="148"/>
      <c r="N33" s="149"/>
      <c r="O33" s="257" t="s">
        <v>63</v>
      </c>
    </row>
    <row r="34" spans="1:16" ht="87" customHeight="1" thickBot="1">
      <c r="A34" s="198" t="s">
        <v>64</v>
      </c>
      <c r="B34" s="541" t="str">
        <f t="shared" si="2"/>
        <v>☆</v>
      </c>
      <c r="C34" s="542"/>
      <c r="D34" s="543"/>
      <c r="E34" s="120">
        <v>5.8</v>
      </c>
      <c r="F34" s="413">
        <v>6.96</v>
      </c>
      <c r="G34" s="287">
        <f t="shared" si="0"/>
        <v>1.1600000000000001</v>
      </c>
      <c r="H34" s="564"/>
      <c r="I34" s="565"/>
      <c r="J34" s="565"/>
      <c r="K34" s="565"/>
      <c r="L34" s="566"/>
      <c r="M34" s="455"/>
      <c r="N34" s="456"/>
      <c r="O34" s="257" t="s">
        <v>64</v>
      </c>
    </row>
    <row r="35" spans="1:16" ht="94.5" customHeight="1" thickBot="1">
      <c r="A35" s="264" t="s">
        <v>65</v>
      </c>
      <c r="B35" s="541" t="str">
        <f t="shared" si="2"/>
        <v>☆☆</v>
      </c>
      <c r="C35" s="542"/>
      <c r="D35" s="543"/>
      <c r="E35" s="413">
        <v>7.19</v>
      </c>
      <c r="F35" s="413">
        <v>8.91</v>
      </c>
      <c r="G35" s="287">
        <f t="shared" si="0"/>
        <v>1.7199999999999998</v>
      </c>
      <c r="H35" s="564"/>
      <c r="I35" s="565"/>
      <c r="J35" s="565"/>
      <c r="K35" s="565"/>
      <c r="L35" s="566"/>
      <c r="M35" s="410"/>
      <c r="N35" s="411"/>
      <c r="O35" s="257" t="s">
        <v>65</v>
      </c>
    </row>
    <row r="36" spans="1:16" ht="92.4" customHeight="1" thickBot="1">
      <c r="A36" s="266" t="s">
        <v>66</v>
      </c>
      <c r="B36" s="541" t="str">
        <f t="shared" si="2"/>
        <v>☆☆</v>
      </c>
      <c r="C36" s="542"/>
      <c r="D36" s="543"/>
      <c r="E36" s="120">
        <v>5.81</v>
      </c>
      <c r="F36" s="413">
        <v>7.61</v>
      </c>
      <c r="G36" s="287">
        <f t="shared" si="0"/>
        <v>1.8000000000000007</v>
      </c>
      <c r="H36" s="547" t="s">
        <v>246</v>
      </c>
      <c r="I36" s="548"/>
      <c r="J36" s="548"/>
      <c r="K36" s="548"/>
      <c r="L36" s="549"/>
      <c r="M36" s="501" t="s">
        <v>247</v>
      </c>
      <c r="N36" s="502">
        <v>45271</v>
      </c>
      <c r="O36" s="257" t="s">
        <v>66</v>
      </c>
    </row>
    <row r="37" spans="1:16" ht="87.75" customHeight="1" thickBot="1">
      <c r="A37" s="263" t="s">
        <v>67</v>
      </c>
      <c r="B37" s="541" t="str">
        <f t="shared" si="2"/>
        <v>☆</v>
      </c>
      <c r="C37" s="542"/>
      <c r="D37" s="543"/>
      <c r="E37" s="120">
        <v>3.45</v>
      </c>
      <c r="F37" s="120">
        <v>3.67</v>
      </c>
      <c r="G37" s="287">
        <f t="shared" si="0"/>
        <v>0.21999999999999975</v>
      </c>
      <c r="H37" s="544"/>
      <c r="I37" s="545"/>
      <c r="J37" s="545"/>
      <c r="K37" s="545"/>
      <c r="L37" s="546"/>
      <c r="M37" s="148"/>
      <c r="N37" s="149"/>
      <c r="O37" s="257" t="s">
        <v>67</v>
      </c>
    </row>
    <row r="38" spans="1:16" ht="75.75" customHeight="1" thickBot="1">
      <c r="A38" s="263" t="s">
        <v>68</v>
      </c>
      <c r="B38" s="541" t="str">
        <f t="shared" si="2"/>
        <v>☆☆</v>
      </c>
      <c r="C38" s="542"/>
      <c r="D38" s="543"/>
      <c r="E38" s="120">
        <v>5.07</v>
      </c>
      <c r="F38" s="413">
        <v>6.48</v>
      </c>
      <c r="G38" s="287">
        <f t="shared" si="0"/>
        <v>1.4100000000000001</v>
      </c>
      <c r="H38" s="544"/>
      <c r="I38" s="545"/>
      <c r="J38" s="545"/>
      <c r="K38" s="545"/>
      <c r="L38" s="546"/>
      <c r="M38" s="148"/>
      <c r="N38" s="149"/>
      <c r="O38" s="257" t="s">
        <v>68</v>
      </c>
    </row>
    <row r="39" spans="1:16" ht="70.2" customHeight="1" thickBot="1">
      <c r="A39" s="263" t="s">
        <v>69</v>
      </c>
      <c r="B39" s="541" t="str">
        <f t="shared" si="2"/>
        <v>☆☆</v>
      </c>
      <c r="C39" s="542"/>
      <c r="D39" s="543"/>
      <c r="E39" s="413">
        <v>6.07</v>
      </c>
      <c r="F39" s="413">
        <v>8.17</v>
      </c>
      <c r="G39" s="287">
        <f t="shared" si="0"/>
        <v>2.0999999999999996</v>
      </c>
      <c r="H39" s="544"/>
      <c r="I39" s="545"/>
      <c r="J39" s="545"/>
      <c r="K39" s="545"/>
      <c r="L39" s="546"/>
      <c r="M39" s="307"/>
      <c r="N39" s="308"/>
      <c r="O39" s="257" t="s">
        <v>69</v>
      </c>
    </row>
    <row r="40" spans="1:16" ht="78.75" customHeight="1" thickBot="1">
      <c r="A40" s="263" t="s">
        <v>70</v>
      </c>
      <c r="B40" s="541" t="str">
        <f t="shared" si="2"/>
        <v>☆</v>
      </c>
      <c r="C40" s="542"/>
      <c r="D40" s="543"/>
      <c r="E40" s="413">
        <v>7.76</v>
      </c>
      <c r="F40" s="413">
        <v>9</v>
      </c>
      <c r="G40" s="287">
        <f t="shared" si="0"/>
        <v>1.2400000000000002</v>
      </c>
      <c r="H40" s="544"/>
      <c r="I40" s="545"/>
      <c r="J40" s="545"/>
      <c r="K40" s="545"/>
      <c r="L40" s="546"/>
      <c r="M40" s="148"/>
      <c r="N40" s="149"/>
      <c r="O40" s="257" t="s">
        <v>70</v>
      </c>
    </row>
    <row r="41" spans="1:16" ht="66" customHeight="1" thickBot="1">
      <c r="A41" s="263" t="s">
        <v>71</v>
      </c>
      <c r="B41" s="541" t="str">
        <f t="shared" si="2"/>
        <v>☆☆</v>
      </c>
      <c r="C41" s="542"/>
      <c r="D41" s="543"/>
      <c r="E41" s="413">
        <v>7.5</v>
      </c>
      <c r="F41" s="413">
        <v>9.17</v>
      </c>
      <c r="G41" s="287">
        <f t="shared" si="0"/>
        <v>1.67</v>
      </c>
      <c r="H41" s="547" t="s">
        <v>238</v>
      </c>
      <c r="I41" s="548"/>
      <c r="J41" s="548"/>
      <c r="K41" s="548"/>
      <c r="L41" s="549"/>
      <c r="M41" s="461" t="s">
        <v>239</v>
      </c>
      <c r="N41" s="462">
        <v>45276</v>
      </c>
      <c r="O41" s="257" t="s">
        <v>71</v>
      </c>
    </row>
    <row r="42" spans="1:16" ht="77.25" customHeight="1" thickBot="1">
      <c r="A42" s="263" t="s">
        <v>72</v>
      </c>
      <c r="B42" s="541" t="str">
        <f t="shared" si="2"/>
        <v>☆</v>
      </c>
      <c r="C42" s="542"/>
      <c r="D42" s="543"/>
      <c r="E42" s="120">
        <v>3.15</v>
      </c>
      <c r="F42" s="120">
        <v>3.41</v>
      </c>
      <c r="G42" s="287">
        <f t="shared" si="0"/>
        <v>0.26000000000000023</v>
      </c>
      <c r="H42" s="544"/>
      <c r="I42" s="545"/>
      <c r="J42" s="545"/>
      <c r="K42" s="545"/>
      <c r="L42" s="546"/>
      <c r="M42" s="307"/>
      <c r="N42" s="149"/>
      <c r="O42" s="257" t="s">
        <v>72</v>
      </c>
      <c r="P42" s="53" t="s">
        <v>145</v>
      </c>
    </row>
    <row r="43" spans="1:16" ht="77.400000000000006" customHeight="1" thickBot="1">
      <c r="A43" s="263" t="s">
        <v>73</v>
      </c>
      <c r="B43" s="541" t="str">
        <f t="shared" si="2"/>
        <v>☆</v>
      </c>
      <c r="C43" s="542"/>
      <c r="D43" s="543"/>
      <c r="E43" s="120">
        <v>3.19</v>
      </c>
      <c r="F43" s="120">
        <v>3.43</v>
      </c>
      <c r="G43" s="287">
        <f t="shared" si="0"/>
        <v>0.24000000000000021</v>
      </c>
      <c r="H43" s="547" t="s">
        <v>236</v>
      </c>
      <c r="I43" s="548"/>
      <c r="J43" s="548"/>
      <c r="K43" s="548"/>
      <c r="L43" s="549"/>
      <c r="M43" s="461" t="s">
        <v>237</v>
      </c>
      <c r="N43" s="462">
        <v>45274</v>
      </c>
      <c r="O43" s="257" t="s">
        <v>73</v>
      </c>
    </row>
    <row r="44" spans="1:16" ht="77.25" customHeight="1" thickBot="1">
      <c r="A44" s="267" t="s">
        <v>74</v>
      </c>
      <c r="B44" s="541" t="str">
        <f t="shared" si="2"/>
        <v>☆</v>
      </c>
      <c r="C44" s="542"/>
      <c r="D44" s="543"/>
      <c r="E44" s="120">
        <v>5.16</v>
      </c>
      <c r="F44" s="413">
        <v>6.39</v>
      </c>
      <c r="G44" s="287">
        <f t="shared" si="0"/>
        <v>1.2299999999999995</v>
      </c>
      <c r="H44" s="567"/>
      <c r="I44" s="568"/>
      <c r="J44" s="568"/>
      <c r="K44" s="568"/>
      <c r="L44" s="568"/>
      <c r="M44" s="148"/>
      <c r="N44" s="390"/>
      <c r="O44" s="257" t="s">
        <v>74</v>
      </c>
    </row>
    <row r="45" spans="1:16" ht="81.75" customHeight="1" thickBot="1">
      <c r="A45" s="263" t="s">
        <v>75</v>
      </c>
      <c r="B45" s="541" t="str">
        <f t="shared" si="2"/>
        <v>☆</v>
      </c>
      <c r="C45" s="542"/>
      <c r="D45" s="543"/>
      <c r="E45" s="120">
        <v>3.85</v>
      </c>
      <c r="F45" s="120">
        <v>5.04</v>
      </c>
      <c r="G45" s="287">
        <f t="shared" si="0"/>
        <v>1.19</v>
      </c>
      <c r="H45" s="569" t="s">
        <v>217</v>
      </c>
      <c r="I45" s="570"/>
      <c r="J45" s="570"/>
      <c r="K45" s="570"/>
      <c r="L45" s="571"/>
      <c r="M45" s="148" t="s">
        <v>218</v>
      </c>
      <c r="N45" s="499">
        <v>45266</v>
      </c>
      <c r="O45" s="257" t="s">
        <v>75</v>
      </c>
    </row>
    <row r="46" spans="1:16" ht="72.75" customHeight="1" thickBot="1">
      <c r="A46" s="263" t="s">
        <v>76</v>
      </c>
      <c r="B46" s="541" t="str">
        <f t="shared" si="2"/>
        <v>☆</v>
      </c>
      <c r="C46" s="542"/>
      <c r="D46" s="543"/>
      <c r="E46" s="120">
        <v>3.98</v>
      </c>
      <c r="F46" s="120">
        <v>4.29</v>
      </c>
      <c r="G46" s="287">
        <f t="shared" si="0"/>
        <v>0.31000000000000005</v>
      </c>
      <c r="H46" s="544"/>
      <c r="I46" s="545"/>
      <c r="J46" s="545"/>
      <c r="K46" s="545"/>
      <c r="L46" s="546"/>
      <c r="M46" s="148"/>
      <c r="N46" s="149"/>
      <c r="O46" s="257" t="s">
        <v>76</v>
      </c>
    </row>
    <row r="47" spans="1:16" ht="91.2" customHeight="1" thickBot="1">
      <c r="A47" s="263" t="s">
        <v>77</v>
      </c>
      <c r="B47" s="541" t="str">
        <f t="shared" si="2"/>
        <v>☆</v>
      </c>
      <c r="C47" s="542"/>
      <c r="D47" s="543"/>
      <c r="E47" s="120">
        <v>4.78</v>
      </c>
      <c r="F47" s="120">
        <v>5.81</v>
      </c>
      <c r="G47" s="287">
        <f t="shared" si="0"/>
        <v>1.0299999999999994</v>
      </c>
      <c r="H47" s="544"/>
      <c r="I47" s="545"/>
      <c r="J47" s="545"/>
      <c r="K47" s="545"/>
      <c r="L47" s="546"/>
      <c r="M47" s="374"/>
      <c r="N47" s="149"/>
      <c r="O47" s="257" t="s">
        <v>77</v>
      </c>
    </row>
    <row r="48" spans="1:16" ht="78.75" customHeight="1" thickBot="1">
      <c r="A48" s="263" t="s">
        <v>78</v>
      </c>
      <c r="B48" s="541" t="str">
        <f t="shared" si="2"/>
        <v>☆</v>
      </c>
      <c r="C48" s="542"/>
      <c r="D48" s="543"/>
      <c r="E48" s="120">
        <v>3.6</v>
      </c>
      <c r="F48" s="120">
        <v>3.83</v>
      </c>
      <c r="G48" s="287">
        <f t="shared" si="0"/>
        <v>0.22999999999999998</v>
      </c>
      <c r="H48" s="572"/>
      <c r="I48" s="573"/>
      <c r="J48" s="573"/>
      <c r="K48" s="573"/>
      <c r="L48" s="574"/>
      <c r="M48" s="148"/>
      <c r="N48" s="149"/>
      <c r="O48" s="257" t="s">
        <v>78</v>
      </c>
    </row>
    <row r="49" spans="1:15" ht="74.25" customHeight="1" thickBot="1">
      <c r="A49" s="263" t="s">
        <v>79</v>
      </c>
      <c r="B49" s="541" t="str">
        <f t="shared" si="2"/>
        <v>☆</v>
      </c>
      <c r="C49" s="542"/>
      <c r="D49" s="543"/>
      <c r="E49" s="120">
        <v>5.2</v>
      </c>
      <c r="F49" s="120">
        <v>5.25</v>
      </c>
      <c r="G49" s="287">
        <f t="shared" si="0"/>
        <v>4.9999999999999822E-2</v>
      </c>
      <c r="H49" s="544"/>
      <c r="I49" s="545"/>
      <c r="J49" s="545"/>
      <c r="K49" s="545"/>
      <c r="L49" s="546"/>
      <c r="M49" s="148"/>
      <c r="N49" s="149"/>
      <c r="O49" s="257" t="s">
        <v>79</v>
      </c>
    </row>
    <row r="50" spans="1:15" ht="73.2" customHeight="1" thickBot="1">
      <c r="A50" s="263" t="s">
        <v>80</v>
      </c>
      <c r="B50" s="541" t="str">
        <f t="shared" si="2"/>
        <v>☆</v>
      </c>
      <c r="C50" s="542"/>
      <c r="D50" s="543"/>
      <c r="E50" s="120">
        <v>5.73</v>
      </c>
      <c r="F50" s="413">
        <v>6.65</v>
      </c>
      <c r="G50" s="287">
        <f t="shared" si="0"/>
        <v>0.91999999999999993</v>
      </c>
      <c r="H50" s="572"/>
      <c r="I50" s="573"/>
      <c r="J50" s="573"/>
      <c r="K50" s="573"/>
      <c r="L50" s="574"/>
      <c r="M50" s="148"/>
      <c r="N50" s="432"/>
      <c r="O50" s="257" t="s">
        <v>80</v>
      </c>
    </row>
    <row r="51" spans="1:15" ht="73.5" customHeight="1" thickBot="1">
      <c r="A51" s="263" t="s">
        <v>81</v>
      </c>
      <c r="B51" s="541" t="str">
        <f t="shared" si="2"/>
        <v>☆</v>
      </c>
      <c r="C51" s="542"/>
      <c r="D51" s="543"/>
      <c r="E51" s="120">
        <v>5.38</v>
      </c>
      <c r="F51" s="120">
        <v>5.76</v>
      </c>
      <c r="G51" s="287">
        <f t="shared" si="0"/>
        <v>0.37999999999999989</v>
      </c>
      <c r="H51" s="544"/>
      <c r="I51" s="545"/>
      <c r="J51" s="545"/>
      <c r="K51" s="545"/>
      <c r="L51" s="546"/>
      <c r="M51" s="309"/>
      <c r="N51" s="310"/>
      <c r="O51" s="257" t="s">
        <v>81</v>
      </c>
    </row>
    <row r="52" spans="1:15" ht="75" customHeight="1" thickBot="1">
      <c r="A52" s="263" t="s">
        <v>82</v>
      </c>
      <c r="B52" s="541" t="str">
        <f t="shared" si="2"/>
        <v>☆</v>
      </c>
      <c r="C52" s="542"/>
      <c r="D52" s="543"/>
      <c r="E52" s="120">
        <v>3.5</v>
      </c>
      <c r="F52" s="120">
        <v>3.8</v>
      </c>
      <c r="G52" s="287">
        <f t="shared" si="0"/>
        <v>0.29999999999999982</v>
      </c>
      <c r="H52" s="544"/>
      <c r="I52" s="545"/>
      <c r="J52" s="545"/>
      <c r="K52" s="545"/>
      <c r="L52" s="546"/>
      <c r="M52" s="148"/>
      <c r="N52" s="149"/>
      <c r="O52" s="257" t="s">
        <v>82</v>
      </c>
    </row>
    <row r="53" spans="1:15" ht="77.25" customHeight="1" thickBot="1">
      <c r="A53" s="263" t="s">
        <v>83</v>
      </c>
      <c r="B53" s="541" t="str">
        <f t="shared" si="2"/>
        <v>☆</v>
      </c>
      <c r="C53" s="542"/>
      <c r="D53" s="543"/>
      <c r="E53" s="120">
        <v>3.53</v>
      </c>
      <c r="F53" s="120">
        <v>4.32</v>
      </c>
      <c r="G53" s="287">
        <f t="shared" si="0"/>
        <v>0.79000000000000048</v>
      </c>
      <c r="H53" s="544"/>
      <c r="I53" s="545"/>
      <c r="J53" s="545"/>
      <c r="K53" s="545"/>
      <c r="L53" s="546"/>
      <c r="M53" s="148"/>
      <c r="N53" s="149"/>
      <c r="O53" s="257" t="s">
        <v>83</v>
      </c>
    </row>
    <row r="54" spans="1:15" ht="70.8" customHeight="1" thickBot="1">
      <c r="A54" s="263" t="s">
        <v>84</v>
      </c>
      <c r="B54" s="541" t="str">
        <f t="shared" si="2"/>
        <v>☆</v>
      </c>
      <c r="C54" s="542"/>
      <c r="D54" s="543"/>
      <c r="E54" s="120">
        <v>3.35</v>
      </c>
      <c r="F54" s="120">
        <v>4.6500000000000004</v>
      </c>
      <c r="G54" s="287">
        <f t="shared" si="0"/>
        <v>1.3000000000000003</v>
      </c>
      <c r="H54" s="544"/>
      <c r="I54" s="545"/>
      <c r="J54" s="545"/>
      <c r="K54" s="545"/>
      <c r="L54" s="546"/>
      <c r="M54" s="148"/>
      <c r="N54" s="149"/>
      <c r="O54" s="257" t="s">
        <v>84</v>
      </c>
    </row>
    <row r="55" spans="1:15" ht="69" customHeight="1" thickBot="1">
      <c r="A55" s="263" t="s">
        <v>85</v>
      </c>
      <c r="B55" s="541" t="str">
        <f t="shared" si="2"/>
        <v>☆</v>
      </c>
      <c r="C55" s="542"/>
      <c r="D55" s="543"/>
      <c r="E55" s="120">
        <v>5.3</v>
      </c>
      <c r="F55" s="120">
        <v>5.33</v>
      </c>
      <c r="G55" s="287">
        <f t="shared" si="0"/>
        <v>3.0000000000000249E-2</v>
      </c>
      <c r="H55" s="544"/>
      <c r="I55" s="545"/>
      <c r="J55" s="545"/>
      <c r="K55" s="545"/>
      <c r="L55" s="546"/>
      <c r="M55" s="148"/>
      <c r="N55" s="149"/>
      <c r="O55" s="257" t="s">
        <v>85</v>
      </c>
    </row>
    <row r="56" spans="1:15" ht="69" customHeight="1" thickBot="1">
      <c r="A56" s="263" t="s">
        <v>86</v>
      </c>
      <c r="B56" s="541" t="str">
        <f t="shared" si="2"/>
        <v>☆</v>
      </c>
      <c r="C56" s="542"/>
      <c r="D56" s="543"/>
      <c r="E56" s="120">
        <v>5.34</v>
      </c>
      <c r="F56" s="413">
        <v>6.59</v>
      </c>
      <c r="G56" s="287">
        <f t="shared" si="0"/>
        <v>1.25</v>
      </c>
      <c r="H56" s="544" t="s">
        <v>219</v>
      </c>
      <c r="I56" s="545"/>
      <c r="J56" s="545"/>
      <c r="K56" s="545"/>
      <c r="L56" s="546"/>
      <c r="M56" s="148" t="s">
        <v>220</v>
      </c>
      <c r="N56" s="149">
        <v>45265</v>
      </c>
      <c r="O56" s="257" t="s">
        <v>86</v>
      </c>
    </row>
    <row r="57" spans="1:15" ht="63.75" customHeight="1" thickBot="1">
      <c r="A57" s="263" t="s">
        <v>87</v>
      </c>
      <c r="B57" s="541" t="str">
        <f t="shared" si="2"/>
        <v>☆</v>
      </c>
      <c r="C57" s="542"/>
      <c r="D57" s="543"/>
      <c r="E57" s="413">
        <v>6.86</v>
      </c>
      <c r="F57" s="413">
        <v>7.3</v>
      </c>
      <c r="G57" s="287">
        <f t="shared" si="0"/>
        <v>0.4399999999999995</v>
      </c>
      <c r="H57" s="572"/>
      <c r="I57" s="573"/>
      <c r="J57" s="573"/>
      <c r="K57" s="573"/>
      <c r="L57" s="574"/>
      <c r="M57" s="148"/>
      <c r="N57" s="149"/>
      <c r="O57" s="257" t="s">
        <v>87</v>
      </c>
    </row>
    <row r="58" spans="1:15" ht="69.75" customHeight="1" thickBot="1">
      <c r="A58" s="263" t="s">
        <v>88</v>
      </c>
      <c r="B58" s="541" t="str">
        <f t="shared" si="2"/>
        <v>☆☆☆</v>
      </c>
      <c r="C58" s="542"/>
      <c r="D58" s="543"/>
      <c r="E58" s="120">
        <v>3.35</v>
      </c>
      <c r="F58" s="413">
        <v>7.87</v>
      </c>
      <c r="G58" s="287">
        <f t="shared" si="0"/>
        <v>4.5199999999999996</v>
      </c>
      <c r="H58" s="544"/>
      <c r="I58" s="545"/>
      <c r="J58" s="545"/>
      <c r="K58" s="545"/>
      <c r="L58" s="546"/>
      <c r="M58" s="148"/>
      <c r="N58" s="149"/>
      <c r="O58" s="257" t="s">
        <v>88</v>
      </c>
    </row>
    <row r="59" spans="1:15" ht="76.2" customHeight="1" thickBot="1">
      <c r="A59" s="263" t="s">
        <v>89</v>
      </c>
      <c r="B59" s="541" t="str">
        <f t="shared" si="2"/>
        <v>★</v>
      </c>
      <c r="C59" s="542"/>
      <c r="D59" s="543"/>
      <c r="E59" s="413">
        <v>9.39</v>
      </c>
      <c r="F59" s="413">
        <v>9.25</v>
      </c>
      <c r="G59" s="287">
        <f t="shared" si="0"/>
        <v>-0.14000000000000057</v>
      </c>
      <c r="H59" s="544"/>
      <c r="I59" s="545"/>
      <c r="J59" s="545"/>
      <c r="K59" s="545"/>
      <c r="L59" s="546"/>
      <c r="M59" s="309"/>
      <c r="N59" s="310"/>
      <c r="O59" s="257" t="s">
        <v>89</v>
      </c>
    </row>
    <row r="60" spans="1:15" ht="91.95" customHeight="1" thickBot="1">
      <c r="A60" s="263" t="s">
        <v>90</v>
      </c>
      <c r="B60" s="541" t="str">
        <f t="shared" si="2"/>
        <v>☆</v>
      </c>
      <c r="C60" s="542"/>
      <c r="D60" s="543"/>
      <c r="E60" s="413">
        <v>6.14</v>
      </c>
      <c r="F60" s="413">
        <v>7.22</v>
      </c>
      <c r="G60" s="287">
        <f t="shared" si="0"/>
        <v>1.08</v>
      </c>
      <c r="H60" s="544"/>
      <c r="I60" s="545"/>
      <c r="J60" s="545"/>
      <c r="K60" s="545"/>
      <c r="L60" s="546"/>
      <c r="M60" s="148"/>
      <c r="N60" s="149"/>
      <c r="O60" s="257" t="s">
        <v>90</v>
      </c>
    </row>
    <row r="61" spans="1:15" ht="81" customHeight="1" thickBot="1">
      <c r="A61" s="263" t="s">
        <v>91</v>
      </c>
      <c r="B61" s="541" t="str">
        <f t="shared" si="2"/>
        <v>★</v>
      </c>
      <c r="C61" s="542"/>
      <c r="D61" s="543"/>
      <c r="E61" s="336">
        <v>2.88</v>
      </c>
      <c r="F61" s="336">
        <v>2.31</v>
      </c>
      <c r="G61" s="287">
        <f t="shared" si="0"/>
        <v>-0.56999999999999984</v>
      </c>
      <c r="H61" s="544"/>
      <c r="I61" s="545"/>
      <c r="J61" s="545"/>
      <c r="K61" s="545"/>
      <c r="L61" s="546"/>
      <c r="M61" s="148"/>
      <c r="N61" s="149"/>
      <c r="O61" s="257" t="s">
        <v>91</v>
      </c>
    </row>
    <row r="62" spans="1:15" ht="75.599999999999994" customHeight="1" thickBot="1">
      <c r="A62" s="263" t="s">
        <v>92</v>
      </c>
      <c r="B62" s="541" t="str">
        <f t="shared" si="2"/>
        <v>☆</v>
      </c>
      <c r="C62" s="542"/>
      <c r="D62" s="543"/>
      <c r="E62" s="413">
        <v>7.94</v>
      </c>
      <c r="F62" s="413">
        <v>8.85</v>
      </c>
      <c r="G62" s="287">
        <f t="shared" si="0"/>
        <v>0.90999999999999925</v>
      </c>
      <c r="H62" s="544"/>
      <c r="I62" s="545"/>
      <c r="J62" s="545"/>
      <c r="K62" s="545"/>
      <c r="L62" s="546"/>
      <c r="M62" s="482"/>
      <c r="N62" s="149"/>
      <c r="O62" s="257" t="s">
        <v>92</v>
      </c>
    </row>
    <row r="63" spans="1:15" ht="87" customHeight="1" thickBot="1">
      <c r="A63" s="263" t="s">
        <v>93</v>
      </c>
      <c r="B63" s="541" t="str">
        <f t="shared" si="2"/>
        <v>☆☆☆</v>
      </c>
      <c r="C63" s="542"/>
      <c r="D63" s="543"/>
      <c r="E63" s="120">
        <v>5.39</v>
      </c>
      <c r="F63" s="413">
        <v>7.87</v>
      </c>
      <c r="G63" s="287">
        <f t="shared" si="0"/>
        <v>2.4800000000000004</v>
      </c>
      <c r="H63" s="544"/>
      <c r="I63" s="545"/>
      <c r="J63" s="545"/>
      <c r="K63" s="545"/>
      <c r="L63" s="546"/>
      <c r="M63" s="470"/>
      <c r="N63" s="149"/>
      <c r="O63" s="257" t="s">
        <v>93</v>
      </c>
    </row>
    <row r="64" spans="1:15" ht="73.2" customHeight="1" thickBot="1">
      <c r="A64" s="263" t="s">
        <v>94</v>
      </c>
      <c r="B64" s="541" t="str">
        <f t="shared" si="2"/>
        <v>★</v>
      </c>
      <c r="C64" s="542"/>
      <c r="D64" s="543"/>
      <c r="E64" s="120">
        <v>4.18</v>
      </c>
      <c r="F64" s="120">
        <v>4.1399999999999997</v>
      </c>
      <c r="G64" s="287">
        <f t="shared" si="0"/>
        <v>-4.0000000000000036E-2</v>
      </c>
      <c r="H64" s="615"/>
      <c r="I64" s="616"/>
      <c r="J64" s="616"/>
      <c r="K64" s="616"/>
      <c r="L64" s="617"/>
      <c r="M64" s="148"/>
      <c r="N64" s="149"/>
      <c r="O64" s="257" t="s">
        <v>94</v>
      </c>
    </row>
    <row r="65" spans="1:18" ht="80.25" customHeight="1" thickBot="1">
      <c r="A65" s="263" t="s">
        <v>95</v>
      </c>
      <c r="B65" s="541" t="str">
        <f t="shared" si="2"/>
        <v>☆☆☆</v>
      </c>
      <c r="C65" s="542"/>
      <c r="D65" s="543"/>
      <c r="E65" s="413">
        <v>7.42</v>
      </c>
      <c r="F65" s="413">
        <v>9.84</v>
      </c>
      <c r="G65" s="287">
        <f t="shared" si="0"/>
        <v>2.42</v>
      </c>
      <c r="H65" s="572"/>
      <c r="I65" s="573"/>
      <c r="J65" s="573"/>
      <c r="K65" s="573"/>
      <c r="L65" s="574"/>
      <c r="M65" s="380"/>
      <c r="N65" s="149"/>
      <c r="O65" s="257" t="s">
        <v>95</v>
      </c>
    </row>
    <row r="66" spans="1:18" ht="88.5" customHeight="1" thickBot="1">
      <c r="A66" s="263" t="s">
        <v>96</v>
      </c>
      <c r="B66" s="541" t="str">
        <f t="shared" si="2"/>
        <v>☆</v>
      </c>
      <c r="C66" s="542"/>
      <c r="D66" s="543"/>
      <c r="E66" s="413">
        <v>11.56</v>
      </c>
      <c r="F66" s="498">
        <v>12.58</v>
      </c>
      <c r="G66" s="287">
        <f t="shared" si="0"/>
        <v>1.0199999999999996</v>
      </c>
      <c r="H66" s="572"/>
      <c r="I66" s="573"/>
      <c r="J66" s="573"/>
      <c r="K66" s="573"/>
      <c r="L66" s="574"/>
      <c r="M66" s="148"/>
      <c r="N66" s="149"/>
      <c r="O66" s="257" t="s">
        <v>96</v>
      </c>
    </row>
    <row r="67" spans="1:18" ht="78.75" customHeight="1" thickBot="1">
      <c r="A67" s="263" t="s">
        <v>97</v>
      </c>
      <c r="B67" s="541" t="str">
        <f t="shared" si="2"/>
        <v>☆☆☆</v>
      </c>
      <c r="C67" s="542"/>
      <c r="D67" s="543"/>
      <c r="E67" s="120">
        <v>5.36</v>
      </c>
      <c r="F67" s="413">
        <v>8.0299999999999994</v>
      </c>
      <c r="G67" s="287">
        <f t="shared" si="0"/>
        <v>2.669999999999999</v>
      </c>
      <c r="H67" s="544"/>
      <c r="I67" s="545"/>
      <c r="J67" s="545"/>
      <c r="K67" s="545"/>
      <c r="L67" s="546"/>
      <c r="M67" s="148"/>
      <c r="N67" s="149"/>
      <c r="O67" s="257" t="s">
        <v>97</v>
      </c>
    </row>
    <row r="68" spans="1:18" ht="73.8" customHeight="1" thickBot="1">
      <c r="A68" s="266" t="s">
        <v>98</v>
      </c>
      <c r="B68" s="541" t="str">
        <f t="shared" si="2"/>
        <v>☆</v>
      </c>
      <c r="C68" s="542"/>
      <c r="D68" s="543"/>
      <c r="E68" s="120">
        <v>3.98</v>
      </c>
      <c r="F68" s="120">
        <v>5.14</v>
      </c>
      <c r="G68" s="287">
        <f t="shared" si="0"/>
        <v>1.1599999999999997</v>
      </c>
      <c r="H68" s="547" t="s">
        <v>242</v>
      </c>
      <c r="I68" s="548"/>
      <c r="J68" s="548"/>
      <c r="K68" s="548"/>
      <c r="L68" s="549"/>
      <c r="M68" s="500" t="s">
        <v>243</v>
      </c>
      <c r="N68" s="462">
        <v>45276</v>
      </c>
      <c r="O68" s="257" t="s">
        <v>98</v>
      </c>
    </row>
    <row r="69" spans="1:18" ht="72.75" customHeight="1" thickBot="1">
      <c r="A69" s="264" t="s">
        <v>99</v>
      </c>
      <c r="B69" s="541" t="str">
        <f t="shared" si="2"/>
        <v>★</v>
      </c>
      <c r="C69" s="542"/>
      <c r="D69" s="543"/>
      <c r="E69" s="471">
        <v>2.06</v>
      </c>
      <c r="F69" s="471">
        <v>1.94</v>
      </c>
      <c r="G69" s="287">
        <f t="shared" si="0"/>
        <v>-0.12000000000000011</v>
      </c>
      <c r="H69" s="572"/>
      <c r="I69" s="573"/>
      <c r="J69" s="573"/>
      <c r="K69" s="573"/>
      <c r="L69" s="574"/>
      <c r="M69" s="148"/>
      <c r="N69" s="149"/>
      <c r="O69" s="257" t="s">
        <v>99</v>
      </c>
    </row>
    <row r="70" spans="1:18" ht="58.5" customHeight="1" thickBot="1">
      <c r="A70" s="199" t="s">
        <v>100</v>
      </c>
      <c r="B70" s="541" t="str">
        <f t="shared" si="2"/>
        <v>☆</v>
      </c>
      <c r="C70" s="542"/>
      <c r="D70" s="543"/>
      <c r="E70" s="120">
        <v>5.13</v>
      </c>
      <c r="F70" s="413">
        <v>6.04</v>
      </c>
      <c r="G70" s="373">
        <f t="shared" ref="G70" si="3">F70-E70</f>
        <v>0.91000000000000014</v>
      </c>
      <c r="H70" s="544"/>
      <c r="I70" s="545"/>
      <c r="J70" s="545"/>
      <c r="K70" s="545"/>
      <c r="L70" s="546"/>
      <c r="M70" s="200"/>
      <c r="N70" s="149"/>
      <c r="O70" s="257"/>
    </row>
    <row r="71" spans="1:18" ht="42.75" customHeight="1" thickBot="1">
      <c r="A71" s="201"/>
      <c r="B71" s="201"/>
      <c r="C71" s="201"/>
      <c r="D71" s="201"/>
      <c r="E71" s="605"/>
      <c r="F71" s="605"/>
      <c r="G71" s="605"/>
      <c r="H71" s="605"/>
      <c r="I71" s="605"/>
      <c r="J71" s="605"/>
      <c r="K71" s="605"/>
      <c r="L71" s="605"/>
      <c r="M71" s="54">
        <f>COUNTIF(E24:E69,"&gt;=10")</f>
        <v>1</v>
      </c>
      <c r="N71" s="54">
        <f>COUNTIF(F24:F69,"&gt;=10")</f>
        <v>1</v>
      </c>
      <c r="O71" s="54" t="s">
        <v>26</v>
      </c>
    </row>
    <row r="72" spans="1:18" ht="36.75" customHeight="1" thickBot="1">
      <c r="A72" s="67" t="s">
        <v>19</v>
      </c>
      <c r="B72" s="68"/>
      <c r="C72" s="113"/>
      <c r="D72" s="113"/>
      <c r="E72" s="606" t="s">
        <v>18</v>
      </c>
      <c r="F72" s="606"/>
      <c r="G72" s="606"/>
      <c r="H72" s="607" t="s">
        <v>173</v>
      </c>
      <c r="I72" s="608"/>
      <c r="J72" s="68"/>
      <c r="K72" s="69"/>
      <c r="L72" s="69"/>
      <c r="M72" s="70"/>
      <c r="N72" s="71"/>
    </row>
    <row r="73" spans="1:18" ht="36.75" customHeight="1" thickBot="1">
      <c r="A73" s="72"/>
      <c r="B73" s="202"/>
      <c r="C73" s="611" t="s">
        <v>167</v>
      </c>
      <c r="D73" s="612"/>
      <c r="E73" s="612"/>
      <c r="F73" s="613"/>
      <c r="G73" s="73">
        <f>+F70</f>
        <v>6.04</v>
      </c>
      <c r="H73" s="74" t="s">
        <v>101</v>
      </c>
      <c r="I73" s="609">
        <f>+G70</f>
        <v>0.91000000000000014</v>
      </c>
      <c r="J73" s="610"/>
      <c r="K73" s="203"/>
      <c r="L73" s="203"/>
      <c r="M73" s="204"/>
      <c r="N73" s="75"/>
    </row>
    <row r="74" spans="1:18" ht="36.75" customHeight="1" thickBot="1">
      <c r="A74" s="72"/>
      <c r="B74" s="202"/>
      <c r="C74" s="575" t="s">
        <v>102</v>
      </c>
      <c r="D74" s="576"/>
      <c r="E74" s="576"/>
      <c r="F74" s="577"/>
      <c r="G74" s="76">
        <f>+F35</f>
        <v>8.91</v>
      </c>
      <c r="H74" s="77" t="s">
        <v>101</v>
      </c>
      <c r="I74" s="578">
        <f>+G35</f>
        <v>1.7199999999999998</v>
      </c>
      <c r="J74" s="579"/>
      <c r="K74" s="203"/>
      <c r="L74" s="203"/>
      <c r="M74" s="204"/>
      <c r="N74" s="75"/>
      <c r="R74" s="241" t="s">
        <v>19</v>
      </c>
    </row>
    <row r="75" spans="1:18" ht="36.75" customHeight="1" thickBot="1">
      <c r="A75" s="72"/>
      <c r="B75" s="202"/>
      <c r="C75" s="580" t="s">
        <v>103</v>
      </c>
      <c r="D75" s="581"/>
      <c r="E75" s="581"/>
      <c r="F75" s="78" t="str">
        <f>VLOOKUP(G75,F:P,10,0)</f>
        <v>大分県</v>
      </c>
      <c r="G75" s="79">
        <f>MAX(F23:F70)</f>
        <v>12.58</v>
      </c>
      <c r="H75" s="582" t="s">
        <v>104</v>
      </c>
      <c r="I75" s="583"/>
      <c r="J75" s="583"/>
      <c r="K75" s="80">
        <f>+N71</f>
        <v>1</v>
      </c>
      <c r="L75" s="81" t="s">
        <v>105</v>
      </c>
      <c r="M75" s="82">
        <f>N71-M71</f>
        <v>0</v>
      </c>
      <c r="N75" s="75"/>
      <c r="R75" s="242"/>
    </row>
    <row r="76" spans="1:18" ht="36.75" customHeight="1" thickBot="1">
      <c r="A76" s="83"/>
      <c r="B76" s="84"/>
      <c r="C76" s="84"/>
      <c r="D76" s="84"/>
      <c r="E76" s="84"/>
      <c r="F76" s="84"/>
      <c r="G76" s="84"/>
      <c r="H76" s="84"/>
      <c r="I76" s="84"/>
      <c r="J76" s="84"/>
      <c r="K76" s="85"/>
      <c r="L76" s="85"/>
      <c r="M76" s="86"/>
      <c r="N76" s="87"/>
      <c r="R76" s="242"/>
    </row>
    <row r="77" spans="1:18" ht="30.75" customHeight="1">
      <c r="A77" s="109"/>
      <c r="B77" s="109"/>
      <c r="C77" s="109"/>
      <c r="D77" s="109"/>
      <c r="E77" s="109"/>
      <c r="F77" s="109"/>
      <c r="G77" s="109"/>
      <c r="H77" s="109"/>
      <c r="I77" s="109"/>
      <c r="J77" s="109"/>
      <c r="K77" s="205"/>
      <c r="L77" s="205"/>
      <c r="M77" s="206"/>
      <c r="N77" s="207"/>
      <c r="R77" s="243"/>
    </row>
    <row r="78" spans="1:18" ht="30.75" customHeight="1" thickBot="1">
      <c r="A78" s="208"/>
      <c r="B78" s="208"/>
      <c r="C78" s="208"/>
      <c r="D78" s="208"/>
      <c r="E78" s="208"/>
      <c r="F78" s="208"/>
      <c r="G78" s="208"/>
      <c r="H78" s="208"/>
      <c r="I78" s="208"/>
      <c r="J78" s="208"/>
      <c r="K78" s="209"/>
      <c r="L78" s="209"/>
      <c r="M78" s="210"/>
      <c r="N78" s="208"/>
    </row>
    <row r="79" spans="1:18" ht="24.75" customHeight="1" thickTop="1">
      <c r="A79" s="584">
        <v>2</v>
      </c>
      <c r="B79" s="587" t="s">
        <v>171</v>
      </c>
      <c r="C79" s="588"/>
      <c r="D79" s="588"/>
      <c r="E79" s="588"/>
      <c r="F79" s="589"/>
      <c r="G79" s="596" t="s">
        <v>172</v>
      </c>
      <c r="H79" s="597"/>
      <c r="I79" s="597"/>
      <c r="J79" s="597"/>
      <c r="K79" s="597"/>
      <c r="L79" s="597"/>
      <c r="M79" s="597"/>
      <c r="N79" s="598"/>
    </row>
    <row r="80" spans="1:18" ht="24.75" customHeight="1">
      <c r="A80" s="585"/>
      <c r="B80" s="590"/>
      <c r="C80" s="591"/>
      <c r="D80" s="591"/>
      <c r="E80" s="591"/>
      <c r="F80" s="592"/>
      <c r="G80" s="599"/>
      <c r="H80" s="600"/>
      <c r="I80" s="600"/>
      <c r="J80" s="600"/>
      <c r="K80" s="600"/>
      <c r="L80" s="600"/>
      <c r="M80" s="600"/>
      <c r="N80" s="601"/>
      <c r="O80" s="211" t="s">
        <v>26</v>
      </c>
      <c r="P80" s="211"/>
    </row>
    <row r="81" spans="1:16" ht="24.75" customHeight="1">
      <c r="A81" s="585"/>
      <c r="B81" s="590"/>
      <c r="C81" s="591"/>
      <c r="D81" s="591"/>
      <c r="E81" s="591"/>
      <c r="F81" s="592"/>
      <c r="G81" s="599"/>
      <c r="H81" s="600"/>
      <c r="I81" s="600"/>
      <c r="J81" s="600"/>
      <c r="K81" s="600"/>
      <c r="L81" s="600"/>
      <c r="M81" s="600"/>
      <c r="N81" s="601"/>
      <c r="O81" s="211" t="s">
        <v>19</v>
      </c>
      <c r="P81" s="211" t="s">
        <v>106</v>
      </c>
    </row>
    <row r="82" spans="1:16" ht="24.75" customHeight="1">
      <c r="A82" s="585"/>
      <c r="B82" s="590"/>
      <c r="C82" s="591"/>
      <c r="D82" s="591"/>
      <c r="E82" s="591"/>
      <c r="F82" s="592"/>
      <c r="G82" s="599"/>
      <c r="H82" s="600"/>
      <c r="I82" s="600"/>
      <c r="J82" s="600"/>
      <c r="K82" s="600"/>
      <c r="L82" s="600"/>
      <c r="M82" s="600"/>
      <c r="N82" s="601"/>
      <c r="O82" s="212"/>
      <c r="P82" s="211"/>
    </row>
    <row r="83" spans="1:16" ht="46.2" customHeight="1" thickBot="1">
      <c r="A83" s="586"/>
      <c r="B83" s="593"/>
      <c r="C83" s="594"/>
      <c r="D83" s="594"/>
      <c r="E83" s="594"/>
      <c r="F83" s="595"/>
      <c r="G83" s="602"/>
      <c r="H83" s="603"/>
      <c r="I83" s="603"/>
      <c r="J83" s="603"/>
      <c r="K83" s="603"/>
      <c r="L83" s="603"/>
      <c r="M83" s="603"/>
      <c r="N83" s="604"/>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60:L60"/>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1:L41"/>
    <mergeCell ref="B42:D42"/>
    <mergeCell ref="H42:L42"/>
    <mergeCell ref="B49:D49"/>
    <mergeCell ref="H49:L49"/>
    <mergeCell ref="B39:D39"/>
    <mergeCell ref="H39:L39"/>
    <mergeCell ref="B35:D35"/>
    <mergeCell ref="H35:L35"/>
    <mergeCell ref="B36:D36"/>
    <mergeCell ref="H36:L36"/>
    <mergeCell ref="B43:D43"/>
    <mergeCell ref="H43:L43"/>
    <mergeCell ref="B44:D44"/>
    <mergeCell ref="H44:L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75C2F-2C1B-45C0-9755-DEDDA0AF3C9D}">
  <dimension ref="A1:W41"/>
  <sheetViews>
    <sheetView view="pageBreakPreview" zoomScaleNormal="100" zoomScaleSheetLayoutView="100" workbookViewId="0">
      <selection activeCell="M2" sqref="M2"/>
    </sheetView>
  </sheetViews>
  <sheetFormatPr defaultRowHeight="13.2"/>
  <cols>
    <col min="2" max="2" width="36.109375" customWidth="1"/>
    <col min="3" max="3" width="13" customWidth="1"/>
    <col min="4" max="4" width="18.88671875" style="780" customWidth="1"/>
    <col min="5" max="5" width="16" customWidth="1"/>
    <col min="6" max="6" width="3" customWidth="1"/>
    <col min="7" max="7" width="14.44140625" customWidth="1"/>
    <col min="8" max="8" width="15.44140625" customWidth="1"/>
    <col min="9" max="9" width="13.109375" customWidth="1"/>
    <col min="10" max="10" width="3.33203125" customWidth="1"/>
    <col min="11" max="11" width="3.88671875" customWidth="1"/>
  </cols>
  <sheetData>
    <row r="1" spans="1:23" ht="13.8" thickBot="1">
      <c r="A1" s="736"/>
      <c r="B1" s="736"/>
      <c r="C1" s="736"/>
      <c r="D1" s="737"/>
      <c r="E1" s="736"/>
      <c r="F1" s="736"/>
      <c r="G1" s="736"/>
      <c r="H1" s="736"/>
      <c r="I1" s="736"/>
      <c r="J1" s="736"/>
      <c r="K1" s="736"/>
      <c r="L1" s="736"/>
      <c r="M1" s="736"/>
      <c r="N1" s="736"/>
      <c r="O1" s="736"/>
      <c r="P1" s="736"/>
      <c r="Q1" s="736"/>
      <c r="R1" s="736"/>
      <c r="S1" s="736"/>
      <c r="T1" s="736"/>
      <c r="U1" s="736"/>
      <c r="V1" s="736"/>
      <c r="W1" s="736"/>
    </row>
    <row r="2" spans="1:23" ht="24" thickBot="1">
      <c r="A2" s="736"/>
      <c r="B2" s="738" t="s">
        <v>413</v>
      </c>
      <c r="C2" s="739"/>
      <c r="D2" s="740"/>
      <c r="E2" s="741" t="s">
        <v>414</v>
      </c>
      <c r="F2" s="736"/>
      <c r="G2" s="736"/>
      <c r="H2" s="736"/>
      <c r="I2" s="736"/>
      <c r="J2" s="736"/>
      <c r="K2" s="736"/>
      <c r="L2" s="736"/>
      <c r="M2" s="736"/>
      <c r="N2" s="736"/>
      <c r="O2" s="736"/>
      <c r="P2" s="736"/>
      <c r="Q2" s="736"/>
      <c r="R2" s="736"/>
      <c r="S2" s="736"/>
      <c r="T2" s="736"/>
      <c r="U2" s="736"/>
      <c r="V2" s="736"/>
      <c r="W2" s="736"/>
    </row>
    <row r="3" spans="1:23" ht="13.8" thickBot="1">
      <c r="A3" s="736"/>
      <c r="B3" s="742"/>
      <c r="C3" s="742"/>
      <c r="D3" s="742"/>
      <c r="E3" s="743"/>
      <c r="F3" s="743"/>
      <c r="G3" s="743"/>
      <c r="H3" s="743"/>
      <c r="I3" s="743"/>
      <c r="J3" s="743"/>
      <c r="K3" s="743"/>
      <c r="L3" s="736"/>
      <c r="M3" s="736"/>
      <c r="N3" s="736"/>
      <c r="O3" s="736"/>
      <c r="P3" s="736"/>
      <c r="Q3" s="736"/>
      <c r="R3" s="736"/>
      <c r="S3" s="736"/>
      <c r="T3" s="736"/>
      <c r="U3" s="736"/>
      <c r="V3" s="736"/>
      <c r="W3" s="736"/>
    </row>
    <row r="4" spans="1:23" ht="13.8" thickTop="1">
      <c r="A4" s="736"/>
      <c r="B4" s="744"/>
      <c r="C4" s="745"/>
      <c r="D4" s="746"/>
      <c r="E4" s="745"/>
      <c r="F4" s="745"/>
      <c r="G4" s="747"/>
      <c r="H4" s="736"/>
      <c r="I4" s="736"/>
      <c r="J4" s="736"/>
      <c r="K4" s="736"/>
    </row>
    <row r="5" spans="1:23" ht="14.4">
      <c r="A5" s="736"/>
      <c r="B5" s="748" t="s">
        <v>415</v>
      </c>
      <c r="C5" s="749"/>
      <c r="D5" s="750"/>
      <c r="E5" s="749"/>
      <c r="F5" s="751"/>
      <c r="G5" s="752"/>
      <c r="H5" s="736"/>
      <c r="I5" s="736"/>
      <c r="J5" s="736"/>
      <c r="K5" s="736"/>
    </row>
    <row r="6" spans="1:23" ht="14.4">
      <c r="A6" s="736"/>
      <c r="B6" s="753" t="s">
        <v>416</v>
      </c>
      <c r="C6" s="749"/>
      <c r="D6" s="750"/>
      <c r="E6" s="749"/>
      <c r="F6" s="751"/>
      <c r="G6" s="752"/>
      <c r="H6" s="736"/>
      <c r="I6" s="736"/>
      <c r="J6" s="736"/>
      <c r="K6" s="736"/>
    </row>
    <row r="7" spans="1:23">
      <c r="A7" s="736"/>
      <c r="B7" s="754"/>
      <c r="C7" s="751"/>
      <c r="D7" s="755"/>
      <c r="E7" s="751"/>
      <c r="F7" s="751"/>
      <c r="G7" s="752"/>
      <c r="H7" s="736"/>
      <c r="I7" s="736"/>
      <c r="J7" s="736"/>
      <c r="K7" s="736"/>
    </row>
    <row r="8" spans="1:23">
      <c r="A8" s="736"/>
      <c r="B8" s="756"/>
      <c r="C8" s="736"/>
      <c r="D8" s="737"/>
      <c r="E8" s="736"/>
      <c r="F8" s="736"/>
      <c r="G8" s="757"/>
      <c r="H8" s="736"/>
      <c r="I8" s="736"/>
      <c r="J8" s="736"/>
      <c r="K8" s="736"/>
    </row>
    <row r="9" spans="1:23" ht="16.2">
      <c r="A9" s="736"/>
      <c r="B9" s="758" t="s">
        <v>417</v>
      </c>
      <c r="C9" s="759"/>
      <c r="D9" s="760"/>
      <c r="E9" s="759"/>
      <c r="F9" s="759"/>
      <c r="G9" s="761"/>
      <c r="H9" s="736"/>
      <c r="I9" s="736"/>
      <c r="J9" s="736"/>
      <c r="K9" s="736"/>
    </row>
    <row r="10" spans="1:23">
      <c r="A10" s="736"/>
      <c r="B10" s="762"/>
      <c r="C10" s="759"/>
      <c r="D10" s="760"/>
      <c r="E10" s="759"/>
      <c r="F10" s="759"/>
      <c r="G10" s="761"/>
      <c r="H10" s="736"/>
      <c r="I10" s="736"/>
      <c r="J10" s="736"/>
      <c r="K10" s="736"/>
    </row>
    <row r="11" spans="1:23" ht="13.8" thickBot="1">
      <c r="A11" s="736"/>
      <c r="B11" s="763"/>
      <c r="C11" s="764"/>
      <c r="D11" s="765"/>
      <c r="E11" s="764"/>
      <c r="F11" s="764"/>
      <c r="G11" s="766"/>
      <c r="H11" s="736"/>
      <c r="I11" s="736"/>
      <c r="J11" s="736"/>
      <c r="K11" s="736"/>
    </row>
    <row r="12" spans="1:23">
      <c r="A12" s="736"/>
      <c r="B12" s="736"/>
      <c r="C12" s="736"/>
      <c r="D12" s="737"/>
      <c r="E12" s="736"/>
      <c r="F12" s="736"/>
      <c r="G12" s="736"/>
      <c r="H12" s="736"/>
      <c r="I12" s="736"/>
      <c r="J12" s="736"/>
      <c r="K12" s="736"/>
    </row>
    <row r="13" spans="1:23">
      <c r="C13" s="736"/>
      <c r="D13" s="737"/>
      <c r="E13" s="736"/>
      <c r="F13" s="736"/>
      <c r="G13" s="736"/>
      <c r="H13" s="736"/>
      <c r="I13" s="736"/>
      <c r="J13" s="736"/>
      <c r="K13" s="736"/>
    </row>
    <row r="14" spans="1:23">
      <c r="A14" s="736"/>
      <c r="B14" s="736"/>
      <c r="C14" s="736"/>
      <c r="D14" s="737"/>
      <c r="E14" s="736"/>
      <c r="F14" s="736"/>
      <c r="G14" s="736"/>
      <c r="H14" s="736"/>
      <c r="I14" s="736"/>
      <c r="J14" s="736"/>
      <c r="K14" s="736"/>
    </row>
    <row r="15" spans="1:23">
      <c r="A15" s="736"/>
      <c r="B15" s="736"/>
      <c r="C15" s="736"/>
      <c r="D15" s="737"/>
      <c r="E15" s="736"/>
      <c r="F15" s="736"/>
      <c r="G15" s="736"/>
      <c r="H15" s="736"/>
      <c r="I15" s="736"/>
      <c r="J15" s="736"/>
      <c r="K15" s="736"/>
    </row>
    <row r="16" spans="1:23">
      <c r="A16" s="736"/>
      <c r="B16" s="736" t="s">
        <v>26</v>
      </c>
      <c r="C16" s="736" t="s">
        <v>19</v>
      </c>
      <c r="D16" s="737" t="s">
        <v>19</v>
      </c>
      <c r="E16" s="736"/>
      <c r="F16" s="736"/>
      <c r="G16" s="736" t="s">
        <v>19</v>
      </c>
      <c r="H16" s="736"/>
      <c r="I16" s="736"/>
      <c r="J16" s="736"/>
      <c r="K16" s="736"/>
    </row>
    <row r="17" spans="1:11">
      <c r="A17" s="736"/>
      <c r="B17" s="736"/>
      <c r="C17" s="736"/>
      <c r="D17" s="737"/>
      <c r="E17" s="736"/>
      <c r="F17" s="736"/>
      <c r="G17" s="736"/>
      <c r="H17" s="736"/>
      <c r="I17" s="736"/>
      <c r="J17" s="736"/>
      <c r="K17" s="736"/>
    </row>
    <row r="18" spans="1:11">
      <c r="A18" s="736"/>
      <c r="B18" s="736"/>
      <c r="C18" s="736"/>
      <c r="D18" s="737"/>
      <c r="E18" s="736"/>
      <c r="F18" s="736"/>
      <c r="G18" s="736"/>
      <c r="H18" s="736"/>
      <c r="I18" s="736"/>
      <c r="J18" s="736"/>
      <c r="K18" s="736"/>
    </row>
    <row r="19" spans="1:11">
      <c r="A19" s="736"/>
      <c r="B19" s="736"/>
      <c r="C19" s="736"/>
      <c r="D19" s="737"/>
      <c r="E19" s="736"/>
      <c r="F19" s="736"/>
      <c r="G19" s="767"/>
      <c r="H19" s="768"/>
      <c r="I19" s="768"/>
      <c r="J19" s="736"/>
      <c r="K19" s="736"/>
    </row>
    <row r="20" spans="1:11">
      <c r="A20" s="736"/>
      <c r="B20" s="736"/>
      <c r="C20" s="736"/>
      <c r="D20" s="737"/>
      <c r="E20" s="736"/>
      <c r="F20" s="737"/>
      <c r="G20" s="736"/>
      <c r="H20" s="769"/>
      <c r="I20" s="736"/>
      <c r="J20" s="736"/>
      <c r="K20" s="736"/>
    </row>
    <row r="21" spans="1:11">
      <c r="A21" s="736"/>
      <c r="B21" s="736"/>
      <c r="C21" s="736"/>
      <c r="D21" s="737"/>
      <c r="E21" s="736"/>
      <c r="F21" s="737"/>
      <c r="G21" s="736"/>
      <c r="H21" s="770"/>
      <c r="I21" s="736"/>
      <c r="J21" s="736"/>
      <c r="K21" s="736"/>
    </row>
    <row r="22" spans="1:11">
      <c r="A22" s="736"/>
      <c r="B22" s="736"/>
      <c r="C22" s="736"/>
      <c r="D22" s="737"/>
      <c r="E22" s="736"/>
      <c r="F22" s="737"/>
      <c r="G22" s="736"/>
      <c r="H22" s="736"/>
      <c r="I22" s="736"/>
      <c r="J22" s="736"/>
      <c r="K22" s="736"/>
    </row>
    <row r="23" spans="1:11">
      <c r="A23" s="736"/>
      <c r="B23" s="736"/>
      <c r="C23" s="736"/>
      <c r="D23" s="737"/>
      <c r="E23" s="736"/>
      <c r="F23" s="737"/>
      <c r="G23" s="736"/>
      <c r="H23" s="736"/>
      <c r="I23" s="736"/>
      <c r="J23" s="736"/>
      <c r="K23" s="736"/>
    </row>
    <row r="24" spans="1:11">
      <c r="A24" s="736"/>
      <c r="B24" s="736"/>
      <c r="C24" s="736"/>
      <c r="D24" s="737"/>
      <c r="E24" s="736"/>
      <c r="F24" s="737"/>
      <c r="G24" s="736"/>
      <c r="H24" s="736"/>
      <c r="I24" s="736"/>
      <c r="J24" s="736"/>
      <c r="K24" s="736"/>
    </row>
    <row r="25" spans="1:11">
      <c r="A25" s="736"/>
      <c r="B25" s="736"/>
      <c r="C25" s="736"/>
      <c r="D25" s="737"/>
      <c r="E25" s="736"/>
      <c r="F25" s="737"/>
      <c r="G25" s="771"/>
      <c r="H25" s="736"/>
      <c r="I25" s="769"/>
      <c r="J25" s="736"/>
      <c r="K25" s="736"/>
    </row>
    <row r="26" spans="1:11">
      <c r="A26" s="736"/>
      <c r="B26" s="736"/>
      <c r="C26" s="736"/>
      <c r="D26" s="737"/>
      <c r="E26" s="736"/>
      <c r="F26" s="736"/>
      <c r="G26" s="736"/>
      <c r="H26" s="736"/>
      <c r="I26" s="736"/>
      <c r="J26" s="736"/>
      <c r="K26" s="736"/>
    </row>
    <row r="27" spans="1:11">
      <c r="A27" s="736"/>
      <c r="B27" s="736"/>
      <c r="C27" s="736"/>
      <c r="D27" s="737"/>
      <c r="E27" s="736"/>
      <c r="F27" s="736"/>
      <c r="G27" s="736"/>
      <c r="H27" s="736"/>
      <c r="I27" s="736"/>
      <c r="J27" s="736"/>
      <c r="K27" s="736"/>
    </row>
    <row r="28" spans="1:11">
      <c r="A28" s="736"/>
      <c r="B28" s="736"/>
      <c r="C28" s="736"/>
      <c r="D28" s="737"/>
      <c r="E28" s="736"/>
      <c r="F28" s="736"/>
      <c r="G28" s="772"/>
      <c r="H28" s="736"/>
      <c r="I28" s="772"/>
      <c r="J28" s="772"/>
      <c r="K28" s="736"/>
    </row>
    <row r="29" spans="1:11">
      <c r="A29" s="736"/>
      <c r="B29" s="736"/>
      <c r="C29" s="736"/>
      <c r="D29" s="737"/>
      <c r="E29" s="736"/>
      <c r="F29" s="736"/>
      <c r="G29" s="736"/>
      <c r="H29" s="737"/>
      <c r="I29" s="736"/>
      <c r="J29" s="736"/>
      <c r="K29" s="736"/>
    </row>
    <row r="30" spans="1:11" ht="14.4">
      <c r="A30" s="736"/>
      <c r="B30" s="736"/>
      <c r="C30" s="736"/>
      <c r="D30" s="773"/>
      <c r="E30" s="736"/>
      <c r="F30" s="736"/>
      <c r="G30" s="736"/>
      <c r="H30" s="736"/>
      <c r="I30" s="736"/>
      <c r="J30" s="736"/>
      <c r="K30" s="736"/>
    </row>
    <row r="31" spans="1:11">
      <c r="A31" s="736"/>
      <c r="B31" s="736"/>
      <c r="C31" s="736"/>
      <c r="D31" s="737"/>
      <c r="E31" s="736"/>
      <c r="F31" s="736"/>
      <c r="G31" s="736"/>
      <c r="H31" s="774"/>
      <c r="I31" s="736"/>
      <c r="J31" s="736"/>
      <c r="K31" s="736"/>
    </row>
    <row r="32" spans="1:11">
      <c r="A32" s="736"/>
      <c r="B32" s="736"/>
      <c r="C32" s="736"/>
      <c r="D32" s="737"/>
      <c r="E32" s="736"/>
      <c r="F32" s="736"/>
      <c r="G32" s="737"/>
      <c r="H32" s="736"/>
      <c r="I32" s="736"/>
      <c r="J32" s="736"/>
      <c r="K32" s="736"/>
    </row>
    <row r="33" spans="1:11">
      <c r="A33" s="736"/>
      <c r="B33" s="736"/>
      <c r="C33" s="736"/>
      <c r="D33" s="737"/>
      <c r="E33" s="736"/>
      <c r="F33" s="736"/>
      <c r="G33" s="736"/>
      <c r="H33" s="736"/>
      <c r="I33" s="736"/>
      <c r="J33" s="736"/>
      <c r="K33" s="736"/>
    </row>
    <row r="34" spans="1:11" ht="14.4">
      <c r="A34" s="736"/>
      <c r="B34" s="736"/>
      <c r="C34" s="736"/>
      <c r="D34" s="773"/>
      <c r="E34" s="775"/>
      <c r="F34" s="736"/>
      <c r="G34" s="776"/>
      <c r="H34" s="736"/>
      <c r="I34" s="736"/>
      <c r="J34" s="736"/>
      <c r="K34" s="736"/>
    </row>
    <row r="35" spans="1:11">
      <c r="A35" s="736"/>
      <c r="B35" s="736"/>
      <c r="C35" s="736"/>
      <c r="D35" s="737"/>
      <c r="E35" s="736"/>
      <c r="F35" s="736"/>
      <c r="G35" s="777"/>
      <c r="H35" s="736"/>
      <c r="I35" s="736"/>
      <c r="J35" s="736"/>
      <c r="K35" s="736"/>
    </row>
    <row r="36" spans="1:11">
      <c r="A36" s="736"/>
      <c r="B36" s="736"/>
      <c r="C36" s="736"/>
      <c r="D36" s="737"/>
      <c r="E36" s="736"/>
      <c r="F36" s="736"/>
      <c r="G36" s="736"/>
      <c r="H36" s="774"/>
      <c r="I36" s="736"/>
      <c r="J36" s="736"/>
      <c r="K36" s="736"/>
    </row>
    <row r="37" spans="1:11">
      <c r="A37" s="736"/>
      <c r="B37" s="736"/>
      <c r="C37" s="736"/>
      <c r="D37" s="737"/>
      <c r="E37" s="736"/>
      <c r="F37" s="736"/>
      <c r="G37" s="736"/>
      <c r="H37" s="736"/>
      <c r="I37" s="736"/>
      <c r="J37" s="736"/>
      <c r="K37" s="736"/>
    </row>
    <row r="38" spans="1:11">
      <c r="A38" s="736"/>
      <c r="B38" s="736"/>
      <c r="C38" s="778" t="s">
        <v>19</v>
      </c>
      <c r="D38" s="737"/>
      <c r="E38" s="779"/>
      <c r="F38" s="736"/>
      <c r="G38" s="736"/>
      <c r="H38" s="736"/>
      <c r="I38" s="736"/>
      <c r="J38" s="736"/>
      <c r="K38" s="736"/>
    </row>
    <row r="39" spans="1:11" ht="14.4">
      <c r="A39" s="736"/>
      <c r="B39" s="736"/>
      <c r="C39" s="736"/>
      <c r="D39" s="773"/>
      <c r="E39" s="779"/>
      <c r="F39" s="736"/>
      <c r="G39" s="736"/>
      <c r="H39" s="736"/>
      <c r="I39" s="736"/>
      <c r="J39" s="736"/>
      <c r="K39" s="736"/>
    </row>
    <row r="40" spans="1:11">
      <c r="A40" s="736"/>
      <c r="B40" s="736"/>
      <c r="C40" s="736"/>
      <c r="D40" s="737"/>
      <c r="E40" s="779"/>
      <c r="F40" s="736"/>
      <c r="G40" s="736"/>
      <c r="H40" s="774"/>
      <c r="I40" s="736"/>
      <c r="J40" s="736"/>
      <c r="K40" s="736"/>
    </row>
    <row r="41" spans="1:11">
      <c r="A41" s="736"/>
      <c r="B41" s="736"/>
      <c r="C41" s="736"/>
      <c r="D41" s="737"/>
      <c r="E41" s="736"/>
      <c r="F41" s="736"/>
      <c r="G41" s="736"/>
      <c r="H41" s="736"/>
      <c r="I41" s="736"/>
      <c r="J41" s="736"/>
      <c r="K41" s="736"/>
    </row>
  </sheetData>
  <mergeCells count="3">
    <mergeCell ref="B2:D2"/>
    <mergeCell ref="B3:K3"/>
    <mergeCell ref="E38:E40"/>
  </mergeCells>
  <phoneticPr fontId="86"/>
  <pageMargins left="0.7" right="0.7" top="0.75" bottom="0.75" header="0.3" footer="0.3"/>
  <pageSetup paperSize="9"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5"/>
  <sheetViews>
    <sheetView showGridLines="0" zoomScale="99" zoomScaleNormal="99" zoomScaleSheetLayoutView="79" workbookViewId="0">
      <selection activeCell="A45" sqref="A45"/>
    </sheetView>
  </sheetViews>
  <sheetFormatPr defaultColWidth="9" defaultRowHeight="19.2"/>
  <cols>
    <col min="1" max="1" width="161.5546875" style="280" customWidth="1"/>
    <col min="2" max="2" width="11.21875" style="278" customWidth="1"/>
    <col min="3" max="3" width="22" style="278" customWidth="1"/>
    <col min="4" max="4" width="20.109375" style="279" customWidth="1"/>
    <col min="5" max="16384" width="9" style="1"/>
  </cols>
  <sheetData>
    <row r="1" spans="1:19" s="41" customFormat="1" ht="44.25" customHeight="1" thickBot="1">
      <c r="A1" s="161" t="s">
        <v>227</v>
      </c>
      <c r="B1" s="162" t="s">
        <v>0</v>
      </c>
      <c r="C1" s="163" t="s">
        <v>1</v>
      </c>
      <c r="D1" s="277" t="s">
        <v>2</v>
      </c>
    </row>
    <row r="2" spans="1:19" s="41" customFormat="1" ht="48" customHeight="1" thickTop="1">
      <c r="A2" s="158" t="s">
        <v>352</v>
      </c>
      <c r="B2" s="291"/>
      <c r="C2" s="618" t="s">
        <v>356</v>
      </c>
      <c r="D2" s="294"/>
    </row>
    <row r="3" spans="1:19" s="41" customFormat="1" ht="91.2" customHeight="1">
      <c r="A3" s="452" t="s">
        <v>353</v>
      </c>
      <c r="B3" s="443" t="s">
        <v>355</v>
      </c>
      <c r="C3" s="619"/>
      <c r="D3" s="292">
        <v>45277</v>
      </c>
    </row>
    <row r="4" spans="1:19" s="41" customFormat="1" ht="36.6" customHeight="1" thickBot="1">
      <c r="A4" s="159" t="s">
        <v>354</v>
      </c>
      <c r="B4" s="289"/>
      <c r="C4" s="620"/>
      <c r="D4" s="293"/>
    </row>
    <row r="5" spans="1:19" s="41" customFormat="1" ht="39" customHeight="1" thickTop="1">
      <c r="A5" s="399" t="s">
        <v>357</v>
      </c>
      <c r="B5" s="291"/>
      <c r="C5" s="621" t="s">
        <v>360</v>
      </c>
      <c r="D5" s="294"/>
    </row>
    <row r="6" spans="1:19" s="41" customFormat="1" ht="122.4" customHeight="1">
      <c r="A6" s="391" t="s">
        <v>358</v>
      </c>
      <c r="B6" s="443" t="s">
        <v>359</v>
      </c>
      <c r="C6" s="619"/>
      <c r="D6" s="292">
        <v>45276</v>
      </c>
    </row>
    <row r="7" spans="1:19" s="41" customFormat="1" ht="36.6" customHeight="1" thickBot="1">
      <c r="A7" s="295" t="s">
        <v>361</v>
      </c>
      <c r="B7" s="289"/>
      <c r="C7" s="620"/>
      <c r="D7" s="293"/>
    </row>
    <row r="8" spans="1:19" s="41" customFormat="1" ht="42" customHeight="1" thickTop="1">
      <c r="A8" s="399" t="s">
        <v>362</v>
      </c>
      <c r="B8" s="291"/>
      <c r="C8" s="618" t="s">
        <v>360</v>
      </c>
      <c r="D8" s="294" t="s">
        <v>364</v>
      </c>
    </row>
    <row r="9" spans="1:19" s="41" customFormat="1" ht="99.6" customHeight="1">
      <c r="A9" s="391" t="s">
        <v>363</v>
      </c>
      <c r="B9" s="443" t="s">
        <v>359</v>
      </c>
      <c r="C9" s="619"/>
      <c r="D9" s="292">
        <v>45275</v>
      </c>
    </row>
    <row r="10" spans="1:19" s="41" customFormat="1" ht="36.6" customHeight="1" thickBot="1">
      <c r="A10" s="295" t="s">
        <v>365</v>
      </c>
      <c r="B10" s="289"/>
      <c r="C10" s="620"/>
      <c r="D10" s="293"/>
    </row>
    <row r="11" spans="1:19" s="41" customFormat="1" ht="44.4" customHeight="1" thickTop="1">
      <c r="A11" s="339" t="s">
        <v>366</v>
      </c>
      <c r="B11" s="291"/>
      <c r="C11" s="618" t="s">
        <v>370</v>
      </c>
      <c r="D11" s="294"/>
    </row>
    <row r="12" spans="1:19" s="41" customFormat="1" ht="106.2" customHeight="1">
      <c r="A12" s="488" t="s">
        <v>367</v>
      </c>
      <c r="B12" s="296" t="s">
        <v>368</v>
      </c>
      <c r="C12" s="624"/>
      <c r="D12" s="292">
        <v>45273</v>
      </c>
    </row>
    <row r="13" spans="1:19" s="41" customFormat="1" ht="33" customHeight="1" thickBot="1">
      <c r="A13" s="489" t="s">
        <v>369</v>
      </c>
      <c r="B13" s="474"/>
      <c r="C13" s="469"/>
      <c r="D13" s="475"/>
    </row>
    <row r="14" spans="1:19" s="41" customFormat="1" ht="54" customHeight="1" thickTop="1">
      <c r="A14" s="734" t="s">
        <v>371</v>
      </c>
      <c r="B14" s="334"/>
      <c r="C14" s="632" t="s">
        <v>356</v>
      </c>
      <c r="D14" s="629">
        <v>45273</v>
      </c>
    </row>
    <row r="15" spans="1:19" s="41" customFormat="1" ht="127.2" customHeight="1">
      <c r="A15" s="391" t="s">
        <v>372</v>
      </c>
      <c r="B15" s="296" t="s">
        <v>373</v>
      </c>
      <c r="C15" s="633"/>
      <c r="D15" s="630"/>
      <c r="S15" s="490"/>
    </row>
    <row r="16" spans="1:19" s="41" customFormat="1" ht="36.6" customHeight="1" thickBot="1">
      <c r="A16" s="159" t="s">
        <v>374</v>
      </c>
      <c r="B16" s="157"/>
      <c r="C16" s="634"/>
      <c r="D16" s="631"/>
    </row>
    <row r="17" spans="1:4" s="41" customFormat="1" ht="47.4" customHeight="1" thickTop="1">
      <c r="A17" s="375" t="s">
        <v>375</v>
      </c>
      <c r="B17" s="291"/>
      <c r="C17" s="621" t="s">
        <v>378</v>
      </c>
      <c r="D17" s="294"/>
    </row>
    <row r="18" spans="1:4" s="41" customFormat="1" ht="121.2" customHeight="1">
      <c r="A18" s="391" t="s">
        <v>377</v>
      </c>
      <c r="B18" s="443" t="s">
        <v>376</v>
      </c>
      <c r="C18" s="619"/>
      <c r="D18" s="292">
        <v>45271</v>
      </c>
    </row>
    <row r="19" spans="1:4" s="41" customFormat="1" ht="42" customHeight="1" thickBot="1">
      <c r="A19" s="159" t="s">
        <v>379</v>
      </c>
      <c r="B19" s="289"/>
      <c r="C19" s="620"/>
      <c r="D19" s="293"/>
    </row>
    <row r="20" spans="1:4" s="41" customFormat="1" ht="40.799999999999997" customHeight="1" thickTop="1">
      <c r="A20" s="453" t="s">
        <v>380</v>
      </c>
      <c r="B20" s="291"/>
      <c r="C20" s="618" t="s">
        <v>384</v>
      </c>
      <c r="D20" s="294"/>
    </row>
    <row r="21" spans="1:4" s="41" customFormat="1" ht="145.19999999999999" customHeight="1">
      <c r="A21" s="391" t="s">
        <v>382</v>
      </c>
      <c r="B21" s="443" t="s">
        <v>381</v>
      </c>
      <c r="C21" s="619"/>
      <c r="D21" s="292">
        <v>45272</v>
      </c>
    </row>
    <row r="22" spans="1:4" s="41" customFormat="1" ht="32.4" customHeight="1" thickBot="1">
      <c r="A22" s="159" t="s">
        <v>383</v>
      </c>
      <c r="B22" s="289"/>
      <c r="C22" s="620"/>
      <c r="D22" s="293"/>
    </row>
    <row r="23" spans="1:4" s="41" customFormat="1" ht="40.950000000000003" customHeight="1" thickTop="1" thickBot="1">
      <c r="A23" s="160" t="s">
        <v>385</v>
      </c>
      <c r="B23" s="626" t="s">
        <v>373</v>
      </c>
      <c r="C23" s="638" t="s">
        <v>388</v>
      </c>
      <c r="D23" s="635">
        <v>45272</v>
      </c>
    </row>
    <row r="24" spans="1:4" s="41" customFormat="1" ht="139.80000000000001" customHeight="1" thickBot="1">
      <c r="A24" s="409" t="s">
        <v>386</v>
      </c>
      <c r="B24" s="627"/>
      <c r="C24" s="622"/>
      <c r="D24" s="636"/>
    </row>
    <row r="25" spans="1:4" s="41" customFormat="1" ht="43.8" customHeight="1" thickBot="1">
      <c r="A25" s="285" t="s">
        <v>387</v>
      </c>
      <c r="B25" s="628"/>
      <c r="C25" s="623"/>
      <c r="D25" s="637"/>
    </row>
    <row r="26" spans="1:4" s="41" customFormat="1" ht="40.799999999999997" customHeight="1" thickTop="1" thickBot="1">
      <c r="A26" s="414" t="s">
        <v>389</v>
      </c>
      <c r="B26" s="627" t="s">
        <v>392</v>
      </c>
      <c r="C26" s="622" t="s">
        <v>393</v>
      </c>
      <c r="D26" s="631">
        <v>45268</v>
      </c>
    </row>
    <row r="27" spans="1:4" s="41" customFormat="1" ht="186" customHeight="1" thickBot="1">
      <c r="A27" s="409" t="s">
        <v>390</v>
      </c>
      <c r="B27" s="627"/>
      <c r="C27" s="622"/>
      <c r="D27" s="636"/>
    </row>
    <row r="28" spans="1:4" s="41" customFormat="1" ht="31.8" customHeight="1" thickBot="1">
      <c r="A28" s="285" t="s">
        <v>391</v>
      </c>
      <c r="B28" s="628"/>
      <c r="C28" s="623"/>
      <c r="D28" s="637"/>
    </row>
    <row r="29" spans="1:4" s="41" customFormat="1" ht="37.200000000000003" hidden="1" customHeight="1" thickTop="1" thickBot="1">
      <c r="A29" s="160"/>
      <c r="B29" s="626"/>
      <c r="C29" s="638"/>
      <c r="D29" s="635"/>
    </row>
    <row r="30" spans="1:4" s="41" customFormat="1" ht="167.4" hidden="1" customHeight="1" thickBot="1">
      <c r="A30" s="409"/>
      <c r="B30" s="627"/>
      <c r="C30" s="622"/>
      <c r="D30" s="636"/>
    </row>
    <row r="31" spans="1:4" s="41" customFormat="1" ht="40.950000000000003" hidden="1" customHeight="1" thickBot="1">
      <c r="A31" s="285"/>
      <c r="B31" s="628"/>
      <c r="C31" s="623"/>
      <c r="D31" s="637"/>
    </row>
    <row r="32" spans="1:4" ht="44.4" hidden="1" customHeight="1" thickTop="1">
      <c r="A32" s="290"/>
      <c r="B32" s="291"/>
      <c r="C32" s="618"/>
      <c r="D32" s="294"/>
    </row>
    <row r="33" spans="1:4" ht="194.4" hidden="1" customHeight="1">
      <c r="A33" s="382"/>
      <c r="B33" s="296"/>
      <c r="C33" s="624"/>
      <c r="D33" s="292"/>
    </row>
    <row r="34" spans="1:4" ht="37.200000000000003" hidden="1" customHeight="1" thickBot="1">
      <c r="A34" s="384"/>
      <c r="B34" s="387"/>
      <c r="C34" s="625"/>
      <c r="D34" s="388"/>
    </row>
    <row r="35" spans="1:4" ht="56.4" hidden="1" customHeight="1" thickTop="1">
      <c r="A35" s="290"/>
      <c r="B35" s="385"/>
      <c r="C35" s="624"/>
      <c r="D35" s="386"/>
    </row>
    <row r="36" spans="1:4" ht="353.4" hidden="1" customHeight="1">
      <c r="A36" s="337"/>
      <c r="B36" s="296"/>
      <c r="C36" s="619"/>
      <c r="D36" s="292"/>
    </row>
    <row r="37" spans="1:4" ht="40.200000000000003" hidden="1" customHeight="1" thickBot="1">
      <c r="A37" s="335"/>
      <c r="B37" s="289"/>
      <c r="C37" s="620"/>
      <c r="D37" s="293"/>
    </row>
    <row r="38" spans="1:4" ht="46.8" hidden="1" customHeight="1" thickTop="1">
      <c r="A38" s="290"/>
      <c r="B38" s="291"/>
      <c r="C38" s="618"/>
      <c r="D38" s="294"/>
    </row>
    <row r="39" spans="1:4" ht="139.80000000000001" hidden="1" customHeight="1">
      <c r="A39" s="337"/>
      <c r="B39" s="296"/>
      <c r="C39" s="619"/>
      <c r="D39" s="292"/>
    </row>
    <row r="40" spans="1:4" ht="43.8" hidden="1" customHeight="1" thickBot="1">
      <c r="A40" s="335"/>
      <c r="B40" s="289"/>
      <c r="C40" s="620"/>
      <c r="D40" s="293"/>
    </row>
    <row r="41" spans="1:4" ht="46.8" hidden="1" customHeight="1" thickTop="1">
      <c r="A41" s="290"/>
      <c r="B41" s="291"/>
      <c r="C41" s="618"/>
      <c r="D41" s="294"/>
    </row>
    <row r="42" spans="1:4" ht="93" hidden="1" customHeight="1">
      <c r="A42" s="337"/>
      <c r="B42" s="296"/>
      <c r="C42" s="619"/>
      <c r="D42" s="292"/>
    </row>
    <row r="43" spans="1:4" ht="43.8" hidden="1" customHeight="1" thickBot="1">
      <c r="A43" s="335"/>
      <c r="B43" s="289"/>
      <c r="C43" s="620"/>
      <c r="D43" s="293"/>
    </row>
    <row r="44" spans="1:4" ht="42.6" customHeight="1" thickTop="1"/>
    <row r="45" spans="1:4" ht="42.6" customHeight="1"/>
  </sheetData>
  <mergeCells count="21">
    <mergeCell ref="D14:D16"/>
    <mergeCell ref="C14:C16"/>
    <mergeCell ref="C20:C22"/>
    <mergeCell ref="D29:D31"/>
    <mergeCell ref="C17:C19"/>
    <mergeCell ref="D26:D28"/>
    <mergeCell ref="C29:C31"/>
    <mergeCell ref="C23:C25"/>
    <mergeCell ref="D23:D25"/>
    <mergeCell ref="C32:C34"/>
    <mergeCell ref="C41:C43"/>
    <mergeCell ref="C38:C40"/>
    <mergeCell ref="C35:C37"/>
    <mergeCell ref="B23:B25"/>
    <mergeCell ref="B26:B28"/>
    <mergeCell ref="B29:B31"/>
    <mergeCell ref="C2:C4"/>
    <mergeCell ref="C5:C7"/>
    <mergeCell ref="C26:C28"/>
    <mergeCell ref="C11:C12"/>
    <mergeCell ref="C8:C10"/>
  </mergeCells>
  <phoneticPr fontId="16"/>
  <hyperlinks>
    <hyperlink ref="A4" r:id="rId1" xr:uid="{D34FAD6D-AAFC-4720-B561-EF3A751BF05C}"/>
    <hyperlink ref="A7" r:id="rId2" display="https://gunosy.com/articles/e3BnN" xr:uid="{E98C12A9-1EE3-487E-B463-3CAFBDCD48D1}"/>
    <hyperlink ref="A10" r:id="rId3" display="https://news.yahoo.co.jp/articles/d55007d950e92ea1f332c04026c9093d0c4a7cf4" xr:uid="{4A7C4563-BB44-4135-9AC3-8247C5F07CE9}"/>
    <hyperlink ref="A13" r:id="rId4" xr:uid="{6BC8D096-4017-4B4F-9708-FFAF8ED2E800}"/>
    <hyperlink ref="A16" r:id="rId5" xr:uid="{5665CFB8-48AF-4BEF-9227-309A117CC25A}"/>
    <hyperlink ref="A19" r:id="rId6" xr:uid="{7173EBDA-1A34-4869-81F8-59BEA02C5BD6}"/>
    <hyperlink ref="A22" r:id="rId7" xr:uid="{683B73A2-B71A-4752-8FAF-923803E4463E}"/>
    <hyperlink ref="A25" r:id="rId8" xr:uid="{BCA14B64-2F4F-4D5A-AB9E-F5E5764A254E}"/>
    <hyperlink ref="A28" r:id="rId9" xr:uid="{6D19F942-D6FF-44EA-BF53-06784E16014C}"/>
  </hyperlinks>
  <pageMargins left="0" right="0" top="0.19685039370078741" bottom="0.39370078740157483" header="0" footer="0.19685039370078741"/>
  <pageSetup paperSize="8" scale="28" orientation="portrait" horizontalDpi="300" verticalDpi="300" r:id="rId1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X31"/>
  <sheetViews>
    <sheetView defaultGridColor="0" view="pageBreakPreview" colorId="56" zoomScale="96" zoomScaleNormal="66" zoomScaleSheetLayoutView="96" workbookViewId="0">
      <selection activeCell="C33" sqref="C33"/>
    </sheetView>
  </sheetViews>
  <sheetFormatPr defaultColWidth="9" defaultRowHeight="40.200000000000003" customHeight="1"/>
  <cols>
    <col min="1" max="1" width="193.5546875" style="284" customWidth="1"/>
    <col min="2" max="2" width="18" style="132" customWidth="1"/>
    <col min="3" max="3" width="20.109375" style="133" customWidth="1"/>
    <col min="4" max="16384" width="9" style="37"/>
  </cols>
  <sheetData>
    <row r="1" spans="1:3" ht="40.200000000000003" customHeight="1" thickBot="1">
      <c r="A1" s="36" t="s">
        <v>228</v>
      </c>
      <c r="B1" s="274" t="s">
        <v>22</v>
      </c>
      <c r="C1" s="275" t="s">
        <v>2</v>
      </c>
    </row>
    <row r="2" spans="1:3" ht="52.2" customHeight="1">
      <c r="A2" s="122" t="s">
        <v>394</v>
      </c>
      <c r="B2" s="127"/>
      <c r="C2" s="128"/>
    </row>
    <row r="3" spans="1:3" ht="191.4" customHeight="1">
      <c r="A3" s="735" t="s">
        <v>395</v>
      </c>
      <c r="B3" s="331" t="s">
        <v>409</v>
      </c>
      <c r="C3" s="129">
        <v>45273</v>
      </c>
    </row>
    <row r="4" spans="1:3" ht="40.200000000000003" customHeight="1" thickBot="1">
      <c r="A4" s="286" t="s">
        <v>396</v>
      </c>
      <c r="B4" s="130"/>
      <c r="C4" s="131"/>
    </row>
    <row r="5" spans="1:3" ht="40.200000000000003" customHeight="1">
      <c r="A5" s="122" t="s">
        <v>397</v>
      </c>
      <c r="B5" s="127"/>
      <c r="C5" s="128"/>
    </row>
    <row r="6" spans="1:3" ht="52.8" customHeight="1">
      <c r="A6" s="333" t="s">
        <v>398</v>
      </c>
      <c r="B6" s="288" t="s">
        <v>410</v>
      </c>
      <c r="C6" s="129">
        <v>45273</v>
      </c>
    </row>
    <row r="7" spans="1:3" ht="40.200000000000003" customHeight="1" thickBot="1">
      <c r="A7" s="286" t="s">
        <v>399</v>
      </c>
      <c r="B7" s="130"/>
      <c r="C7" s="131"/>
    </row>
    <row r="8" spans="1:3" ht="40.200000000000003" customHeight="1">
      <c r="A8" s="122" t="s">
        <v>403</v>
      </c>
      <c r="B8" s="127"/>
      <c r="C8" s="128"/>
    </row>
    <row r="9" spans="1:3" ht="256.8" customHeight="1">
      <c r="A9" s="333" t="s">
        <v>404</v>
      </c>
      <c r="B9" s="331" t="s">
        <v>411</v>
      </c>
      <c r="C9" s="129">
        <v>45274</v>
      </c>
    </row>
    <row r="10" spans="1:3" ht="40.200000000000003" customHeight="1" thickBot="1">
      <c r="A10" s="286" t="s">
        <v>405</v>
      </c>
      <c r="B10" s="130"/>
      <c r="C10" s="131"/>
    </row>
    <row r="11" spans="1:3" s="376" customFormat="1" ht="40.200000000000003" customHeight="1">
      <c r="A11" s="122" t="s">
        <v>400</v>
      </c>
      <c r="B11" s="127"/>
      <c r="C11" s="128"/>
    </row>
    <row r="12" spans="1:3" s="376" customFormat="1" ht="122.4" customHeight="1">
      <c r="A12" s="333" t="s">
        <v>402</v>
      </c>
      <c r="B12" s="288" t="s">
        <v>412</v>
      </c>
      <c r="C12" s="129">
        <v>45275</v>
      </c>
    </row>
    <row r="13" spans="1:3" ht="49.8" customHeight="1" thickBot="1">
      <c r="A13" s="396" t="s">
        <v>401</v>
      </c>
      <c r="B13" s="392"/>
      <c r="C13" s="129"/>
    </row>
    <row r="14" spans="1:3" ht="40.200000000000003" customHeight="1">
      <c r="A14" s="398" t="s">
        <v>406</v>
      </c>
      <c r="B14" s="480"/>
      <c r="C14" s="393"/>
    </row>
    <row r="15" spans="1:3" ht="271.8" customHeight="1">
      <c r="A15" s="424" t="s">
        <v>407</v>
      </c>
      <c r="B15" s="478" t="s">
        <v>409</v>
      </c>
      <c r="C15" s="394">
        <v>45275</v>
      </c>
    </row>
    <row r="16" spans="1:3" ht="34.799999999999997" customHeight="1" thickBot="1">
      <c r="A16" s="476" t="s">
        <v>408</v>
      </c>
      <c r="B16" s="481"/>
      <c r="C16" s="395"/>
    </row>
    <row r="17" spans="1:24" ht="40.200000000000003" hidden="1" customHeight="1">
      <c r="A17" s="398"/>
      <c r="B17" s="480"/>
      <c r="C17" s="393"/>
    </row>
    <row r="18" spans="1:24" ht="291" hidden="1" customHeight="1">
      <c r="A18" s="424"/>
      <c r="B18" s="478"/>
      <c r="C18" s="394"/>
    </row>
    <row r="19" spans="1:24" ht="40.200000000000003" hidden="1" customHeight="1" thickBot="1">
      <c r="A19" s="397"/>
      <c r="B19" s="481"/>
      <c r="C19" s="395"/>
    </row>
    <row r="20" spans="1:24" ht="40.200000000000003" hidden="1" customHeight="1">
      <c r="A20" s="398"/>
      <c r="B20" s="480"/>
      <c r="C20" s="393"/>
    </row>
    <row r="21" spans="1:24" ht="224.4" hidden="1" customHeight="1">
      <c r="A21" s="424"/>
      <c r="B21" s="479"/>
      <c r="C21" s="394"/>
    </row>
    <row r="22" spans="1:24" ht="40.200000000000003" hidden="1" customHeight="1" thickBot="1">
      <c r="A22" s="397"/>
      <c r="B22" s="481"/>
      <c r="C22" s="395"/>
      <c r="X22" s="37">
        <v>0</v>
      </c>
    </row>
    <row r="23" spans="1:24" ht="40.200000000000003" hidden="1" customHeight="1">
      <c r="A23" s="398"/>
      <c r="B23" s="480"/>
      <c r="C23" s="393"/>
    </row>
    <row r="24" spans="1:24" ht="183" hidden="1" customHeight="1">
      <c r="A24" s="424"/>
      <c r="B24" s="479"/>
      <c r="C24" s="394"/>
    </row>
    <row r="25" spans="1:24" ht="40.200000000000003" hidden="1" customHeight="1" thickBot="1">
      <c r="A25" s="397"/>
      <c r="B25" s="481"/>
      <c r="C25" s="395"/>
    </row>
    <row r="26" spans="1:24" ht="40.200000000000003" hidden="1" customHeight="1">
      <c r="A26" s="398"/>
      <c r="B26" s="480"/>
      <c r="C26" s="393"/>
    </row>
    <row r="27" spans="1:24" ht="120.6" hidden="1" customHeight="1">
      <c r="A27" s="424"/>
      <c r="B27" s="479"/>
      <c r="C27" s="394"/>
    </row>
    <row r="28" spans="1:24" ht="40.200000000000003" hidden="1" customHeight="1" thickBot="1">
      <c r="A28" s="397"/>
      <c r="B28" s="481"/>
      <c r="C28" s="395"/>
    </row>
    <row r="29" spans="1:24" ht="40.200000000000003" hidden="1" customHeight="1">
      <c r="A29" s="398"/>
      <c r="B29" s="480"/>
      <c r="C29" s="393"/>
    </row>
    <row r="30" spans="1:24" ht="80.400000000000006" hidden="1" customHeight="1">
      <c r="A30" s="424"/>
      <c r="B30" s="479"/>
      <c r="C30" s="394"/>
    </row>
    <row r="31" spans="1:24" ht="40.200000000000003" hidden="1" customHeight="1" thickBot="1">
      <c r="A31" s="397"/>
      <c r="B31" s="481"/>
      <c r="C31" s="395"/>
    </row>
  </sheetData>
  <phoneticPr fontId="86"/>
  <hyperlinks>
    <hyperlink ref="A4" r:id="rId1" xr:uid="{C2364FF7-FBC5-4EDF-95E8-81EB478C839D}"/>
    <hyperlink ref="A7" r:id="rId2" xr:uid="{C344A46E-950C-47DF-B1F9-21F22107625E}"/>
    <hyperlink ref="A13" r:id="rId3" xr:uid="{AC0D7BD6-7040-4A39-B751-F025C7943973}"/>
    <hyperlink ref="A10" r:id="rId4" xr:uid="{6620C596-9F59-4EB4-8E7E-BA6F3EEAC9BA}"/>
    <hyperlink ref="A16" r:id="rId5" xr:uid="{C5C33FF9-9081-4093-AD95-98F5B74CBF7B}"/>
  </hyperlinks>
  <pageMargins left="0.74803149606299213" right="0.74803149606299213" top="0.98425196850393704" bottom="0.98425196850393704" header="0.51181102362204722" footer="0.51181102362204722"/>
  <pageSetup paperSize="9" scale="16" fitToHeight="3" orientation="portrait" r:id="rId6"/>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B2" sqref="B2"/>
    </sheetView>
  </sheetViews>
  <sheetFormatPr defaultColWidth="9" defaultRowHeight="13.2"/>
  <cols>
    <col min="1" max="1" width="5" style="1" customWidth="1"/>
    <col min="2" max="2" width="25.77734375" style="89" customWidth="1"/>
    <col min="3" max="3" width="69.109375" style="1" customWidth="1"/>
    <col min="4" max="4" width="106.109375" style="1" customWidth="1"/>
    <col min="5" max="5" width="3.88671875" style="1" customWidth="1"/>
    <col min="6" max="16384" width="9" style="1"/>
  </cols>
  <sheetData>
    <row r="1" spans="1:7" ht="18.75" customHeight="1">
      <c r="B1" s="89" t="s">
        <v>107</v>
      </c>
    </row>
    <row r="2" spans="1:7" ht="17.25" customHeight="1" thickBot="1">
      <c r="B2" t="s">
        <v>248</v>
      </c>
      <c r="D2" s="644"/>
      <c r="E2" s="645"/>
    </row>
    <row r="3" spans="1:7" ht="16.5" customHeight="1" thickBot="1">
      <c r="B3" s="90" t="s">
        <v>108</v>
      </c>
      <c r="C3" s="177" t="s">
        <v>109</v>
      </c>
      <c r="D3" s="136" t="s">
        <v>149</v>
      </c>
    </row>
    <row r="4" spans="1:7" ht="17.25" customHeight="1" thickBot="1">
      <c r="B4" s="91" t="s">
        <v>110</v>
      </c>
      <c r="C4" s="112" t="s">
        <v>214</v>
      </c>
      <c r="D4" s="92"/>
    </row>
    <row r="5" spans="1:7" ht="17.25" customHeight="1">
      <c r="B5" s="646" t="s">
        <v>143</v>
      </c>
      <c r="C5" s="649" t="s">
        <v>146</v>
      </c>
      <c r="D5" s="650"/>
    </row>
    <row r="6" spans="1:7" ht="19.2" customHeight="1">
      <c r="B6" s="647"/>
      <c r="C6" s="651" t="s">
        <v>147</v>
      </c>
      <c r="D6" s="652"/>
      <c r="G6" s="150"/>
    </row>
    <row r="7" spans="1:7" ht="19.95" customHeight="1">
      <c r="B7" s="647"/>
      <c r="C7" s="178" t="s">
        <v>148</v>
      </c>
      <c r="D7" s="179"/>
      <c r="G7" s="150"/>
    </row>
    <row r="8" spans="1:7" ht="25.2" customHeight="1" thickBot="1">
      <c r="B8" s="648"/>
      <c r="C8" s="152" t="s">
        <v>150</v>
      </c>
      <c r="D8" s="151"/>
      <c r="G8" s="150"/>
    </row>
    <row r="9" spans="1:7" ht="49.2" customHeight="1" thickBot="1">
      <c r="B9" s="93" t="s">
        <v>204</v>
      </c>
      <c r="C9" s="653" t="s">
        <v>249</v>
      </c>
      <c r="D9" s="654"/>
    </row>
    <row r="10" spans="1:7" ht="79.2" customHeight="1" thickBot="1">
      <c r="B10" s="94" t="s">
        <v>111</v>
      </c>
      <c r="C10" s="655" t="s">
        <v>253</v>
      </c>
      <c r="D10" s="656"/>
    </row>
    <row r="11" spans="1:7" ht="66" customHeight="1" thickBot="1">
      <c r="B11" s="95"/>
      <c r="C11" s="96" t="s">
        <v>252</v>
      </c>
      <c r="D11" s="156" t="s">
        <v>251</v>
      </c>
      <c r="F11" s="1" t="s">
        <v>19</v>
      </c>
    </row>
    <row r="12" spans="1:7" ht="37.799999999999997" customHeight="1" thickBot="1">
      <c r="B12" s="93" t="s">
        <v>188</v>
      </c>
      <c r="C12" s="655" t="s">
        <v>250</v>
      </c>
      <c r="D12" s="656"/>
    </row>
    <row r="13" spans="1:7" ht="82.2" customHeight="1" thickBot="1">
      <c r="B13" s="97" t="s">
        <v>112</v>
      </c>
      <c r="C13" s="98" t="s">
        <v>254</v>
      </c>
      <c r="D13" s="477" t="s">
        <v>255</v>
      </c>
      <c r="F13" t="s">
        <v>26</v>
      </c>
    </row>
    <row r="14" spans="1:7" ht="66.599999999999994" customHeight="1" thickBot="1">
      <c r="A14" t="s">
        <v>145</v>
      </c>
      <c r="B14" s="99" t="s">
        <v>113</v>
      </c>
      <c r="C14" s="642" t="s">
        <v>256</v>
      </c>
      <c r="D14" s="643"/>
    </row>
    <row r="15" spans="1:7" ht="17.25" customHeight="1"/>
    <row r="16" spans="1:7" ht="17.25" customHeight="1">
      <c r="B16" s="639" t="s">
        <v>185</v>
      </c>
      <c r="C16" s="297"/>
      <c r="D16" s="1" t="s">
        <v>145</v>
      </c>
    </row>
    <row r="17" spans="2:5">
      <c r="B17" s="639"/>
      <c r="C17"/>
    </row>
    <row r="18" spans="2:5">
      <c r="B18" s="639"/>
      <c r="E18" s="1" t="s">
        <v>19</v>
      </c>
    </row>
    <row r="19" spans="2:5">
      <c r="B19" s="639"/>
    </row>
    <row r="20" spans="2:5">
      <c r="B20" s="639"/>
    </row>
    <row r="21" spans="2:5" ht="16.2">
      <c r="B21" s="639"/>
      <c r="D21" s="486" t="s">
        <v>216</v>
      </c>
    </row>
    <row r="22" spans="2:5">
      <c r="B22" s="639"/>
    </row>
    <row r="23" spans="2:5">
      <c r="B23" s="639"/>
      <c r="D23" s="640" t="s">
        <v>259</v>
      </c>
    </row>
    <row r="24" spans="2:5">
      <c r="B24" s="639"/>
      <c r="D24" s="641"/>
    </row>
    <row r="25" spans="2:5">
      <c r="B25" s="639"/>
      <c r="D25" s="641"/>
    </row>
    <row r="26" spans="2:5">
      <c r="B26" s="639"/>
      <c r="D26" s="641"/>
    </row>
    <row r="27" spans="2:5">
      <c r="B27" s="639"/>
      <c r="D27" s="641"/>
    </row>
    <row r="28" spans="2:5">
      <c r="B28" s="639"/>
    </row>
    <row r="29" spans="2:5">
      <c r="B29" s="639"/>
      <c r="D29" s="1" t="s">
        <v>145</v>
      </c>
    </row>
    <row r="30" spans="2:5">
      <c r="B30" s="639"/>
      <c r="D30" s="1" t="s">
        <v>145</v>
      </c>
    </row>
    <row r="31" spans="2:5">
      <c r="B31" s="639"/>
    </row>
    <row r="32" spans="2:5">
      <c r="B32" s="639"/>
    </row>
    <row r="33" spans="2:2">
      <c r="B33" s="639"/>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20" zoomScale="90" zoomScaleNormal="90" zoomScaleSheetLayoutView="100" workbookViewId="0">
      <selection activeCell="AD38" sqref="AD38"/>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60" t="s">
        <v>229</v>
      </c>
      <c r="B1" s="661"/>
      <c r="C1" s="661"/>
      <c r="D1" s="661"/>
      <c r="E1" s="661"/>
      <c r="F1" s="661"/>
      <c r="G1" s="661"/>
      <c r="H1" s="661"/>
      <c r="I1" s="661"/>
      <c r="J1" s="661"/>
      <c r="K1" s="661"/>
      <c r="L1" s="661"/>
      <c r="M1" s="661"/>
      <c r="N1" s="662"/>
      <c r="P1" s="663" t="s">
        <v>3</v>
      </c>
      <c r="Q1" s="664"/>
      <c r="R1" s="664"/>
      <c r="S1" s="664"/>
      <c r="T1" s="664"/>
      <c r="U1" s="664"/>
      <c r="V1" s="664"/>
      <c r="W1" s="664"/>
      <c r="X1" s="664"/>
      <c r="Y1" s="664"/>
      <c r="Z1" s="664"/>
      <c r="AA1" s="664"/>
      <c r="AB1" s="664"/>
      <c r="AC1" s="665"/>
    </row>
    <row r="2" spans="1:29" ht="18" customHeight="1" thickBot="1">
      <c r="A2" s="666" t="s">
        <v>230</v>
      </c>
      <c r="B2" s="667"/>
      <c r="C2" s="667"/>
      <c r="D2" s="667"/>
      <c r="E2" s="667"/>
      <c r="F2" s="667"/>
      <c r="G2" s="667"/>
      <c r="H2" s="667"/>
      <c r="I2" s="667"/>
      <c r="J2" s="667"/>
      <c r="K2" s="667"/>
      <c r="L2" s="667"/>
      <c r="M2" s="667"/>
      <c r="N2" s="668"/>
      <c r="P2" s="669" t="s">
        <v>4</v>
      </c>
      <c r="Q2" s="667"/>
      <c r="R2" s="667"/>
      <c r="S2" s="667"/>
      <c r="T2" s="667"/>
      <c r="U2" s="667"/>
      <c r="V2" s="667"/>
      <c r="W2" s="667"/>
      <c r="X2" s="667"/>
      <c r="Y2" s="667"/>
      <c r="Z2" s="667"/>
      <c r="AA2" s="667"/>
      <c r="AB2" s="667"/>
      <c r="AC2" s="670"/>
    </row>
    <row r="3" spans="1:29" ht="13.8" thickBot="1">
      <c r="A3" s="6" t="s">
        <v>230</v>
      </c>
      <c r="B3" s="137" t="s">
        <v>159</v>
      </c>
      <c r="C3" s="137" t="s">
        <v>5</v>
      </c>
      <c r="D3" s="137" t="s">
        <v>6</v>
      </c>
      <c r="E3" s="137" t="s">
        <v>7</v>
      </c>
      <c r="F3" s="137" t="s">
        <v>8</v>
      </c>
      <c r="G3" s="137" t="s">
        <v>9</v>
      </c>
      <c r="H3" s="137" t="s">
        <v>10</v>
      </c>
      <c r="I3" s="137" t="s">
        <v>11</v>
      </c>
      <c r="J3" s="137" t="s">
        <v>12</v>
      </c>
      <c r="K3" s="137" t="s">
        <v>13</v>
      </c>
      <c r="L3" s="137" t="s">
        <v>14</v>
      </c>
      <c r="M3" s="134" t="s">
        <v>15</v>
      </c>
      <c r="N3" s="7" t="s">
        <v>16</v>
      </c>
      <c r="P3" s="8"/>
      <c r="Q3" s="137" t="s">
        <v>159</v>
      </c>
      <c r="R3" s="137" t="s">
        <v>5</v>
      </c>
      <c r="S3" s="137" t="s">
        <v>6</v>
      </c>
      <c r="T3" s="137" t="s">
        <v>7</v>
      </c>
      <c r="U3" s="137" t="s">
        <v>8</v>
      </c>
      <c r="V3" s="137" t="s">
        <v>9</v>
      </c>
      <c r="W3" s="137" t="s">
        <v>10</v>
      </c>
      <c r="X3" s="137" t="s">
        <v>11</v>
      </c>
      <c r="Y3" s="137" t="s">
        <v>12</v>
      </c>
      <c r="Z3" s="137" t="s">
        <v>13</v>
      </c>
      <c r="AA3" s="137" t="s">
        <v>14</v>
      </c>
      <c r="AB3" s="134" t="s">
        <v>15</v>
      </c>
      <c r="AC3" s="9" t="s">
        <v>17</v>
      </c>
    </row>
    <row r="4" spans="1:29" ht="13.8" thickBot="1">
      <c r="A4" s="328" t="s">
        <v>230</v>
      </c>
      <c r="B4" s="329">
        <f>AVERAGE(B7:B18)</f>
        <v>68.083333333333329</v>
      </c>
      <c r="C4" s="329">
        <f t="shared" ref="C4:M4" si="0">AVERAGE(C7:C18)</f>
        <v>56.083333333333336</v>
      </c>
      <c r="D4" s="329">
        <f t="shared" si="0"/>
        <v>67.333333333333329</v>
      </c>
      <c r="E4" s="329">
        <f t="shared" si="0"/>
        <v>103.25</v>
      </c>
      <c r="F4" s="329">
        <f t="shared" si="0"/>
        <v>188.08333333333334</v>
      </c>
      <c r="G4" s="329">
        <f t="shared" si="0"/>
        <v>415.16666666666669</v>
      </c>
      <c r="H4" s="329">
        <f t="shared" si="0"/>
        <v>607.08333333333337</v>
      </c>
      <c r="I4" s="329">
        <f t="shared" si="0"/>
        <v>866.16666666666663</v>
      </c>
      <c r="J4" s="329">
        <f t="shared" si="0"/>
        <v>555.5</v>
      </c>
      <c r="K4" s="329">
        <f t="shared" ref="K4" si="1">AVERAGE(K7:K18)</f>
        <v>365.66666666666669</v>
      </c>
      <c r="L4" s="329">
        <f t="shared" si="0"/>
        <v>224.58333333333334</v>
      </c>
      <c r="M4" s="329">
        <f t="shared" si="0"/>
        <v>126.75</v>
      </c>
      <c r="N4" s="329">
        <f>AVERAGE(N7:N18)</f>
        <v>3643.75</v>
      </c>
      <c r="O4" s="10"/>
      <c r="P4" s="330" t="str">
        <f>+A4</f>
        <v xml:space="preserve"> </v>
      </c>
      <c r="Q4" s="329">
        <f>AVERAGE(Q7:Q18)</f>
        <v>8.1666666666666661</v>
      </c>
      <c r="R4" s="329">
        <f t="shared" ref="R4:AC4" si="2">AVERAGE(R7:R18)</f>
        <v>8.75</v>
      </c>
      <c r="S4" s="329">
        <f t="shared" si="2"/>
        <v>13.25</v>
      </c>
      <c r="T4" s="329">
        <f t="shared" si="2"/>
        <v>6.5</v>
      </c>
      <c r="U4" s="329">
        <f t="shared" si="2"/>
        <v>9.1666666666666661</v>
      </c>
      <c r="V4" s="329">
        <f t="shared" si="2"/>
        <v>8.9166666666666661</v>
      </c>
      <c r="W4" s="329">
        <f t="shared" si="2"/>
        <v>8.0833333333333339</v>
      </c>
      <c r="X4" s="329">
        <f t="shared" si="2"/>
        <v>10.833333333333334</v>
      </c>
      <c r="Y4" s="329">
        <f t="shared" ref="Y4" si="3">AVERAGE(Y7:Y18)</f>
        <v>9.1666666666666661</v>
      </c>
      <c r="Z4" s="329">
        <f t="shared" ref="Z4" si="4">AVERAGE(Z7:Z18)</f>
        <v>18.75</v>
      </c>
      <c r="AA4" s="329">
        <f t="shared" si="2"/>
        <v>11.25</v>
      </c>
      <c r="AB4" s="329">
        <f t="shared" si="2"/>
        <v>11.333333333333334</v>
      </c>
      <c r="AC4" s="329">
        <f t="shared" si="2"/>
        <v>124.16666666666667</v>
      </c>
    </row>
    <row r="5" spans="1:29" ht="19.8" customHeight="1" thickBot="1">
      <c r="A5" s="247" t="s">
        <v>230</v>
      </c>
      <c r="B5" s="247"/>
      <c r="C5" s="247"/>
      <c r="D5" s="247"/>
      <c r="E5" s="247"/>
      <c r="F5" s="247"/>
      <c r="G5" s="247"/>
      <c r="H5" s="247"/>
      <c r="I5" s="247"/>
      <c r="J5" s="247"/>
      <c r="K5" s="247"/>
      <c r="L5" s="247"/>
      <c r="M5" s="11" t="s">
        <v>18</v>
      </c>
      <c r="N5" s="214"/>
      <c r="O5" s="104"/>
      <c r="P5" s="135"/>
      <c r="Q5" s="135"/>
      <c r="R5" s="135"/>
      <c r="S5" s="247"/>
      <c r="T5" s="247"/>
      <c r="U5" s="247"/>
      <c r="V5" s="247"/>
      <c r="W5" s="247"/>
      <c r="X5" s="247"/>
      <c r="Y5" s="247"/>
      <c r="Z5" s="247"/>
      <c r="AA5" s="247"/>
      <c r="AB5" s="11" t="s">
        <v>18</v>
      </c>
      <c r="AC5" s="214"/>
    </row>
    <row r="6" spans="1:29" ht="19.8" customHeight="1" thickBot="1">
      <c r="A6" s="247" t="s">
        <v>230</v>
      </c>
      <c r="B6" s="247"/>
      <c r="C6" s="247"/>
      <c r="D6" s="247"/>
      <c r="E6" s="247"/>
      <c r="F6" s="247"/>
      <c r="G6" s="247"/>
      <c r="H6" s="247"/>
      <c r="I6" s="247"/>
      <c r="J6" s="247"/>
      <c r="K6" s="247"/>
      <c r="L6" s="247"/>
      <c r="M6" s="319">
        <v>38</v>
      </c>
      <c r="N6" s="313"/>
      <c r="O6" s="104"/>
      <c r="P6" s="135"/>
      <c r="Q6" s="135"/>
      <c r="R6" s="135"/>
      <c r="S6" s="247"/>
      <c r="T6" s="247"/>
      <c r="U6" s="247"/>
      <c r="V6" s="247"/>
      <c r="W6" s="247"/>
      <c r="X6" s="247"/>
      <c r="Y6" s="247"/>
      <c r="Z6" s="247"/>
      <c r="AA6" s="247"/>
      <c r="AB6" s="319">
        <v>2</v>
      </c>
      <c r="AC6" s="313"/>
    </row>
    <row r="7" spans="1:29" ht="18" customHeight="1" thickBot="1">
      <c r="A7" s="314" t="s">
        <v>230</v>
      </c>
      <c r="B7" s="326">
        <v>82</v>
      </c>
      <c r="C7" s="324">
        <v>62</v>
      </c>
      <c r="D7" s="372">
        <v>99</v>
      </c>
      <c r="E7" s="324">
        <v>112</v>
      </c>
      <c r="F7" s="445">
        <v>224</v>
      </c>
      <c r="G7" s="446">
        <v>524</v>
      </c>
      <c r="H7" s="447">
        <v>521</v>
      </c>
      <c r="I7" s="324">
        <v>767</v>
      </c>
      <c r="J7" s="324">
        <v>454</v>
      </c>
      <c r="K7" s="324">
        <v>387</v>
      </c>
      <c r="L7" s="324">
        <v>418</v>
      </c>
      <c r="M7" s="510">
        <v>38</v>
      </c>
      <c r="N7" s="325">
        <f>SUM(B7:M7)</f>
        <v>3688</v>
      </c>
      <c r="O7" s="10"/>
      <c r="P7" s="318" t="s">
        <v>163</v>
      </c>
      <c r="Q7" s="406">
        <v>1</v>
      </c>
      <c r="R7" s="407">
        <v>1</v>
      </c>
      <c r="S7" s="407">
        <v>4</v>
      </c>
      <c r="T7" s="407">
        <v>2</v>
      </c>
      <c r="U7" s="407">
        <v>2</v>
      </c>
      <c r="V7" s="324">
        <v>7</v>
      </c>
      <c r="W7" s="324">
        <v>7</v>
      </c>
      <c r="X7" s="324">
        <v>3</v>
      </c>
      <c r="Y7" s="324">
        <v>1</v>
      </c>
      <c r="Z7" s="324">
        <v>7</v>
      </c>
      <c r="AA7" s="324">
        <v>7</v>
      </c>
      <c r="AB7" s="327">
        <v>2</v>
      </c>
      <c r="AC7" s="325">
        <f>SUM(Q7:AB7)</f>
        <v>44</v>
      </c>
    </row>
    <row r="8" spans="1:29" ht="18" customHeight="1" thickBot="1">
      <c r="A8" s="314" t="s">
        <v>230</v>
      </c>
      <c r="B8" s="320">
        <v>81</v>
      </c>
      <c r="C8" s="321">
        <v>39</v>
      </c>
      <c r="D8" s="321">
        <v>72</v>
      </c>
      <c r="E8" s="322">
        <v>89</v>
      </c>
      <c r="F8" s="322">
        <v>258</v>
      </c>
      <c r="G8" s="322">
        <v>416</v>
      </c>
      <c r="H8" s="322">
        <v>554</v>
      </c>
      <c r="I8" s="322">
        <v>568</v>
      </c>
      <c r="J8" s="322">
        <v>578</v>
      </c>
      <c r="K8" s="322">
        <v>337</v>
      </c>
      <c r="L8" s="322">
        <v>169</v>
      </c>
      <c r="M8" s="322">
        <v>168</v>
      </c>
      <c r="N8" s="323">
        <f t="shared" ref="N8:N19" si="5">SUM(B8:M8)</f>
        <v>3329</v>
      </c>
      <c r="O8" s="109" t="s">
        <v>19</v>
      </c>
      <c r="P8" s="404" t="s">
        <v>158</v>
      </c>
      <c r="Q8" s="429">
        <v>0</v>
      </c>
      <c r="R8" s="430">
        <v>5</v>
      </c>
      <c r="S8" s="430">
        <v>4</v>
      </c>
      <c r="T8" s="430">
        <v>1</v>
      </c>
      <c r="U8" s="430">
        <v>1</v>
      </c>
      <c r="V8" s="430">
        <v>1</v>
      </c>
      <c r="W8" s="430">
        <v>1</v>
      </c>
      <c r="X8" s="430">
        <v>1</v>
      </c>
      <c r="Y8" s="429">
        <v>0</v>
      </c>
      <c r="Z8" s="429">
        <v>0</v>
      </c>
      <c r="AA8" s="429">
        <v>0</v>
      </c>
      <c r="AB8" s="429">
        <v>2</v>
      </c>
      <c r="AC8" s="405">
        <f t="shared" ref="AC8:AC19" si="6">SUM(Q8:AB8)</f>
        <v>16</v>
      </c>
    </row>
    <row r="9" spans="1:29" ht="18" customHeight="1" thickBot="1">
      <c r="A9" s="248" t="s">
        <v>230</v>
      </c>
      <c r="B9" s="268">
        <v>81</v>
      </c>
      <c r="C9" s="268">
        <v>48</v>
      </c>
      <c r="D9" s="269">
        <v>71</v>
      </c>
      <c r="E9" s="268">
        <v>128</v>
      </c>
      <c r="F9" s="268">
        <v>171</v>
      </c>
      <c r="G9" s="268">
        <v>350</v>
      </c>
      <c r="H9" s="268">
        <v>569</v>
      </c>
      <c r="I9" s="268">
        <v>553</v>
      </c>
      <c r="J9" s="268">
        <v>458</v>
      </c>
      <c r="K9" s="268">
        <v>306</v>
      </c>
      <c r="L9" s="268">
        <v>220</v>
      </c>
      <c r="M9" s="269">
        <v>229</v>
      </c>
      <c r="N9" s="301">
        <f t="shared" si="5"/>
        <v>3184</v>
      </c>
      <c r="O9" s="246"/>
      <c r="P9" s="404" t="s">
        <v>144</v>
      </c>
      <c r="Q9" s="427">
        <v>1</v>
      </c>
      <c r="R9" s="427">
        <v>2</v>
      </c>
      <c r="S9" s="427">
        <v>1</v>
      </c>
      <c r="T9" s="427">
        <v>0</v>
      </c>
      <c r="U9" s="427">
        <v>0</v>
      </c>
      <c r="V9" s="427">
        <v>0</v>
      </c>
      <c r="W9" s="427">
        <v>1</v>
      </c>
      <c r="X9" s="427">
        <v>1</v>
      </c>
      <c r="Y9" s="427">
        <v>0</v>
      </c>
      <c r="Z9" s="427">
        <v>1</v>
      </c>
      <c r="AA9" s="427">
        <v>0</v>
      </c>
      <c r="AB9" s="427">
        <v>0</v>
      </c>
      <c r="AC9" s="428">
        <f t="shared" si="6"/>
        <v>7</v>
      </c>
    </row>
    <row r="10" spans="1:29" ht="18" customHeight="1" thickBot="1">
      <c r="A10" s="249" t="s">
        <v>126</v>
      </c>
      <c r="B10" s="164">
        <v>112</v>
      </c>
      <c r="C10" s="164">
        <v>85</v>
      </c>
      <c r="D10" s="164">
        <v>60</v>
      </c>
      <c r="E10" s="164">
        <v>97</v>
      </c>
      <c r="F10" s="164">
        <v>95</v>
      </c>
      <c r="G10" s="164">
        <v>305</v>
      </c>
      <c r="H10" s="164">
        <v>544</v>
      </c>
      <c r="I10" s="164">
        <v>449</v>
      </c>
      <c r="J10" s="164">
        <v>475</v>
      </c>
      <c r="K10" s="164">
        <v>505</v>
      </c>
      <c r="L10" s="164">
        <v>219</v>
      </c>
      <c r="M10" s="165">
        <v>98</v>
      </c>
      <c r="N10" s="262">
        <f t="shared" si="5"/>
        <v>3044</v>
      </c>
      <c r="O10" s="109"/>
      <c r="P10" s="315" t="s">
        <v>126</v>
      </c>
      <c r="Q10" s="213">
        <v>16</v>
      </c>
      <c r="R10" s="213">
        <v>1</v>
      </c>
      <c r="S10" s="213">
        <v>19</v>
      </c>
      <c r="T10" s="213">
        <v>3</v>
      </c>
      <c r="U10" s="213">
        <v>13</v>
      </c>
      <c r="V10" s="213">
        <v>1</v>
      </c>
      <c r="W10" s="213">
        <v>2</v>
      </c>
      <c r="X10" s="213">
        <v>2</v>
      </c>
      <c r="Y10" s="213">
        <v>0</v>
      </c>
      <c r="Z10" s="213">
        <v>24</v>
      </c>
      <c r="AA10" s="213">
        <v>4</v>
      </c>
      <c r="AB10" s="213">
        <v>2</v>
      </c>
      <c r="AC10" s="261">
        <f t="shared" si="6"/>
        <v>87</v>
      </c>
    </row>
    <row r="11" spans="1:29" ht="18" customHeight="1" thickBot="1">
      <c r="A11" s="250" t="s">
        <v>27</v>
      </c>
      <c r="B11" s="215">
        <v>84</v>
      </c>
      <c r="C11" s="215">
        <v>100</v>
      </c>
      <c r="D11" s="216">
        <v>77</v>
      </c>
      <c r="E11" s="216">
        <v>80</v>
      </c>
      <c r="F11" s="124">
        <v>236</v>
      </c>
      <c r="G11" s="124">
        <v>438</v>
      </c>
      <c r="H11" s="125">
        <v>631</v>
      </c>
      <c r="I11" s="124">
        <v>752</v>
      </c>
      <c r="J11" s="123">
        <v>523</v>
      </c>
      <c r="K11" s="124">
        <v>427</v>
      </c>
      <c r="L11" s="123">
        <v>253</v>
      </c>
      <c r="M11" s="217">
        <v>136</v>
      </c>
      <c r="N11" s="252">
        <f t="shared" si="5"/>
        <v>3737</v>
      </c>
      <c r="O11" s="109"/>
      <c r="P11" s="316" t="s">
        <v>20</v>
      </c>
      <c r="Q11" s="218">
        <v>7</v>
      </c>
      <c r="R11" s="218">
        <v>7</v>
      </c>
      <c r="S11" s="219">
        <v>13</v>
      </c>
      <c r="T11" s="219">
        <v>3</v>
      </c>
      <c r="U11" s="219">
        <v>8</v>
      </c>
      <c r="V11" s="219">
        <v>11</v>
      </c>
      <c r="W11" s="218">
        <v>5</v>
      </c>
      <c r="X11" s="219">
        <v>11</v>
      </c>
      <c r="Y11" s="219">
        <v>9</v>
      </c>
      <c r="Z11" s="219">
        <v>9</v>
      </c>
      <c r="AA11" s="220">
        <v>20</v>
      </c>
      <c r="AB11" s="220">
        <v>37</v>
      </c>
      <c r="AC11" s="259">
        <f t="shared" si="6"/>
        <v>140</v>
      </c>
    </row>
    <row r="12" spans="1:29" ht="18" customHeight="1" thickBot="1">
      <c r="A12" s="250" t="s">
        <v>28</v>
      </c>
      <c r="B12" s="219">
        <v>41</v>
      </c>
      <c r="C12" s="219">
        <v>44</v>
      </c>
      <c r="D12" s="219">
        <v>67</v>
      </c>
      <c r="E12" s="219">
        <v>103</v>
      </c>
      <c r="F12" s="221">
        <v>311</v>
      </c>
      <c r="G12" s="219">
        <v>415</v>
      </c>
      <c r="H12" s="219">
        <v>539</v>
      </c>
      <c r="I12" s="221">
        <v>1165</v>
      </c>
      <c r="J12" s="219">
        <v>534</v>
      </c>
      <c r="K12" s="219">
        <v>297</v>
      </c>
      <c r="L12" s="218">
        <v>205</v>
      </c>
      <c r="M12" s="222">
        <v>92</v>
      </c>
      <c r="N12" s="253">
        <f t="shared" si="5"/>
        <v>3813</v>
      </c>
      <c r="O12" s="109"/>
      <c r="P12" s="317" t="s">
        <v>28</v>
      </c>
      <c r="Q12" s="219">
        <v>9</v>
      </c>
      <c r="R12" s="219">
        <v>22</v>
      </c>
      <c r="S12" s="218">
        <v>18</v>
      </c>
      <c r="T12" s="219">
        <v>9</v>
      </c>
      <c r="U12" s="223">
        <v>21</v>
      </c>
      <c r="V12" s="219">
        <v>14</v>
      </c>
      <c r="W12" s="219">
        <v>6</v>
      </c>
      <c r="X12" s="219">
        <v>13</v>
      </c>
      <c r="Y12" s="219">
        <v>7</v>
      </c>
      <c r="Z12" s="224">
        <v>81</v>
      </c>
      <c r="AA12" s="223">
        <v>31</v>
      </c>
      <c r="AB12" s="224">
        <v>37</v>
      </c>
      <c r="AC12" s="260">
        <f t="shared" si="6"/>
        <v>268</v>
      </c>
    </row>
    <row r="13" spans="1:29" ht="18" customHeight="1" thickBot="1">
      <c r="A13" s="250" t="s">
        <v>29</v>
      </c>
      <c r="B13" s="219">
        <v>57</v>
      </c>
      <c r="C13" s="218">
        <v>35</v>
      </c>
      <c r="D13" s="219">
        <v>95</v>
      </c>
      <c r="E13" s="218">
        <v>112</v>
      </c>
      <c r="F13" s="219">
        <v>131</v>
      </c>
      <c r="G13" s="14">
        <v>340</v>
      </c>
      <c r="H13" s="14">
        <v>483</v>
      </c>
      <c r="I13" s="15">
        <v>1339</v>
      </c>
      <c r="J13" s="14">
        <v>614</v>
      </c>
      <c r="K13" s="14">
        <v>349</v>
      </c>
      <c r="L13" s="14">
        <v>236</v>
      </c>
      <c r="M13" s="225">
        <v>68</v>
      </c>
      <c r="N13" s="252">
        <f t="shared" si="5"/>
        <v>3859</v>
      </c>
      <c r="O13" s="109"/>
      <c r="P13" s="317" t="s">
        <v>29</v>
      </c>
      <c r="Q13" s="219">
        <v>19</v>
      </c>
      <c r="R13" s="219">
        <v>12</v>
      </c>
      <c r="S13" s="219">
        <v>8</v>
      </c>
      <c r="T13" s="218">
        <v>12</v>
      </c>
      <c r="U13" s="219">
        <v>7</v>
      </c>
      <c r="V13" s="219">
        <v>15</v>
      </c>
      <c r="W13" s="14">
        <v>16</v>
      </c>
      <c r="X13" s="225">
        <v>12</v>
      </c>
      <c r="Y13" s="218">
        <v>16</v>
      </c>
      <c r="Z13" s="219">
        <v>6</v>
      </c>
      <c r="AA13" s="218">
        <v>12</v>
      </c>
      <c r="AB13" s="218">
        <v>6</v>
      </c>
      <c r="AC13" s="259">
        <f t="shared" si="6"/>
        <v>141</v>
      </c>
    </row>
    <row r="14" spans="1:29" ht="18" customHeight="1" thickBot="1">
      <c r="A14" s="250" t="s">
        <v>30</v>
      </c>
      <c r="B14" s="226">
        <v>68</v>
      </c>
      <c r="C14" s="219">
        <v>42</v>
      </c>
      <c r="D14" s="219">
        <v>44</v>
      </c>
      <c r="E14" s="218">
        <v>75</v>
      </c>
      <c r="F14" s="218">
        <v>135</v>
      </c>
      <c r="G14" s="218">
        <v>448</v>
      </c>
      <c r="H14" s="219">
        <v>507</v>
      </c>
      <c r="I14" s="219">
        <v>808</v>
      </c>
      <c r="J14" s="223">
        <v>795</v>
      </c>
      <c r="K14" s="218">
        <v>313</v>
      </c>
      <c r="L14" s="218">
        <v>246</v>
      </c>
      <c r="M14" s="218">
        <v>143</v>
      </c>
      <c r="N14" s="252">
        <f t="shared" si="5"/>
        <v>3624</v>
      </c>
      <c r="O14" s="109"/>
      <c r="P14" s="317" t="s">
        <v>30</v>
      </c>
      <c r="Q14" s="228">
        <v>9</v>
      </c>
      <c r="R14" s="219">
        <v>16</v>
      </c>
      <c r="S14" s="219">
        <v>12</v>
      </c>
      <c r="T14" s="218">
        <v>6</v>
      </c>
      <c r="U14" s="229">
        <v>7</v>
      </c>
      <c r="V14" s="229">
        <v>14</v>
      </c>
      <c r="W14" s="219">
        <v>9</v>
      </c>
      <c r="X14" s="219">
        <v>14</v>
      </c>
      <c r="Y14" s="219">
        <v>9</v>
      </c>
      <c r="Z14" s="219">
        <v>9</v>
      </c>
      <c r="AA14" s="229">
        <v>8</v>
      </c>
      <c r="AB14" s="229">
        <v>7</v>
      </c>
      <c r="AC14" s="259">
        <f t="shared" si="6"/>
        <v>120</v>
      </c>
    </row>
    <row r="15" spans="1:29" ht="18" hidden="1" customHeight="1" thickBot="1">
      <c r="A15" s="13" t="s">
        <v>31</v>
      </c>
      <c r="B15" s="230">
        <v>71</v>
      </c>
      <c r="C15" s="230">
        <v>97</v>
      </c>
      <c r="D15" s="230">
        <v>61</v>
      </c>
      <c r="E15" s="231">
        <v>105</v>
      </c>
      <c r="F15" s="231">
        <v>198</v>
      </c>
      <c r="G15" s="231">
        <v>442</v>
      </c>
      <c r="H15" s="232">
        <v>790</v>
      </c>
      <c r="I15" s="16">
        <v>674</v>
      </c>
      <c r="J15" s="16">
        <v>594</v>
      </c>
      <c r="K15" s="231">
        <v>275</v>
      </c>
      <c r="L15" s="231">
        <v>133</v>
      </c>
      <c r="M15" s="231">
        <v>108</v>
      </c>
      <c r="N15" s="252">
        <f t="shared" si="5"/>
        <v>3548</v>
      </c>
      <c r="O15" s="10"/>
      <c r="P15" s="251" t="s">
        <v>31</v>
      </c>
      <c r="Q15" s="230">
        <v>7</v>
      </c>
      <c r="R15" s="230">
        <v>13</v>
      </c>
      <c r="S15" s="230">
        <v>12</v>
      </c>
      <c r="T15" s="231">
        <v>11</v>
      </c>
      <c r="U15" s="231">
        <v>12</v>
      </c>
      <c r="V15" s="231">
        <v>15</v>
      </c>
      <c r="W15" s="231">
        <v>20</v>
      </c>
      <c r="X15" s="231">
        <v>15</v>
      </c>
      <c r="Y15" s="231">
        <v>15</v>
      </c>
      <c r="Z15" s="231">
        <v>20</v>
      </c>
      <c r="AA15" s="231">
        <v>9</v>
      </c>
      <c r="AB15" s="231">
        <v>7</v>
      </c>
      <c r="AC15" s="258">
        <f t="shared" si="6"/>
        <v>156</v>
      </c>
    </row>
    <row r="16" spans="1:29" ht="13.8" hidden="1" thickBot="1">
      <c r="A16" s="18" t="s">
        <v>32</v>
      </c>
      <c r="B16" s="228">
        <v>38</v>
      </c>
      <c r="C16" s="231">
        <v>19</v>
      </c>
      <c r="D16" s="231">
        <v>38</v>
      </c>
      <c r="E16" s="231">
        <v>203</v>
      </c>
      <c r="F16" s="231">
        <v>146</v>
      </c>
      <c r="G16" s="231">
        <v>439</v>
      </c>
      <c r="H16" s="232">
        <v>964</v>
      </c>
      <c r="I16" s="232">
        <v>1154</v>
      </c>
      <c r="J16" s="231">
        <v>423</v>
      </c>
      <c r="K16" s="231">
        <v>388</v>
      </c>
      <c r="L16" s="231">
        <v>176</v>
      </c>
      <c r="M16" s="231">
        <v>143</v>
      </c>
      <c r="N16" s="233">
        <f t="shared" si="5"/>
        <v>4131</v>
      </c>
      <c r="O16" s="10"/>
      <c r="P16" s="17" t="s">
        <v>32</v>
      </c>
      <c r="Q16" s="231">
        <v>7</v>
      </c>
      <c r="R16" s="231">
        <v>7</v>
      </c>
      <c r="S16" s="231">
        <v>8</v>
      </c>
      <c r="T16" s="231">
        <v>12</v>
      </c>
      <c r="U16" s="231">
        <v>9</v>
      </c>
      <c r="V16" s="231">
        <v>6</v>
      </c>
      <c r="W16" s="231">
        <v>11</v>
      </c>
      <c r="X16" s="231">
        <v>8</v>
      </c>
      <c r="Y16" s="231">
        <v>16</v>
      </c>
      <c r="Z16" s="231">
        <v>40</v>
      </c>
      <c r="AA16" s="231">
        <v>17</v>
      </c>
      <c r="AB16" s="231">
        <v>16</v>
      </c>
      <c r="AC16" s="231">
        <f t="shared" si="6"/>
        <v>157</v>
      </c>
    </row>
    <row r="17" spans="1:31" ht="13.8" hidden="1" thickBot="1">
      <c r="A17" s="234" t="s">
        <v>33</v>
      </c>
      <c r="B17" s="16">
        <v>49</v>
      </c>
      <c r="C17" s="16">
        <v>63</v>
      </c>
      <c r="D17" s="16">
        <v>50</v>
      </c>
      <c r="E17" s="16">
        <v>71</v>
      </c>
      <c r="F17" s="16">
        <v>144</v>
      </c>
      <c r="G17" s="16">
        <v>374</v>
      </c>
      <c r="H17" s="106">
        <v>729</v>
      </c>
      <c r="I17" s="106">
        <v>1097</v>
      </c>
      <c r="J17" s="106">
        <v>650</v>
      </c>
      <c r="K17" s="16">
        <v>397</v>
      </c>
      <c r="L17" s="16">
        <v>192</v>
      </c>
      <c r="M17" s="16">
        <v>217</v>
      </c>
      <c r="N17" s="233">
        <f t="shared" si="5"/>
        <v>4033</v>
      </c>
      <c r="O17" s="10"/>
      <c r="P17" s="19" t="s">
        <v>33</v>
      </c>
      <c r="Q17" s="16">
        <v>10</v>
      </c>
      <c r="R17" s="16">
        <v>6</v>
      </c>
      <c r="S17" s="16">
        <v>14</v>
      </c>
      <c r="T17" s="16">
        <v>10</v>
      </c>
      <c r="U17" s="16">
        <v>10</v>
      </c>
      <c r="V17" s="16">
        <v>19</v>
      </c>
      <c r="W17" s="16">
        <v>11</v>
      </c>
      <c r="X17" s="16">
        <v>20</v>
      </c>
      <c r="Y17" s="16">
        <v>15</v>
      </c>
      <c r="Z17" s="16">
        <v>8</v>
      </c>
      <c r="AA17" s="16">
        <v>11</v>
      </c>
      <c r="AB17" s="16">
        <v>8</v>
      </c>
      <c r="AC17" s="231">
        <f t="shared" si="6"/>
        <v>142</v>
      </c>
    </row>
    <row r="18" spans="1:31" ht="13.8" hidden="1" thickBot="1">
      <c r="A18" s="18" t="s">
        <v>34</v>
      </c>
      <c r="B18" s="16">
        <v>53</v>
      </c>
      <c r="C18" s="16">
        <v>39</v>
      </c>
      <c r="D18" s="16">
        <v>74</v>
      </c>
      <c r="E18" s="16">
        <v>64</v>
      </c>
      <c r="F18" s="16">
        <v>208</v>
      </c>
      <c r="G18" s="16">
        <v>491</v>
      </c>
      <c r="H18" s="16">
        <v>454</v>
      </c>
      <c r="I18" s="106">
        <v>1068</v>
      </c>
      <c r="J18" s="16">
        <v>568</v>
      </c>
      <c r="K18" s="16">
        <v>407</v>
      </c>
      <c r="L18" s="16">
        <v>228</v>
      </c>
      <c r="M18" s="16">
        <v>81</v>
      </c>
      <c r="N18" s="227">
        <f t="shared" si="5"/>
        <v>3735</v>
      </c>
      <c r="O18" s="10"/>
      <c r="P18" s="17" t="s">
        <v>34</v>
      </c>
      <c r="Q18" s="16">
        <v>12</v>
      </c>
      <c r="R18" s="16">
        <v>13</v>
      </c>
      <c r="S18" s="16">
        <v>46</v>
      </c>
      <c r="T18" s="16">
        <v>9</v>
      </c>
      <c r="U18" s="16">
        <v>20</v>
      </c>
      <c r="V18" s="16">
        <v>4</v>
      </c>
      <c r="W18" s="16">
        <v>8</v>
      </c>
      <c r="X18" s="16">
        <v>30</v>
      </c>
      <c r="Y18" s="16">
        <v>22</v>
      </c>
      <c r="Z18" s="16">
        <v>20</v>
      </c>
      <c r="AA18" s="16">
        <v>16</v>
      </c>
      <c r="AB18" s="16">
        <v>12</v>
      </c>
      <c r="AC18" s="235">
        <f t="shared" si="6"/>
        <v>212</v>
      </c>
    </row>
    <row r="19" spans="1:31" ht="13.8" hidden="1" thickBot="1">
      <c r="A19" s="18" t="s">
        <v>21</v>
      </c>
      <c r="B19" s="107">
        <v>67</v>
      </c>
      <c r="C19" s="107">
        <v>62</v>
      </c>
      <c r="D19" s="107">
        <v>57</v>
      </c>
      <c r="E19" s="107">
        <v>77</v>
      </c>
      <c r="F19" s="107">
        <v>473</v>
      </c>
      <c r="G19" s="107">
        <v>468</v>
      </c>
      <c r="H19" s="108">
        <v>659</v>
      </c>
      <c r="I19" s="107">
        <v>851</v>
      </c>
      <c r="J19" s="107">
        <v>542</v>
      </c>
      <c r="K19" s="107">
        <v>270</v>
      </c>
      <c r="L19" s="107">
        <v>208</v>
      </c>
      <c r="M19" s="107">
        <v>174</v>
      </c>
      <c r="N19" s="236">
        <f t="shared" si="5"/>
        <v>3908</v>
      </c>
      <c r="O19" s="10" t="s">
        <v>26</v>
      </c>
      <c r="P19" s="19" t="s">
        <v>21</v>
      </c>
      <c r="Q19" s="16">
        <v>6</v>
      </c>
      <c r="R19" s="16">
        <v>25</v>
      </c>
      <c r="S19" s="16">
        <v>29</v>
      </c>
      <c r="T19" s="16">
        <v>4</v>
      </c>
      <c r="U19" s="16">
        <v>17</v>
      </c>
      <c r="V19" s="16">
        <v>19</v>
      </c>
      <c r="W19" s="16">
        <v>14</v>
      </c>
      <c r="X19" s="16">
        <v>37</v>
      </c>
      <c r="Y19" s="20">
        <v>76</v>
      </c>
      <c r="Z19" s="16">
        <v>34</v>
      </c>
      <c r="AA19" s="16">
        <v>17</v>
      </c>
      <c r="AB19" s="16">
        <v>18</v>
      </c>
      <c r="AC19" s="235">
        <f t="shared" si="6"/>
        <v>296</v>
      </c>
    </row>
    <row r="20" spans="1:31">
      <c r="A20" s="21"/>
      <c r="B20" s="237"/>
      <c r="C20" s="237"/>
      <c r="D20" s="237"/>
      <c r="E20" s="237"/>
      <c r="F20" s="237"/>
      <c r="G20" s="237"/>
      <c r="H20" s="237"/>
      <c r="I20" s="237"/>
      <c r="J20" s="237"/>
      <c r="K20" s="237"/>
      <c r="L20" s="237"/>
      <c r="M20" s="237"/>
      <c r="N20" s="22"/>
      <c r="O20" s="10"/>
      <c r="P20" s="23"/>
      <c r="Q20" s="238"/>
      <c r="R20" s="238"/>
      <c r="S20" s="238"/>
      <c r="T20" s="238"/>
      <c r="U20" s="238"/>
      <c r="V20" s="238"/>
      <c r="W20" s="238"/>
      <c r="X20" s="238"/>
      <c r="Y20" s="238"/>
      <c r="Z20" s="238"/>
      <c r="AA20" s="238"/>
      <c r="AB20" s="238"/>
      <c r="AC20" s="237"/>
    </row>
    <row r="21" spans="1:31" ht="13.5" customHeight="1">
      <c r="A21" s="671" t="s">
        <v>212</v>
      </c>
      <c r="B21" s="672"/>
      <c r="C21" s="672"/>
      <c r="D21" s="672"/>
      <c r="E21" s="672"/>
      <c r="F21" s="672"/>
      <c r="G21" s="672"/>
      <c r="H21" s="672"/>
      <c r="I21" s="672"/>
      <c r="J21" s="672"/>
      <c r="K21" s="672"/>
      <c r="L21" s="672"/>
      <c r="M21" s="672"/>
      <c r="N21" s="673"/>
      <c r="O21" s="10"/>
      <c r="P21" s="671" t="str">
        <f>+A21</f>
        <v>※2023年 第48週（11/27～12/3） 現在</v>
      </c>
      <c r="Q21" s="672"/>
      <c r="R21" s="672"/>
      <c r="S21" s="672"/>
      <c r="T21" s="672"/>
      <c r="U21" s="672"/>
      <c r="V21" s="672"/>
      <c r="W21" s="672"/>
      <c r="X21" s="672"/>
      <c r="Y21" s="672"/>
      <c r="Z21" s="672"/>
      <c r="AA21" s="672"/>
      <c r="AB21" s="672"/>
      <c r="AC21" s="673"/>
    </row>
    <row r="22" spans="1:31" ht="13.8" thickBot="1">
      <c r="A22" s="298" t="s">
        <v>145</v>
      </c>
      <c r="B22" s="10"/>
      <c r="C22" s="10"/>
      <c r="D22" s="10"/>
      <c r="E22" s="10"/>
      <c r="F22" s="10"/>
      <c r="G22" s="10" t="s">
        <v>19</v>
      </c>
      <c r="H22" s="10"/>
      <c r="I22" s="10"/>
      <c r="J22" s="10"/>
      <c r="K22" s="10"/>
      <c r="L22" s="10"/>
      <c r="M22" s="10"/>
      <c r="N22" s="25"/>
      <c r="O22" s="10"/>
      <c r="P22" s="299"/>
      <c r="Q22" s="10"/>
      <c r="R22" s="10"/>
      <c r="S22" s="10"/>
      <c r="T22" s="10"/>
      <c r="U22" s="10"/>
      <c r="V22" s="10"/>
      <c r="W22" s="10"/>
      <c r="X22" s="10"/>
      <c r="Y22" s="10"/>
      <c r="Z22" s="10"/>
      <c r="AA22" s="10"/>
      <c r="AB22" s="10"/>
      <c r="AC22" s="27"/>
    </row>
    <row r="23" spans="1:31" ht="33" customHeight="1" thickBot="1">
      <c r="A23" s="24"/>
      <c r="B23" s="239" t="s">
        <v>152</v>
      </c>
      <c r="C23" s="10"/>
      <c r="D23" s="674" t="s">
        <v>210</v>
      </c>
      <c r="E23" s="675"/>
      <c r="F23" s="10"/>
      <c r="G23" s="10" t="s">
        <v>19</v>
      </c>
      <c r="H23" s="10"/>
      <c r="I23" s="10"/>
      <c r="J23" s="10"/>
      <c r="K23" s="10"/>
      <c r="L23" s="10"/>
      <c r="M23" s="10"/>
      <c r="N23" s="25"/>
      <c r="O23" s="109" t="s">
        <v>19</v>
      </c>
      <c r="P23" s="147"/>
      <c r="Q23" s="381" t="s">
        <v>153</v>
      </c>
      <c r="R23" s="657" t="s">
        <v>203</v>
      </c>
      <c r="S23" s="658"/>
      <c r="T23" s="659"/>
      <c r="U23" s="10"/>
      <c r="V23" s="10"/>
      <c r="W23" s="10"/>
      <c r="X23" s="10"/>
      <c r="Y23" s="10"/>
      <c r="Z23" s="10"/>
      <c r="AA23" s="10"/>
      <c r="AB23" s="10"/>
      <c r="AC23" s="27"/>
    </row>
    <row r="24" spans="1:31" ht="15" customHeight="1">
      <c r="A24" s="24"/>
      <c r="B24" s="10"/>
      <c r="C24" s="10"/>
      <c r="D24" s="10" t="s">
        <v>26</v>
      </c>
      <c r="E24" s="10"/>
      <c r="F24" s="10"/>
      <c r="G24" s="10"/>
      <c r="H24" s="10"/>
      <c r="I24" s="10"/>
      <c r="J24" s="10"/>
      <c r="K24" s="10"/>
      <c r="L24" s="10"/>
      <c r="M24" s="10"/>
      <c r="N24" s="25"/>
      <c r="O24" s="109" t="s">
        <v>19</v>
      </c>
      <c r="P24" s="146"/>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09" t="s">
        <v>19</v>
      </c>
      <c r="P25" s="26"/>
      <c r="Q25" s="10"/>
      <c r="R25" s="10"/>
      <c r="S25" s="10"/>
      <c r="T25" s="10"/>
      <c r="U25" s="10"/>
      <c r="V25" s="10"/>
      <c r="W25" s="10"/>
      <c r="X25" s="10"/>
      <c r="Y25" s="10"/>
      <c r="Z25" s="10"/>
      <c r="AA25" s="10"/>
      <c r="AB25" s="10"/>
      <c r="AC25" s="27"/>
      <c r="AE25" s="1" t="s">
        <v>145</v>
      </c>
    </row>
    <row r="26" spans="1:31">
      <c r="A26" s="24"/>
      <c r="B26" s="10"/>
      <c r="C26" s="10"/>
      <c r="D26" s="10"/>
      <c r="E26" s="10"/>
      <c r="F26" s="10"/>
      <c r="G26" s="10"/>
      <c r="H26" s="10"/>
      <c r="I26" s="10"/>
      <c r="J26" s="10"/>
      <c r="K26" s="10"/>
      <c r="L26" s="10"/>
      <c r="M26" s="10"/>
      <c r="N26" s="25"/>
      <c r="O26" s="10" t="s">
        <v>19</v>
      </c>
      <c r="P26" s="12"/>
      <c r="AC26" s="28"/>
    </row>
    <row r="27" spans="1:31">
      <c r="A27" s="24"/>
      <c r="B27" s="10"/>
      <c r="C27" s="10"/>
      <c r="D27" s="10"/>
      <c r="E27" s="10"/>
      <c r="F27" s="10"/>
      <c r="G27" s="10"/>
      <c r="H27" s="10"/>
      <c r="I27" s="10"/>
      <c r="J27" s="10"/>
      <c r="K27" s="10"/>
      <c r="L27" s="10"/>
      <c r="M27" s="10"/>
      <c r="N27" s="25"/>
      <c r="O27" s="10" t="s">
        <v>19</v>
      </c>
      <c r="P27" s="12"/>
      <c r="AC27" s="28"/>
    </row>
    <row r="28" spans="1:31">
      <c r="A28" s="24"/>
      <c r="B28" s="10"/>
      <c r="C28" s="10"/>
      <c r="D28" s="10"/>
      <c r="E28" s="10"/>
      <c r="F28" s="10"/>
      <c r="G28" s="10"/>
      <c r="H28" s="10"/>
      <c r="I28" s="10"/>
      <c r="J28" s="10"/>
      <c r="K28" s="10"/>
      <c r="L28" s="10"/>
      <c r="M28" s="10"/>
      <c r="N28" s="25"/>
      <c r="O28" s="10" t="s">
        <v>19</v>
      </c>
      <c r="P28" s="12"/>
      <c r="AC28" s="28"/>
      <c r="AD28" s="166"/>
    </row>
    <row r="29" spans="1:31">
      <c r="A29" s="24"/>
      <c r="B29" s="10"/>
      <c r="C29" s="10"/>
      <c r="D29" s="10"/>
      <c r="E29" s="10"/>
      <c r="F29" s="10"/>
      <c r="G29" s="10"/>
      <c r="H29" s="10"/>
      <c r="I29" s="10"/>
      <c r="J29" s="10"/>
      <c r="K29" s="10"/>
      <c r="L29" s="10"/>
      <c r="M29" s="10"/>
      <c r="N29" s="25"/>
      <c r="O29" s="10"/>
      <c r="P29" s="12"/>
      <c r="AC29" s="28"/>
    </row>
    <row r="30" spans="1:31" ht="21.6">
      <c r="A30" s="338" t="s">
        <v>169</v>
      </c>
      <c r="B30" s="10"/>
      <c r="C30" s="10"/>
      <c r="D30" s="10"/>
      <c r="E30" s="10"/>
      <c r="F30" s="10"/>
      <c r="G30" s="10"/>
      <c r="H30" s="10"/>
      <c r="I30" s="10"/>
      <c r="J30" s="10"/>
      <c r="K30" s="10"/>
      <c r="L30" s="10"/>
      <c r="M30" s="10"/>
      <c r="N30" s="25"/>
      <c r="O30" s="10"/>
      <c r="P30" s="12"/>
      <c r="AC30" s="28"/>
    </row>
    <row r="31" spans="1:31" ht="13.8" thickBot="1">
      <c r="A31" s="29"/>
      <c r="B31" s="30"/>
      <c r="C31" s="30"/>
      <c r="D31" s="30"/>
      <c r="E31" s="30"/>
      <c r="F31" s="30"/>
      <c r="G31" s="30"/>
      <c r="H31" s="30"/>
      <c r="I31" s="30"/>
      <c r="J31" s="30"/>
      <c r="K31" s="30"/>
      <c r="L31" s="30"/>
      <c r="M31" s="30"/>
      <c r="N31" s="31"/>
      <c r="O31" s="10"/>
      <c r="P31" s="32"/>
      <c r="Q31" s="33"/>
      <c r="R31" s="33"/>
      <c r="S31" s="33"/>
      <c r="T31" s="33"/>
      <c r="U31" s="33"/>
      <c r="V31" s="33"/>
      <c r="W31" s="33"/>
      <c r="X31" s="33"/>
      <c r="Y31" s="33"/>
      <c r="Z31" s="33"/>
      <c r="AA31" s="33"/>
      <c r="AB31" s="33"/>
      <c r="AC31" s="34"/>
    </row>
    <row r="32" spans="1:31">
      <c r="A32" s="35"/>
      <c r="C32" s="10"/>
      <c r="D32" s="10"/>
      <c r="E32" s="10"/>
      <c r="F32" s="10"/>
      <c r="G32" s="10"/>
      <c r="H32" s="10"/>
      <c r="I32" s="10"/>
      <c r="J32" s="10"/>
      <c r="K32" s="10"/>
      <c r="L32" s="10"/>
      <c r="M32" s="10"/>
      <c r="N32" s="10"/>
      <c r="O32" s="10"/>
    </row>
    <row r="33" spans="1:29">
      <c r="O33" s="10"/>
    </row>
    <row r="34" spans="1:29">
      <c r="K34" s="240" t="s">
        <v>26</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19" t="s">
        <v>154</v>
      </c>
      <c r="R38" s="119"/>
      <c r="S38" s="119"/>
      <c r="T38" s="119"/>
      <c r="U38" s="119"/>
      <c r="V38" s="119"/>
      <c r="W38" s="119"/>
      <c r="X38" s="119"/>
    </row>
    <row r="39" spans="1:29">
      <c r="Q39" s="119" t="s">
        <v>155</v>
      </c>
      <c r="R39" s="119"/>
      <c r="S39" s="119"/>
      <c r="T39" s="119"/>
      <c r="U39" s="119"/>
      <c r="V39" s="119"/>
      <c r="W39" s="119"/>
      <c r="X39" s="119"/>
    </row>
  </sheetData>
  <mergeCells count="8">
    <mergeCell ref="R23:T23"/>
    <mergeCell ref="A1:N1"/>
    <mergeCell ref="P1:AC1"/>
    <mergeCell ref="A2:N2"/>
    <mergeCell ref="P2:AC2"/>
    <mergeCell ref="A21:N21"/>
    <mergeCell ref="P21:AC21"/>
    <mergeCell ref="D23:E23"/>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4EEC-0D5A-452A-8DA2-5BC0A5532224}">
  <sheetPr codeName="Sheet5"/>
  <dimension ref="A1:J28"/>
  <sheetViews>
    <sheetView topLeftCell="A2" workbookViewId="0">
      <selection activeCell="J10" sqref="J10"/>
    </sheetView>
  </sheetViews>
  <sheetFormatPr defaultRowHeight="13.2"/>
  <cols>
    <col min="2" max="4" width="11" customWidth="1"/>
    <col min="5" max="7" width="12.109375" customWidth="1"/>
  </cols>
  <sheetData>
    <row r="1" spans="1:10">
      <c r="A1" s="105"/>
      <c r="B1" s="105"/>
      <c r="C1" s="105"/>
      <c r="D1" s="105"/>
      <c r="E1" s="105"/>
      <c r="F1" s="105"/>
      <c r="G1" s="105"/>
      <c r="H1" s="105"/>
    </row>
    <row r="2" spans="1:10">
      <c r="A2" s="105"/>
      <c r="B2" s="105"/>
      <c r="C2" s="105"/>
      <c r="D2" s="105"/>
      <c r="E2" s="105"/>
      <c r="F2" s="105"/>
      <c r="G2" s="105"/>
      <c r="H2" s="105"/>
    </row>
    <row r="3" spans="1:10">
      <c r="A3" s="105"/>
      <c r="B3" s="105"/>
      <c r="C3" s="105"/>
      <c r="D3" s="105"/>
      <c r="E3" s="105"/>
      <c r="F3" s="105"/>
      <c r="G3" s="105"/>
      <c r="H3" s="105"/>
    </row>
    <row r="4" spans="1:10">
      <c r="A4" s="105"/>
      <c r="B4" s="433" t="s">
        <v>215</v>
      </c>
      <c r="C4" s="434"/>
      <c r="D4" s="105"/>
      <c r="E4" s="105"/>
      <c r="F4" s="105"/>
      <c r="G4" s="105"/>
      <c r="H4" s="105"/>
    </row>
    <row r="5" spans="1:10" ht="13.8" thickBot="1">
      <c r="A5" s="105"/>
      <c r="B5" s="676" t="s">
        <v>189</v>
      </c>
      <c r="C5" s="677"/>
      <c r="D5" s="677"/>
      <c r="E5" s="678" t="s">
        <v>190</v>
      </c>
      <c r="F5" s="678"/>
      <c r="G5" s="679"/>
      <c r="H5" s="105"/>
    </row>
    <row r="6" spans="1:10">
      <c r="A6" s="105"/>
      <c r="B6" s="457" t="s">
        <v>191</v>
      </c>
      <c r="C6" s="458" t="s">
        <v>191</v>
      </c>
      <c r="D6" s="458" t="s">
        <v>192</v>
      </c>
      <c r="E6" s="459" t="s">
        <v>191</v>
      </c>
      <c r="F6" s="458" t="s">
        <v>191</v>
      </c>
      <c r="G6" s="460" t="s">
        <v>192</v>
      </c>
      <c r="H6" s="105"/>
    </row>
    <row r="7" spans="1:10">
      <c r="A7" s="105"/>
      <c r="B7" s="503" t="s">
        <v>193</v>
      </c>
      <c r="C7" s="504" t="s">
        <v>194</v>
      </c>
      <c r="D7" s="504" t="s">
        <v>195</v>
      </c>
      <c r="E7" s="505" t="s">
        <v>193</v>
      </c>
      <c r="F7" s="504" t="s">
        <v>194</v>
      </c>
      <c r="G7" s="506" t="s">
        <v>195</v>
      </c>
      <c r="H7" s="105"/>
    </row>
    <row r="8" spans="1:10" ht="13.8" thickBot="1">
      <c r="A8" s="105"/>
      <c r="B8" s="507">
        <v>139914</v>
      </c>
      <c r="C8" s="508">
        <v>72971</v>
      </c>
      <c r="D8" s="508">
        <v>66943</v>
      </c>
      <c r="E8" s="508">
        <v>11499</v>
      </c>
      <c r="F8" s="508">
        <v>5584</v>
      </c>
      <c r="G8" s="509">
        <v>5915</v>
      </c>
      <c r="H8" s="105"/>
    </row>
    <row r="9" spans="1:10">
      <c r="A9" s="105"/>
      <c r="B9" s="105"/>
      <c r="C9" s="105"/>
      <c r="D9" s="105"/>
      <c r="E9" s="105"/>
      <c r="F9" s="105"/>
      <c r="G9" s="105"/>
      <c r="H9" s="105"/>
    </row>
    <row r="10" spans="1:10">
      <c r="A10" s="105"/>
      <c r="B10" s="105"/>
      <c r="C10" s="105"/>
      <c r="D10" s="105"/>
      <c r="E10" s="105"/>
      <c r="F10" s="105"/>
      <c r="G10" s="105"/>
      <c r="H10" s="105"/>
      <c r="J10" t="s">
        <v>258</v>
      </c>
    </row>
    <row r="11" spans="1:10">
      <c r="A11" s="105"/>
      <c r="B11" s="105"/>
      <c r="C11" s="105"/>
      <c r="D11" s="105"/>
      <c r="E11" s="105"/>
      <c r="F11" s="105"/>
      <c r="G11" s="105"/>
      <c r="H11" s="105"/>
    </row>
    <row r="12" spans="1:10">
      <c r="A12" s="105"/>
      <c r="B12" s="433" t="s">
        <v>257</v>
      </c>
      <c r="C12" s="434"/>
      <c r="D12" s="105"/>
      <c r="E12" s="105"/>
      <c r="F12" s="105"/>
      <c r="G12" s="105"/>
      <c r="H12" s="105"/>
    </row>
    <row r="13" spans="1:10" ht="13.8" thickBot="1">
      <c r="A13" s="105"/>
      <c r="B13" s="676" t="s">
        <v>189</v>
      </c>
      <c r="C13" s="677"/>
      <c r="D13" s="677"/>
      <c r="E13" s="678" t="s">
        <v>190</v>
      </c>
      <c r="F13" s="678"/>
      <c r="G13" s="679"/>
      <c r="H13" s="105"/>
    </row>
    <row r="14" spans="1:10">
      <c r="A14" s="105"/>
      <c r="B14" s="457" t="s">
        <v>191</v>
      </c>
      <c r="C14" s="458" t="s">
        <v>191</v>
      </c>
      <c r="D14" s="458" t="s">
        <v>192</v>
      </c>
      <c r="E14" s="459" t="s">
        <v>191</v>
      </c>
      <c r="F14" s="458" t="s">
        <v>191</v>
      </c>
      <c r="G14" s="460" t="s">
        <v>192</v>
      </c>
      <c r="H14" s="105"/>
    </row>
    <row r="15" spans="1:10">
      <c r="A15" s="105"/>
      <c r="B15" s="503" t="s">
        <v>193</v>
      </c>
      <c r="C15" s="504" t="s">
        <v>194</v>
      </c>
      <c r="D15" s="504" t="s">
        <v>195</v>
      </c>
      <c r="E15" s="505" t="s">
        <v>193</v>
      </c>
      <c r="F15" s="504" t="s">
        <v>194</v>
      </c>
      <c r="G15" s="506" t="s">
        <v>195</v>
      </c>
      <c r="H15" s="105"/>
    </row>
    <row r="16" spans="1:10" ht="13.8" thickBot="1">
      <c r="A16" s="105"/>
      <c r="B16" s="507">
        <v>132117</v>
      </c>
      <c r="C16" s="508">
        <v>68703</v>
      </c>
      <c r="D16" s="508">
        <v>63414</v>
      </c>
      <c r="E16" s="508">
        <v>13583</v>
      </c>
      <c r="F16" s="508">
        <v>6642</v>
      </c>
      <c r="G16" s="509">
        <v>6941</v>
      </c>
      <c r="H16" s="105"/>
    </row>
    <row r="17" spans="1:8">
      <c r="A17" s="105"/>
      <c r="B17" s="105"/>
      <c r="C17" s="105"/>
      <c r="D17" s="105"/>
      <c r="E17" s="105"/>
      <c r="F17" s="105"/>
      <c r="G17" s="105"/>
      <c r="H17" s="105"/>
    </row>
    <row r="18" spans="1:8">
      <c r="A18" s="105"/>
      <c r="B18" s="105"/>
      <c r="C18" s="105"/>
      <c r="D18" s="105"/>
      <c r="E18" s="105"/>
      <c r="F18" s="105"/>
      <c r="G18" s="105"/>
      <c r="H18" s="105"/>
    </row>
    <row r="19" spans="1:8">
      <c r="A19" s="105"/>
      <c r="B19" s="105"/>
      <c r="C19" s="105"/>
      <c r="D19" s="105"/>
      <c r="E19" s="105"/>
      <c r="F19" s="105"/>
      <c r="G19" s="105"/>
      <c r="H19" s="105"/>
    </row>
    <row r="20" spans="1:8" ht="18" customHeight="1">
      <c r="A20" s="105"/>
      <c r="B20" s="440" t="s">
        <v>189</v>
      </c>
      <c r="C20" s="441"/>
      <c r="D20" s="441"/>
      <c r="E20" s="442" t="s">
        <v>190</v>
      </c>
      <c r="F20" s="442"/>
      <c r="G20" s="435"/>
      <c r="H20" s="105"/>
    </row>
    <row r="21" spans="1:8" ht="18" customHeight="1">
      <c r="A21" s="105"/>
      <c r="B21" s="436" t="s">
        <v>202</v>
      </c>
      <c r="C21" s="437" t="s">
        <v>201</v>
      </c>
      <c r="D21" s="437" t="s">
        <v>196</v>
      </c>
      <c r="E21" s="438" t="s">
        <v>197</v>
      </c>
      <c r="F21" s="437" t="s">
        <v>200</v>
      </c>
      <c r="G21" s="439" t="s">
        <v>198</v>
      </c>
      <c r="H21" s="105"/>
    </row>
    <row r="22" spans="1:8" ht="18" customHeight="1">
      <c r="A22" s="105"/>
      <c r="B22" s="454">
        <f>+B16/B8</f>
        <v>0.94427291050216566</v>
      </c>
      <c r="C22" s="454">
        <f t="shared" ref="C22:G22" si="0">+C16/C8</f>
        <v>0.94151101122363678</v>
      </c>
      <c r="D22" s="454">
        <f t="shared" si="0"/>
        <v>0.94728350985166487</v>
      </c>
      <c r="E22" s="454">
        <f t="shared" si="0"/>
        <v>1.1812331507087572</v>
      </c>
      <c r="F22" s="454">
        <f t="shared" si="0"/>
        <v>1.1894699140401146</v>
      </c>
      <c r="G22" s="454">
        <f t="shared" si="0"/>
        <v>1.1734573119188503</v>
      </c>
      <c r="H22" s="105"/>
    </row>
    <row r="23" spans="1:8">
      <c r="B23" s="105"/>
      <c r="C23" s="105"/>
      <c r="D23" s="105"/>
      <c r="E23" s="105"/>
      <c r="F23" s="105"/>
      <c r="G23" s="105"/>
      <c r="H23" s="105"/>
    </row>
    <row r="24" spans="1:8">
      <c r="B24" s="105"/>
      <c r="C24" s="105"/>
      <c r="D24" s="105"/>
      <c r="E24" s="105"/>
      <c r="F24" s="105"/>
      <c r="G24" s="105"/>
      <c r="H24" s="105"/>
    </row>
    <row r="25" spans="1:8">
      <c r="B25" s="105"/>
      <c r="C25" s="105"/>
      <c r="D25" s="105"/>
      <c r="E25" s="105"/>
      <c r="F25" s="105"/>
      <c r="G25" s="105"/>
      <c r="H25" s="105"/>
    </row>
    <row r="26" spans="1:8">
      <c r="H26" s="105"/>
    </row>
    <row r="28" spans="1:8">
      <c r="H28" t="s">
        <v>209</v>
      </c>
    </row>
  </sheetData>
  <mergeCells count="4">
    <mergeCell ref="B13:D13"/>
    <mergeCell ref="E13:G13"/>
    <mergeCell ref="B5:D5"/>
    <mergeCell ref="E5:G5"/>
  </mergeCells>
  <phoneticPr fontId="8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49　ノロウイルス関連情報 </vt:lpstr>
      <vt:lpstr>49　 衛生訓話</vt:lpstr>
      <vt:lpstr>49　食中毒記事等 </vt:lpstr>
      <vt:lpstr>49　海外情報</vt:lpstr>
      <vt:lpstr>48　感染症情報</vt:lpstr>
      <vt:lpstr>49　感染症統計</vt:lpstr>
      <vt:lpstr>Sheet1</vt:lpstr>
      <vt:lpstr>49 食品回収</vt:lpstr>
      <vt:lpstr>49　食品表示</vt:lpstr>
      <vt:lpstr>49　残留農薬　等 </vt:lpstr>
      <vt:lpstr>'48　感染症情報'!Print_Area</vt:lpstr>
      <vt:lpstr>'49　 衛生訓話'!Print_Area</vt:lpstr>
      <vt:lpstr>'49　ノロウイルス関連情報 '!Print_Area</vt:lpstr>
      <vt:lpstr>'49　海外情報'!Print_Area</vt:lpstr>
      <vt:lpstr>'49　感染症統計'!Print_Area</vt:lpstr>
      <vt:lpstr>'49　残留農薬　等 '!Print_Area</vt:lpstr>
      <vt:lpstr>'49　食中毒記事等 '!Print_Area</vt:lpstr>
      <vt:lpstr>'49 食品回収'!Print_Area</vt:lpstr>
      <vt:lpstr>'49　食品表示'!Print_Area</vt:lpstr>
      <vt:lpstr>スポンサー公告!Print_Area</vt:lpstr>
      <vt:lpstr>'49　残留農薬　等 '!Print_Titles</vt:lpstr>
      <vt:lpstr>'49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2023-12-17T05:14:28Z</dcterms:modified>
</cp:coreProperties>
</file>