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hidePivotFieldList="1"/>
  <xr:revisionPtr revIDLastSave="0" documentId="13_ncr:1_{7EFEF296-50F3-4C78-B12F-9FE7214B3DA4}"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8　ノロウイルス関連情報 " sheetId="101" r:id="rId3"/>
    <sheet name="48  衛生訓話" sheetId="155" r:id="rId4"/>
    <sheet name="48　食中毒記事等 " sheetId="29" r:id="rId5"/>
    <sheet name="48　海外情報" sheetId="123" r:id="rId6"/>
    <sheet name="47　感染症情報" sheetId="124" r:id="rId7"/>
    <sheet name="48　感染症統計" sheetId="125" r:id="rId8"/>
    <sheet name="Sheet1" sheetId="147" state="hidden" r:id="rId9"/>
    <sheet name="48 食品回収" sheetId="60" r:id="rId10"/>
    <sheet name="48　食品表示" sheetId="34" r:id="rId11"/>
    <sheet name="48　残留農薬　等 " sheetId="35" r:id="rId12"/>
  </sheets>
  <definedNames>
    <definedName name="_xlnm._FilterDatabase" localSheetId="2" hidden="1">'48　ノロウイルス関連情報 '!$A$22:$G$75</definedName>
    <definedName name="_xlnm._FilterDatabase" localSheetId="11" hidden="1">'48　残留農薬　等 '!$A$1:$C$1</definedName>
    <definedName name="_xlnm._FilterDatabase" localSheetId="4" hidden="1">'48　食中毒記事等 '!$A$1:$D$1</definedName>
    <definedName name="_xlnm.Print_Area" localSheetId="6">'47　感染症情報'!$A$1:$D$33</definedName>
    <definedName name="_xlnm.Print_Area" localSheetId="3">'48  衛生訓話'!$A$1:$M$24</definedName>
    <definedName name="_xlnm.Print_Area" localSheetId="2">'48　ノロウイルス関連情報 '!$A$1:$N$84</definedName>
    <definedName name="_xlnm.Print_Area" localSheetId="5">'48　海外情報'!$A$1:$C$33</definedName>
    <definedName name="_xlnm.Print_Area" localSheetId="7">'48　感染症統計'!$A$1:$AC$37</definedName>
    <definedName name="_xlnm.Print_Area" localSheetId="11">'48　残留農薬　等 '!$A$1:$C$20</definedName>
    <definedName name="_xlnm.Print_Area" localSheetId="4">'48　食中毒記事等 '!$A$1:$D$25</definedName>
    <definedName name="_xlnm.Print_Area" localSheetId="9">'48 食品回収'!$A$1:$E$53</definedName>
    <definedName name="_xlnm.Print_Area" localSheetId="10">'48　食品表示'!$A$1:$N$15</definedName>
    <definedName name="_xlnm.Print_Area" localSheetId="1">スポンサー公告!$B$1:$AA$34</definedName>
    <definedName name="_xlnm.Print_Titles" localSheetId="11">'48　残留農薬　等 '!$1:$1</definedName>
    <definedName name="_xlnm.Print_Titles" localSheetId="4">'48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G22" i="147" l="1"/>
  <c r="D22" i="147"/>
  <c r="E22" i="147"/>
  <c r="F22" i="147"/>
  <c r="C22" i="147"/>
  <c r="B22" i="147"/>
  <c r="B16" i="78"/>
  <c r="N7" i="125" l="1"/>
  <c r="AC7" i="125"/>
  <c r="Y4" i="125" l="1"/>
  <c r="Z4" i="125"/>
  <c r="K4" i="125"/>
  <c r="B14" i="78" l="1"/>
  <c r="B19" i="78" l="1"/>
  <c r="B18" i="78"/>
  <c r="B17" i="78" l="1"/>
  <c r="G15" i="78" l="1"/>
  <c r="F4" i="125" l="1"/>
  <c r="E4" i="125"/>
  <c r="D4" i="125"/>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<sst xmlns="http://schemas.openxmlformats.org/spreadsheetml/2006/main" count="644" uniqueCount="449">
  <si>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</si>
  <si>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</si>
  <si>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</si>
  <si>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</si>
  <si>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</si>
  <si>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</si>
  <si>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</si>
  <si>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</si>
  <si>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</si>
  <si>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</si>
  <si>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</si>
  <si>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</si>
  <si>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</si>
  <si>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</si>
  <si>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</si>
  <si>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</si>
  <si>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</si>
  <si>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</si>
  <si>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</si>
  <si>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</si>
  <si>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</si>
  <si>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</si>
  <si>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</si>
  <si>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</si>
  <si>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</si>
  <si>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</si>
  <si>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</si>
  <si>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</si>
  <si>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</si>
  <si>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</si>
  <si>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</si>
  <si>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</si>
  <si>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</si>
  <si>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</si>
  <si>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</si>
  <si>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</si>
  <si>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</si>
  <si>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</si>
  <si>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</si>
  <si>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</si>
  <si>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</si>
  <si>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</si>
  <si>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</si>
  <si>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</si>
  <si>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</si>
  <si>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</si>
  <si>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</si>
  <si>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</si>
  <si>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</si>
  <si>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</si>
  <si>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</si>
  <si>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</si>
  <si>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</si>
  <si>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</si>
  <si>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</si>
  <si>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</si>
  <si>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</si>
  <si>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</si>
  <si>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</si>
  <si>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</si>
  <si>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</si>
  <si>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</si>
  <si>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</si>
  <si>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</si>
  <si>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</si>
  <si>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</si>
  <si>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</si>
  <si>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</si>
  <si>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</si>
  <si>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</si>
  <si>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</si>
  <si>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</si>
  <si>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</si>
  <si>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</si>
  <si>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</si>
  <si>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</si>
  <si>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</si>
  <si>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</si>
  <si>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</si>
  <si>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</si>
  <si>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</si>
  <si>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</si>
  <si>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</si>
  <si>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</si>
  <si>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</si>
  <si>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</si>
  <si>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</si>
  <si>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</si>
  <si>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</si>
  <si>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</si>
  <si>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</si>
  <si>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</si>
  <si>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</si>
  <si>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</si>
  <si>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</si>
  <si>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</si>
  <si>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</si>
  <si>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</si>
  <si>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</si>
  <si>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</si>
  <si>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</si>
  <si>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</si>
  <si>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</si>
  <si>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</si>
  <si>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</si>
  <si>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</si>
  <si>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</si>
  <si>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</si>
  <si>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</si>
  <si>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</si>
  <si>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</si>
  <si>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</si>
  <si>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</si>
  <si>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</si>
  <si>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</si>
  <si>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</si>
  <si>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</si>
  <si>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</si>
  <si>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</si>
  <si>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</si>
  <si>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</si>
  <si>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</si>
  <si>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</si>
  <si>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</si>
  <si>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</si>
  <si>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</si>
  <si>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</si>
  <si>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</si>
  <si>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</si>
  <si>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</si>
  <si>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</si>
  <si>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</si>
  <si>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</si>
  <si>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</si>
  <si>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</si>
  <si>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</si>
  <si>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</si>
  <si>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</si>
  <si>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</si>
  <si>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</si>
  <si>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</si>
  <si>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</si>
  <si>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</si>
  <si>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</si>
  <si>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</si>
  <si>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</si>
  <si>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</si>
  <si>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</si>
  <si>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</si>
  <si>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</si>
  <si>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</si>
  <si>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</si>
  <si>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</si>
  <si>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</si>
  <si>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</si>
  <si>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</si>
  <si>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</si>
  <si>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</si>
  <si>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</si>
  <si>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</si>
  <si>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</si>
  <si>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</si>
  <si>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</si>
  <si>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</si>
  <si>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</si>
  <si>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</si>
  <si>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</si>
  <si>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</si>
  <si>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</si>
  <si>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</si>
  <si>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</si>
  <si>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</si>
  <si>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</si>
  <si>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</si>
  <si>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</si>
  <si>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</si>
  <si>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</si>
  <si>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</si>
  <si>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</si>
  <si>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</si>
  <si>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</si>
  <si>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</si>
  <si>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</si>
  <si>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</si>
  <si>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</si>
  <si>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</si>
  <si>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</si>
  <si>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</si>
  <si>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</si>
  <si>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</si>
  <si>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</si>
  <si>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</si>
  <si>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</si>
  <si>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</si>
  <si>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</si>
  <si>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</si>
  <si>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</si>
  <si>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</si>
  <si>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</si>
  <si>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</si>
  <si>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</si>
  <si>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</si>
  <si>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I女性</t>
    <phoneticPr fontId="86"/>
  </si>
  <si>
    <t>　NC総数　　　　</t>
    <phoneticPr fontId="5"/>
  </si>
  <si>
    <t>NC女性</t>
    <phoneticPr fontId="8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</si>
  <si>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</si>
  <si>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NC男性</t>
    <phoneticPr fontId="86"/>
  </si>
  <si>
    <t>I男性</t>
    <phoneticPr fontId="86"/>
  </si>
  <si>
    <t>　I総数</t>
    <phoneticPr fontId="5"/>
  </si>
  <si>
    <t>やや増加　コロナ前に近づく</t>
    <rPh sb="2" eb="4">
      <t>ゾウカ</t>
    </rPh>
    <rPh sb="8" eb="9">
      <t>マエ</t>
    </rPh>
    <rPh sb="10" eb="11">
      <t>チカ</t>
    </rPh>
    <phoneticPr fontId="5"/>
  </si>
  <si>
    <t>3類感染症　
細菌性赤痢</t>
    <phoneticPr fontId="5"/>
  </si>
  <si>
    <t>回収＆返金</t>
  </si>
  <si>
    <t>ツルヤ</t>
  </si>
  <si>
    <t>回収＆交換</t>
  </si>
  <si>
    <t>回収＆返金/交換</t>
  </si>
  <si>
    <t>回収</t>
  </si>
  <si>
    <t>いなげや</t>
  </si>
  <si>
    <t>毎週　　ひとつ　　覚えていきましょう</t>
    <phoneticPr fontId="5"/>
  </si>
  <si>
    <t>　↓　職場の先輩は以下のことを理解して　わかり易く　指導しましょう　↓</t>
    <phoneticPr fontId="5"/>
  </si>
  <si>
    <t>.</t>
    <phoneticPr fontId="86"/>
  </si>
  <si>
    <t>単月としては多い</t>
    <rPh sb="0" eb="2">
      <t>タンゲツ</t>
    </rPh>
    <rPh sb="6" eb="7">
      <t>オオ</t>
    </rPh>
    <phoneticPr fontId="86"/>
  </si>
  <si>
    <t>下野新聞</t>
    <rPh sb="0" eb="2">
      <t>シモノ</t>
    </rPh>
    <rPh sb="2" eb="4">
      <t>シンブン</t>
    </rPh>
    <phoneticPr fontId="86"/>
  </si>
  <si>
    <t>福岡放送</t>
    <rPh sb="0" eb="2">
      <t>フクオカ</t>
    </rPh>
    <rPh sb="2" eb="4">
      <t>ホウソウ</t>
    </rPh>
    <phoneticPr fontId="86"/>
  </si>
  <si>
    <t>11 月 27 日に給食調理員 1 名が体調不良により休暇を取得した。検査を行った結果、夕方にノロウイルス陽性が判明。他の調理員に体調不良の者はいないが、感染の有無を確認する必要があるため、11 月 28 日の給食を急遽休止することとし、保護者に対しお弁当の持参を依頼した(牛乳のみ提供)。11 月 29 日については、調理を必要としない簡易給食を提供する予定となっている。11 月 30 日以降の対応については、検討中である。</t>
    <phoneticPr fontId="86"/>
  </si>
  <si>
    <t>鎌倉市ニュース</t>
    <rPh sb="0" eb="3">
      <t>カマクラシ</t>
    </rPh>
    <phoneticPr fontId="86"/>
  </si>
  <si>
    <t>福岡市東区の保育施設で、0歳から5歳までの園児49人と職員7人、あわせて56人が嘔吐（おうと）や下痢の症状を訴え、一部の園児からノロウイルスが検出されました。福岡市はノロウイルスによる感染性胃腸炎の集団発生とみて28日、発表しました。
★北九州市の保育園でも感染 園児２５人に感染性胃腸炎　　KBC九州朝日放送 11/27</t>
    <rPh sb="120" eb="124">
      <t>キタキュウシュウシ</t>
    </rPh>
    <phoneticPr fontId="86"/>
  </si>
  <si>
    <t>ライフコーポレー...</t>
  </si>
  <si>
    <t>イオン九州</t>
  </si>
  <si>
    <t>ほうれん草 一部残留農薬成分基準値超過</t>
  </si>
  <si>
    <t>市が調べたところ、１１月２２日と２４日にこの店を利用した２０代から５０代の男性２２人と、３０代から４０代の女性７人のあわせて２９人が症状を訴えたということで、現在、全員が快方に向かっているということです。また、このうち１１人の客と従業員からノロウイルスが検出されたことから保健所はこの店の料理が原因の集団食中毒と断定し、３０日から３日間の営業停止処分にしました。</t>
    <phoneticPr fontId="86"/>
  </si>
  <si>
    <t>NHK</t>
    <phoneticPr fontId="86"/>
  </si>
  <si>
    <t>2023年第46週</t>
    <phoneticPr fontId="86"/>
  </si>
  <si>
    <t>新商品　NO NEN  (ラーメンメンヌキスープダケ)　あじ印食品工業</t>
    <rPh sb="0" eb="3">
      <t>シンショウヒン</t>
    </rPh>
    <rPh sb="30" eb="31">
      <t>ジルシ</t>
    </rPh>
    <rPh sb="31" eb="33">
      <t>ショクヒン</t>
    </rPh>
    <rPh sb="33" eb="35">
      <t>コウギョウ</t>
    </rPh>
    <phoneticPr fontId="33"/>
  </si>
  <si>
    <t>2023/47週</t>
    <phoneticPr fontId="86"/>
  </si>
  <si>
    <t>2023/48週</t>
  </si>
  <si>
    <t>今週のニュース（Noroｖｉｒｕｓ） (12/4-12/10)</t>
    <rPh sb="0" eb="2">
      <t>コンシュウ</t>
    </rPh>
    <phoneticPr fontId="5"/>
  </si>
  <si>
    <t>-</t>
    <phoneticPr fontId="86"/>
  </si>
  <si>
    <t>食中毒情報  (12/4-12/10)</t>
    <rPh sb="0" eb="3">
      <t>ショクチュウドク</t>
    </rPh>
    <rPh sb="3" eb="5">
      <t>ジョウホウ</t>
    </rPh>
    <phoneticPr fontId="5"/>
  </si>
  <si>
    <t>海外情報 (12/4-12/10)</t>
    <rPh sb="0" eb="4">
      <t>カイガイジョウホウ</t>
    </rPh>
    <phoneticPr fontId="5"/>
  </si>
  <si>
    <t>※2023年 第48週（11/27～12/3） 現在</t>
    <phoneticPr fontId="5"/>
  </si>
  <si>
    <t>食品リコール・回収情報
 (12/4-12/10)</t>
    <rPh sb="0" eb="2">
      <t>ショクヒン</t>
    </rPh>
    <rPh sb="7" eb="9">
      <t>カイシュウ</t>
    </rPh>
    <rPh sb="9" eb="11">
      <t>ジョウホウ</t>
    </rPh>
    <phoneticPr fontId="5"/>
  </si>
  <si>
    <t>小田急商事</t>
  </si>
  <si>
    <t>東立商事</t>
  </si>
  <si>
    <t>よこすか葉山農業...</t>
  </si>
  <si>
    <t>manameal...</t>
  </si>
  <si>
    <t>古舘製麺所</t>
  </si>
  <si>
    <t>天然酵母パン メ...</t>
  </si>
  <si>
    <t>津具屋製菓</t>
  </si>
  <si>
    <t>あまに鶏のとり天 一部ラベル誤貼付でアレルゲン表示欠落</t>
  </si>
  <si>
    <t>日洋フレッシュ</t>
  </si>
  <si>
    <t>7プレミアム さばの塩焼 一部プラスチック片混入の恐れコメントあり</t>
  </si>
  <si>
    <t>ウオロク</t>
  </si>
  <si>
    <t>タレかつ丼 一部ラベル誤貼付でアレルゲン(卵)表示欠落</t>
  </si>
  <si>
    <t>社会福祉法人くる...</t>
  </si>
  <si>
    <t>レモンクッキー 一部原料(小麦粉)でカビ毒の基準値超過</t>
  </si>
  <si>
    <t>イトーヨーカ堂</t>
  </si>
  <si>
    <t>草加店 鶏もも塩唐揚げ 一部加熱不十分</t>
  </si>
  <si>
    <t>羽沢製菓</t>
  </si>
  <si>
    <t>南部煎餅全般 一部原料(小麦粉)カビ毒基準値超過</t>
  </si>
  <si>
    <t>枝豆ととうもろこしのつまみ揚げ 一部特定原材料表示欠落</t>
  </si>
  <si>
    <t>ジャパンミート</t>
  </si>
  <si>
    <t>冷凍5種のきのこピザ他4品目 一部保存温度逸脱コメントあり</t>
  </si>
  <si>
    <t>特定非営利活動法...</t>
  </si>
  <si>
    <t>まりちゃんのカヌレ 一部賞味期限誤記入</t>
  </si>
  <si>
    <t>おいしさ発信工房...</t>
  </si>
  <si>
    <t>フルーツゼリー 一部原材料,添加物表示欠落</t>
  </si>
  <si>
    <t>サミット</t>
  </si>
  <si>
    <t>本一色店 しらす干 一部消費期限誤表記</t>
  </si>
  <si>
    <t>テレック</t>
  </si>
  <si>
    <t>農心 セウカンブラック 一部アレルゲン表示欠落</t>
  </si>
  <si>
    <t>三浦屋</t>
  </si>
  <si>
    <t>真アジフライ 一部ラベル誤貼付でアレルギー誤表示</t>
  </si>
  <si>
    <t>成田柳屋本店</t>
  </si>
  <si>
    <t>多笑餅 一部消費期限誤印字</t>
  </si>
  <si>
    <t>沖縄マツバラ</t>
  </si>
  <si>
    <t>あんもち他 一部消費期限誤印字</t>
  </si>
  <si>
    <t>大海老天重 一部ラベル誤貼付でアレルゲン表示欠落</t>
  </si>
  <si>
    <t>糸島手造りハム</t>
  </si>
  <si>
    <t>ポークジャーキー 一部亜硝酸根成分規格超過</t>
  </si>
  <si>
    <t>北総ガーデン</t>
  </si>
  <si>
    <t>濃蜜やきいも 一部食味の変異</t>
  </si>
  <si>
    <t>小沢食品</t>
  </si>
  <si>
    <t>昭和の豆腐 絹 一部消費期限誤表示</t>
  </si>
  <si>
    <t>山形店 広島県産かき大粒 一部ラベル誤貼付で表記間違い</t>
  </si>
  <si>
    <t>えひめ中央農業協...</t>
  </si>
  <si>
    <t>ブロッコリー 一部残留農薬基準超過</t>
  </si>
  <si>
    <t>マックスバリュ西...</t>
  </si>
  <si>
    <t>ハンバーグ弁当他10商品 調理オーブンに洗浄用薬剤残留の恐れ</t>
  </si>
  <si>
    <t>Wベリーベーグル 一部アレルゲン(乳成分,大豆)表示欠落</t>
  </si>
  <si>
    <t>志賀煎餅</t>
  </si>
  <si>
    <t>南部せんべい 一部原料小麦でDON赤カビ基準超過</t>
  </si>
  <si>
    <t>菓一條</t>
  </si>
  <si>
    <t>吹上(和菓子)他 一部賞味期限誤印字</t>
  </si>
  <si>
    <t>近商ストア</t>
  </si>
  <si>
    <t>布施店 カキフライ 一部消費期限誤表示</t>
  </si>
  <si>
    <t>イオンリテールス...</t>
  </si>
  <si>
    <t>お肉屋さんのコロッケ 一部ラベル誤貼付で特定原材料表示欠落</t>
  </si>
  <si>
    <t>マルキョウ</t>
  </si>
  <si>
    <t>川棚店 カツオ刺身用 一部消費期限誤印字</t>
  </si>
  <si>
    <t>オーサワジャパン...</t>
  </si>
  <si>
    <t>オーサワの石臼挽き完全粉 他 一部原料(小麦)で基準超過のカビ毒</t>
  </si>
  <si>
    <t>岩手屋</t>
  </si>
  <si>
    <t>巖手とりから 一部原料(小麦粉)で基準値超過のデオキシニバレノール</t>
  </si>
  <si>
    <t>DOUNEL</t>
  </si>
  <si>
    <t>かりんとう全般 一部原料(小麦粉)に基準値超過の赤カビの恐れ</t>
  </si>
  <si>
    <t>山口県農業協同組...</t>
  </si>
  <si>
    <t>遊気百菜館 春菊 一部残留農薬基準超過</t>
  </si>
  <si>
    <t>崎陽軒</t>
  </si>
  <si>
    <t>崎陽軒 駅弁シリーズ チャーハン弁当 一部ラベル誤貼付</t>
  </si>
  <si>
    <t>社会福祉法人夢2...</t>
  </si>
  <si>
    <t>黒糖きなこクッキー他5品目 一部原料でDON基準値超過の恐れ</t>
  </si>
  <si>
    <t>ノースオブジェク...</t>
  </si>
  <si>
    <t>カップマドレーヌ他 一部包装不良の恐れ</t>
  </si>
  <si>
    <t>えひめ中央農協 干し柿(ふじ柿) 一部カビ発生の恐れ</t>
  </si>
  <si>
    <t>楽陽食品</t>
  </si>
  <si>
    <t>チルド20個餃子 一部賞味期限誤印字</t>
  </si>
  <si>
    <t>江戸前握り寿司(錦) 一部特定原材料(卵)表示欠落</t>
  </si>
  <si>
    <t>いくら細巻 一部ラベル誤貼付で特定原材料表示欠落</t>
  </si>
  <si>
    <t>八宝菜・炒飯弁当 一部ラベル誤貼付で特定原材料表示欠落</t>
  </si>
  <si>
    <t>グラノーラ 2商品 一部アレルギー(乳成分)表示欠落</t>
  </si>
  <si>
    <t>韃靼そば 他 計21商品 一部原料(小麦粉)でDONカビ毒基準値超過</t>
  </si>
  <si>
    <t>パン 一部原材料(小麦粉)からDONかび毒基準値超過</t>
  </si>
  <si>
    <t>こねこのあしあと 一部個包装シール部分に不具合</t>
  </si>
  <si>
    <t>2023年第47週（11月20日〜11月26日）</t>
    <phoneticPr fontId="86"/>
  </si>
  <si>
    <t>結核例　195例</t>
    <rPh sb="7" eb="8">
      <t>レイ</t>
    </rPh>
    <phoneticPr fontId="5"/>
  </si>
  <si>
    <t>血清群・毒素型：‌O157 VT1・VT2（19例）、O157 VT2（15例）、O111 VT1（6例）、O26 VT1（5例）、O115VT1（1例）、
O128 VT1・VT2（1例）、O146VT2（1例）、O8 VT2（1例）、O91 VT1（1例）、その他・不明（10例）
累積報告数：3,566例（有症者2,390例、うちHUS 65例．死亡3例）</t>
    <phoneticPr fontId="86"/>
  </si>
  <si>
    <t xml:space="preserve">年齢群：‌1歳（1例）、3歳（3例）、4歳（1例）、5歳（3例）、6歳（4例）、9歳（2例）、
10代（8例）、20代（7例）、30代（6例）、40代（6例）、50代（9例）、60代（4例）、
70代（5例）、80代（1例）
</t>
    <phoneticPr fontId="86"/>
  </si>
  <si>
    <t xml:space="preserve">腸管出血性大腸菌感染症60例（有症者38例、うちHUS 2例）
感染地域：国内47例、国内・国外不明13例
国内の感染地域：‌茨城県9例、埼玉県6例、東京都3例、福岡県3例、山形県2例、群馬県2例、神奈川県2例、宮崎県2例、鹿児島県2例、北海道1例、岩手県1例、福島県1例、千葉県1例、富山県1例、石川県1例、長野県1例、大阪府1例、兵庫県1例、愛媛県1例、大分県1例、国内（都道府県不明）5例
</t>
    <phoneticPr fontId="86"/>
  </si>
  <si>
    <t>E型肝炎7例 感染地域（感染源）：‌北海道1例（不明）、神奈川県1例（不明）、
京都府1例（豚レバー）、国内（都道府県不明）2例（牛肉/生レバー/ユッケ1例、    不明1例）、国内・国外不明2例（不明2例）</t>
    <phoneticPr fontId="86"/>
  </si>
  <si>
    <t>レジオネラ症41例（肺炎型37例、ポンティアック型3例、無症状病原体保有者1例）
感染地域：栃木県4例、愛媛県4例、埼玉県3例、富山県3例、岩手県2例、東京都2例、神奈川県2例、福岡県2例、秋田県1例、群馬県1例、千葉県1例、山梨県1例、岐阜県1例、静岡県1例、愛知県1例、京都府1例、兵庫県1例、石川県/愛知県1例、
国内（都道府県不明）3例、国内・国外不明6例
年齢群：50代（6例）、60代（3例）、70代（11例）、80代（12例）、90代以上（9例） 累積報告数：2,074例</t>
    <phoneticPr fontId="86"/>
  </si>
  <si>
    <t>アメーバ赤痢2例（腸管アメーバ症2例）
感染地域：国内（都道府県不明）1例、台湾1例
感染経路：性的接触1例（異性間・同性間不明）、経口感染1例</t>
    <phoneticPr fontId="86"/>
  </si>
  <si>
    <t>2023年第47週</t>
    <phoneticPr fontId="86"/>
  </si>
  <si>
    <r>
      <t xml:space="preserve">対前週
</t>
    </r>
    <r>
      <rPr>
        <b/>
        <sz val="14"/>
        <color rgb="FFFF0000"/>
        <rFont val="ＭＳ Ｐゴシック"/>
        <family val="3"/>
        <charset val="128"/>
      </rPr>
      <t>インフルエンザ 　    130.8%   増加</t>
    </r>
    <r>
      <rPr>
        <b/>
        <sz val="11"/>
        <rFont val="ＭＳ Ｐゴシック"/>
        <family val="3"/>
        <charset val="128"/>
      </rPr>
      <t xml:space="preserve">
</t>
    </r>
    <r>
      <rPr>
        <b/>
        <sz val="14"/>
        <color rgb="FFFF0000"/>
        <rFont val="ＭＳ Ｐゴシック"/>
        <family val="3"/>
        <charset val="128"/>
      </rPr>
      <t>新型コロナウイルス  119.2%　増加</t>
    </r>
    <rPh sb="0" eb="3">
      <t>タイゼンシュウ</t>
    </rPh>
    <rPh sb="26" eb="28">
      <t>ゾウカ</t>
    </rPh>
    <rPh sb="29" eb="31">
      <t>シンガタ</t>
    </rPh>
    <rPh sb="47" eb="49">
      <t>ゾウカ</t>
    </rPh>
    <phoneticPr fontId="86"/>
  </si>
  <si>
    <t>注意</t>
    <rPh sb="0" eb="2">
      <t>チュウイ</t>
    </rPh>
    <phoneticPr fontId="86"/>
  </si>
  <si>
    <t>食品表示 (12/4-12/10)</t>
    <rPh sb="0" eb="2">
      <t>ショクヒン</t>
    </rPh>
    <rPh sb="2" eb="4">
      <t>ヒョウジ</t>
    </rPh>
    <phoneticPr fontId="5"/>
  </si>
  <si>
    <t>残留農薬 (12/4-12/10)</t>
    <phoneticPr fontId="16"/>
  </si>
  <si>
    <t>コメを偽って表示し販売か 卸売り会社に山梨県が是正指示</t>
    <phoneticPr fontId="16"/>
  </si>
  <si>
    <t>韮崎市にあるコメの卸売り会社が袋詰めのコメを「武川米こしひかり」などと偽って表示して販売したとして、県は７日、この会社に食品表示法に基づいて適正な表示に是正するよう指示しました。県から是正指示を受けたのは韮崎市龍岡町下條南割でコメの卸売りなどを手がける「Ｔ・Ｍプライズ」です。
県によりますと、この会社はおととし１１月から去年５月までの間に袋に「武川米こしひかり」、原料玄米の欄に「山梨県産」や「コシヒカリ」などと表示した袋詰めのコメについて、実際には異なる産地や種類のコメを混ぜて販売していたということです。
おととし、県の調査で発覚し、その後ことし７月にかけて会社などへ立ち入り検査を行ったところ、少なくとも６６７６キロが小売店などに納品されていたということです。
このため県は、原材料の適正な表示などを定めた食品表示法に基づいて、７日、表示の改善や再発防止策の実施などを指示しました。
県から是正指示を受けたコメの卸売会社の社長は、ＮＨＫの取材に対し、「当時、コロナ禍で人手不足もあり、従業員が入れ替わる中で指導が行き届かず間違えて違う種類のコメを混入してしまったと思われる。内部の体制を見直し、今後は誤りのないように改善に努めたい」と話しています。</t>
    <phoneticPr fontId="16"/>
  </si>
  <si>
    <t>給食産地偽装で食品加工会社が撤退　小田原市立小学校、後継事業者決まる</t>
    <phoneticPr fontId="16"/>
  </si>
  <si>
    <t>　相模原市中央区の食品加工会社「寿食品」が外国産の豚肉を国内産と偽って給食食材として納品していた問題で、小田原市教育委員会は５日、同社が１２月末で撤退の意向を示していた市立小学校４校の給食調理業務について…</t>
    <phoneticPr fontId="16"/>
  </si>
  <si>
    <t>「白楊豚」問題で渡清（宇都宮）に行政指導　栃木県、食品表示法に基づき　別の豚納品し販売</t>
    <phoneticPr fontId="16"/>
  </si>
  <si>
    <t>栃木県高根沢町上柏崎の道の駅たかねざわ元気あっぷむらで宇都宮白楊高の「白楊豚」として別の豚肉が納品、販売されていた問題で、県が食品表示法に基づき、納品していた宇都宮市東宿郷5丁目の食肉加工卸「渡清」に対し行政指導したことが6日までに、関係者への取材で分かった。県は少なくとも9300キロ余りの豚肉を白楊豚と偽って表示していたなどとして、再発防止の措置を講じるよう同社に求めた。指導は11月30日付。
　関係者によると、県は調査の結果、同社が少なくとも2020年3月～23年10月の間、白楊豚と表示して別の豚肉9321キロを納品していたと判断。白楊豚の使用をうたった加工食品では輸入豚肉も使用しているのに、その使用割合を示さなかったとした。さらに同社が原産地などの表示の根拠となる製造記録を作っておらず、表示内容が本物かどうか証明できないとも認定した。その上で県は、食品表示に対する意識の欠如や管理態勢の不備などを指摘。食品表示に関する責任の所在を明確にしたり、チェック体制を定期的に検証したりして、必要な改善を行うよう指導した。全役員と社員に食品表示制度の教育を行うことなども求めた。
　行政指導を受け、同社は下野新聞社の取材に「コンプライアンス（法令順守）を徹底し、一から出直したい」とした。今後、宇都宮白楊高を訪れ謝罪するほか、22日までに県へ再発防止策を提出するという。道の駅を所有する高根沢町は「道の駅と白楊豚の信用を回復するため、原因と責任の所在を追及しなければならない」と、今後の対応を検討しているとした。
　問題を巡っては、10月上旬に外部の精肉業者から「白楊豚の供給量と消費量に不整合があるのではないか」と道の駅に情報があり、道の駅が渡清に問い合わせて発覚した。道の駅指定管理者の塚原緑地研究所は同27日、問題を公表。県は10月中旬以降、渡清に立ち入り調査などを行っていた。</t>
    <phoneticPr fontId="16"/>
  </si>
  <si>
    <t>「4週間で-20kg」広告に根拠なし　健康食品販売元に景表法違反</t>
    <phoneticPr fontId="16"/>
  </si>
  <si>
    <t>消費者庁は5日、著しい痩身（そうしん）効果をうたった健康食品「スリムサポ」を販売していた「アリュール」（東京都品川区）に対し、景品表示法違反（優良誤認）で再発防止策などを求める措置命令を出したと発表した。11月27日付。スリムサポはカプセル状の食品で、機能性表示食品として肥満気味な人の体重やウエストサイズなどの減少をサポートする効果があるとして消費者庁に届けられていた。消費者庁によると、同社は遅くとも2023年3月以降、自社サイトなどで「4週間で-20kg達成！！」などと、届け出た表示内容を越えた表現をし、誰でも簡単に痩身効果を得られるかのように表示した。消費者庁は同社が提出した資料はこうした表示の合理的な根拠を示すものではないと判断した。また、機能性表示食品は事業者の責任で食品の機能性の根拠などを届け出るもので、国が審査をする制度ではないにもかかわらず、「国が痩せると認めたサプリ」などとうその表示をしていた。</t>
    <phoneticPr fontId="16"/>
  </si>
  <si>
    <t>ブロッコリー 一部残留農薬基準超過</t>
    <phoneticPr fontId="16"/>
  </si>
  <si>
    <t>令和5年11月16日～30日に、関西1市場、愛媛1市場 で販売した「ブロッコリー」において、基準値を超える残留農薬(プロスルホカルブ)が検出「検出値0.07ppm(基準値0.01ppm)」されたため、回収する。これまで健康被害の報告はない。(リコールプラス編集部)(リコールプラス)
【対象】
ブロッコリー
関西1市場、愛媛1市場
【対処方法】
販売日:令和5年11月16日～30日販売分
回収方法:各市場からの回収
回収後の対応:廃棄
周知方法:えひめ中央農業協同組合ホームページ(http://www.ja-e-chuo.or.jp)
回収場所:えひめ中央農業協同組合　本所
【関連URL】https://ifas.mhlw.go.jp/faspub/_link.do?i=IO_S020502&amp;p=RCL202303459</t>
    <phoneticPr fontId="16"/>
  </si>
  <si>
    <t>https://www.foods-ch.com/anzen/kt_48122/</t>
    <phoneticPr fontId="16"/>
  </si>
  <si>
    <t>日本、ベトナム産のドリアンと唐辛子を廃棄　許容基準超の残留農薬検出で</t>
    <phoneticPr fontId="16"/>
  </si>
  <si>
    <t>日本の検疫当局はこのほど、許容基準を超える残留農薬が検出されたとして、ベトナム産のドリアンと唐辛子の2商品のロットを処分した。ロットを日本に輸入したのは、ジャパン・アップルLLC(Japan Apple LLC)とされている。このうちドリアンのロットは約1.4tで、許容基準を超えたプロシミドン(殺菌剤の一種)が検出。ベトナムの大手企業を介して1kg当たり13万2000VND(約800円)の価格で輸入されたもので、同ロットによる損失は約2億VND(約120万円)と試算される。
　一方、唐辛子のロットは約4tで、許容基準を超えたトリシクラゾールとヘキサコナゾール(いずれも殺菌剤の一種)が検出された。唐辛子については、補償のため再度輸入が必要で、これに応じなければペナルティを科される可能性が高いという。
　税関総局によると、2023年1～10月期におけるドリアン輸出額は20億USD(約2940億円)以上で、前年同期の7倍に膨らみ、果物・野菜輸出額の42％に寄与した。ドリアン輸出額のうち、中国向け輸出が圧倒的な割合を占めた。一方、厳しい基準の達成が求められる日本向けの輸出額は同▲12％減の130万USD(約1億9100万円)程度に留まった。</t>
    <phoneticPr fontId="16"/>
  </si>
  <si>
    <t>https://www.viet-jo.com/news/economy/231204175917.html</t>
    <phoneticPr fontId="16"/>
  </si>
  <si>
    <t>日本産カジキから基準値超えるカドミウム検出 水際検査で不合格／台湾</t>
    <phoneticPr fontId="16"/>
  </si>
  <si>
    <t>衛生福利部（保健省）食品薬物管理署（食薬署）は5日、日本から輸入されたカジキから基準値を超えるカドミウムが検出され、水際検査で不合格となったと公表した。規定により積み戻しまたは廃棄処分される。不合格となったのは北海道産カジキの切り身6キロ。有害性のある重金属、カドミウムが1キロ当たり0.2ミリグラム検出された。台湾における同品目の基準値は同0.05ミリグラムに設定されている。
この他、韓国から輸入されたブドウ約9450キロが残留農薬の基準違反で不合格となった。韓国のブドウが不合格となるのは今年に入ってから7件目。同署は先月27日から同品目の抜き取り検査の割合を、通常の「2～10％」から「20～50%」に引き上げた。この日公表された不合格品は計12件。日本産カジキや韓国産ブドウの他、中国から輸入されたトウガラシパウダーなどがリストに含まれている。</t>
    <phoneticPr fontId="16"/>
  </si>
  <si>
    <t>https://japan.focustaiwan.tw/society/202312060004</t>
    <phoneticPr fontId="16"/>
  </si>
  <si>
    <t>里芋における残留農薬基準値の超過について</t>
    <phoneticPr fontId="16"/>
  </si>
  <si>
    <t>日頃は、岐阜県農産物をご愛顧頂き誠にありがとうございます。
この度、残留農薬検査において食品衛生法で規定された残留農薬基準値を超過した事案が発生しました。
　そのため、該当する商品につきまして流通在庫、店頭商品、消費者の皆様から回収を致しております。関係者の皆様には多大なご迷惑をお掛けしておりますことを心からお詫び申し上げます。今後は、再発防止策を講じていく所存ですので、ご理解を賜りますようお願い申し上げます。
１．回収対象　
（１）店頭販売：令和５年１１月１６日（木）～１２月９日（土）
（２）品　　目：円空さといも　
２．検出内容
（１）検出成分：ダイアジノン（農薬名：ダイアジノンSLゾル）
（２）検出量：0.03ppm（基準値0.02ppm）
　※今回の検出値は、体重50㎏の人の場合、以下のとおり
　　○ＡＤＩ　(一日摂取許容量)
　　　この「さといも」を1kg未満であれば、毎日、一生涯、食べ続けても、健康に悪影響がでないと考えられる量
　　○ＡＲｆＤ（急性参照用量）
　　　この「さといも」を24時間以内に41kg以上食べなければ、急性毒性はないと考えられる量
３．経過
　土壌中のコガネムシ類幼虫を防除するため、種芋を植え付ける前にダイアジノンSLゾルを倍率50倍（使用基準　希釈倍率25倍～50倍）で使用しましたが、生産者１名において何らかの影響により当該農薬の成分が基準値以上残留し、成分が検出したと考えられます。なお、１２月９日現在、健康被害に関する報告は受けていません。</t>
    <phoneticPr fontId="16"/>
  </si>
  <si>
    <t>https://www.zennoh.or.jp/gf/topics/2023/98392.html</t>
    <phoneticPr fontId="16"/>
  </si>
  <si>
    <t>栃木県保健福祉部は８日、県北健康福祉センター管内の保育園で、ノロウイルスを原因とする感染性胃腸炎が集団発生し、園児ら計30人が感染したと発表した。</t>
    <phoneticPr fontId="86"/>
  </si>
  <si>
    <t>豊橋市によりますと12月1日、市内で開かれていたスポーツ関係のイベントで役員らに“幕の内弁当”244食が配られ、弁当を食べた82人が下痢や発熱などの症状を訴えました。
このうち男性1人が入院しているということですが、快方に向かっているということです。
「幕の内弁当」の中身は、ごはん・ハンバーグ・ミートソーススパゲティ・焼肉・揚げ物（エビフライやコロッケ）・サラダなどが入っていたということです。</t>
    <phoneticPr fontId="86"/>
  </si>
  <si>
    <t>CBC放送</t>
    <rPh sb="3" eb="5">
      <t>ホウソウ</t>
    </rPh>
    <phoneticPr fontId="86"/>
  </si>
  <si>
    <t>広島県によりますと１１月２６日から１２月４日までに、尾道市にある学校の寮を利用している生徒と職員４２人のうち、半数以上となる２４人の生徒がおう吐や下痢などの症状を訴えました。いずれも軽症だということです。
県の保健環境センターが症状が出た５人の便を検査した結果、全員からノロウイルス</t>
    <phoneticPr fontId="86"/>
  </si>
  <si>
    <t>NHK</t>
    <phoneticPr fontId="86"/>
  </si>
  <si>
    <t>岩手県の大船渡保健所管内の教育・保育施設で、ノロウイルスによる感染性胃腸炎が集団発生し、園児と職員合わせて28人が嘔吐や下痢の症状を訴えました。今年度県内で発生した感染性胃腸炎の集団発生は21件目です。…</t>
    <phoneticPr fontId="86"/>
  </si>
  <si>
    <t>IBC岩手</t>
    <rPh sb="0" eb="5">
      <t>ニコソイワテ</t>
    </rPh>
    <phoneticPr fontId="86"/>
  </si>
  <si>
    <t>https://www.topics.or.jp/articles/-/1005364</t>
    <phoneticPr fontId="86"/>
  </si>
  <si>
    <t>中国の２０２３年の「十大流行語」に、東京電力福島第１原発処理水の海洋放出を批判する際に中国政府が使う「核汚染水」が選ばれた。新華社が６日報じた。
　ほかには「中華民族現代文明」「デジタル中国」「杭州アジア大会」などが選ばれた。中国国家言語資源監視・研究センターが十数億に上る言葉が含まれたデータベースを基に選定したという。</t>
    <phoneticPr fontId="86"/>
  </si>
  <si>
    <t>イタリア下院、欧州初の培養肉の生産・販売禁止法案を可決(イタリア) ｜ ビジネス短信 ―ジェトロ</t>
  </si>
  <si>
    <t xml:space="preserve">COP28“再生可能エネルギーの発電容量3倍へ 110か国以上合意” ｜ NHK </t>
  </si>
  <si>
    <t>中国でミカンの食べ過ぎによる高カリウム血症患者が増加（CGTN Japanese）</t>
  </si>
  <si>
    <t>2024年から改正食品規則を適用、最新のガイドラインに基づくラベル表示を(マレーシア) ｜ ビジネス短信 ―ジェトロ</t>
  </si>
  <si>
    <t>中国、創作お茶飲料の成分開示 - 日本経済新聞</t>
  </si>
  <si>
    <t xml:space="preserve">ジェトロ、米国のPFASに関する食品包装・食品接触材規制の動向のウェビナー開催(米国) ｜ </t>
  </si>
  <si>
    <t>台湾が日本から輸入した食品からまた微量の放射線、今年すでに5回目―中国メディア</t>
  </si>
  <si>
    <t>日本産カジキから基準値超えるカドミウム検出 水際検査で不合格／台湾（中央社フォーカス台湾） - Yahoo!ニュース</t>
  </si>
  <si>
    <t xml:space="preserve">「核汚染水」十大流行語に 中国｜全国・海外のニュース - 徳島新聞 </t>
  </si>
  <si>
    <t>https://news.yahoo.co.jp/articles/75996df349f1f093457962ef48d5fb82350ca1af</t>
    <phoneticPr fontId="86"/>
  </si>
  <si>
    <t>衛生福利部（保健省）食品薬物管理署（食薬署）は5日、日本から輸入されたカジキから基準値を超えるカドミウムが検出され、水際検査で不合格となったと公表した。規定により積み戻しまたは廃棄処分される。不合格となったのは北海道産カジキの切り身6キロ。有害性のある重金属、カドミウムが1キロ当たり0.2ミリグラム検出された。台湾における同品目の基準値は同0.05ミリグラムに設定されている。この他、韓国から輸入されたブドウ約9450キロが残留農薬の基準違反で不合格となった。韓国のブドウが不合格となるのは今年に入ってから7件目。同署は先月27日から同品目の抜き取り検査の割合を、通常の「2～10％」から「20～50%」に引き上げた。
この日公表された不合格品は計12件。日本産カジキや韓国産ブドウの他、中国から輸入されたトウガラシパウダーなどがリストに含まれている。</t>
    <phoneticPr fontId="86"/>
  </si>
  <si>
    <t>https://www.recordchina.co.jp/b924923-s25-c100-d0193.html</t>
    <phoneticPr fontId="86"/>
  </si>
  <si>
    <t>2023年12月5日、中国メディアの観察者網は、日本から台湾に輸出された食品で再び微量の放射性物質が確認されたと報じた。記事は台湾メディアが報じた内容として、台湾の衛生福利部食品薬物管理署が5日、熊本県産の輸入しいたけ粉末1．2キロから1キロ当たり10．6ベクレルの放射性物質セシウム137が検出されたことを明らかにしたと紹介。林金富（リン・ジンフー）署長によると、今年に入って日本の輸入食品から微量の放射性物質が見つかるのは茨城県産の緑茶パウダーや北海道産の松茸、鹿児島産の抹茶パウダー、愛知県産のブルーベリーエキスに続いて5回目、東京電力福島第一原発の汚染処理水の海洋放出が始まってから3回目であると伝えた。
また、台湾の食品安全法では食品中に含まれる放射性物質の限界量が1キロ当たり100ベクレルとなっており、今回のしいたけ粉末は同法の基準に適合していると紹介する一方、立法院での決議に基づき同署が業者に対して返送や廃棄を求める「道徳的説諭」を実施し、業者も相応の処理を行うことを約束したとしている。
記事はさらに、同署の統計として、東日本大震災に伴う同原発事故発生直後の2011年3月15日から今年12月3日までに日本から台湾に輸出された食品22万1475ロットの検査を実施し、このうちサンプル253点から微量の放射性元物質が検出されたものの、いずれも台湾と日本の基準内にあったと紹介した。</t>
    <phoneticPr fontId="86"/>
  </si>
  <si>
    <t>https://www.jetro.go.jp/biznews/2023/12/ddd622b977eca4e7.html</t>
    <phoneticPr fontId="86"/>
  </si>
  <si>
    <t>ジェトロは11月29日、米国の食品・食品包装関連規制を専門とするケラー・アンド・ヘックマン弁護士事務所（Keller and Heckman LLP）のジョージ・ミスコー（George G. Misko, Partner）弁護士と、日本案件担当アドバイザーの難波多加志氏を講師に招き、米国向けに輸出を行う国内食品製造業者などを対象とした「米国でのPFASに関する食品包装・食品接触材規制の動向」と題したウェビナーを開催した。500人を超える関係者が登録した。PFASは、いわゆる有機フッ素化合物の総称で、耐熱性や耐水性、耐油性、非粘着性などの特性があり、衣料、食品包装、調理器具、化粧品、電子・電気部品、自動車部品をはじめとする多くの産業や製品に利用されている。一方で、PFASが環境や人体に与えるマイナスの影響を理由に、PFASに関する規制の導入やメーカーが製造の中止を表明するといった動きもある（2022年12月22日記事、2023年3月15日記事参照）。
こうした中、ジェトロは2023年4月と6月にも、「カリフォルニアPFAS関連規制解説セミナー」「PFASを取り巻く最新情報と企業の対応方向」と題したウェビナーを開催している（2023年5月2日記事、2023年7月4日記事参照）。今回のウェビナーでは、全米の食品包装や食品接触材に関する規制の動向に焦点を当て、連邦政府による規制に加え、各州での規制動向についても解説した。質疑応答では、PFASの具体的な使用状況における規制適用の可能性や、米国環境保護庁（EPA）が公表した新規制などに関する質問があった。終了後のアンケートでは、「食品包装にかかるPFAS規制の米国内での規制の現状がよくわかった」「自社で規制を調べていたところで、大変参考になった」といった声が100件近く寄せられ、関心の高さがうかがえた。</t>
    <phoneticPr fontId="86"/>
  </si>
  <si>
    <t>https://www.jetro.go.jp/biznews/2023/12/40d11b44ca93180d.html</t>
    <phoneticPr fontId="86"/>
  </si>
  <si>
    <t>https://www.nikkei.com/article/DGKKZO76704310V01C23A2FFJ000/</t>
    <phoneticPr fontId="86"/>
  </si>
  <si>
    <t>中国で若者に人気のお茶を使った創作飲料を提供する店舗が、原材料やカロリーの情報を分かりやすく提供する取り組みを広げている。創作飲料は砂糖や乳製品を大量に使うものも少なくない。消費者の健康や安全に対する意識の高まりが、企業の情報開示の姿勢に影響を与えている。「全製品の原料、栄養成分、（産地などの）追跡情報を公開します」。お茶飲料の店舗を展開する「喜茶（HEYTEA）」は10月下旬、公式サイト上で宣言した。この日以降、店舗の電光掲示板や公式サイトには「成分の配合を披露」と銘打った表示が出るようになった。たとえば人気メニュー「多肉ブドウゼリー」のサイトページをみると、ジャスミン茶の一種である「緑●（おんなへんにもんがまえのない開）」を使い、産地は雲南省や四川省と書かれている。ブドウ果汁に人工色素と香料を使用していないことを明記し、ブドウ果肉については使用量や平均糖度まで開示している。
この取り組みについて、喜茶の女性利用客は「いまは授乳中なので、成分開示があると安心」と語った。別の女性も「成分の開示はいいことだ。他の企業も見習ってほしい」とした。中国では2015年ごろからお茶を使った創作飲料が流行し、「新式茶」と呼ばれている。果物のほか、チーズやクリームなど乳製品や砂糖を使った多様な飲料が存在する。
中国チェーンストア経営協会によると、23年8月末時点で新式茶の店舗は約51万5000店あり、20年末から36%増えた。一方で、消費者の健康意識は高まっている。別の調査によると、新式茶の購入回数を減らした人の49.4%が健康に害があると考えているほか、消費者の67.9%は品質と安全を考慮した上で購入しているとした。病気や肥満を避けるためにカロリーや脂肪、糖分の量を気にする人は多い。こうした動向を受けて、企業側も工夫を凝らす。ミルクティー専門店「覇王茶姫」は9月、自社サイトで「カロリー計算機」と名付けたサービスを開始した。利用者が飲料のサイズや甘みなどを選ぶと、カロリーやたんぱく質、脂肪の量が自動で表示される。お茶飲料店「茶百道」も一部の飲料についてたんぱく質や脂肪の含有量を開示し、第三者機関の検査報告書を開示している。情報開示が盛んになったのは、過去に有名な茶系飲料チェーンの店舗で、腐った果物の使用や害虫の発生が明らかになり、衛生問題が浮上したことも背景にある。飲食店が増加するなか、食品の透明性への対応は競争を左右する要素となっている。</t>
    <phoneticPr fontId="86"/>
  </si>
  <si>
    <t>マレーシア政府は2024年1月から、食品の新表示規則を施行する。2020年7月21日付官報で公示された「2020年食品（改正）（No.4）規則PDFファイル(外部サイトへ、新しいウィンドウで開きます)」第1条（2）に基づき、従来は2022年7月22日からの施行予定だったところ、運用開始を延期していたもの。
マレーシアで販売する食品の一般的な表示基準は、「1985年食品規則」に準拠する必要がある（ジェトロウェブサイト、食品関連の規制＞6.ラベル表示を参照）。今回の改正により、食品表示にかかる規制が一部変更されたことから、食品を取り扱う事業者は、必要に応じてラベルを更新する必要がある。例えば、保健省食品安全品質管理部が定める要件に適合しない場合の「オーガニック」やこれに類する用語の使用禁止、「全粒粉」と表示する際の詳細基準の設定、規定要件を満たす場合の砂糖や塩分不使用表示の容認、などが改正規則には明記された。上記官報を受け、保健省は2023年8月3日、新規則の運用開始日を2024年1月1日とする通達外部サイトへ、新しいウィンドウで開きます（マレー語のみ）を出した。食品表示には（1）量的原材料表示（QUID）、（2）食品添加物が含まれる場合には国際番号システム（INS）、（3）栄養成分表の下に塩分量、を明記する必要があると特記した上で、表示ラベルの具体例PDFファイル(外部サイトへ、新しいウィンドウで開きます)も提示。輸入者による「1983年食品法」および「1985年食品規則」の順守もあらためて強調した。また、2023年11月にジェトロが保健省に確認したところ、同省は今回の改正を反映した詳細ガイドラインPDFファイル(0.0B)も発行した。一般的な食品表示、栄養表示、食品広告、放射線照射食品の表示、遺伝子組み換え食品などのバイオテクノロジー応用食品の表示に関する指針などを掲載している。</t>
    <phoneticPr fontId="86"/>
  </si>
  <si>
    <t>https://news.yahoo.co.jp/articles/f257c796310ee5fab8f0bfb0ae307a0bde4202b9</t>
    <phoneticPr fontId="86"/>
  </si>
  <si>
    <t>最近、中国の一部病院では高カリウム血症と診断される人が増え、中には尿毒症を発症する人までいます。原因はミカンによるとのことです。冬になると、多くの人が強い酸味や甘みが際立った砂糖橘や貢橘と呼ばれる種類のミカンを好んで食べ、中には止まらなくなってしまう人もいます。その結果、体調に異変が生じて病院に緊急搬送される人も珍しくない状態です。武漢の夕刊紙「武漢晩報」によると、腎臓病の持病を持つ蒋さんは、ミカン5個を一気に食べたところ急に気を失って倒れ、病院に搬送されました。検査により、男性の場合には正常値が1リットル当たり53-106マイクロモルのクレアシンの血中濃度が、蒋さんの場合には1700マイクロモルでした。また、正常値は1リットル当たり3.5-5.5ミリミリモルのカリウム濃度は蒋さんの場合には7.2ミリモルであることが判明しました。蒋さんはこのことで、尿毒症と高カリウム血症を発症しており、心臓がいつ停止してもおかしくない状態との診断結果が出されました。
　同件について、浙江省のある病院腎臓病センターの医師は「果物を食べることで高カリウム血症になる患者が毎年多く発生している。ただし、皆さんが慌てる必要はない。これらの患者には腎臓病の基礎疾患がある。腎臓はカリウムを調節する重要な器官であり、腎臓病のない健康な人ならば、カリウム摂取量が多くなっても腎臓は多くのカリウムを排出するので、（カリウムの血中濃度の）バランスが保たれる」と説明しました。ただし、研究によると、中国人の慢性腎臓病の罹患率は10.8％前後で、低くありません。
　今はミカンが大量に店頭に並ぶシーズンです。そしてミカンにはカリウムイオンが豊富に含まれます。腎機能不全の人は、短時間にカリウムイオンを大量に摂取すると、腎臓が全力でカリウムイオンを体外に排出しようとしても過剰なカリウムイオンを排出し切れません。カリウムイオンが適宜に排出されず体内に蓄積すると高カリウム血症が引き起こされ、心拍と呼吸が直接に抑圧されます。その場合、迅速に手当を受けなければ命にかかわる危険にさらされることもあります。
　医師はさらに、「枝豆、バナナ、ブドウ、ミカン、キウイ、キノコ、海苔などはいずれも高カリウム食品で、腎臓病の人は食べることを控えめにする必要がある」と注意を喚起しました。</t>
    <phoneticPr fontId="86"/>
  </si>
  <si>
    <t>https://www3.nhk.or.jp/news/html/20231202/k10014276121000.html</t>
    <phoneticPr fontId="86"/>
  </si>
  <si>
    <t xml:space="preserve">気候変動対策を話し合う国連の会議、COP28で、議長国、UAE＝アラブ首長国連邦は2日、2030年までに世界全体の再生可能エネルギーの発電容量を3倍に引き上げ、エネルギー効率を2倍にする目標で110か国以上が合意したと発表しました。
</t>
    <phoneticPr fontId="86"/>
  </si>
  <si>
    <t>https://www.jetro.go.jp/biznews/2023/12/c243bfd91edf3dbf.html</t>
    <phoneticPr fontId="86"/>
  </si>
  <si>
    <t>米環境保護庁、ノースカロライナ州へのPFAS含有廃棄物の輸入承認を取り消し(米国、オランダ) ｜ ジェトロ</t>
    <phoneticPr fontId="86"/>
  </si>
  <si>
    <t>米国ノースカロライナ州のロイ・クーパー知事（民主党）は11月29日、米国環境保護庁（EPA）が化学メーカーのケマーズに与えていた、オランダから同州フェイエットビルへの有機フッ素化合物（PFAS）を含む廃棄物の輸入承認を取り消したと発表外部サイトへ、新しいウィンドウで開きますした。PFASは耐熱性、耐水性、耐油性、非粘着性などの特性があり、衣料、食品包装、調理器具、化粧品、電子・電気部品、自動車部品をはじめとする多くの産業や製品に利用されてきた。一方で、PFASが環境や人体に与えるマイナスの影響を理由に、PFASに関する規制の導入やメーカーが製造の中止を表明するといった動きがある（2022年12月22日記事、2023年3月15日記事参照）。今回、承認が取り消されたのは、PFASの1種であるGenX（注）を含む廃棄物の輸入に関するもの。EPAは9月8日、オランダからフェイエットビルの同社工場へのGenXを含む廃棄物の輸入を12カ月間で2,000トンまで承認したが、クーパー知事は11月3日、書簡外部サイトへ、新しいウィンドウで開きますをEPAに提出し、この承認の再考および取り消しを強く求めていた。さらに、11月15日には、同州選出の連邦上院のトム・ティリス議員（共和党）、連邦下院のデイビッド・ロウザー議員（共和党）、リチャード・ハドソン議員（共和党）も連名でEPAに書簡PDFファイル(外部サイトへ、新しいウィンドウで開きます)を送り、この承認への懸念を訴えていた。
EPAによると、11月13日にケマーズは同州環境品質局（DEQ）に対し書簡を提出し、輸入許可量の算出に誤りがあり、承認された数量は実際の数量の正しい推定ではないと述べ、EPAが条件付きで承認した数量とは10倍もの開きがあることを認めた。これを踏まえ、EPAはケマーズからの当初の申請に含まれていた情報が誤っていたとして、輸入承認を取り消すとともに、同社には危険なPFASを放出してきた歴史があり、公衆衛生と環境を完全に保護する対策を講じる能力があるか懸念していると述べた。ジェトロはPFAS関連規制などに関するセミナーを複数回開催しており、毎回多くの質問が寄せられるなど、日本企業の関心も高まっている（2023年7月4日記事参照）。</t>
    <phoneticPr fontId="86"/>
  </si>
  <si>
    <t>https://www.jetro.go.jp/biznews/2023/12/87cbbd0840f1bc25.html</t>
    <phoneticPr fontId="86"/>
  </si>
  <si>
    <t>イタリア下院は11月16日、培養肉などの細胞性食品・飼料の生産や販売を禁止する法案を可決した。159人の賛成、53人の反対、34人の棄権で、圧倒的な賛成多数となった。欧州で初めて培養肉の生産や販売を禁止する国となる見込み。同法案は、フランチェスコ・ロッロブリジタ農業・食料主権・林業相により提案され、3月に閣議で承認、7月に上院を通過していた。法案は予防原則を順守し、人々の健康および食文化の保護を目的として掲げている。違反した場合は製品の没収に加え、最低1万ユーロから最大6万ユーロ、または年間総売上高の10％を上限とする罰金が科せられる。
ロッロブリジタ農業・食料主権・林業相は7月、2022年11月にトスカーナ州の州議会において満場一致で細胞性食品に対して反対とされたことなどを例に挙げ、同法案が農業関係者だけでなく、バイヤーや消費者、欧州とイタリアのさまざまな政党から幅広い支持を得ていることを強調していた。
しかし、今後の動きへの懸念もある。EUでは細胞性食品についてまだ規制はなく、培養肉などの生産や販売は承認されていない。2023年11月16日付「イル・ソーレ・24オーレ」紙などの報道では、今回のイタリアの細胞性食品に対する「予防的」措置が、EU法や国際法に抵触するリスクがあると指摘している。
イタリアの農業団体コルディレッティ代表のエットレ・プランディーニ氏は11月16日付のプレスリリースで、「国内で最終決定が下された今、戦いの場は欧州。食品の品質と安全性についてリードするイタリアは、国民の健康を守る政策のために戦う義務がある」と述べた。ロッロブリジタ農業・食料主権・林業相も11月20日のラジオ番組で「われわれは品質の欠如を認めてはならない。EUがイタリアの選択が正しいと決断するまで働きかけていく」と述べた。</t>
    <phoneticPr fontId="86"/>
  </si>
  <si>
    <t>イタリア</t>
    <phoneticPr fontId="86"/>
  </si>
  <si>
    <t>米国</t>
    <rPh sb="0" eb="2">
      <t>ベイコク</t>
    </rPh>
    <phoneticPr fontId="86"/>
  </si>
  <si>
    <t>アラブ首長国連邦</t>
    <rPh sb="3" eb="6">
      <t>シュチョウコク</t>
    </rPh>
    <rPh sb="6" eb="8">
      <t>レンポウ</t>
    </rPh>
    <phoneticPr fontId="86"/>
  </si>
  <si>
    <t>中国</t>
    <rPh sb="0" eb="2">
      <t>チュウゴク</t>
    </rPh>
    <phoneticPr fontId="86"/>
  </si>
  <si>
    <t>マレーシア</t>
    <phoneticPr fontId="86"/>
  </si>
  <si>
    <t>台湾</t>
    <rPh sb="0" eb="2">
      <t>タイワン</t>
    </rPh>
    <phoneticPr fontId="86"/>
  </si>
  <si>
    <t>https://www.chunichi.co.jp/article/817509</t>
    <phoneticPr fontId="16"/>
  </si>
  <si>
    <t>https://www.yomiuri.co.jp/national/20231202-OYT1T50065/</t>
    <phoneticPr fontId="16"/>
  </si>
  <si>
    <t>神奈川県藤沢市は１日、市立小学校などの給食に使われた小麦粉から基準値の２倍の赤カビが検出されたと発表した。健康被害は確認されていないという。発表によると、検出されたのは、全国農業協同組合連合会岩手県本部が販売した同県産の小麦粉（２５キロ）。市内の小学校２４校と特別支援学校１校で提供されたカレーやシチューに使用されていた。
　１１月２８日に市内の食材納入業者から回収の連絡があり、別の製品に切り替えた。</t>
    <phoneticPr fontId="16"/>
  </si>
  <si>
    <t>https://news.tv-asahi.co.jp/news_society/articles/000326257.html</t>
    <phoneticPr fontId="16"/>
  </si>
  <si>
    <t>よみうりランドで行われた今月19日のイベント会場で、集団食中毒が発生していたことが分かりました。
　川崎市などによりますと、体調不良を訴えたのは62人で、イベントのキッチンカーで提供されていた「ハラミボックス」と「チキンボックス」を食べたということです。食中毒は、「ウエルシュ菌」によるものとみられています。
　東京都保健医療局などによりますと、ウエルシュ菌は食品の中心部など酸素に触れない状態を好み、100℃で1時間加熱しても死滅せずに生き残るということです。　今回の食中毒について、食品管理の専門家は次のように指摘しました。
　HACCP/SQFプラクティショナー　三海泰良さん：「考えられる原因は肉の加熱不足か、食材を長時間常温で保存。火の近くで菌が増殖しやすい温度（12〜50℃）で長時間置いていた可能性があります」</t>
    <phoneticPr fontId="16"/>
  </si>
  <si>
    <t>東京都</t>
    <rPh sb="0" eb="3">
      <t>トウキョウト</t>
    </rPh>
    <phoneticPr fontId="16"/>
  </si>
  <si>
    <t>テレ朝</t>
    <rPh sb="2" eb="3">
      <t>アサ</t>
    </rPh>
    <phoneticPr fontId="16"/>
  </si>
  <si>
    <t>神奈川県</t>
    <rPh sb="0" eb="4">
      <t>カナガワケン</t>
    </rPh>
    <phoneticPr fontId="16"/>
  </si>
  <si>
    <t>読売新聞</t>
    <rPh sb="0" eb="4">
      <t>ヨミウリシンブン</t>
    </rPh>
    <phoneticPr fontId="16"/>
  </si>
  <si>
    <t>https://www.chunichi.co.jp/article/818052</t>
    <phoneticPr fontId="16"/>
  </si>
  <si>
    <t>豊橋市保健所は6日、同市新栄町の仕出し弁当店「タイショク」の弁当を食べた23～72歳の男女82人がノロウイルスが原因とみられる食中毒になり、同店を同日から再発防止策が講じられるまで営業禁止処分にしたと発表した。1人が入院したが重症者はおらず、いずれも快方に向かっているという。...この記事は会員限定です。</t>
    <phoneticPr fontId="16"/>
  </si>
  <si>
    <t>愛知県</t>
    <rPh sb="0" eb="3">
      <t>アイチケン</t>
    </rPh>
    <phoneticPr fontId="16"/>
  </si>
  <si>
    <t>中日新聞</t>
    <rPh sb="0" eb="4">
      <t>チュウニチシンブン</t>
    </rPh>
    <phoneticPr fontId="16"/>
  </si>
  <si>
    <t xml:space="preserve">福島テレビ </t>
    <phoneticPr fontId="16"/>
  </si>
  <si>
    <t>https://www.fukushima-tv.co.jp/localnews/2023/12/2023120700000008.html</t>
    <phoneticPr fontId="16"/>
  </si>
  <si>
    <t>福島市の学校給食センターの調理ミス。校長先生の「かなり赤い」という説明、想像すると怖い。大規模な食中毒に発展していた恐れもある。＜経緯＞
チキンカツは、12月6日福島市の西部学校給食センターで調理された。給食センターでも安全性を確認する「検食」をしていたが、「問題はなかった」という。
ここから8つの小中学校へ給食が運ばれ、このうち西信中学校の吉田校長が加熱不足に気付いた。
学校から連絡を受けた給食センターは、市の教育委員会に報告すべきだったが、"独自の判断で"「中身をよく確認しながら食べられるところを食べる」よう学校に伝えたと言う。教育委員会には、「事後報告」の形で給食センターが経緯を説明。
教育委員会は「原因究明を急ぎ再発防止に努める」としている。生焼けなどにも注意は必要だが、例年ウイルス性の食中毒は、これから流行のピークを迎える。大規模な食中毒に繋がりやすいのも特徴だ。トイレの後や調理場に入る前などの入念な手洗いや調理器具の消毒など心がけを。</t>
    <phoneticPr fontId="16"/>
  </si>
  <si>
    <t>福島県</t>
    <rPh sb="0" eb="3">
      <t>フクシマケン</t>
    </rPh>
    <phoneticPr fontId="16"/>
  </si>
  <si>
    <t>https://www3.nhk.or.jp/lnews/nagano/20231206/1010028986.html</t>
    <phoneticPr fontId="16"/>
  </si>
  <si>
    <t>ことし１０月、南箕輪村の小学校で、給食に針金が混入していたことが分かりました。
児童は食べる前に気がついて取り除いたということで、村の教育委員会は、再発防止に努めるとしています。
南箕輪村の教育委員会によりますと、ことし１０月、南箕輪小学校で提供された給食のメニューのシューマイに、長さ８ミリ、直径０.５ミリの針金１本が入っていたということです。
食べようとした児童がシューマイを割ったところで気がつき、針金を取り除いて食べたということで、けがはありませんでした。
給食は村の学校給食センターが作っていて、調査したものの原因は分かっていないということです。
また、ことし１月には、学校給食センターで使われている野菜のスライサーの金属の刃が数ミリ欠け、給食に混入した疑いがあることが分かりました。
この給食は、南箕輪小学校の一部の児童が食べたということですが、健康被害の報告はないということです。
南箕輪村教育委員会は、いずれもその日のうちに保護者には連絡したため公表はしていなかったとしていて、「子どもたちに安心安全な食事を提供するため再発防止に努めるとともに、異物混入の公表方法については今後検討する」とコメントしています。</t>
    <phoneticPr fontId="16"/>
  </si>
  <si>
    <t>長野県</t>
    <rPh sb="0" eb="3">
      <t>ナガノケン</t>
    </rPh>
    <phoneticPr fontId="16"/>
  </si>
  <si>
    <t>信州NEWS</t>
    <rPh sb="0" eb="2">
      <t>シンシュウ</t>
    </rPh>
    <phoneticPr fontId="16"/>
  </si>
  <si>
    <t>岐阜市は5日、同市長良福光の飲食店「白ごまと黒ごま」で、11月12日に食事をした3グループの40～70代の男女計7人がサルモネラ菌による食中毒を起こしたと発表した。
　7人はパスタやローストビーフなどを食べ、腹痛や下痢などの症状を訴えた。うち50代の女性が入院したが、すでに退院し、いずれも快方に向かっているという。市は4日から同店を営業禁止処分とした。</t>
    <phoneticPr fontId="16"/>
  </si>
  <si>
    <t>岐阜県</t>
    <rPh sb="0" eb="3">
      <t>ギフケン</t>
    </rPh>
    <phoneticPr fontId="16"/>
  </si>
  <si>
    <t>https://newsdig.tbs.co.jp/articles/-/878427</t>
    <phoneticPr fontId="16"/>
  </si>
  <si>
    <t>12月1日、愛知県豊橋市のスポーツ関係のイベントで配られた弁当でノロウイルスによる食中毒が起きました。82人が下痢などの症状を訴えています。食中毒が起きたのは、豊橋市の弁当店「タイショク」が提供した幕の内弁当です。
豊橋市によりますと12月1日、市内で開かれていたスポーツ関係のイベントで役員らに“幕の内弁当”244食が配られ、弁当を食べた82人が下痢や発熱などの症状を訴えました。
このうち男性1人が入院しているということですが、快方に向かっているということです。</t>
    <phoneticPr fontId="16"/>
  </si>
  <si>
    <t>CBSニュース</t>
    <phoneticPr fontId="16"/>
  </si>
  <si>
    <t>https://www3.nhk.or.jp/news/html/20231205/k10014279061000.html</t>
    <phoneticPr fontId="16"/>
  </si>
  <si>
    <t>JA全農いわてが販売した岩手県産の小麦から「かび毒」が検出された問題で、仙台市内の10の小学校でもこの小麦を使用した給食が提供され、これまでに13人の児童が腹痛やおう吐などの体調不良を訴えていたことが仙台市教育委員会への取材で分かりました。「かび毒」との関連は分かっていないということです。JA全農いわてが販売した岩手県産の小麦「ナンブコムギ」から、おう吐などを起こすおそれがある「かび毒」が基準値を超えて検出されました。
宮城県内ではこれまでに気仙沼市の小中学校や、岩沼市と女川町の県立支援学校でこの小麦を使った「せんべい汁」が提供され、気仙沼市の児童や生徒が体調不良を訴えていたことが明らかになっています。
仙台市教育委員会によりますと、先月27日にこの小麦を原料とするせんべいを使った「せんべい汁」が仙台市内の10の小学校でも給食として提供され、合わせて児童13人が腹痛やおう吐などの体調不良を訴えていたことが分かりました。
これまでのころ「かび毒」との関連は分かっていないということですが、29日以降にこの「せんべい汁」を提供する予定だった市内15の中学校では給食での提供を取りやめたということです。
仙台市教育委員会は「児童の体調不良の状況などを引き続き学校と連携して確認を進めたい」としています。</t>
    <phoneticPr fontId="16"/>
  </si>
  <si>
    <t>宮城県</t>
    <rPh sb="0" eb="3">
      <t>ミヤギケン</t>
    </rPh>
    <phoneticPr fontId="16"/>
  </si>
  <si>
    <t>NHK</t>
    <phoneticPr fontId="16"/>
  </si>
  <si>
    <t>https://www.kanaloco.jp/news/government/article-1040021.html</t>
    <phoneticPr fontId="16"/>
  </si>
  <si>
    <t>小田原市教育委員会は５日、市立小学校１校の給食で食品衛生法の基準値を超える「カビ毒」が検出された岩手県産の小麦を使用していたと発表した。　市教委によると、小麦を使用した「割れかやき煎餅」のせんべい汁が１１月２２日に市立富士見小学校（同市南鴨宮）で４３５食が提供されていた。現在までのところ、児童への健康被害は報告されていないという。</t>
    <phoneticPr fontId="16"/>
  </si>
  <si>
    <t>神奈川新聞</t>
    <rPh sb="0" eb="5">
      <t>カナガワシンブン</t>
    </rPh>
    <phoneticPr fontId="16"/>
  </si>
  <si>
    <t xml:space="preserve">豊橋のスポーツ行事で８２人が食中毒 仕出し弁当店に営業禁止処分 - 中日新聞 </t>
  </si>
  <si>
    <t>福島・給食センターの調理ミス 対応は事後報告 原因究明と再発防止 食中毒にならないように 　</t>
  </si>
  <si>
    <t>小学校の給食に針金混入 南箕輪村教委 “再発防止に努める”｜NHK 長野県のニュース</t>
  </si>
  <si>
    <t>岐阜の「白ごまと黒ごま」でサルモネラ菌の食中毒 男女7人、市が営業停止処分</t>
  </si>
  <si>
    <t xml:space="preserve">「幕の内弁当」食べた82人が下痢や発熱 ノロウイルス検出で“食中毒”と断定 関係の  - TBSテレビ </t>
  </si>
  <si>
    <t>「かび毒」検出の小麦 仙台でも給食提供 児童13人が体調不良に ｜ NHK</t>
  </si>
  <si>
    <t>小田原市立小学校の給食でも「カビ毒」検出小麦を使用　健康被害の報告なし ｜ 神奈川新聞</t>
  </si>
  <si>
    <t>よみうりランドで62人が食中毒 「ウエルシュ菌」原因か…100度加熱でも死滅せず  tv-asahi</t>
  </si>
  <si>
    <t>小学校の給食でカレーやシチューに使われた小麦粉から基準値２倍の赤カビ…健康被害なし</t>
  </si>
  <si>
    <t>今週のお題　(年末になりました　来年に向けて　大掃除)</t>
    <rPh sb="7" eb="9">
      <t>ネンマツ</t>
    </rPh>
    <rPh sb="16" eb="18">
      <t>ライネン</t>
    </rPh>
    <rPh sb="19" eb="20">
      <t>ム</t>
    </rPh>
    <rPh sb="23" eb="26">
      <t>オオソウジ</t>
    </rPh>
    <phoneticPr fontId="5"/>
  </si>
  <si>
    <t>いつも掃除がなかなかできない場所を見つけて　ピカピカに</t>
    <rPh sb="3" eb="5">
      <t>ソウジ</t>
    </rPh>
    <rPh sb="14" eb="16">
      <t>バショ</t>
    </rPh>
    <rPh sb="17" eb="18">
      <t>ミ</t>
    </rPh>
    <phoneticPr fontId="5"/>
  </si>
  <si>
    <r>
      <t>大晦日まであと2週間。</t>
    </r>
    <r>
      <rPr>
        <b/>
        <sz val="12"/>
        <color indexed="9"/>
        <rFont val="ＭＳ Ｐゴシック"/>
        <family val="3"/>
        <charset val="128"/>
      </rPr>
      <t xml:space="preserve">
★普段なかなかブラッシングや拭取り掃除ができない場所を、全員で時間を決めて一斉に大掃除しましょう。
★こんなところに、こんなものが落ちている。場合によっては、　　　　あってはならないものも見つけてしまうかもしれません。
</t>
    </r>
    <r>
      <rPr>
        <b/>
        <u/>
        <sz val="12"/>
        <color indexed="13"/>
        <rFont val="ＭＳ Ｐゴシック"/>
        <family val="3"/>
        <charset val="128"/>
      </rPr>
      <t>一年完璧に仕事が運ぶことはまず無いでしょう。</t>
    </r>
    <r>
      <rPr>
        <b/>
        <sz val="12"/>
        <color indexed="9"/>
        <rFont val="ＭＳ Ｐゴシック"/>
        <family val="3"/>
        <charset val="128"/>
      </rPr>
      <t xml:space="preserve">
★トラブルや事故は、いくつもの原因やうっかりが重なって発生します。軽微なうちに確実に対処しておきましょう。そうすれば、大事に至りません。</t>
    </r>
    <r>
      <rPr>
        <b/>
        <u/>
        <sz val="12"/>
        <color indexed="13"/>
        <rFont val="ＭＳ Ｐゴシック"/>
        <family val="3"/>
        <charset val="128"/>
      </rPr>
      <t>隅から隅まで一年の無事を感謝して磨き上げて下さい。</t>
    </r>
    <r>
      <rPr>
        <b/>
        <sz val="12"/>
        <color indexed="9"/>
        <rFont val="ＭＳ Ｐゴシック"/>
        <family val="3"/>
        <charset val="128"/>
      </rPr>
      <t xml:space="preserve">
★色々な思いと意外なゴミを発見したら職場で共有しましょう。
（いつもと少し違う大掃除が出来るはず）</t>
    </r>
    <rPh sb="0" eb="3">
      <t>オオミソカ</t>
    </rPh>
    <rPh sb="8" eb="10">
      <t>シュウカン</t>
    </rPh>
    <rPh sb="137" eb="138">
      <t>ナ</t>
    </rPh>
    <rPh sb="172" eb="174">
      <t>ハッセイ</t>
    </rPh>
    <rPh sb="178" eb="180">
      <t>ケイビ</t>
    </rPh>
    <rPh sb="184" eb="186">
      <t>カクジツ</t>
    </rPh>
    <rPh sb="187" eb="189">
      <t>タイショ</t>
    </rPh>
    <rPh sb="204" eb="206">
      <t>ダイジ</t>
    </rPh>
    <rPh sb="207" eb="208">
      <t>イタ</t>
    </rPh>
    <rPh sb="234" eb="235">
      <t>クダ</t>
    </rPh>
    <rPh sb="240" eb="242">
      <t>イロイロ</t>
    </rPh>
    <rPh sb="257" eb="259">
      <t>ショクバ</t>
    </rPh>
    <rPh sb="260" eb="262">
      <t>キョウユウ</t>
    </rPh>
    <phoneticPr fontId="5"/>
  </si>
  <si>
    <r>
      <t xml:space="preserve">★工場の環境検査や製造物の細菌検査で異常値が出る場合は、必ず何等かの原因があります。
　 </t>
    </r>
    <r>
      <rPr>
        <b/>
        <u/>
        <sz val="12"/>
        <color indexed="51"/>
        <rFont val="ＭＳ Ｐゴシック"/>
        <family val="3"/>
        <charset val="128"/>
      </rPr>
      <t>原因を解決しない限り、問題は解決されません。</t>
    </r>
    <r>
      <rPr>
        <b/>
        <sz val="12"/>
        <color indexed="43"/>
        <rFont val="ＭＳ Ｐゴシック"/>
        <family val="3"/>
        <charset val="128"/>
      </rPr>
      <t xml:space="preserve">
</t>
    </r>
    <r>
      <rPr>
        <b/>
        <sz val="12"/>
        <color rgb="FFFF99FF"/>
        <rFont val="ＭＳ Ｐゴシック"/>
        <family val="3"/>
        <charset val="128"/>
      </rPr>
      <t>●＜本当にあったお話＞　同工場のイクラ製品からサルモネラ属菌を検出したことがあります。</t>
    </r>
    <r>
      <rPr>
        <b/>
        <sz val="12"/>
        <color indexed="43"/>
        <rFont val="ＭＳ Ｐゴシック"/>
        <family val="3"/>
        <charset val="128"/>
      </rPr>
      <t xml:space="preserve">
★工場長の判断は、出荷前の全品廃棄と製造ラインの完全停止、一斉清掃と床壁の改修でした。
★連日徹底的に清掃したところ、冷凍イカの解凍槽の影から２匹のネズミの死骸が見つかりました。
★更に工場内の全てを隅々まで清掃し、ドアや床の隙間を補修してようやく再稼働にこぎつけました。
</t>
    </r>
    <r>
      <rPr>
        <b/>
        <sz val="12"/>
        <color indexed="13"/>
        <rFont val="ＭＳ Ｐゴシック"/>
        <family val="3"/>
        <charset val="128"/>
      </rPr>
      <t>その後、今日まで製品と環境検査からサルモネラ属菌は検出されていません。</t>
    </r>
    <rPh sb="24" eb="26">
      <t>バアイ</t>
    </rPh>
    <rPh sb="30" eb="32">
      <t>ナンラ</t>
    </rPh>
    <rPh sb="45" eb="47">
      <t>ゲンイン</t>
    </rPh>
    <rPh sb="48" eb="50">
      <t>カイケツ</t>
    </rPh>
    <rPh sb="53" eb="54">
      <t>カギ</t>
    </rPh>
    <rPh sb="56" eb="58">
      <t>モンダイ</t>
    </rPh>
    <rPh sb="59" eb="61">
      <t>カイケツ</t>
    </rPh>
    <rPh sb="70" eb="72">
      <t>ホントウ</t>
    </rPh>
    <rPh sb="77" eb="78">
      <t>ハナシ</t>
    </rPh>
    <rPh sb="80" eb="81">
      <t>ドウ</t>
    </rPh>
    <rPh sb="81" eb="83">
      <t>コウジョウ</t>
    </rPh>
    <rPh sb="87" eb="89">
      <t>セイヒン</t>
    </rPh>
    <rPh sb="96" eb="97">
      <t>ゾク</t>
    </rPh>
    <rPh sb="115" eb="116">
      <t>チョウ</t>
    </rPh>
    <rPh sb="180" eb="181">
      <t>カゲ</t>
    </rPh>
    <rPh sb="190" eb="192">
      <t>シガイ</t>
    </rPh>
    <rPh sb="209" eb="210">
      <t>スベ</t>
    </rPh>
    <rPh sb="271" eb="272">
      <t>ゾク</t>
    </rPh>
    <rPh sb="274" eb="276">
      <t>ケンシュツ</t>
    </rPh>
    <phoneticPr fontId="5"/>
  </si>
  <si>
    <t>皆様  週刊情報2023-48を配信いたします</t>
    <phoneticPr fontId="5"/>
  </si>
  <si>
    <t>　　　　フード・セーフティー　http://www7b.biglobe.ne.jp/~food-safty/　　更新2023/12/10</t>
    <phoneticPr fontId="5"/>
  </si>
  <si>
    <t xml:space="preserve"> GⅡ　47週　7例</t>
    <rPh sb="6" eb="7">
      <t>シュウ</t>
    </rPh>
    <phoneticPr fontId="5"/>
  </si>
  <si>
    <t xml:space="preserve"> GⅡ　48週　2例</t>
    <rPh sb="9" eb="10">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</si>
</sst>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sz val="20"/>
      <color indexed="9"/>
      <name val="ＭＳ Ｐゴシック"/>
      <family val="3"/>
      <charset val="128"/>
    </font>
    <font>
      <b/>
      <sz val="14"/>
      <color indexed="53"/>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0"/>
      <color indexed="9"/>
      <name val="ＭＳ Ｐゴシック"/>
      <family val="3"/>
      <charset val="128"/>
    </font>
    <font>
      <sz val="12"/>
      <color indexed="9"/>
      <name val="ＭＳ Ｐゴシック"/>
      <family val="3"/>
      <charset val="128"/>
    </font>
    <font>
      <sz val="14"/>
      <color indexed="63"/>
      <name val="Arial"/>
      <family val="2"/>
    </font>
    <font>
      <sz val="8.8000000000000007"/>
      <color indexed="23"/>
      <name val="ＭＳ Ｐゴシック"/>
      <family val="3"/>
      <charset val="128"/>
    </font>
    <font>
      <sz val="9"/>
      <color indexed="63"/>
      <name val="ＭＳ Ｐゴシック"/>
      <family val="3"/>
      <charset val="128"/>
    </font>
    <font>
      <b/>
      <u/>
      <sz val="12"/>
      <color indexed="13"/>
      <name val="ＭＳ Ｐゴシック"/>
      <family val="3"/>
      <charset val="128"/>
    </font>
    <font>
      <b/>
      <sz val="12"/>
      <color indexed="13"/>
      <name val="ＭＳ Ｐゴシック"/>
      <family val="3"/>
      <charset val="128"/>
    </font>
    <font>
      <sz val="14"/>
      <color indexed="63"/>
      <name val="ＭＳ Ｐゴシック"/>
      <family val="3"/>
      <charset val="128"/>
    </font>
    <font>
      <b/>
      <sz val="14"/>
      <color indexed="12"/>
      <name val="ＭＳ Ｐゴシック"/>
      <family val="3"/>
      <charset val="128"/>
    </font>
    <font>
      <b/>
      <u/>
      <sz val="12"/>
      <color indexed="51"/>
      <name val="ＭＳ Ｐゴシック"/>
      <family val="3"/>
      <charset val="128"/>
    </font>
    <font>
      <b/>
      <sz val="12"/>
      <color indexed="43"/>
      <name val="ＭＳ Ｐゴシック"/>
      <family val="3"/>
      <charset val="128"/>
    </font>
    <font>
      <b/>
      <sz val="12"/>
      <color rgb="FFFF99FF"/>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theme="5" tint="0.39997558519241921"/>
        <bgColor indexed="64"/>
      </patternFill>
    </fill>
    <fill>
      <patternFill patternType="solid">
        <fgColor indexed="60"/>
        <bgColor indexed="64"/>
      </patternFill>
    </fill>
    <fill>
      <patternFill patternType="solid">
        <fgColor indexed="52"/>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8" tint="-0.499984740745262"/>
        <bgColor indexed="64"/>
      </patternFill>
    </fill>
  </fills>
  <borders count="26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60">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8"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8"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5"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6"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6" xfId="16" applyFont="1" applyFill="1" applyBorder="1">
      <alignment vertical="center"/>
    </xf>
    <xf numFmtId="0" fontId="50" fillId="19" borderId="167" xfId="16" applyFont="1" applyFill="1" applyBorder="1">
      <alignment vertical="center"/>
    </xf>
    <xf numFmtId="0" fontId="10" fillId="19" borderId="167"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8"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69" xfId="2" applyFont="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69" xfId="2" applyFont="1" applyBorder="1" applyAlignment="1">
      <alignment horizontal="center" vertical="center"/>
    </xf>
    <xf numFmtId="0" fontId="13" fillId="5" borderId="169" xfId="2" applyFont="1" applyFill="1" applyBorder="1" applyAlignment="1">
      <alignment horizontal="center" vertical="center" wrapText="1"/>
    </xf>
    <xf numFmtId="0" fontId="103" fillId="19" borderId="137" xfId="0" applyFont="1" applyFill="1" applyBorder="1" applyAlignment="1">
      <alignment horizontal="center" vertical="center" wrapText="1"/>
    </xf>
    <xf numFmtId="0" fontId="103" fillId="19" borderId="161" xfId="0" applyFont="1" applyFill="1" applyBorder="1" applyAlignment="1">
      <alignment horizontal="center" vertical="center" wrapText="1"/>
    </xf>
    <xf numFmtId="0" fontId="98" fillId="26" borderId="172" xfId="2" applyFont="1" applyFill="1" applyBorder="1" applyAlignment="1">
      <alignment horizontal="center" vertical="center" wrapText="1"/>
    </xf>
    <xf numFmtId="0" fontId="99" fillId="26" borderId="173" xfId="2" applyFont="1" applyFill="1" applyBorder="1" applyAlignment="1">
      <alignment horizontal="center" vertical="center" wrapText="1"/>
    </xf>
    <xf numFmtId="0" fontId="97" fillId="26" borderId="173" xfId="2" applyFont="1" applyFill="1" applyBorder="1" applyAlignment="1">
      <alignment horizontal="center" vertical="center"/>
    </xf>
    <xf numFmtId="0" fontId="97" fillId="26" borderId="174"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80" xfId="1" applyBorder="1" applyAlignment="1" applyProtection="1">
      <alignment vertical="center" wrapText="1"/>
    </xf>
    <xf numFmtId="0" fontId="8" fillId="0" borderId="175" xfId="1" applyFill="1" applyBorder="1" applyAlignment="1" applyProtection="1">
      <alignment vertical="center" wrapText="1"/>
    </xf>
    <xf numFmtId="180" fontId="50" fillId="11" borderId="181"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2" xfId="0" applyFont="1" applyFill="1" applyBorder="1" applyAlignment="1">
      <alignment horizontal="center" vertical="center" wrapText="1"/>
    </xf>
    <xf numFmtId="14" fontId="29" fillId="21" borderId="183" xfId="2" applyNumberFormat="1" applyFont="1" applyFill="1" applyBorder="1" applyAlignment="1">
      <alignment horizontal="center" vertical="center" shrinkToFit="1"/>
    </xf>
    <xf numFmtId="14" fontId="87" fillId="21" borderId="185" xfId="1" applyNumberFormat="1" applyFont="1" applyFill="1" applyBorder="1" applyAlignment="1" applyProtection="1">
      <alignment vertical="center" wrapText="1"/>
    </xf>
    <xf numFmtId="14" fontId="87" fillId="21" borderId="186" xfId="1" applyNumberFormat="1" applyFont="1" applyFill="1" applyBorder="1" applyAlignment="1" applyProtection="1">
      <alignment vertical="center" wrapText="1"/>
    </xf>
    <xf numFmtId="56" fontId="87" fillId="21" borderId="184"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6" xfId="0" applyFont="1" applyBorder="1">
      <alignment vertical="center"/>
    </xf>
    <xf numFmtId="0" fontId="118" fillId="31" borderId="0" xfId="0" applyFont="1" applyFill="1" applyAlignment="1">
      <alignment horizontal="center" vertical="center" wrapText="1"/>
    </xf>
    <xf numFmtId="177" fontId="13" fillId="19" borderId="188"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89" xfId="2" applyNumberFormat="1" applyFont="1" applyFill="1" applyBorder="1" applyAlignment="1">
      <alignment horizontal="center" vertical="center" wrapText="1"/>
    </xf>
    <xf numFmtId="0" fontId="23" fillId="19" borderId="190"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0" fillId="19" borderId="192" xfId="2" applyFont="1" applyFill="1" applyBorder="1" applyAlignment="1">
      <alignment horizontal="center" vertical="center"/>
    </xf>
    <xf numFmtId="177" fontId="130" fillId="19" borderId="192" xfId="2" applyNumberFormat="1" applyFont="1" applyFill="1" applyBorder="1" applyAlignment="1">
      <alignment horizontal="center" vertical="center" shrinkToFit="1"/>
    </xf>
    <xf numFmtId="0" fontId="131" fillId="0" borderId="192" xfId="0" applyFont="1" applyBorder="1" applyAlignment="1">
      <alignment horizontal="center" vertical="center" wrapText="1"/>
    </xf>
    <xf numFmtId="177" fontId="13" fillId="19" borderId="192" xfId="2" applyNumberFormat="1" applyFont="1" applyFill="1" applyBorder="1" applyAlignment="1">
      <alignment horizontal="center" vertical="center" wrapText="1"/>
    </xf>
    <xf numFmtId="177" fontId="23" fillId="19" borderId="191" xfId="2" applyNumberFormat="1" applyFont="1" applyFill="1" applyBorder="1" applyAlignment="1">
      <alignment horizontal="center" vertical="center" shrinkToFit="1"/>
    </xf>
    <xf numFmtId="177" fontId="1" fillId="19" borderId="191" xfId="2" applyNumberFormat="1" applyFont="1" applyFill="1" applyBorder="1" applyAlignment="1">
      <alignment horizontal="center" vertical="center" wrapText="1"/>
    </xf>
    <xf numFmtId="0" fontId="23" fillId="19" borderId="191" xfId="2" applyFont="1" applyFill="1" applyBorder="1" applyAlignment="1">
      <alignment horizontal="center" vertical="center" wrapText="1"/>
    </xf>
    <xf numFmtId="0" fontId="6" fillId="0" borderId="191" xfId="2" applyBorder="1">
      <alignment vertical="center"/>
    </xf>
    <xf numFmtId="0" fontId="6" fillId="0" borderId="191"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73" xfId="2" applyFont="1" applyFill="1" applyBorder="1" applyAlignment="1">
      <alignment horizontal="left" vertical="center" shrinkToFit="1"/>
    </xf>
    <xf numFmtId="0" fontId="132" fillId="0" borderId="187"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194" xfId="1" applyBorder="1" applyAlignment="1" applyProtection="1">
      <alignment horizontal="left" vertical="center" wrapText="1"/>
    </xf>
    <xf numFmtId="0" fontId="85" fillId="0" borderId="122" xfId="0" applyFont="1" applyBorder="1" applyAlignment="1">
      <alignment horizontal="center" vertical="center" wrapText="1"/>
    </xf>
    <xf numFmtId="0" fontId="135" fillId="0" borderId="139" xfId="0" applyFont="1" applyBorder="1" applyAlignment="1">
      <alignment horizontal="left" vertical="top" wrapText="1"/>
    </xf>
    <xf numFmtId="0" fontId="136" fillId="0" borderId="0" xfId="0" applyFont="1">
      <alignment vertical="center"/>
    </xf>
    <xf numFmtId="0" fontId="138" fillId="21" borderId="153" xfId="2" applyFont="1" applyFill="1" applyBorder="1" applyAlignment="1">
      <alignment horizontal="center" vertical="center" wrapText="1"/>
    </xf>
    <xf numFmtId="0" fontId="8" fillId="0" borderId="197" xfId="1" applyFill="1" applyBorder="1" applyAlignment="1" applyProtection="1">
      <alignment vertical="center" wrapText="1"/>
    </xf>
    <xf numFmtId="0" fontId="88" fillId="0" borderId="106" xfId="2" applyFont="1" applyBorder="1" applyAlignment="1">
      <alignment vertical="center" shrinkToFit="1"/>
    </xf>
    <xf numFmtId="0" fontId="6" fillId="0" borderId="107" xfId="2" applyBorder="1">
      <alignment vertical="center"/>
    </xf>
    <xf numFmtId="0" fontId="27" fillId="0" borderId="159" xfId="2" applyFont="1" applyBorder="1" applyAlignment="1">
      <alignment vertical="top" wrapText="1"/>
    </xf>
    <xf numFmtId="0" fontId="8" fillId="0" borderId="199" xfId="1" applyFill="1" applyBorder="1" applyAlignment="1" applyProtection="1">
      <alignment vertical="center" wrapText="1"/>
    </xf>
    <xf numFmtId="0" fontId="6" fillId="0" borderId="108" xfId="2" applyBorder="1">
      <alignment vertical="center"/>
    </xf>
    <xf numFmtId="0" fontId="105"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2" borderId="191" xfId="2" applyNumberFormat="1" applyFont="1" applyFill="1" applyBorder="1" applyAlignment="1">
      <alignment horizontal="center" vertical="center" shrinkToFit="1"/>
    </xf>
    <xf numFmtId="180" fontId="50" fillId="11" borderId="200" xfId="17" applyNumberFormat="1" applyFont="1" applyFill="1" applyBorder="1" applyAlignment="1">
      <alignment horizontal="center" vertical="center"/>
    </xf>
    <xf numFmtId="0" fontId="94" fillId="19" borderId="0" xfId="0" applyFont="1" applyFill="1" applyAlignment="1">
      <alignment horizontal="center" vertical="center"/>
    </xf>
    <xf numFmtId="0" fontId="143" fillId="21" borderId="153" xfId="2" applyFont="1" applyFill="1" applyBorder="1" applyAlignment="1">
      <alignment horizontal="center" vertical="center" wrapText="1"/>
    </xf>
    <xf numFmtId="0" fontId="25" fillId="19" borderId="0" xfId="2" applyFont="1" applyFill="1">
      <alignment vertical="center"/>
    </xf>
    <xf numFmtId="0" fontId="145" fillId="0" borderId="0" xfId="0" applyFont="1" applyAlignment="1">
      <alignment vertical="top" wrapText="1"/>
    </xf>
    <xf numFmtId="0" fontId="132" fillId="0" borderId="198"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201" xfId="2" applyFont="1" applyFill="1" applyBorder="1" applyAlignment="1">
      <alignment horizontal="left" vertical="center"/>
    </xf>
    <xf numFmtId="0" fontId="135" fillId="0" borderId="196"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05"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85"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06" xfId="1" applyNumberFormat="1" applyFont="1" applyFill="1" applyBorder="1" applyAlignment="1" applyProtection="1">
      <alignment vertical="center" wrapText="1"/>
    </xf>
    <xf numFmtId="183" fontId="105" fillId="5" borderId="0" xfId="0" applyNumberFormat="1" applyFont="1" applyFill="1" applyAlignment="1">
      <alignment horizontal="left" vertical="center"/>
    </xf>
    <xf numFmtId="14" fontId="121" fillId="19" borderId="135" xfId="0" applyNumberFormat="1" applyFont="1" applyFill="1" applyBorder="1" applyAlignment="1">
      <alignment horizontal="center" vertical="center"/>
    </xf>
    <xf numFmtId="0" fontId="134" fillId="0" borderId="121" xfId="1" applyFont="1" applyFill="1" applyBorder="1" applyAlignment="1" applyProtection="1">
      <alignment horizontal="left" vertical="top" wrapText="1"/>
    </xf>
    <xf numFmtId="0" fontId="132"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07" xfId="2" applyNumberFormat="1" applyFont="1" applyFill="1" applyBorder="1" applyAlignment="1">
      <alignment horizontal="center" vertical="center"/>
    </xf>
    <xf numFmtId="14" fontId="91" fillId="21" borderId="208" xfId="2" applyNumberFormat="1" applyFont="1" applyFill="1" applyBorder="1" applyAlignment="1">
      <alignment horizontal="center" vertical="center"/>
    </xf>
    <xf numFmtId="14" fontId="91" fillId="21" borderId="209" xfId="2" applyNumberFormat="1" applyFont="1" applyFill="1" applyBorder="1" applyAlignment="1">
      <alignment horizontal="center" vertical="center"/>
    </xf>
    <xf numFmtId="0" fontId="8" fillId="0" borderId="210" xfId="1" applyFill="1" applyBorder="1" applyAlignment="1" applyProtection="1">
      <alignment vertical="center" wrapText="1"/>
    </xf>
    <xf numFmtId="0" fontId="8" fillId="0" borderId="212" xfId="1" applyBorder="1" applyAlignment="1" applyProtection="1">
      <alignment vertical="top" wrapText="1"/>
    </xf>
    <xf numFmtId="0" fontId="32" fillId="23" borderId="211" xfId="2" applyFont="1" applyFill="1" applyBorder="1" applyAlignment="1">
      <alignment horizontal="center" vertical="center" wrapText="1"/>
    </xf>
    <xf numFmtId="0" fontId="32" fillId="21" borderId="153" xfId="2" applyFont="1" applyFill="1" applyBorder="1" applyAlignment="1">
      <alignment horizontal="center" vertical="center" wrapText="1"/>
    </xf>
    <xf numFmtId="0" fontId="114" fillId="19" borderId="213" xfId="0" applyFont="1" applyFill="1" applyBorder="1" applyAlignment="1">
      <alignment horizontal="left" vertical="center"/>
    </xf>
    <xf numFmtId="0" fontId="114" fillId="19" borderId="214" xfId="0" applyFont="1" applyFill="1" applyBorder="1" applyAlignment="1">
      <alignment horizontal="left" vertical="center"/>
    </xf>
    <xf numFmtId="14" fontId="114" fillId="19" borderId="214" xfId="0" applyNumberFormat="1" applyFont="1" applyFill="1" applyBorder="1" applyAlignment="1">
      <alignment horizontal="center" vertical="center"/>
    </xf>
    <xf numFmtId="14" fontId="114" fillId="19" borderId="215"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91" xfId="2" applyFont="1" applyFill="1" applyBorder="1" applyAlignment="1">
      <alignment horizontal="center" vertical="center" wrapText="1"/>
    </xf>
    <xf numFmtId="177" fontId="23" fillId="34" borderId="191" xfId="2" applyNumberFormat="1" applyFont="1" applyFill="1" applyBorder="1" applyAlignment="1">
      <alignment horizontal="center" vertical="center" shrinkToFit="1"/>
    </xf>
    <xf numFmtId="14" fontId="101" fillId="19" borderId="135" xfId="17" applyNumberFormat="1" applyFont="1" applyFill="1" applyBorder="1" applyAlignment="1">
      <alignment horizontal="center" vertical="center" wrapText="1"/>
    </xf>
    <xf numFmtId="0" fontId="132" fillId="0" borderId="179" xfId="2" applyFont="1" applyBorder="1" applyAlignment="1">
      <alignment horizontal="left" vertical="top" wrapText="1"/>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49" fillId="35" borderId="0" xfId="0" applyFont="1" applyFill="1" applyAlignment="1">
      <alignment horizontal="center" vertical="center" wrapText="1"/>
    </xf>
    <xf numFmtId="0" fontId="85" fillId="36" borderId="122" xfId="0" applyFont="1" applyFill="1" applyBorder="1" applyAlignment="1">
      <alignment horizontal="center" vertical="center" wrapText="1"/>
    </xf>
    <xf numFmtId="0" fontId="143" fillId="21" borderId="148" xfId="1" applyFont="1" applyFill="1" applyBorder="1" applyAlignment="1" applyProtection="1">
      <alignment horizontal="center" vertical="center" wrapText="1"/>
    </xf>
    <xf numFmtId="0" fontId="0" fillId="37" borderId="0" xfId="0" applyFill="1">
      <alignment vertical="center"/>
    </xf>
    <xf numFmtId="0" fontId="140" fillId="37" borderId="0" xfId="0" applyFont="1" applyFill="1">
      <alignment vertical="center"/>
    </xf>
    <xf numFmtId="0" fontId="139" fillId="37" borderId="0" xfId="0" applyFont="1" applyFill="1">
      <alignment vertical="center"/>
    </xf>
    <xf numFmtId="0" fontId="137" fillId="37" borderId="0" xfId="0" applyFont="1" applyFill="1">
      <alignment vertical="center"/>
    </xf>
    <xf numFmtId="0" fontId="142" fillId="37" borderId="0" xfId="0" applyFont="1" applyFill="1">
      <alignment vertical="center"/>
    </xf>
    <xf numFmtId="0" fontId="128" fillId="37" borderId="0" xfId="0" applyFont="1" applyFill="1" applyAlignment="1">
      <alignment vertical="center" wrapText="1"/>
    </xf>
    <xf numFmtId="0" fontId="141" fillId="37" borderId="0" xfId="0" applyFont="1" applyFill="1">
      <alignment vertical="center"/>
    </xf>
    <xf numFmtId="0" fontId="114" fillId="19" borderId="218" xfId="0" applyFont="1" applyFill="1" applyBorder="1" applyAlignment="1">
      <alignment horizontal="left" vertical="center"/>
    </xf>
    <xf numFmtId="0" fontId="114" fillId="19" borderId="219" xfId="0" applyFont="1" applyFill="1" applyBorder="1" applyAlignment="1">
      <alignment horizontal="left" vertical="center"/>
    </xf>
    <xf numFmtId="14" fontId="114" fillId="19" borderId="219" xfId="0" applyNumberFormat="1" applyFont="1" applyFill="1" applyBorder="1" applyAlignment="1">
      <alignment horizontal="center" vertical="center"/>
    </xf>
    <xf numFmtId="14" fontId="114" fillId="19" borderId="220" xfId="0" applyNumberFormat="1" applyFont="1" applyFill="1" applyBorder="1" applyAlignment="1">
      <alignment horizontal="center" vertical="center"/>
    </xf>
    <xf numFmtId="0" fontId="150" fillId="0" borderId="221" xfId="2" applyFont="1" applyBorder="1" applyAlignment="1">
      <alignment horizontal="left" vertical="top" wrapText="1"/>
    </xf>
    <xf numFmtId="180" fontId="50" fillId="11" borderId="222" xfId="17" applyNumberFormat="1" applyFont="1" applyFill="1" applyBorder="1" applyAlignment="1">
      <alignment horizontal="center" vertical="center"/>
    </xf>
    <xf numFmtId="0" fontId="13" fillId="0" borderId="224"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51"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0" fontId="144" fillId="30" borderId="0" xfId="0" applyFont="1" applyFill="1" applyAlignment="1">
      <alignment horizontal="center" vertical="center" wrapText="1"/>
    </xf>
    <xf numFmtId="14" fontId="23" fillId="19" borderId="135" xfId="17" applyNumberFormat="1" applyFont="1" applyFill="1" applyBorder="1" applyAlignment="1">
      <alignment horizontal="center" vertical="center"/>
    </xf>
    <xf numFmtId="0" fontId="0" fillId="38" borderId="105" xfId="0" applyFill="1" applyBorder="1">
      <alignment vertical="center"/>
    </xf>
    <xf numFmtId="0" fontId="0" fillId="38" borderId="227" xfId="0" applyFill="1" applyBorder="1">
      <alignment vertical="center"/>
    </xf>
    <xf numFmtId="0" fontId="71" fillId="29" borderId="230" xfId="0" applyFont="1" applyFill="1" applyBorder="1" applyAlignment="1">
      <alignment horizontal="center" vertical="center"/>
    </xf>
    <xf numFmtId="0" fontId="6" fillId="19" borderId="231" xfId="2" applyFill="1" applyBorder="1" applyAlignment="1">
      <alignment horizontal="center" vertical="center" wrapText="1"/>
    </xf>
    <xf numFmtId="0" fontId="6" fillId="19" borderId="232" xfId="2" applyFill="1" applyBorder="1" applyAlignment="1">
      <alignment horizontal="center" vertical="center"/>
    </xf>
    <xf numFmtId="0" fontId="6" fillId="19" borderId="232" xfId="2" applyFill="1" applyBorder="1" applyAlignment="1">
      <alignment horizontal="center" vertical="center" wrapText="1"/>
    </xf>
    <xf numFmtId="0" fontId="6" fillId="19" borderId="233" xfId="2" applyFill="1" applyBorder="1" applyAlignment="1">
      <alignment horizontal="center" vertical="center"/>
    </xf>
    <xf numFmtId="0" fontId="0" fillId="23" borderId="228" xfId="0" applyFill="1" applyBorder="1" applyAlignment="1">
      <alignment horizontal="left" vertical="center"/>
    </xf>
    <xf numFmtId="0" fontId="0" fillId="23" borderId="229" xfId="0" applyFill="1" applyBorder="1" applyAlignment="1">
      <alignment horizontal="left" vertical="center"/>
    </xf>
    <xf numFmtId="0" fontId="71" fillId="29" borderId="229"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44" fillId="0" borderId="0" xfId="0" applyFont="1" applyAlignment="1">
      <alignment vertical="center" wrapText="1"/>
    </xf>
    <xf numFmtId="0" fontId="85" fillId="0" borderId="236" xfId="0" applyFont="1" applyBorder="1" applyAlignment="1">
      <alignment horizontal="center" vertical="center" wrapText="1"/>
    </xf>
    <xf numFmtId="0" fontId="85" fillId="0" borderId="237" xfId="0" applyFont="1" applyBorder="1" applyAlignment="1">
      <alignment horizontal="center" vertical="center" wrapText="1"/>
    </xf>
    <xf numFmtId="0" fontId="85" fillId="0" borderId="238" xfId="0" applyFont="1" applyBorder="1" applyAlignment="1">
      <alignment horizontal="center" vertical="center" wrapText="1"/>
    </xf>
    <xf numFmtId="0" fontId="114" fillId="19" borderId="239" xfId="0" applyFont="1" applyFill="1" applyBorder="1" applyAlignment="1">
      <alignment horizontal="left" vertical="center"/>
    </xf>
    <xf numFmtId="0" fontId="114" fillId="19" borderId="240" xfId="0" applyFont="1" applyFill="1" applyBorder="1" applyAlignment="1">
      <alignment horizontal="left" vertical="center"/>
    </xf>
    <xf numFmtId="14" fontId="114" fillId="19" borderId="240" xfId="0" applyNumberFormat="1" applyFont="1" applyFill="1" applyBorder="1" applyAlignment="1">
      <alignment horizontal="center" vertical="center"/>
    </xf>
    <xf numFmtId="14" fontId="114" fillId="19" borderId="241" xfId="0" applyNumberFormat="1" applyFont="1" applyFill="1" applyBorder="1" applyAlignment="1">
      <alignment horizontal="center" vertical="center"/>
    </xf>
    <xf numFmtId="0" fontId="150" fillId="0" borderId="242" xfId="1" applyFont="1" applyFill="1" applyBorder="1" applyAlignment="1" applyProtection="1">
      <alignment vertical="top" wrapText="1"/>
    </xf>
    <xf numFmtId="0" fontId="153" fillId="21" borderId="153" xfId="2" applyFont="1" applyFill="1" applyBorder="1" applyAlignment="1">
      <alignment horizontal="center" vertical="center" wrapText="1"/>
    </xf>
    <xf numFmtId="184" fontId="0" fillId="39" borderId="243" xfId="0" applyNumberFormat="1" applyFill="1" applyBorder="1">
      <alignment vertical="center"/>
    </xf>
    <xf numFmtId="0" fontId="132" fillId="0" borderId="30" xfId="1" applyFont="1" applyBorder="1" applyAlignment="1" applyProtection="1">
      <alignment horizontal="left" vertical="top" wrapText="1"/>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0" fontId="32" fillId="31" borderId="105" xfId="1" applyFont="1" applyFill="1" applyBorder="1" applyAlignment="1" applyProtection="1">
      <alignment horizontal="center" vertical="center" wrapText="1" shrinkToFit="1"/>
    </xf>
    <xf numFmtId="0" fontId="6" fillId="19" borderId="244" xfId="2" applyFill="1" applyBorder="1" applyAlignment="1">
      <alignment horizontal="center" vertical="center" wrapText="1"/>
    </xf>
    <xf numFmtId="0" fontId="6" fillId="19" borderId="245" xfId="2" applyFill="1" applyBorder="1" applyAlignment="1">
      <alignment horizontal="center" vertical="center"/>
    </xf>
    <xf numFmtId="0" fontId="6" fillId="19" borderId="245" xfId="2" applyFill="1" applyBorder="1" applyAlignment="1">
      <alignment horizontal="center" vertical="center" wrapText="1"/>
    </xf>
    <xf numFmtId="0" fontId="6" fillId="19" borderId="246" xfId="2" applyFill="1" applyBorder="1" applyAlignment="1">
      <alignment horizontal="center" vertical="center"/>
    </xf>
    <xf numFmtId="0" fontId="0" fillId="37" borderId="0" xfId="0" applyFill="1" applyAlignment="1">
      <alignment horizontal="center" vertical="center"/>
    </xf>
    <xf numFmtId="0" fontId="154" fillId="37" borderId="0" xfId="0" applyFont="1" applyFill="1">
      <alignment vertical="center"/>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114" fillId="21" borderId="240" xfId="0" applyFont="1" applyFill="1" applyBorder="1" applyAlignment="1">
      <alignment horizontal="left" vertical="center"/>
    </xf>
    <xf numFmtId="0" fontId="114" fillId="29" borderId="214" xfId="0" applyFont="1" applyFill="1" applyBorder="1" applyAlignment="1">
      <alignment horizontal="left" vertical="center"/>
    </xf>
    <xf numFmtId="0" fontId="114" fillId="29" borderId="219" xfId="0" applyFont="1" applyFill="1" applyBorder="1" applyAlignment="1">
      <alignment horizontal="left" vertical="center"/>
    </xf>
    <xf numFmtId="0" fontId="114" fillId="29" borderId="240" xfId="0" applyFont="1" applyFill="1" applyBorder="1" applyAlignment="1">
      <alignment horizontal="left" vertical="center"/>
    </xf>
    <xf numFmtId="0" fontId="114" fillId="28" borderId="240" xfId="0" applyFont="1" applyFill="1" applyBorder="1" applyAlignment="1">
      <alignment horizontal="left" vertical="center"/>
    </xf>
    <xf numFmtId="0" fontId="114" fillId="40" borderId="240" xfId="0" applyFont="1" applyFill="1" applyBorder="1" applyAlignment="1">
      <alignment horizontal="left" vertical="center"/>
    </xf>
    <xf numFmtId="0" fontId="6" fillId="0" borderId="0" xfId="4"/>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7" xfId="0" applyFont="1" applyBorder="1" applyAlignment="1">
      <alignment horizontal="center" vertical="center" wrapText="1"/>
    </xf>
    <xf numFmtId="0" fontId="114" fillId="28" borderId="214" xfId="0" applyFont="1" applyFill="1" applyBorder="1" applyAlignment="1">
      <alignment horizontal="left" vertical="center"/>
    </xf>
    <xf numFmtId="0" fontId="8" fillId="0" borderId="247" xfId="1" applyFill="1" applyBorder="1" applyAlignment="1" applyProtection="1">
      <alignment vertical="center" wrapText="1"/>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12" xfId="1" applyBorder="1" applyAlignment="1" applyProtection="1">
      <alignment vertical="center" wrapText="1"/>
    </xf>
    <xf numFmtId="14" fontId="93" fillId="21" borderId="135" xfId="17" applyNumberFormat="1" applyFont="1" applyFill="1" applyBorder="1" applyAlignment="1">
      <alignment horizontal="center" vertical="center" wrapText="1"/>
    </xf>
    <xf numFmtId="0" fontId="0" fillId="21" borderId="13" xfId="0" applyFill="1" applyBorder="1" applyAlignment="1">
      <alignment vertical="top" wrapText="1"/>
    </xf>
    <xf numFmtId="0" fontId="115" fillId="21" borderId="208" xfId="2" applyFont="1" applyFill="1" applyBorder="1" applyAlignment="1">
      <alignment horizontal="center" vertical="center" wrapText="1"/>
    </xf>
    <xf numFmtId="0" fontId="115" fillId="21" borderId="208" xfId="2" applyFont="1" applyFill="1" applyBorder="1" applyAlignment="1">
      <alignment horizontal="center" vertical="center"/>
    </xf>
    <xf numFmtId="0" fontId="115" fillId="21" borderId="207" xfId="2" applyFont="1" applyFill="1" applyBorder="1" applyAlignment="1">
      <alignment horizontal="center" vertical="center"/>
    </xf>
    <xf numFmtId="0" fontId="91" fillId="21" borderId="209" xfId="2" applyFont="1" applyFill="1" applyBorder="1" applyAlignment="1">
      <alignment horizontal="center" vertical="center"/>
    </xf>
    <xf numFmtId="56" fontId="93" fillId="19" borderId="134" xfId="17" applyNumberFormat="1" applyFont="1" applyFill="1" applyBorder="1" applyAlignment="1">
      <alignment horizontal="center" vertical="center" wrapText="1"/>
    </xf>
    <xf numFmtId="0" fontId="114" fillId="41" borderId="240" xfId="0" applyFont="1" applyFill="1" applyBorder="1" applyAlignment="1">
      <alignment horizontal="left" vertical="center"/>
    </xf>
    <xf numFmtId="0" fontId="114" fillId="41" borderId="214" xfId="0" applyFont="1" applyFill="1" applyBorder="1" applyAlignment="1">
      <alignment horizontal="left" vertical="center"/>
    </xf>
    <xf numFmtId="0" fontId="114" fillId="41" borderId="219" xfId="0" applyFont="1" applyFill="1" applyBorder="1" applyAlignment="1">
      <alignment horizontal="left" vertical="center"/>
    </xf>
    <xf numFmtId="0" fontId="114" fillId="21" borderId="219" xfId="0" applyFont="1" applyFill="1" applyBorder="1" applyAlignment="1">
      <alignment horizontal="left" vertical="center"/>
    </xf>
    <xf numFmtId="0" fontId="6" fillId="19" borderId="248" xfId="2" applyFill="1" applyBorder="1" applyAlignment="1">
      <alignment horizontal="center" vertical="center" wrapText="1"/>
    </xf>
    <xf numFmtId="0" fontId="6" fillId="19" borderId="249" xfId="2" applyFill="1" applyBorder="1" applyAlignment="1">
      <alignment horizontal="center"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0" fontId="0" fillId="0" borderId="251" xfId="0" applyBorder="1">
      <alignment vertical="center"/>
    </xf>
    <xf numFmtId="0" fontId="0" fillId="0" borderId="252" xfId="0" applyBorder="1">
      <alignment vertical="center"/>
    </xf>
    <xf numFmtId="0" fontId="0" fillId="0" borderId="253" xfId="0" applyBorder="1">
      <alignment vertical="center"/>
    </xf>
    <xf numFmtId="0" fontId="148" fillId="0" borderId="0" xfId="2" applyFont="1">
      <alignment vertical="center"/>
    </xf>
    <xf numFmtId="0" fontId="101" fillId="21" borderId="134" xfId="17" applyFont="1" applyFill="1" applyBorder="1" applyAlignment="1">
      <alignment horizontal="center" vertical="center" wrapText="1"/>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5" fillId="5" borderId="0" xfId="0" applyFont="1" applyFill="1" applyAlignment="1">
      <alignment horizontal="left" vertical="center" wrapText="1"/>
    </xf>
    <xf numFmtId="0" fontId="105" fillId="5" borderId="70"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99" fillId="37" borderId="0" xfId="1" applyFont="1" applyFill="1" applyAlignment="1" applyProtection="1">
      <alignment horizontal="center" vertical="center"/>
    </xf>
    <xf numFmtId="0" fontId="50" fillId="23" borderId="48" xfId="17" applyFont="1" applyFill="1" applyBorder="1" applyAlignment="1">
      <alignment horizontal="center" vertical="center"/>
    </xf>
    <xf numFmtId="0" fontId="50" fillId="23" borderId="49" xfId="17" applyFont="1" applyFill="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25" xfId="17" applyFont="1" applyFill="1" applyBorder="1" applyAlignment="1">
      <alignment horizontal="center" vertical="center" wrapText="1"/>
    </xf>
    <xf numFmtId="0" fontId="10" fillId="6" borderId="223" xfId="17" applyFont="1" applyFill="1" applyBorder="1" applyAlignment="1">
      <alignment horizontal="center" vertical="center" wrapText="1"/>
    </xf>
    <xf numFmtId="0" fontId="10" fillId="6" borderId="226" xfId="17" applyFont="1" applyFill="1" applyBorder="1" applyAlignment="1">
      <alignment horizontal="center" vertical="center" wrapText="1"/>
    </xf>
    <xf numFmtId="0" fontId="37" fillId="19" borderId="162" xfId="17" applyFont="1" applyFill="1" applyBorder="1" applyAlignment="1">
      <alignment horizontal="left" vertical="top"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21" borderId="162"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0" fillId="19" borderId="162" xfId="17" applyFont="1" applyFill="1" applyBorder="1" applyAlignment="1">
      <alignment horizontal="left" vertical="top" wrapText="1"/>
    </xf>
    <xf numFmtId="0" fontId="110" fillId="19" borderId="163" xfId="17" applyFont="1" applyFill="1" applyBorder="1" applyAlignment="1">
      <alignment horizontal="left" vertical="top" wrapText="1"/>
    </xf>
    <xf numFmtId="0" fontId="110" fillId="19" borderId="164" xfId="17" applyFont="1" applyFill="1" applyBorder="1" applyAlignment="1">
      <alignment horizontal="left" vertical="top" wrapText="1"/>
    </xf>
    <xf numFmtId="0" fontId="13" fillId="19" borderId="162"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37" fillId="19" borderId="193"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21" borderId="162" xfId="17" applyFont="1" applyFill="1" applyBorder="1" applyAlignment="1">
      <alignment horizontal="left" vertical="top" wrapText="1"/>
    </xf>
    <xf numFmtId="0" fontId="93" fillId="21" borderId="163" xfId="17" applyFont="1" applyFill="1" applyBorder="1" applyAlignment="1">
      <alignment horizontal="left" vertical="top" wrapText="1"/>
    </xf>
    <xf numFmtId="0" fontId="93" fillId="21" borderId="164" xfId="17" applyFont="1" applyFill="1" applyBorder="1" applyAlignment="1">
      <alignment horizontal="left" vertical="top" wrapText="1"/>
    </xf>
    <xf numFmtId="0" fontId="13" fillId="19" borderId="162" xfId="2"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195"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2"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83"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83"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78" xfId="1" applyNumberFormat="1" applyFont="1" applyFill="1" applyBorder="1" applyAlignment="1" applyProtection="1">
      <alignment horizontal="center" vertical="center" wrapText="1"/>
    </xf>
    <xf numFmtId="56" fontId="87" fillId="21" borderId="40" xfId="2" applyNumberFormat="1" applyFont="1" applyFill="1" applyBorder="1" applyAlignment="1">
      <alignment horizontal="center" vertical="center" wrapText="1"/>
    </xf>
    <xf numFmtId="14" fontId="87" fillId="21" borderId="176" xfId="1" applyNumberFormat="1" applyFont="1" applyFill="1" applyBorder="1" applyAlignment="1" applyProtection="1">
      <alignment horizontal="center" vertical="center" wrapText="1"/>
    </xf>
    <xf numFmtId="14" fontId="87" fillId="21" borderId="177" xfId="1" applyNumberFormat="1" applyFont="1" applyFill="1" applyBorder="1" applyAlignment="1" applyProtection="1">
      <alignment horizontal="center" vertical="center" wrapText="1"/>
    </xf>
    <xf numFmtId="14" fontId="35" fillId="21" borderId="18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0" fontId="6" fillId="0" borderId="0" xfId="2">
      <alignment vertical="center"/>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02" xfId="2" applyFont="1" applyFill="1" applyBorder="1" applyAlignment="1">
      <alignment horizontal="center" vertical="center" wrapText="1"/>
    </xf>
    <xf numFmtId="0" fontId="14" fillId="5" borderId="203" xfId="2" applyFont="1" applyFill="1" applyBorder="1" applyAlignment="1">
      <alignment horizontal="center" vertical="center" wrapText="1"/>
    </xf>
    <xf numFmtId="0" fontId="14" fillId="5" borderId="204" xfId="2" applyFont="1" applyFill="1" applyBorder="1" applyAlignment="1">
      <alignment horizontal="center"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0" fillId="23" borderId="234"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35" xfId="0" applyFont="1" applyFill="1" applyBorder="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6"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2"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6"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34" fillId="29" borderId="216" xfId="1" applyFont="1" applyFill="1" applyBorder="1" applyAlignment="1" applyProtection="1">
      <alignment horizontal="left" vertical="top" wrapText="1"/>
    </xf>
    <xf numFmtId="0" fontId="134" fillId="29" borderId="107" xfId="1" applyFont="1" applyFill="1" applyBorder="1" applyAlignment="1" applyProtection="1">
      <alignment horizontal="left" vertical="top" wrapText="1"/>
    </xf>
    <xf numFmtId="0" fontId="134" fillId="29" borderId="217"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34"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52" fillId="29" borderId="55" xfId="2" applyFont="1" applyFill="1" applyBorder="1" applyAlignment="1">
      <alignment horizontal="left" vertical="top" wrapText="1" shrinkToFit="1"/>
    </xf>
    <xf numFmtId="0" fontId="152" fillId="29" borderId="56" xfId="2" applyFont="1" applyFill="1" applyBorder="1" applyAlignment="1">
      <alignment horizontal="left" vertical="top" wrapText="1" shrinkToFit="1"/>
    </xf>
    <xf numFmtId="0" fontId="152"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2" fillId="19" borderId="94" xfId="1" applyFont="1" applyFill="1" applyBorder="1" applyAlignment="1" applyProtection="1">
      <alignment horizontal="left" vertical="top" wrapText="1"/>
    </xf>
    <xf numFmtId="0" fontId="21" fillId="19" borderId="159"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2" fillId="29" borderId="94" xfId="1" applyFont="1" applyFill="1" applyBorder="1" applyAlignment="1" applyProtection="1">
      <alignment horizontal="left" vertical="top" wrapText="1"/>
    </xf>
    <xf numFmtId="0" fontId="21" fillId="29" borderId="159"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33" fillId="0" borderId="254" xfId="1" applyFont="1" applyFill="1" applyBorder="1" applyAlignment="1" applyProtection="1">
      <alignment horizontal="left" vertical="top" wrapText="1"/>
    </xf>
    <xf numFmtId="0" fontId="8" fillId="0" borderId="255" xfId="1" applyFill="1" applyBorder="1" applyAlignment="1" applyProtection="1">
      <alignment horizontal="left" vertical="center" wrapText="1"/>
    </xf>
    <xf numFmtId="0" fontId="32" fillId="21" borderId="256" xfId="2" applyFont="1" applyFill="1" applyBorder="1" applyAlignment="1">
      <alignment horizontal="left" vertical="center" wrapText="1"/>
    </xf>
    <xf numFmtId="0" fontId="6" fillId="0" borderId="0" xfId="2" applyAlignment="1">
      <alignment horizontal="center" vertical="top"/>
    </xf>
    <xf numFmtId="0" fontId="155" fillId="42" borderId="0" xfId="20" applyFont="1" applyFill="1" applyAlignment="1">
      <alignment horizontal="center" vertical="center"/>
    </xf>
    <xf numFmtId="0" fontId="6" fillId="42" borderId="0" xfId="20" applyFill="1">
      <alignment vertical="center"/>
    </xf>
    <xf numFmtId="0" fontId="163" fillId="0" borderId="0" xfId="20" applyFont="1">
      <alignment vertical="center"/>
    </xf>
    <xf numFmtId="0" fontId="87" fillId="0" borderId="0" xfId="20" applyFont="1" applyAlignment="1">
      <alignment horizontal="center" vertical="center"/>
    </xf>
    <xf numFmtId="0" fontId="21" fillId="0" borderId="0" xfId="20" applyFont="1" applyAlignment="1">
      <alignment horizontal="center" vertical="center"/>
    </xf>
    <xf numFmtId="0" fontId="164" fillId="0" borderId="0" xfId="20" applyFont="1">
      <alignment vertical="center"/>
    </xf>
    <xf numFmtId="0" fontId="6" fillId="0" borderId="0" xfId="20">
      <alignment vertical="center"/>
    </xf>
    <xf numFmtId="0" fontId="87" fillId="43" borderId="0" xfId="20" applyFont="1" applyFill="1" applyAlignment="1">
      <alignment horizontal="center" vertical="center" wrapText="1" shrinkToFit="1"/>
    </xf>
    <xf numFmtId="0" fontId="21" fillId="43" borderId="0" xfId="20" applyFont="1" applyFill="1" applyAlignment="1">
      <alignment horizontal="center" vertical="center" wrapText="1" shrinkToFit="1"/>
    </xf>
    <xf numFmtId="0" fontId="157" fillId="0" borderId="0" xfId="20" applyFont="1">
      <alignment vertical="center"/>
    </xf>
    <xf numFmtId="0" fontId="156" fillId="0" borderId="0" xfId="20" applyFont="1" applyAlignment="1">
      <alignment horizontal="center" vertical="center"/>
    </xf>
    <xf numFmtId="0" fontId="6" fillId="0" borderId="0" xfId="20" applyAlignment="1">
      <alignment horizontal="center" vertical="center"/>
    </xf>
    <xf numFmtId="0" fontId="7" fillId="44" borderId="0" xfId="4" applyFont="1" applyFill="1" applyAlignment="1">
      <alignment vertical="top"/>
    </xf>
    <xf numFmtId="0" fontId="127" fillId="44" borderId="0" xfId="20" applyFont="1" applyFill="1" applyAlignment="1">
      <alignment vertical="top"/>
    </xf>
    <xf numFmtId="0" fontId="7" fillId="44" borderId="0" xfId="20" applyFont="1" applyFill="1" applyAlignment="1">
      <alignment vertical="top"/>
    </xf>
    <xf numFmtId="0" fontId="165" fillId="0" borderId="0" xfId="20" applyFont="1">
      <alignment vertical="center"/>
    </xf>
    <xf numFmtId="0" fontId="158" fillId="44" borderId="0" xfId="20" applyFont="1" applyFill="1" applyAlignment="1">
      <alignment vertical="top" wrapText="1"/>
    </xf>
    <xf numFmtId="0" fontId="159" fillId="44" borderId="0" xfId="20" applyFont="1" applyFill="1" applyAlignment="1">
      <alignment vertical="top" wrapText="1"/>
    </xf>
    <xf numFmtId="0" fontId="166" fillId="45" borderId="0" xfId="20" applyFont="1" applyFill="1" applyAlignment="1">
      <alignment horizontal="left" vertical="center" wrapText="1" indent="1"/>
    </xf>
    <xf numFmtId="0" fontId="162" fillId="45" borderId="0" xfId="20" applyFont="1" applyFill="1" applyAlignment="1">
      <alignment horizontal="left" vertical="center" wrapText="1" indent="1"/>
    </xf>
    <xf numFmtId="0" fontId="168" fillId="0" borderId="0" xfId="20" applyFont="1">
      <alignment vertical="center"/>
    </xf>
    <xf numFmtId="0" fontId="169" fillId="44" borderId="0" xfId="20" applyFont="1" applyFill="1" applyAlignment="1">
      <alignment vertical="top"/>
    </xf>
    <xf numFmtId="0" fontId="34" fillId="44" borderId="0" xfId="20" applyFont="1" applyFill="1" applyAlignment="1">
      <alignment vertical="top"/>
    </xf>
    <xf numFmtId="0" fontId="6" fillId="44" borderId="0" xfId="20" applyFill="1" applyAlignment="1">
      <alignment vertical="top" wrapText="1"/>
    </xf>
    <xf numFmtId="0" fontId="160" fillId="44" borderId="0" xfId="20" applyFont="1" applyFill="1" applyAlignment="1">
      <alignment vertical="top"/>
    </xf>
    <xf numFmtId="0" fontId="34" fillId="28" borderId="257" xfId="4" applyFont="1" applyFill="1" applyBorder="1"/>
    <xf numFmtId="0" fontId="161" fillId="28" borderId="258" xfId="4" applyFont="1" applyFill="1" applyBorder="1"/>
    <xf numFmtId="0" fontId="17" fillId="28" borderId="258" xfId="4" applyFont="1" applyFill="1" applyBorder="1"/>
    <xf numFmtId="0" fontId="17" fillId="28" borderId="259" xfId="4" applyFont="1" applyFill="1" applyBorder="1"/>
    <xf numFmtId="0" fontId="17" fillId="28" borderId="260" xfId="4" applyFont="1" applyFill="1" applyBorder="1"/>
    <xf numFmtId="0" fontId="167" fillId="46" borderId="0" xfId="4" applyFont="1" applyFill="1" applyAlignment="1">
      <alignment horizontal="left" vertical="center" wrapText="1" indent="2"/>
    </xf>
    <xf numFmtId="0" fontId="17" fillId="46" borderId="0" xfId="20" applyFont="1" applyFill="1" applyAlignment="1">
      <alignment horizontal="left" vertical="center" wrapText="1" indent="2"/>
    </xf>
    <xf numFmtId="0" fontId="17" fillId="28" borderId="261" xfId="4" applyFont="1" applyFill="1" applyBorder="1"/>
    <xf numFmtId="0" fontId="17" fillId="28" borderId="262" xfId="4" applyFont="1" applyFill="1" applyBorder="1"/>
    <xf numFmtId="0" fontId="17" fillId="28" borderId="263" xfId="4" applyFont="1" applyFill="1" applyBorder="1"/>
    <xf numFmtId="0" fontId="17" fillId="28" borderId="264" xfId="4" applyFont="1" applyFill="1" applyBorder="1"/>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99FF"/>
      <color rgb="FF6DDDF7"/>
      <color rgb="FF6EF729"/>
      <color rgb="FFD4FDC3"/>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'48　感染症統計'!$A$7</c:f>
              <c:strCache>
                <c:ptCount val="1"/>
                <c:pt idx="0">
                  <c:v>2023年</c:v>
                </c:pt>
              </c:strCache>
            </c:strRef>
          </c:tx>
          <c:spPr>
            <a:ln w="63500" cap="rnd">
              <a:solidFill>
                <a:srgbClr val="FF0000"/>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387</c:v>
                </c:pt>
                <c:pt idx="10">
                  <c:v>415</c:v>
                </c:pt>
              </c:numCache>
            </c:numRef>
          </c:val>
          <c:smooth val="0"/>
          <c:extLst>
            <c:ext xmlns:c16="http://schemas.microsoft.com/office/drawing/2014/chart" uri="{C3380CC4-5D6E-409C-BE32-E72D297353CC}">
              <c16:uniqueId val="{00000000-EF25-4824-8530-875CCEE0B185}"/>
            </c:ext>
          </c:extLst>
        </c:ser>
        <c:ser>
          <c:idx val="7"/>
          <c:order val="1"/>
          <c:tx>
            <c:strRef>
              <c:f>'48　感染症統計'!$A$8</c:f>
              <c:strCache>
                <c:ptCount val="1"/>
                <c:pt idx="0">
                  <c:v>2022年</c:v>
                </c:pt>
              </c:strCache>
            </c:strRef>
          </c:tx>
          <c:spPr>
            <a:ln w="25400" cap="rnd">
              <a:solidFill>
                <a:schemeClr val="accent6">
                  <a:lumMod val="75000"/>
                </a:schemeClr>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'48　感染症統計'!$A$9</c:f>
              <c:strCache>
                <c:ptCount val="1"/>
                <c:pt idx="0">
                  <c:v>2021年</c:v>
                </c:pt>
              </c:strCache>
            </c:strRef>
          </c:tx>
          <c:spPr>
            <a:ln w="28575" cap="rnd">
              <a:solidFill>
                <a:schemeClr val="accent6"/>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'48　感染症統計'!$A$10</c:f>
              <c:strCache>
                <c:ptCount val="1"/>
                <c:pt idx="0">
                  <c:v>2020年</c:v>
                </c:pt>
              </c:strCache>
            </c:strRef>
          </c:tx>
          <c:spPr>
            <a:ln w="12700" cap="rnd">
              <a:solidFill>
                <a:srgbClr val="FF0066"/>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'48　感染症統計'!$A$11</c:f>
              <c:strCache>
                <c:ptCount val="1"/>
                <c:pt idx="0">
                  <c:v>2019年</c:v>
                </c:pt>
              </c:strCache>
            </c:strRef>
          </c:tx>
          <c:spPr>
            <a:ln w="19050" cap="rnd">
              <a:solidFill>
                <a:srgbClr val="0070C0"/>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'48　感染症統計'!$A$12</c:f>
              <c:strCache>
                <c:ptCount val="1"/>
                <c:pt idx="0">
                  <c:v>2018年</c:v>
                </c:pt>
              </c:strCache>
            </c:strRef>
          </c:tx>
          <c:spPr>
            <a:ln w="12700" cap="rnd">
              <a:solidFill>
                <a:schemeClr val="accent4"/>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'48　感染症統計'!$A$13</c:f>
              <c:strCache>
                <c:ptCount val="1"/>
                <c:pt idx="0">
                  <c:v>2017年</c:v>
                </c:pt>
              </c:strCache>
            </c:strRef>
          </c:tx>
          <c:spPr>
            <a:ln w="12700" cap="rnd">
              <a:solidFill>
                <a:schemeClr val="accent5"/>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'48　感染症統計'!$A$14</c:f>
              <c:strCache>
                <c:ptCount val="1"/>
                <c:pt idx="0">
                  <c:v>2016年</c:v>
                </c:pt>
              </c:strCache>
            </c:strRef>
          </c:tx>
          <c:spPr>
            <a:ln w="12700" cap="rnd">
              <a:solidFill>
                <a:schemeClr val="tx2"/>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'48　感染症統計'!$A$15</c:f>
              <c:strCache>
                <c:ptCount val="1"/>
                <c:pt idx="0">
                  <c:v>2015年</c:v>
                </c:pt>
              </c:strCache>
            </c:strRef>
          </c:tx>
          <c:spPr>
            <a:ln w="28575" cap="rnd">
              <a:solidFill>
                <a:schemeClr val="accent3">
                  <a:lumMod val="60000"/>
                </a:schemeClr>
              </a:solidFill>
              <a:round/>
            </a:ln>
            <a:effectLst/>
          </c:spPr>
          <c:marker>
            <c:symbol val="none"/>
          </c:marker>
          <c:cat>
            <c:multiLvlStrRef>
              <c:f>'48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415 </c:v>
                  </c:pt>
                  <c:pt idx="13">
                    <c:v>3,647 </c:v>
                  </c:pt>
                </c:lvl>
              </c:multiLvlStrCache>
            </c:multiLvlStrRef>
          </c:cat>
          <c:val>
            <c:numRef>
              <c:f>'48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'48　感染症統計'!$P$7</c:f>
              <c:strCache>
                <c:ptCount val="1"/>
                <c:pt idx="0">
                  <c:v>2023年</c:v>
                </c:pt>
              </c:strCache>
            </c:strRef>
          </c:tx>
          <c:spPr>
            <a:ln w="63500" cap="rnd">
              <a:solidFill>
                <a:srgbClr val="FF0000"/>
              </a:solidFill>
              <a:round/>
            </a:ln>
            <a:effectLst/>
          </c:spPr>
          <c:marker>
            <c:symbol val="none"/>
          </c:marker>
          <c:val>
            <c:numRef>
              <c:f>'48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numCache>
            </c:numRef>
          </c:val>
          <c:smooth val="0"/>
          <c:extLst>
            <c:ext xmlns:c16="http://schemas.microsoft.com/office/drawing/2014/chart" uri="{C3380CC4-5D6E-409C-BE32-E72D297353CC}">
              <c16:uniqueId val="{00000000-691A-4A61-BF12-3A5977548A2F}"/>
            </c:ext>
          </c:extLst>
        </c:ser>
        <c:ser>
          <c:idx val="7"/>
          <c:order val="1"/>
          <c:tx>
            <c:strRef>
              <c:f>'48　感染症統計'!$P$8</c:f>
              <c:strCache>
                <c:ptCount val="1"/>
                <c:pt idx="0">
                  <c:v>2022年</c:v>
                </c:pt>
              </c:strCache>
            </c:strRef>
          </c:tx>
          <c:spPr>
            <a:ln w="25400" cap="rnd">
              <a:solidFill>
                <a:schemeClr val="accent6">
                  <a:lumMod val="75000"/>
                </a:schemeClr>
              </a:solidFill>
              <a:round/>
            </a:ln>
            <a:effectLst/>
          </c:spPr>
          <c:marker>
            <c:symbol val="none"/>
          </c:marker>
          <c:val>
            <c:numRef>
              <c:f>'48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'48　感染症統計'!$P$9</c:f>
              <c:strCache>
                <c:ptCount val="1"/>
                <c:pt idx="0">
                  <c:v>2021年</c:v>
                </c:pt>
              </c:strCache>
            </c:strRef>
          </c:tx>
          <c:spPr>
            <a:ln w="28575" cap="rnd">
              <a:solidFill>
                <a:srgbClr val="FF0066"/>
              </a:solidFill>
              <a:round/>
            </a:ln>
            <a:effectLst/>
          </c:spPr>
          <c:marker>
            <c:symbol val="none"/>
          </c:marker>
          <c:val>
            <c:numRef>
              <c:f>'48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'48　感染症統計'!$P$10</c:f>
              <c:strCache>
                <c:ptCount val="1"/>
                <c:pt idx="0">
                  <c:v>2020年</c:v>
                </c:pt>
              </c:strCache>
            </c:strRef>
          </c:tx>
          <c:spPr>
            <a:ln w="28575" cap="rnd">
              <a:solidFill>
                <a:schemeClr val="accent2"/>
              </a:solidFill>
              <a:round/>
            </a:ln>
            <a:effectLst/>
          </c:spPr>
          <c:marker>
            <c:symbol val="none"/>
          </c:marker>
          <c:val>
            <c:numRef>
              <c:f>'48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'48　感染症統計'!$P$11</c:f>
              <c:strCache>
                <c:ptCount val="1"/>
                <c:pt idx="0">
                  <c:v>2019年</c:v>
                </c:pt>
              </c:strCache>
            </c:strRef>
          </c:tx>
          <c:spPr>
            <a:ln w="28575" cap="rnd">
              <a:solidFill>
                <a:schemeClr val="accent3">
                  <a:lumMod val="50000"/>
                </a:schemeClr>
              </a:solidFill>
              <a:round/>
            </a:ln>
            <a:effectLst/>
          </c:spPr>
          <c:marker>
            <c:symbol val="none"/>
          </c:marker>
          <c:val>
            <c:numRef>
              <c:f>'48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'48　感染症統計'!$P$12</c:f>
              <c:strCache>
                <c:ptCount val="1"/>
                <c:pt idx="0">
                  <c:v>2018年</c:v>
                </c:pt>
              </c:strCache>
            </c:strRef>
          </c:tx>
          <c:spPr>
            <a:ln w="28575" cap="rnd">
              <a:solidFill>
                <a:schemeClr val="accent4">
                  <a:lumMod val="75000"/>
                </a:schemeClr>
              </a:solidFill>
              <a:round/>
            </a:ln>
            <a:effectLst/>
          </c:spPr>
          <c:marker>
            <c:symbol val="none"/>
          </c:marker>
          <c:val>
            <c:numRef>
              <c:f>'48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'48　感染症統計'!$P$13</c:f>
              <c:strCache>
                <c:ptCount val="1"/>
                <c:pt idx="0">
                  <c:v>2017年</c:v>
                </c:pt>
              </c:strCache>
            </c:strRef>
          </c:tx>
          <c:spPr>
            <a:ln w="28575" cap="rnd">
              <a:solidFill>
                <a:schemeClr val="accent5"/>
              </a:solidFill>
              <a:round/>
            </a:ln>
            <a:effectLst/>
          </c:spPr>
          <c:marker>
            <c:symbol val="none"/>
          </c:marker>
          <c:val>
            <c:numRef>
              <c:f>'48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'48　感染症統計'!$P$14</c:f>
              <c:strCache>
                <c:ptCount val="1"/>
                <c:pt idx="0">
                  <c:v>2016年</c:v>
                </c:pt>
              </c:strCache>
            </c:strRef>
          </c:tx>
          <c:spPr>
            <a:ln w="28575" cap="rnd">
              <a:solidFill>
                <a:srgbClr val="3399FF"/>
              </a:solidFill>
              <a:round/>
            </a:ln>
            <a:effectLst/>
          </c:spPr>
          <c:marker>
            <c:symbol val="none"/>
          </c:marker>
          <c:val>
            <c:numRef>
              <c:f>'48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165652</xdr:colOff>
      <xdr:row>4</xdr:row>
      <xdr:rowOff>306458</xdr:rowOff>
    </xdr:from>
    <xdr:to>
      <xdr:col>25</xdr:col>
      <xdr:colOff>554935</xdr:colOff>
      <xdr:row>30</xdr:row>
      <xdr:rowOff>165653</xdr:rowOff>
    </xdr:to>
    <xdr:sp macro="" textlink="">
      <xdr:nvSpPr>
        <xdr:cNvPr id="3" name="正方形/長方形 2">
          <a:extLst>
            <a:ext uri="{FF2B5EF4-FFF2-40B4-BE49-F238E27FC236}">
              <a16:creationId xmlns:a16="http://schemas.microsoft.com/office/drawing/2014/main" id="{4D89A3EA-C377-1924-A6E4-87DEFD657E04}"/>
            </a:ext>
          </a:extLst>
        </xdr:cNvPr>
        <xdr:cNvSpPr/>
      </xdr:nvSpPr>
      <xdr:spPr>
        <a:xfrm>
          <a:off x="6377609" y="621197"/>
          <a:ext cx="7553739" cy="4638260"/>
        </a:xfrm>
        <a:prstGeom prst="rect">
          <a:avLst/>
        </a:prstGeom>
        <a:solidFill>
          <a:sysClr val="window" lastClr="FFFFFF"/>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800" b="0" i="0">
              <a:solidFill>
                <a:schemeClr val="dk1"/>
              </a:solidFill>
              <a:effectLst/>
              <a:latin typeface="+mn-lt"/>
              <a:ea typeface="+mn-ea"/>
              <a:cs typeface="+mn-cs"/>
            </a:rPr>
            <a:t>おすすめポイント</a:t>
          </a:r>
        </a:p>
        <a:p>
          <a:pPr lvl="1" fontAlgn="base"/>
          <a:r>
            <a:rPr lang="ja-JP" altLang="en-US" sz="1800" b="0" i="0">
              <a:solidFill>
                <a:schemeClr val="dk1"/>
              </a:solidFill>
              <a:effectLst/>
              <a:latin typeface="+mn-lt"/>
              <a:ea typeface="+mn-ea"/>
              <a:cs typeface="+mn-cs"/>
            </a:rPr>
            <a:t>　「ラーメンスープ」を「麺を入れない、飲むスープ」にしました！　　　　　　　　　麺が入っていないので、ランチスープをはじめ、いろいろなシーンで　　　お楽しみいただけます。　　　　　　　　　　　　　　　　　　　　　　　　　　　　　　　　</a:t>
          </a:r>
        </a:p>
        <a:p>
          <a:pPr lvl="1" fontAlgn="base"/>
          <a:r>
            <a:rPr lang="ja-JP" altLang="en-US" sz="1800" b="0" i="0">
              <a:solidFill>
                <a:schemeClr val="dk1"/>
              </a:solidFill>
              <a:effectLst/>
              <a:latin typeface="+mn-lt"/>
              <a:ea typeface="+mn-ea"/>
              <a:cs typeface="+mn-cs"/>
            </a:rPr>
            <a:t>　また、お酒を飲んだ後に無性に食べたくなるのが〆のラーメン。　　　　　　　でも、カロリーが</a:t>
          </a:r>
          <a:r>
            <a:rPr lang="en-US" altLang="ja-JP" sz="1800" b="0" i="0">
              <a:solidFill>
                <a:schemeClr val="dk1"/>
              </a:solidFill>
              <a:effectLst/>
              <a:latin typeface="+mn-lt"/>
              <a:ea typeface="+mn-ea"/>
              <a:cs typeface="+mn-cs"/>
            </a:rPr>
            <a:t>…</a:t>
          </a:r>
          <a:r>
            <a:rPr lang="ja-JP" altLang="en-US" sz="1800" b="0" i="0">
              <a:solidFill>
                <a:schemeClr val="dk1"/>
              </a:solidFill>
              <a:effectLst/>
              <a:latin typeface="+mn-lt"/>
              <a:ea typeface="+mn-ea"/>
              <a:cs typeface="+mn-cs"/>
            </a:rPr>
            <a:t>。そんな「罪悪感」も麺がない分、抑えられます。　　　　　　　　　　</a:t>
          </a:r>
        </a:p>
        <a:p>
          <a:pPr lvl="1" fontAlgn="base"/>
          <a:r>
            <a:rPr lang="ja-JP" altLang="en-US" sz="1800" b="0" i="0">
              <a:solidFill>
                <a:schemeClr val="dk1"/>
              </a:solidFill>
              <a:effectLst/>
              <a:latin typeface="+mn-lt"/>
              <a:ea typeface="+mn-ea"/>
              <a:cs typeface="+mn-cs"/>
            </a:rPr>
            <a:t>　必要な湯量は</a:t>
          </a:r>
          <a:r>
            <a:rPr lang="en-US" altLang="ja-JP" sz="1800" b="0" i="0">
              <a:solidFill>
                <a:schemeClr val="dk1"/>
              </a:solidFill>
              <a:effectLst/>
              <a:latin typeface="+mn-lt"/>
              <a:ea typeface="+mn-ea"/>
              <a:cs typeface="+mn-cs"/>
            </a:rPr>
            <a:t>130ml</a:t>
          </a:r>
          <a:r>
            <a:rPr lang="ja-JP" altLang="en-US" sz="1800" b="0" i="0">
              <a:solidFill>
                <a:schemeClr val="dk1"/>
              </a:solidFill>
              <a:effectLst/>
              <a:latin typeface="+mn-lt"/>
              <a:ea typeface="+mn-ea"/>
              <a:cs typeface="+mn-cs"/>
            </a:rPr>
            <a:t>ですが、濃い目のスープがお好みの方は　　　　　　　　　　　　　　　</a:t>
          </a:r>
        </a:p>
        <a:p>
          <a:pPr lvl="1" fontAlgn="base"/>
          <a:r>
            <a:rPr lang="ja-JP" altLang="en-US" sz="1800" b="0" i="0">
              <a:solidFill>
                <a:schemeClr val="dk1"/>
              </a:solidFill>
              <a:effectLst/>
              <a:latin typeface="+mn-lt"/>
              <a:ea typeface="+mn-ea"/>
              <a:cs typeface="+mn-cs"/>
            </a:rPr>
            <a:t>　「のんべえライン」まで。</a:t>
          </a:r>
          <a:endParaRPr lang="en-US" altLang="ja-JP" sz="1800" b="0" i="0">
            <a:solidFill>
              <a:schemeClr val="dk1"/>
            </a:solidFill>
            <a:effectLst/>
            <a:latin typeface="+mn-lt"/>
            <a:ea typeface="+mn-ea"/>
            <a:cs typeface="+mn-cs"/>
          </a:endParaRPr>
        </a:p>
        <a:p>
          <a:pPr lvl="1" fontAlgn="base"/>
          <a:br>
            <a:rPr lang="ja-JP" altLang="en-US" sz="2000" b="0" i="0">
              <a:solidFill>
                <a:schemeClr val="dk1"/>
              </a:solidFill>
              <a:effectLst/>
              <a:latin typeface="+mn-lt"/>
              <a:ea typeface="+mn-ea"/>
              <a:cs typeface="+mn-cs"/>
            </a:rPr>
          </a:b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セット内容</a:t>
          </a: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　</a:t>
          </a:r>
          <a:r>
            <a:rPr lang="en-US" altLang="ja-JP" sz="2000" b="1" i="0">
              <a:solidFill>
                <a:srgbClr val="FF0000"/>
              </a:solidFill>
              <a:effectLst/>
              <a:latin typeface="+mn-lt"/>
              <a:ea typeface="+mn-ea"/>
              <a:cs typeface="+mn-cs"/>
            </a:rPr>
            <a:t>1,800</a:t>
          </a:r>
          <a:r>
            <a:rPr lang="ja-JP" altLang="en-US" sz="2000" b="1" i="0">
              <a:solidFill>
                <a:srgbClr val="FF0000"/>
              </a:solidFill>
              <a:effectLst/>
              <a:latin typeface="+mn-lt"/>
              <a:ea typeface="+mn-ea"/>
              <a:cs typeface="+mn-cs"/>
            </a:rPr>
            <a:t>円 </a:t>
          </a:r>
          <a:r>
            <a:rPr lang="en-US" altLang="ja-JP" sz="2000" b="1" i="0">
              <a:solidFill>
                <a:srgbClr val="FF0000"/>
              </a:solidFill>
              <a:effectLst/>
              <a:latin typeface="+mn-lt"/>
              <a:ea typeface="+mn-ea"/>
              <a:cs typeface="+mn-cs"/>
            </a:rPr>
            <a:t>(</a:t>
          </a:r>
          <a:r>
            <a:rPr lang="ja-JP" altLang="en-US" sz="2000" b="1" i="0">
              <a:solidFill>
                <a:srgbClr val="FF0000"/>
              </a:solidFill>
              <a:effectLst/>
              <a:latin typeface="+mn-lt"/>
              <a:ea typeface="+mn-ea"/>
              <a:cs typeface="+mn-cs"/>
            </a:rPr>
            <a:t>税込</a:t>
          </a:r>
          <a:r>
            <a:rPr lang="en-US" altLang="ja-JP" sz="2000" b="1" i="0">
              <a:solidFill>
                <a:srgbClr val="FF0000"/>
              </a:solidFill>
              <a:effectLst/>
              <a:latin typeface="+mn-lt"/>
              <a:ea typeface="+mn-ea"/>
              <a:cs typeface="+mn-cs"/>
            </a:rPr>
            <a:t>1,944</a:t>
          </a:r>
          <a:r>
            <a:rPr lang="ja-JP" altLang="en-US" sz="2000" b="1" i="0">
              <a:solidFill>
                <a:srgbClr val="FF0000"/>
              </a:solidFill>
              <a:effectLst/>
              <a:latin typeface="+mn-lt"/>
              <a:ea typeface="+mn-ea"/>
              <a:cs typeface="+mn-cs"/>
            </a:rPr>
            <a:t>円</a:t>
          </a:r>
          <a:r>
            <a:rPr lang="en-US" altLang="ja-JP" sz="2000" b="1" i="0">
              <a:solidFill>
                <a:srgbClr val="FF0000"/>
              </a:solidFill>
              <a:effectLst/>
              <a:latin typeface="+mn-lt"/>
              <a:ea typeface="+mn-ea"/>
              <a:cs typeface="+mn-cs"/>
            </a:rPr>
            <a:t>)</a:t>
          </a:r>
          <a:br>
            <a:rPr lang="en-US" altLang="ja-JP" sz="2000" b="0" i="0">
              <a:solidFill>
                <a:schemeClr val="dk1"/>
              </a:solidFill>
              <a:effectLst/>
              <a:latin typeface="+mn-lt"/>
              <a:ea typeface="+mn-ea"/>
              <a:cs typeface="+mn-cs"/>
            </a:rPr>
          </a:b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あみ印 </a:t>
          </a:r>
          <a:r>
            <a:rPr lang="en-US" altLang="ja-JP" sz="2000" b="0" i="0">
              <a:solidFill>
                <a:schemeClr val="dk1"/>
              </a:solidFill>
              <a:effectLst/>
              <a:latin typeface="+mn-lt"/>
              <a:ea typeface="+mn-ea"/>
              <a:cs typeface="+mn-cs"/>
            </a:rPr>
            <a:t>NOMEN </a:t>
          </a:r>
          <a:r>
            <a:rPr lang="ja-JP" altLang="en-US" sz="2000" b="0" i="0">
              <a:solidFill>
                <a:schemeClr val="dk1"/>
              </a:solidFill>
              <a:effectLst/>
              <a:latin typeface="+mn-lt"/>
              <a:ea typeface="+mn-ea"/>
              <a:cs typeface="+mn-cs"/>
            </a:rPr>
            <a:t>あごだし醤油</a:t>
          </a:r>
          <a:r>
            <a:rPr lang="en-US" altLang="ja-JP" sz="2000" b="0" i="0">
              <a:solidFill>
                <a:schemeClr val="dk1"/>
              </a:solidFill>
              <a:effectLst/>
              <a:latin typeface="+mn-lt"/>
              <a:ea typeface="+mn-ea"/>
              <a:cs typeface="+mn-cs"/>
            </a:rPr>
            <a:t>×4</a:t>
          </a:r>
          <a:r>
            <a:rPr lang="ja-JP" altLang="en-US" sz="2000" b="0" i="0">
              <a:solidFill>
                <a:schemeClr val="dk1"/>
              </a:solidFill>
              <a:effectLst/>
              <a:latin typeface="+mn-lt"/>
              <a:ea typeface="+mn-ea"/>
              <a:cs typeface="+mn-cs"/>
            </a:rPr>
            <a:t>個</a:t>
          </a:r>
          <a:br>
            <a:rPr lang="ja-JP" altLang="en-US" sz="2000" b="0" i="0">
              <a:solidFill>
                <a:schemeClr val="dk1"/>
              </a:solidFill>
              <a:effectLst/>
              <a:latin typeface="+mn-lt"/>
              <a:ea typeface="+mn-ea"/>
              <a:cs typeface="+mn-cs"/>
            </a:rPr>
          </a:br>
          <a:r>
            <a:rPr lang="ja-JP" altLang="en-US" sz="2000" b="0" i="0">
              <a:solidFill>
                <a:schemeClr val="dk1"/>
              </a:solidFill>
              <a:effectLst/>
              <a:latin typeface="+mn-lt"/>
              <a:ea typeface="+mn-ea"/>
              <a:cs typeface="+mn-cs"/>
            </a:rPr>
            <a:t>■あみ印 </a:t>
          </a:r>
          <a:r>
            <a:rPr lang="en-US" altLang="ja-JP" sz="2000" b="0" i="0">
              <a:solidFill>
                <a:schemeClr val="dk1"/>
              </a:solidFill>
              <a:effectLst/>
              <a:latin typeface="+mn-lt"/>
              <a:ea typeface="+mn-ea"/>
              <a:cs typeface="+mn-cs"/>
            </a:rPr>
            <a:t>NOMEN </a:t>
          </a:r>
          <a:r>
            <a:rPr lang="ja-JP" altLang="en-US" sz="2000" b="0" i="0">
              <a:solidFill>
                <a:schemeClr val="dk1"/>
              </a:solidFill>
              <a:effectLst/>
              <a:latin typeface="+mn-lt"/>
              <a:ea typeface="+mn-ea"/>
              <a:cs typeface="+mn-cs"/>
            </a:rPr>
            <a:t>地鶏風しお</a:t>
          </a:r>
          <a:r>
            <a:rPr lang="en-US" altLang="ja-JP" sz="2000" b="0" i="0">
              <a:solidFill>
                <a:schemeClr val="dk1"/>
              </a:solidFill>
              <a:effectLst/>
              <a:latin typeface="+mn-lt"/>
              <a:ea typeface="+mn-ea"/>
              <a:cs typeface="+mn-cs"/>
            </a:rPr>
            <a:t>×4</a:t>
          </a:r>
          <a:r>
            <a:rPr lang="ja-JP" altLang="en-US" sz="2000" b="0" i="0">
              <a:solidFill>
                <a:schemeClr val="dk1"/>
              </a:solidFill>
              <a:effectLst/>
              <a:latin typeface="+mn-lt"/>
              <a:ea typeface="+mn-ea"/>
              <a:cs typeface="+mn-cs"/>
            </a:rPr>
            <a:t>個</a:t>
          </a:r>
          <a:br>
            <a:rPr lang="ja-JP" altLang="en-US" sz="2000" b="0" i="0">
              <a:solidFill>
                <a:schemeClr val="dk1"/>
              </a:solidFill>
              <a:effectLst/>
              <a:latin typeface="+mn-lt"/>
              <a:ea typeface="+mn-ea"/>
              <a:cs typeface="+mn-cs"/>
            </a:rPr>
          </a:br>
          <a:r>
            <a:rPr lang="ja-JP" altLang="en-US" sz="2000" b="0" i="0">
              <a:solidFill>
                <a:schemeClr val="dk1"/>
              </a:solidFill>
              <a:effectLst/>
              <a:latin typeface="+mn-lt"/>
              <a:ea typeface="+mn-ea"/>
              <a:cs typeface="+mn-cs"/>
            </a:rPr>
            <a:t>■あみ印 </a:t>
          </a:r>
          <a:r>
            <a:rPr lang="en-US" altLang="ja-JP" sz="2000" b="0" i="0">
              <a:solidFill>
                <a:schemeClr val="dk1"/>
              </a:solidFill>
              <a:effectLst/>
              <a:latin typeface="+mn-lt"/>
              <a:ea typeface="+mn-ea"/>
              <a:cs typeface="+mn-cs"/>
            </a:rPr>
            <a:t>NOMEN </a:t>
          </a:r>
          <a:r>
            <a:rPr lang="ja-JP" altLang="en-US" sz="2000" b="0" i="0">
              <a:solidFill>
                <a:schemeClr val="dk1"/>
              </a:solidFill>
              <a:effectLst/>
              <a:latin typeface="+mn-lt"/>
              <a:ea typeface="+mn-ea"/>
              <a:cs typeface="+mn-cs"/>
            </a:rPr>
            <a:t>博多とんこつ</a:t>
          </a:r>
          <a:r>
            <a:rPr lang="en-US" altLang="ja-JP" sz="2000" b="0" i="0">
              <a:solidFill>
                <a:schemeClr val="dk1"/>
              </a:solidFill>
              <a:effectLst/>
              <a:latin typeface="+mn-lt"/>
              <a:ea typeface="+mn-ea"/>
              <a:cs typeface="+mn-cs"/>
            </a:rPr>
            <a:t>×4</a:t>
          </a:r>
          <a:r>
            <a:rPr lang="ja-JP" altLang="en-US" sz="2000" b="0" i="0">
              <a:solidFill>
                <a:schemeClr val="dk1"/>
              </a:solidFill>
              <a:effectLst/>
              <a:latin typeface="+mn-lt"/>
              <a:ea typeface="+mn-ea"/>
              <a:cs typeface="+mn-cs"/>
            </a:rPr>
            <a:t>個</a:t>
          </a:r>
        </a:p>
        <a:p>
          <a:pPr algn="l"/>
          <a:endParaRPr kumimoji="1" lang="ja-JP" altLang="en-US" sz="1100"/>
        </a:p>
      </xdr:txBody>
    </xdr:sp>
    <xdr:clientData/>
  </xdr:twoCellAnchor>
  <xdr:twoCellAnchor>
    <xdr:from>
      <xdr:col>1</xdr:col>
      <xdr:colOff>563217</xdr:colOff>
      <xdr:row>31</xdr:row>
      <xdr:rowOff>66260</xdr:rowOff>
    </xdr:from>
    <xdr:to>
      <xdr:col>25</xdr:col>
      <xdr:colOff>571500</xdr:colOff>
      <xdr:row>33</xdr:row>
      <xdr:rowOff>82826</xdr:rowOff>
    </xdr:to>
    <xdr:sp macro="" textlink="">
      <xdr:nvSpPr>
        <xdr:cNvPr id="4" name="四角形: 角を丸くする 3">
          <a:extLst>
            <a:ext uri="{FF2B5EF4-FFF2-40B4-BE49-F238E27FC236}">
              <a16:creationId xmlns:a16="http://schemas.microsoft.com/office/drawing/2014/main" id="{FF2580A0-BA2F-BCF7-70C1-606F2245FE2D}"/>
            </a:ext>
          </a:extLst>
        </xdr:cNvPr>
        <xdr:cNvSpPr/>
      </xdr:nvSpPr>
      <xdr:spPr>
        <a:xfrm>
          <a:off x="563217" y="6228521"/>
          <a:ext cx="13335000" cy="347870"/>
        </a:xfrm>
        <a:prstGeom prst="roundRect">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600" b="1">
              <a:hlinkClick xmlns:r="http://schemas.openxmlformats.org/officeDocument/2006/relationships" r:id=""/>
            </a:rPr>
            <a:t>ご注文→　</a:t>
          </a:r>
          <a:r>
            <a:rPr lang="en-US" altLang="ja-JP" sz="1600" b="1">
              <a:hlinkClick xmlns:r="http://schemas.openxmlformats.org/officeDocument/2006/relationships" r:id=""/>
            </a:rPr>
            <a:t>〔</a:t>
          </a:r>
          <a:r>
            <a:rPr lang="ja-JP" altLang="en-US" sz="1600" b="1">
              <a:hlinkClick xmlns:r="http://schemas.openxmlformats.org/officeDocument/2006/relationships" r:id=""/>
            </a:rPr>
            <a:t>セット</a:t>
          </a:r>
          <a:r>
            <a:rPr lang="en-US" altLang="ja-JP" sz="1600" b="1">
              <a:hlinkClick xmlns:r="http://schemas.openxmlformats.org/officeDocument/2006/relationships" r:id=""/>
            </a:rPr>
            <a:t>〕</a:t>
          </a:r>
          <a:r>
            <a:rPr lang="ja-JP" altLang="en-US" sz="1600" b="1">
              <a:hlinkClick xmlns:r="http://schemas.openxmlformats.org/officeDocument/2006/relationships" r:id=""/>
            </a:rPr>
            <a:t>あみ印 </a:t>
          </a:r>
          <a:r>
            <a:rPr lang="en-US" altLang="ja-JP" sz="1600" b="1">
              <a:hlinkClick xmlns:r="http://schemas.openxmlformats.org/officeDocument/2006/relationships" r:id=""/>
            </a:rPr>
            <a:t>NOMEN </a:t>
          </a:r>
          <a:r>
            <a:rPr lang="ja-JP" altLang="en-US" sz="1600" b="1">
              <a:hlinkClick xmlns:r="http://schemas.openxmlformats.org/officeDocument/2006/relationships" r:id=""/>
            </a:rPr>
            <a:t>アソートセット </a:t>
          </a:r>
          <a:r>
            <a:rPr lang="en-US" altLang="ja-JP" sz="1600" b="1">
              <a:hlinkClick xmlns:r="http://schemas.openxmlformats.org/officeDocument/2006/relationships" r:id=""/>
            </a:rPr>
            <a:t>3</a:t>
          </a:r>
          <a:r>
            <a:rPr lang="ja-JP" altLang="en-US" sz="1600" b="1">
              <a:hlinkClick xmlns:r="http://schemas.openxmlformats.org/officeDocument/2006/relationships" r:id=""/>
            </a:rPr>
            <a:t>種</a:t>
          </a:r>
          <a:r>
            <a:rPr lang="en-US" altLang="ja-JP" sz="1600" b="1">
              <a:hlinkClick xmlns:r="http://schemas.openxmlformats.org/officeDocument/2006/relationships" r:id=""/>
            </a:rPr>
            <a:t>×</a:t>
          </a:r>
          <a:r>
            <a:rPr lang="ja-JP" altLang="en-US" sz="1600" b="1">
              <a:hlinkClick xmlns:r="http://schemas.openxmlformats.org/officeDocument/2006/relationships" r:id=""/>
            </a:rPr>
            <a:t>各</a:t>
          </a:r>
          <a:r>
            <a:rPr lang="en-US" altLang="ja-JP" sz="1600" b="1">
              <a:hlinkClick xmlns:r="http://schemas.openxmlformats.org/officeDocument/2006/relationships" r:id=""/>
            </a:rPr>
            <a:t>4</a:t>
          </a:r>
          <a:r>
            <a:rPr lang="ja-JP" altLang="en-US" sz="1600" b="1">
              <a:hlinkClick xmlns:r="http://schemas.openxmlformats.org/officeDocument/2006/relationships" r:id=""/>
            </a:rPr>
            <a:t>個｜格安・安いお酒の通販／配達ならカクヤス </a:t>
          </a:r>
          <a:r>
            <a:rPr lang="en-US" altLang="ja-JP" sz="1600" b="1">
              <a:hlinkClick xmlns:r="http://schemas.openxmlformats.org/officeDocument/2006/relationships" r:id=""/>
            </a:rPr>
            <a:t>(kakuyasu.co.jp)</a:t>
          </a:r>
          <a:endParaRPr kumimoji="1" lang="ja-JP" altLang="en-US" sz="1600" b="1"/>
        </a:p>
      </xdr:txBody>
    </xdr:sp>
    <xdr:clientData/>
  </xdr:twoCellAnchor>
  <xdr:twoCellAnchor>
    <xdr:from>
      <xdr:col>13</xdr:col>
      <xdr:colOff>149086</xdr:colOff>
      <xdr:row>0</xdr:row>
      <xdr:rowOff>265043</xdr:rowOff>
    </xdr:from>
    <xdr:to>
      <xdr:col>25</xdr:col>
      <xdr:colOff>546653</xdr:colOff>
      <xdr:row>4</xdr:row>
      <xdr:rowOff>231913</xdr:rowOff>
    </xdr:to>
    <xdr:sp macro="" textlink="">
      <xdr:nvSpPr>
        <xdr:cNvPr id="5" name="四角形: 角を丸くする 4">
          <a:extLst>
            <a:ext uri="{FF2B5EF4-FFF2-40B4-BE49-F238E27FC236}">
              <a16:creationId xmlns:a16="http://schemas.microsoft.com/office/drawing/2014/main" id="{6EA14B5F-35E2-49FD-AC0B-AE5BF71278E6}"/>
            </a:ext>
          </a:extLst>
        </xdr:cNvPr>
        <xdr:cNvSpPr/>
      </xdr:nvSpPr>
      <xdr:spPr>
        <a:xfrm>
          <a:off x="6311347" y="265043"/>
          <a:ext cx="7562023" cy="1167848"/>
        </a:xfrm>
        <a:prstGeom prst="roundRect">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000" b="1">
              <a:solidFill>
                <a:schemeClr val="dk1"/>
              </a:solidFill>
              <a:effectLst/>
              <a:latin typeface="+mn-lt"/>
              <a:ea typeface="+mn-ea"/>
              <a:cs typeface="+mn-cs"/>
            </a:rPr>
            <a:t>　　</a:t>
          </a:r>
          <a:r>
            <a:rPr lang="ja-JP" altLang="ja-JP" sz="2000" b="1">
              <a:solidFill>
                <a:schemeClr val="dk1"/>
              </a:solidFill>
              <a:effectLst/>
              <a:latin typeface="+mn-lt"/>
              <a:ea typeface="+mn-ea"/>
              <a:cs typeface="+mn-cs"/>
            </a:rPr>
            <a:t>あみ印食品工業</a:t>
          </a:r>
          <a:r>
            <a:rPr lang="ja-JP" altLang="en-US" sz="2000" b="1">
              <a:solidFill>
                <a:schemeClr val="dk1"/>
              </a:solidFill>
              <a:effectLst/>
              <a:latin typeface="+mn-lt"/>
              <a:ea typeface="+mn-ea"/>
              <a:cs typeface="+mn-cs"/>
            </a:rPr>
            <a:t>株式会社</a:t>
          </a:r>
          <a:endParaRPr lang="en-US" altLang="ja-JP" sz="20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a:t>
          </a:r>
          <a:r>
            <a:rPr lang="en-US" altLang="ja-JP" sz="1600" b="1">
              <a:solidFill>
                <a:schemeClr val="dk1"/>
              </a:solidFill>
              <a:effectLst/>
              <a:latin typeface="+mn-lt"/>
              <a:ea typeface="+mn-ea"/>
              <a:cs typeface="+mn-cs"/>
            </a:rPr>
            <a:t>114-0013</a:t>
          </a:r>
          <a:r>
            <a:rPr lang="ja-JP" altLang="en-US" sz="1600" b="1">
              <a:solidFill>
                <a:schemeClr val="dk1"/>
              </a:solidFill>
              <a:effectLst/>
              <a:latin typeface="+mn-lt"/>
              <a:ea typeface="+mn-ea"/>
              <a:cs typeface="+mn-cs"/>
            </a:rPr>
            <a:t>　東京都北区東田端</a:t>
          </a:r>
          <a:r>
            <a:rPr lang="en-US" altLang="ja-JP" sz="1600" b="1">
              <a:solidFill>
                <a:schemeClr val="dk1"/>
              </a:solidFill>
              <a:effectLst/>
              <a:latin typeface="+mn-lt"/>
              <a:ea typeface="+mn-ea"/>
              <a:cs typeface="+mn-cs"/>
            </a:rPr>
            <a:t>1-6-2</a:t>
          </a:r>
          <a:r>
            <a:rPr lang="ja-JP" altLang="en-US" sz="1600" b="1">
              <a:solidFill>
                <a:schemeClr val="dk1"/>
              </a:solidFill>
              <a:effectLst/>
              <a:latin typeface="+mn-lt"/>
              <a:ea typeface="+mn-ea"/>
              <a:cs typeface="+mn-cs"/>
            </a:rPr>
            <a:t>　田端ビル</a:t>
          </a:r>
          <a:endParaRPr lang="en-US" altLang="ja-JP" sz="16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1"/>
            <a:t>　　　　　☎　</a:t>
          </a:r>
          <a:r>
            <a:rPr lang="en-US" altLang="ja-JP" sz="1600" b="1">
              <a:solidFill>
                <a:schemeClr val="dk1"/>
              </a:solidFill>
              <a:effectLst/>
              <a:latin typeface="+mn-lt"/>
              <a:ea typeface="+mn-ea"/>
              <a:cs typeface="+mn-cs"/>
            </a:rPr>
            <a:t>03-3894-4161</a:t>
          </a:r>
          <a:r>
            <a:rPr lang="ja-JP" altLang="en-US" sz="1600" b="1">
              <a:solidFill>
                <a:schemeClr val="dk1"/>
              </a:solidFill>
              <a:effectLst/>
              <a:latin typeface="+mn-lt"/>
              <a:ea typeface="+mn-ea"/>
              <a:cs typeface="+mn-cs"/>
            </a:rPr>
            <a:t>（代表）</a:t>
          </a:r>
          <a:r>
            <a:rPr lang="ja-JP" altLang="ja-JP" sz="1600" b="1">
              <a:solidFill>
                <a:schemeClr val="dk1"/>
              </a:solidFill>
              <a:effectLst/>
              <a:latin typeface="+mn-lt"/>
              <a:ea typeface="+mn-ea"/>
              <a:cs typeface="+mn-cs"/>
            </a:rPr>
            <a:t>　　　　　　　</a:t>
          </a:r>
          <a:r>
            <a:rPr lang="ja-JP" altLang="ja-JP" sz="1400" b="1">
              <a:solidFill>
                <a:schemeClr val="tx2"/>
              </a:solidFill>
              <a:effectLst/>
              <a:latin typeface="+mn-lt"/>
              <a:ea typeface="+mn-ea"/>
              <a:cs typeface="+mn-cs"/>
            </a:rPr>
            <a:t>　　</a:t>
          </a:r>
          <a:r>
            <a:rPr lang="ja-JP" altLang="ja-JP" sz="1400" b="1">
              <a:solidFill>
                <a:schemeClr val="dk1"/>
              </a:solidFill>
              <a:effectLst/>
              <a:latin typeface="+mn-lt"/>
              <a:ea typeface="+mn-ea"/>
              <a:cs typeface="+mn-cs"/>
            </a:rPr>
            <a:t>　　</a:t>
          </a:r>
          <a:endParaRPr lang="ja-JP" altLang="en-US" sz="1400" b="1" i="0">
            <a:solidFill>
              <a:schemeClr val="dk1"/>
            </a:solidFill>
            <a:effectLst/>
            <a:latin typeface="+mn-lt"/>
            <a:ea typeface="+mn-ea"/>
            <a:cs typeface="+mn-cs"/>
          </a:endParaRPr>
        </a:p>
      </xdr:txBody>
    </xdr:sp>
    <xdr:clientData/>
  </xdr:twoCellAnchor>
  <xdr:twoCellAnchor>
    <xdr:from>
      <xdr:col>1</xdr:col>
      <xdr:colOff>588065</xdr:colOff>
      <xdr:row>5</xdr:row>
      <xdr:rowOff>16565</xdr:rowOff>
    </xdr:from>
    <xdr:to>
      <xdr:col>13</xdr:col>
      <xdr:colOff>82981</xdr:colOff>
      <xdr:row>30</xdr:row>
      <xdr:rowOff>155118</xdr:rowOff>
    </xdr:to>
    <xdr:grpSp>
      <xdr:nvGrpSpPr>
        <xdr:cNvPr id="7" name="グループ化 6">
          <a:extLst>
            <a:ext uri="{FF2B5EF4-FFF2-40B4-BE49-F238E27FC236}">
              <a16:creationId xmlns:a16="http://schemas.microsoft.com/office/drawing/2014/main" id="{917EA446-4B83-746A-5A38-37920AE9B370}"/>
            </a:ext>
          </a:extLst>
        </xdr:cNvPr>
        <xdr:cNvGrpSpPr/>
      </xdr:nvGrpSpPr>
      <xdr:grpSpPr>
        <a:xfrm>
          <a:off x="588065" y="1532282"/>
          <a:ext cx="5657177" cy="4602879"/>
          <a:chOff x="4919869" y="654326"/>
          <a:chExt cx="5624047" cy="4602879"/>
        </a:xfrm>
      </xdr:grpSpPr>
      <xdr:pic>
        <xdr:nvPicPr>
          <xdr:cNvPr id="2" name="図 1">
            <a:extLst>
              <a:ext uri="{FF2B5EF4-FFF2-40B4-BE49-F238E27FC236}">
                <a16:creationId xmlns:a16="http://schemas.microsoft.com/office/drawing/2014/main" id="{9BDD1E58-6D95-642A-1B57-FC6ABBB78A9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919869" y="654326"/>
            <a:ext cx="5624047" cy="4602879"/>
          </a:xfrm>
          <a:prstGeom prst="rect">
            <a:avLst/>
          </a:prstGeom>
        </xdr:spPr>
      </xdr:pic>
      <xdr:pic>
        <xdr:nvPicPr>
          <xdr:cNvPr id="6" name="図 5">
            <a:extLst>
              <a:ext uri="{FF2B5EF4-FFF2-40B4-BE49-F238E27FC236}">
                <a16:creationId xmlns:a16="http://schemas.microsoft.com/office/drawing/2014/main" id="{0CDF3ED9-EB16-5088-7DC7-ACDA98F2270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8506237" y="662609"/>
            <a:ext cx="1631675" cy="1744205"/>
          </a:xfrm>
          <a:prstGeom prst="rect">
            <a:avLst/>
          </a:prstGeom>
        </xdr:spPr>
      </xdr:pic>
    </xdr:grpSp>
    <xdr:clientData/>
  </xdr:twoCellAnchor>
  <xdr:twoCellAnchor>
    <xdr:from>
      <xdr:col>1</xdr:col>
      <xdr:colOff>596348</xdr:colOff>
      <xdr:row>0</xdr:row>
      <xdr:rowOff>240196</xdr:rowOff>
    </xdr:from>
    <xdr:to>
      <xdr:col>13</xdr:col>
      <xdr:colOff>82826</xdr:colOff>
      <xdr:row>4</xdr:row>
      <xdr:rowOff>248478</xdr:rowOff>
    </xdr:to>
    <xdr:sp macro="" textlink="">
      <xdr:nvSpPr>
        <xdr:cNvPr id="9" name="四角形: 角を丸くする 8">
          <a:extLst>
            <a:ext uri="{FF2B5EF4-FFF2-40B4-BE49-F238E27FC236}">
              <a16:creationId xmlns:a16="http://schemas.microsoft.com/office/drawing/2014/main" id="{E7E085C1-9B98-F6FE-3348-74759610CDC9}"/>
            </a:ext>
          </a:extLst>
        </xdr:cNvPr>
        <xdr:cNvSpPr/>
      </xdr:nvSpPr>
      <xdr:spPr>
        <a:xfrm>
          <a:off x="596348" y="240196"/>
          <a:ext cx="5648739" cy="1209260"/>
        </a:xfrm>
        <a:prstGeom prst="roundRect">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b="1"/>
            <a:t>新商品のご案内</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160020</xdr:colOff>
      <xdr:row>17</xdr:row>
      <xdr:rowOff>434340</xdr:rowOff>
    </xdr:to>
    <xdr:pic>
      <xdr:nvPicPr>
        <xdr:cNvPr id="13" name="図 12" descr="感染性胃腸炎患者報告数　直近5シーズン">
          <a:extLst>
            <a:ext uri="{FF2B5EF4-FFF2-40B4-BE49-F238E27FC236}">
              <a16:creationId xmlns:a16="http://schemas.microsoft.com/office/drawing/2014/main" id="{6808C3A0-7727-772E-A060-299271AE5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53300" cy="2750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5.11</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266000"/>
            <a:gd name="adj6" fmla="val -11730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252184</xdr:colOff>
      <xdr:row>13</xdr:row>
      <xdr:rowOff>68580</xdr:rowOff>
    </xdr:from>
    <xdr:to>
      <xdr:col>8</xdr:col>
      <xdr:colOff>575002</xdr:colOff>
      <xdr:row>15</xdr:row>
      <xdr:rowOff>38100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614884" y="262128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129540</xdr:colOff>
      <xdr:row>16</xdr:row>
      <xdr:rowOff>5029</xdr:rowOff>
    </xdr:to>
    <xdr:pic>
      <xdr:nvPicPr>
        <xdr:cNvPr id="16" name="図 15">
          <a:extLst>
            <a:ext uri="{FF2B5EF4-FFF2-40B4-BE49-F238E27FC236}">
              <a16:creationId xmlns:a16="http://schemas.microsoft.com/office/drawing/2014/main" id="{25B22F90-F73E-5CAE-0C84-DD73FD874DFE}"/>
            </a:ext>
          </a:extLst>
        </xdr:cNvPr>
        <xdr:cNvPicPr>
          <a:picLocks noChangeAspect="1"/>
        </xdr:cNvPicPr>
      </xdr:nvPicPr>
      <xdr:blipFill>
        <a:blip xmlns:r="http://schemas.openxmlformats.org/officeDocument/2006/relationships" r:embed="rId3"/>
        <a:stretch>
          <a:fillRect/>
        </a:stretch>
      </xdr:blipFill>
      <xdr:spPr>
        <a:xfrm>
          <a:off x="0" y="548640"/>
          <a:ext cx="1615440" cy="2512009"/>
        </a:xfrm>
        <a:prstGeom prst="rect">
          <a:avLst/>
        </a:prstGeom>
      </xdr:spPr>
    </xdr:pic>
    <xdr:clientData/>
  </xdr:twoCellAnchor>
  <xdr:twoCellAnchor editAs="oneCell">
    <xdr:from>
      <xdr:col>4</xdr:col>
      <xdr:colOff>876300</xdr:colOff>
      <xdr:row>2</xdr:row>
      <xdr:rowOff>7620</xdr:rowOff>
    </xdr:from>
    <xdr:to>
      <xdr:col>6</xdr:col>
      <xdr:colOff>758178</xdr:colOff>
      <xdr:row>15</xdr:row>
      <xdr:rowOff>144780</xdr:rowOff>
    </xdr:to>
    <xdr:pic>
      <xdr:nvPicPr>
        <xdr:cNvPr id="28" name="図 27">
          <a:extLst>
            <a:ext uri="{FF2B5EF4-FFF2-40B4-BE49-F238E27FC236}">
              <a16:creationId xmlns:a16="http://schemas.microsoft.com/office/drawing/2014/main" id="{AA3CFC94-F655-1BF7-845D-6F53302C09AA}"/>
            </a:ext>
          </a:extLst>
        </xdr:cNvPr>
        <xdr:cNvPicPr>
          <a:picLocks noChangeAspect="1"/>
        </xdr:cNvPicPr>
      </xdr:nvPicPr>
      <xdr:blipFill>
        <a:blip xmlns:r="http://schemas.openxmlformats.org/officeDocument/2006/relationships" r:embed="rId4"/>
        <a:stretch>
          <a:fillRect/>
        </a:stretch>
      </xdr:blipFill>
      <xdr:spPr>
        <a:xfrm>
          <a:off x="2834640" y="556260"/>
          <a:ext cx="1680198" cy="2476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7</xdr:row>
      <xdr:rowOff>266700</xdr:rowOff>
    </xdr:from>
    <xdr:to>
      <xdr:col>6</xdr:col>
      <xdr:colOff>514350</xdr:colOff>
      <xdr:row>11</xdr:row>
      <xdr:rowOff>66675</xdr:rowOff>
    </xdr:to>
    <xdr:sp macro="" textlink="">
      <xdr:nvSpPr>
        <xdr:cNvPr id="2" name="右矢印 1">
          <a:extLst>
            <a:ext uri="{FF2B5EF4-FFF2-40B4-BE49-F238E27FC236}">
              <a16:creationId xmlns:a16="http://schemas.microsoft.com/office/drawing/2014/main" id="{4812866A-00B5-4483-99E6-A1CC4D5D1A94}"/>
            </a:ext>
          </a:extLst>
        </xdr:cNvPr>
        <xdr:cNvSpPr/>
      </xdr:nvSpPr>
      <xdr:spPr>
        <a:xfrm>
          <a:off x="3089910" y="2087880"/>
          <a:ext cx="845820" cy="897255"/>
        </a:xfrm>
        <a:prstGeom prst="rightArrow">
          <a:avLst/>
        </a:prstGeom>
        <a:solidFill>
          <a:schemeClr val="bg2">
            <a:lumMod val="75000"/>
          </a:schemeClr>
        </a:solidFill>
        <a:ln>
          <a:solidFill>
            <a:schemeClr val="bg2">
              <a:lumMod val="50000"/>
            </a:schemeClr>
          </a:solidFill>
        </a:ln>
        <a:effectLst>
          <a:outerShdw blurRad="50800" dist="50800" dir="5400000" algn="ctr" rotWithShape="0">
            <a:schemeClr val="bg1">
              <a:lumMod val="8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171450</xdr:colOff>
      <xdr:row>4</xdr:row>
      <xdr:rowOff>190500</xdr:rowOff>
    </xdr:from>
    <xdr:to>
      <xdr:col>5</xdr:col>
      <xdr:colOff>66675</xdr:colOff>
      <xdr:row>14</xdr:row>
      <xdr:rowOff>76200</xdr:rowOff>
    </xdr:to>
    <xdr:pic>
      <xdr:nvPicPr>
        <xdr:cNvPr id="3" name="図 1">
          <a:extLst>
            <a:ext uri="{FF2B5EF4-FFF2-40B4-BE49-F238E27FC236}">
              <a16:creationId xmlns:a16="http://schemas.microsoft.com/office/drawing/2014/main" id="{461E4B4C-7465-4DBA-8799-50128B630C33}"/>
            </a:ext>
          </a:extLst>
        </xdr:cNvPr>
        <xdr:cNvPicPr>
          <a:picLocks noChangeAspect="1"/>
        </xdr:cNvPicPr>
      </xdr:nvPicPr>
      <xdr:blipFill>
        <a:blip xmlns:r="http://schemas.openxmlformats.org/officeDocument/2006/relationships" r:embed="rId1" cstate="print">
          <a:lum bright="20000" contrast="20000"/>
        </a:blip>
        <a:srcRect/>
        <a:stretch>
          <a:fillRect/>
        </a:stretch>
      </xdr:blipFill>
      <xdr:spPr bwMode="auto">
        <a:xfrm>
          <a:off x="506730" y="1257300"/>
          <a:ext cx="2364105" cy="2560320"/>
        </a:xfrm>
        <a:prstGeom prst="rect">
          <a:avLst/>
        </a:prstGeom>
        <a:noFill/>
        <a:ln w="9525">
          <a:solidFill>
            <a:srgbClr val="FFFFFF"/>
          </a:solidFill>
          <a:miter lim="800000"/>
          <a:headEnd/>
          <a:tailEnd/>
        </a:ln>
      </xdr:spPr>
    </xdr:pic>
    <xdr:clientData/>
  </xdr:twoCellAnchor>
  <xdr:twoCellAnchor>
    <xdr:from>
      <xdr:col>1</xdr:col>
      <xdr:colOff>133350</xdr:colOff>
      <xdr:row>4</xdr:row>
      <xdr:rowOff>152400</xdr:rowOff>
    </xdr:from>
    <xdr:to>
      <xdr:col>5</xdr:col>
      <xdr:colOff>95250</xdr:colOff>
      <xdr:row>14</xdr:row>
      <xdr:rowOff>142875</xdr:rowOff>
    </xdr:to>
    <xdr:sp macro="" textlink="">
      <xdr:nvSpPr>
        <xdr:cNvPr id="4" name="正方形/長方形 2">
          <a:extLst>
            <a:ext uri="{FF2B5EF4-FFF2-40B4-BE49-F238E27FC236}">
              <a16:creationId xmlns:a16="http://schemas.microsoft.com/office/drawing/2014/main" id="{393F47E3-4A85-4388-9C01-496F55237060}"/>
            </a:ext>
          </a:extLst>
        </xdr:cNvPr>
        <xdr:cNvSpPr>
          <a:spLocks noChangeArrowheads="1"/>
        </xdr:cNvSpPr>
      </xdr:nvSpPr>
      <xdr:spPr bwMode="auto">
        <a:xfrm>
          <a:off x="468630" y="1219200"/>
          <a:ext cx="2430780" cy="2665095"/>
        </a:xfrm>
        <a:prstGeom prst="rect">
          <a:avLst/>
        </a:prstGeom>
        <a:noFill/>
        <a:ln w="63500" algn="ctr">
          <a:solidFill>
            <a:srgbClr val="FFFFFF"/>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20004</xdr:rowOff>
    </xdr:from>
    <xdr:to>
      <xdr:col>2</xdr:col>
      <xdr:colOff>4373879</xdr:colOff>
      <xdr:row>32</xdr:row>
      <xdr:rowOff>44006</xdr:rowOff>
    </xdr:to>
    <xdr:pic>
      <xdr:nvPicPr>
        <xdr:cNvPr id="3" name="図 2">
          <a:extLst>
            <a:ext uri="{FF2B5EF4-FFF2-40B4-BE49-F238E27FC236}">
              <a16:creationId xmlns:a16="http://schemas.microsoft.com/office/drawing/2014/main" id="{9AE92918-96A5-6D94-6B57-E6A081AB0E86}"/>
            </a:ext>
          </a:extLst>
        </xdr:cNvPr>
        <xdr:cNvPicPr>
          <a:picLocks noChangeAspect="1"/>
        </xdr:cNvPicPr>
      </xdr:nvPicPr>
      <xdr:blipFill>
        <a:blip xmlns:r="http://schemas.openxmlformats.org/officeDocument/2006/relationships" r:embed="rId2"/>
        <a:stretch>
          <a:fillRect/>
        </a:stretch>
      </xdr:blipFill>
      <xdr:spPr>
        <a:xfrm>
          <a:off x="2110740" y="6276024"/>
          <a:ext cx="4373879" cy="31710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24</xdr:col>
      <xdr:colOff>203200</xdr:colOff>
      <xdr:row>45</xdr:row>
      <xdr:rowOff>16934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156052"/>
          <a:ext cx="2978313" cy="380261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10</xdr:col>
      <xdr:colOff>262467</xdr:colOff>
      <xdr:row>42</xdr:row>
      <xdr:rowOff>25400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152000"/>
          <a:ext cx="3050388" cy="33071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japan.focustaiwan.tw/society/202312060004" TargetMode="External"/><Relationship Id="rId2" Type="http://schemas.openxmlformats.org/officeDocument/2006/relationships/hyperlink" Target="https://www.viet-jo.com/news/economy/231204175917.html" TargetMode="External"/><Relationship Id="rId1" Type="http://schemas.openxmlformats.org/officeDocument/2006/relationships/hyperlink" Target="https://www.foods-ch.com/anzen/kt_48122/" TargetMode="External"/><Relationship Id="rId5" Type="http://schemas.openxmlformats.org/officeDocument/2006/relationships/printerSettings" Target="../printerSettings/printerSettings11.bin"/><Relationship Id="rId4" Type="http://schemas.openxmlformats.org/officeDocument/2006/relationships/hyperlink" Target="https://www.zennoh.or.jp/gf/topics/2023/9839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3.nhk.or.jp/news/html/20231205/k10014279061000.html" TargetMode="External"/><Relationship Id="rId3" Type="http://schemas.openxmlformats.org/officeDocument/2006/relationships/hyperlink" Target="https://news.tv-asahi.co.jp/news_society/articles/000326257.html" TargetMode="External"/><Relationship Id="rId7" Type="http://schemas.openxmlformats.org/officeDocument/2006/relationships/hyperlink" Target="https://newsdig.tbs.co.jp/articles/-/878427" TargetMode="External"/><Relationship Id="rId2" Type="http://schemas.openxmlformats.org/officeDocument/2006/relationships/hyperlink" Target="https://www.yomiuri.co.jp/national/20231202-OYT1T50065/" TargetMode="External"/><Relationship Id="rId1" Type="http://schemas.openxmlformats.org/officeDocument/2006/relationships/hyperlink" Target="https://www.chunichi.co.jp/article/817509" TargetMode="External"/><Relationship Id="rId6" Type="http://schemas.openxmlformats.org/officeDocument/2006/relationships/hyperlink" Target="https://www3.nhk.or.jp/lnews/nagano/20231206/1010028986.html" TargetMode="External"/><Relationship Id="rId5" Type="http://schemas.openxmlformats.org/officeDocument/2006/relationships/hyperlink" Target="https://www.fukushima-tv.co.jp/localnews/2023/12/2023120700000008.html" TargetMode="External"/><Relationship Id="rId10" Type="http://schemas.openxmlformats.org/officeDocument/2006/relationships/printerSettings" Target="../printerSettings/printerSettings5.bin"/><Relationship Id="rId4" Type="http://schemas.openxmlformats.org/officeDocument/2006/relationships/hyperlink" Target="https://www.chunichi.co.jp/article/818052" TargetMode="External"/><Relationship Id="rId9" Type="http://schemas.openxmlformats.org/officeDocument/2006/relationships/hyperlink" Target="https://www.kanaloco.jp/news/government/article-1040021.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3.nhk.or.jp/news/html/20231202/k10014276121000.html" TargetMode="External"/><Relationship Id="rId3" Type="http://schemas.openxmlformats.org/officeDocument/2006/relationships/hyperlink" Target="https://www.recordchina.co.jp/b924923-s25-c100-d0193.html" TargetMode="External"/><Relationship Id="rId7" Type="http://schemas.openxmlformats.org/officeDocument/2006/relationships/hyperlink" Target="https://news.yahoo.co.jp/articles/f257c796310ee5fab8f0bfb0ae307a0bde4202b9" TargetMode="External"/><Relationship Id="rId2" Type="http://schemas.openxmlformats.org/officeDocument/2006/relationships/hyperlink" Target="https://news.yahoo.co.jp/articles/75996df349f1f093457962ef48d5fb82350ca1af" TargetMode="External"/><Relationship Id="rId1" Type="http://schemas.openxmlformats.org/officeDocument/2006/relationships/hyperlink" Target="https://www.topics.or.jp/articles/-/1005364" TargetMode="External"/><Relationship Id="rId6" Type="http://schemas.openxmlformats.org/officeDocument/2006/relationships/hyperlink" Target="https://www.jetro.go.jp/biznews/2023/12/40d11b44ca93180d.html" TargetMode="External"/><Relationship Id="rId11" Type="http://schemas.openxmlformats.org/officeDocument/2006/relationships/printerSettings" Target="../printerSettings/printerSettings6.bin"/><Relationship Id="rId5" Type="http://schemas.openxmlformats.org/officeDocument/2006/relationships/hyperlink" Target="https://www.nikkei.com/article/DGKKZO76704310V01C23A2FFJ000/" TargetMode="External"/><Relationship Id="rId10" Type="http://schemas.openxmlformats.org/officeDocument/2006/relationships/hyperlink" Target="https://www.jetro.go.jp/biznews/2023/12/87cbbd0840f1bc25.html" TargetMode="External"/><Relationship Id="rId4" Type="http://schemas.openxmlformats.org/officeDocument/2006/relationships/hyperlink" Target="https://www.jetro.go.jp/biznews/2023/12/ddd622b977eca4e7.html" TargetMode="External"/><Relationship Id="rId9" Type="http://schemas.openxmlformats.org/officeDocument/2006/relationships/hyperlink" Target="https://www.jetro.go.jp/biznews/2023/12/c243bfd91edf3dbf.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22" sqref="A14:H2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0" t="s">
        <v>445</v>
      </c>
      <c r="B1" s="141"/>
      <c r="C1" s="141" t="s">
        <v>166</v>
      </c>
      <c r="D1" s="141"/>
      <c r="E1" s="141"/>
      <c r="F1" s="141"/>
      <c r="G1" s="141"/>
      <c r="H1" s="141"/>
      <c r="I1" s="100"/>
    </row>
    <row r="2" spans="1:9">
      <c r="A2" s="142" t="s">
        <v>116</v>
      </c>
      <c r="B2" s="143"/>
      <c r="C2" s="143"/>
      <c r="D2" s="143"/>
      <c r="E2" s="143"/>
      <c r="F2" s="143"/>
      <c r="G2" s="143"/>
      <c r="H2" s="143"/>
      <c r="I2" s="100"/>
    </row>
    <row r="3" spans="1:9" ht="15.75" customHeight="1">
      <c r="A3" s="516" t="s">
        <v>28</v>
      </c>
      <c r="B3" s="517"/>
      <c r="C3" s="517"/>
      <c r="D3" s="517"/>
      <c r="E3" s="517"/>
      <c r="F3" s="517"/>
      <c r="G3" s="517"/>
      <c r="H3" s="518"/>
      <c r="I3" s="100"/>
    </row>
    <row r="4" spans="1:9">
      <c r="A4" s="142" t="s">
        <v>446</v>
      </c>
      <c r="B4" s="143"/>
      <c r="C4" s="143"/>
      <c r="D4" s="143"/>
      <c r="E4" s="143"/>
      <c r="F4" s="143"/>
      <c r="G4" s="143"/>
      <c r="H4" s="143"/>
      <c r="I4" s="100"/>
    </row>
    <row r="5" spans="1:9">
      <c r="A5" s="142" t="s">
        <v>117</v>
      </c>
      <c r="B5" s="143"/>
      <c r="C5" s="143"/>
      <c r="D5" s="143"/>
      <c r="E5" s="143"/>
      <c r="F5" s="143"/>
      <c r="G5" s="143"/>
      <c r="H5" s="143"/>
      <c r="I5" s="100"/>
    </row>
    <row r="6" spans="1:9">
      <c r="A6" s="144" t="s">
        <v>116</v>
      </c>
      <c r="B6" s="145"/>
      <c r="C6" s="145"/>
      <c r="D6" s="145"/>
      <c r="E6" s="145"/>
      <c r="F6" s="145"/>
      <c r="G6" s="145"/>
      <c r="H6" s="145"/>
      <c r="I6" s="100"/>
    </row>
    <row r="7" spans="1:9">
      <c r="A7" s="144" t="s">
        <v>118</v>
      </c>
      <c r="B7" s="145"/>
      <c r="C7" s="145"/>
      <c r="D7" s="145"/>
      <c r="E7" s="145"/>
      <c r="F7" s="145"/>
      <c r="G7" s="145"/>
      <c r="H7" s="145"/>
      <c r="I7" s="100"/>
    </row>
    <row r="8" spans="1:9">
      <c r="A8" s="146" t="s">
        <v>119</v>
      </c>
      <c r="B8" s="147"/>
      <c r="C8" s="147"/>
      <c r="D8" s="147"/>
      <c r="E8" s="147"/>
      <c r="F8" s="147"/>
      <c r="G8" s="147"/>
      <c r="H8" s="147"/>
      <c r="I8" s="100"/>
    </row>
    <row r="9" spans="1:9" ht="15" customHeight="1">
      <c r="A9" s="350" t="s">
        <v>176</v>
      </c>
      <c r="C9" s="171"/>
      <c r="D9" s="171"/>
      <c r="E9" s="171"/>
      <c r="F9" s="171"/>
      <c r="G9" s="171"/>
      <c r="H9" s="171"/>
      <c r="I9" s="100"/>
    </row>
    <row r="10" spans="1:9" ht="15" customHeight="1">
      <c r="A10" s="350" t="s">
        <v>180</v>
      </c>
      <c r="B10" s="170"/>
      <c r="C10" s="171"/>
      <c r="D10" s="171"/>
      <c r="E10" s="171"/>
      <c r="F10" s="171"/>
      <c r="G10" s="171"/>
      <c r="H10" s="171"/>
      <c r="I10" s="100"/>
    </row>
    <row r="11" spans="1:9" ht="15" customHeight="1">
      <c r="A11" s="350" t="s">
        <v>181</v>
      </c>
      <c r="B11" s="170"/>
      <c r="C11" s="171"/>
      <c r="D11" s="171"/>
      <c r="E11" s="171"/>
      <c r="F11" s="171"/>
      <c r="G11" s="171"/>
      <c r="H11" s="171"/>
      <c r="I11" s="100"/>
    </row>
    <row r="12" spans="1:9" ht="15" customHeight="1">
      <c r="A12" s="350" t="s">
        <v>182</v>
      </c>
      <c r="G12" s="171" t="s">
        <v>28</v>
      </c>
      <c r="H12" s="171"/>
      <c r="I12" s="100"/>
    </row>
    <row r="13" spans="1:9" ht="15" customHeight="1">
      <c r="A13" s="350"/>
      <c r="G13" s="171"/>
      <c r="H13" s="171"/>
      <c r="I13" s="100"/>
    </row>
    <row r="14" spans="1:9" ht="15" customHeight="1">
      <c r="A14" s="350" t="s">
        <v>183</v>
      </c>
      <c r="B14" s="170" t="str">
        <f>+'48　食中毒記事等 '!A2</f>
        <v xml:space="preserve">豊橋のスポーツ行事で８２人が食中毒 仕出し弁当店に営業禁止処分 - 中日新聞 </v>
      </c>
      <c r="C14" s="170"/>
      <c r="D14" s="172"/>
      <c r="E14" s="170"/>
      <c r="F14" s="173"/>
      <c r="G14" s="171"/>
      <c r="H14" s="171"/>
      <c r="I14" s="100"/>
    </row>
    <row r="15" spans="1:9" ht="15" customHeight="1">
      <c r="A15" s="350" t="s">
        <v>184</v>
      </c>
      <c r="B15" s="170" t="s">
        <v>185</v>
      </c>
      <c r="C15" s="170"/>
      <c r="D15" s="170" t="s">
        <v>186</v>
      </c>
      <c r="E15" s="170"/>
      <c r="F15" s="172">
        <f>+'48　ノロウイルス関連情報 '!G73</f>
        <v>5.1100000000000003</v>
      </c>
      <c r="G15" s="170" t="str">
        <f>+'48　ノロウイルス関連情報 '!H73</f>
        <v>　：先週より</v>
      </c>
      <c r="H15" s="394">
        <f>+'48　ノロウイルス関連情報 '!I73</f>
        <v>0.72000000000000064</v>
      </c>
      <c r="I15" s="100"/>
    </row>
    <row r="16" spans="1:9" s="112" customFormat="1" ht="15" customHeight="1">
      <c r="A16" s="174" t="s">
        <v>120</v>
      </c>
      <c r="B16" s="522" t="str">
        <f>+'48　残留農薬　等 '!A2</f>
        <v>ブロッコリー 一部残留農薬基準超過</v>
      </c>
      <c r="C16" s="522"/>
      <c r="D16" s="522"/>
      <c r="E16" s="522"/>
      <c r="F16" s="522"/>
      <c r="G16" s="522"/>
      <c r="H16" s="175"/>
      <c r="I16" s="111"/>
    </row>
    <row r="17" spans="1:16" ht="15" customHeight="1">
      <c r="A17" s="169" t="s">
        <v>121</v>
      </c>
      <c r="B17" s="522" t="str">
        <f>+'48　食品表示'!A2</f>
        <v>コメを偽って表示し販売か 卸売り会社に山梨県が是正指示</v>
      </c>
      <c r="C17" s="522"/>
      <c r="D17" s="522"/>
      <c r="E17" s="522"/>
      <c r="F17" s="522"/>
      <c r="G17" s="522"/>
      <c r="H17" s="171"/>
      <c r="I17" s="100"/>
    </row>
    <row r="18" spans="1:16" ht="15" customHeight="1">
      <c r="A18" s="169" t="s">
        <v>122</v>
      </c>
      <c r="B18" s="171" t="str">
        <f>+'48　海外情報'!A2</f>
        <v>イタリア下院、欧州初の培養肉の生産・販売禁止法案を可決(イタリア) ｜ ビジネス短信 ―ジェトロ</v>
      </c>
      <c r="D18" s="171"/>
      <c r="E18" s="171"/>
      <c r="F18" s="171"/>
      <c r="G18" s="171"/>
      <c r="H18" s="171"/>
      <c r="I18" s="100"/>
    </row>
    <row r="19" spans="1:16" ht="15" customHeight="1">
      <c r="A19" s="176" t="s">
        <v>123</v>
      </c>
      <c r="B19" s="177" t="str">
        <f>+'48　海外情報'!A5</f>
        <v>米環境保護庁、ノースカロライナ州へのPFAS含有廃棄物の輸入承認を取り消し(米国、オランダ) ｜ ジェトロ</v>
      </c>
      <c r="C19" s="519" t="s">
        <v>190</v>
      </c>
      <c r="D19" s="519"/>
      <c r="E19" s="519"/>
      <c r="F19" s="519"/>
      <c r="G19" s="519"/>
      <c r="H19" s="520"/>
      <c r="I19" s="100"/>
    </row>
    <row r="20" spans="1:16" ht="15" customHeight="1">
      <c r="A20" s="169" t="s">
        <v>124</v>
      </c>
      <c r="B20" s="170" t="str">
        <f>+'48　感染症統計'!A21</f>
        <v>※2023年 第48週（11/27～12/3） 現在</v>
      </c>
      <c r="C20" s="171"/>
      <c r="D20" s="170" t="s">
        <v>21</v>
      </c>
      <c r="E20" s="171"/>
      <c r="F20" s="171"/>
      <c r="G20" s="171"/>
      <c r="H20" s="171"/>
      <c r="I20" s="100"/>
    </row>
    <row r="21" spans="1:16" ht="15" customHeight="1">
      <c r="A21" s="169" t="s">
        <v>125</v>
      </c>
      <c r="B21" s="521" t="s">
        <v>205</v>
      </c>
      <c r="C21" s="521"/>
      <c r="D21" s="521"/>
      <c r="E21" s="521"/>
      <c r="F21" s="521"/>
      <c r="G21" s="521"/>
      <c r="H21" s="171"/>
      <c r="I21" s="100"/>
    </row>
    <row r="22" spans="1:16" ht="15" customHeight="1">
      <c r="A22" s="169" t="s">
        <v>162</v>
      </c>
      <c r="B22" s="284" t="str">
        <f>+'48  衛生訓話'!A2</f>
        <v>今週のお題　(年末になりました　来年に向けて　大掃除)</v>
      </c>
      <c r="C22" s="171"/>
      <c r="D22" s="171"/>
      <c r="E22" s="171"/>
      <c r="F22" s="178"/>
      <c r="G22" s="171"/>
      <c r="H22" s="171"/>
      <c r="I22" s="100"/>
    </row>
    <row r="23" spans="1:16" ht="15" customHeight="1">
      <c r="A23" s="169" t="s">
        <v>193</v>
      </c>
      <c r="B23" s="313" t="s">
        <v>232</v>
      </c>
      <c r="C23" s="171"/>
      <c r="D23" s="171"/>
      <c r="E23" s="171"/>
      <c r="F23" s="171" t="s">
        <v>21</v>
      </c>
      <c r="G23" s="171"/>
      <c r="H23" s="171"/>
      <c r="I23" s="100"/>
      <c r="P23" t="s">
        <v>172</v>
      </c>
    </row>
    <row r="24" spans="1:16" ht="15" customHeight="1">
      <c r="A24" s="169" t="s">
        <v>21</v>
      </c>
      <c r="C24" s="171"/>
      <c r="D24" s="171"/>
      <c r="E24" s="171"/>
      <c r="F24" s="171"/>
      <c r="G24" s="171"/>
      <c r="H24" s="171"/>
      <c r="I24" s="100"/>
      <c r="L24" t="s">
        <v>190</v>
      </c>
    </row>
    <row r="25" spans="1:16">
      <c r="A25" s="146" t="s">
        <v>119</v>
      </c>
      <c r="B25" s="147"/>
      <c r="C25" s="147"/>
      <c r="D25" s="147"/>
      <c r="E25" s="147"/>
      <c r="F25" s="147"/>
      <c r="G25" s="147"/>
      <c r="H25" s="147"/>
      <c r="I25" s="100"/>
    </row>
    <row r="26" spans="1:16">
      <c r="A26" s="144" t="s">
        <v>21</v>
      </c>
      <c r="B26" s="145"/>
      <c r="C26" s="145"/>
      <c r="D26" s="145"/>
      <c r="E26" s="145"/>
      <c r="F26" s="145"/>
      <c r="G26" s="145"/>
      <c r="H26" s="145"/>
      <c r="I26" s="100"/>
    </row>
    <row r="27" spans="1:16">
      <c r="A27" s="101" t="s">
        <v>126</v>
      </c>
      <c r="I27" s="100"/>
    </row>
    <row r="28" spans="1:16">
      <c r="A28" s="100"/>
      <c r="I28" s="100"/>
    </row>
    <row r="29" spans="1:16">
      <c r="A29" s="100"/>
      <c r="I29" s="100"/>
    </row>
    <row r="30" spans="1:16">
      <c r="A30" s="100"/>
      <c r="I30" s="100"/>
    </row>
    <row r="31" spans="1:16">
      <c r="A31" s="100"/>
      <c r="I31" s="100"/>
    </row>
    <row r="32" spans="1:16">
      <c r="A32" s="100"/>
      <c r="I32" s="100"/>
    </row>
    <row r="33" spans="1:9">
      <c r="A33" s="100"/>
      <c r="I33" s="100"/>
    </row>
    <row r="34" spans="1:9">
      <c r="A34" s="100"/>
      <c r="H34" t="s">
        <v>174</v>
      </c>
      <c r="I34" s="100"/>
    </row>
    <row r="35" spans="1:9">
      <c r="A35" s="100"/>
      <c r="I35" s="100"/>
    </row>
    <row r="36" spans="1:9">
      <c r="A36" s="100"/>
      <c r="I36" s="100"/>
    </row>
    <row r="37" spans="1:9">
      <c r="A37" s="100"/>
      <c r="I37" s="100"/>
    </row>
    <row r="38" spans="1:9" ht="13.8" thickBot="1">
      <c r="A38" s="102"/>
      <c r="B38" s="103"/>
      <c r="C38" s="103"/>
      <c r="D38" s="103"/>
      <c r="E38" s="103"/>
      <c r="F38" s="103"/>
      <c r="G38" s="103"/>
      <c r="H38" s="103"/>
      <c r="I38" s="100"/>
    </row>
    <row r="39" spans="1:9" ht="13.8" thickTop="1"/>
    <row r="42" spans="1:9" ht="24.6">
      <c r="A42" s="116" t="s">
        <v>129</v>
      </c>
    </row>
    <row r="43" spans="1:9" ht="40.5" customHeight="1">
      <c r="A43" s="523" t="s">
        <v>130</v>
      </c>
      <c r="B43" s="523"/>
      <c r="C43" s="523"/>
      <c r="D43" s="523"/>
      <c r="E43" s="523"/>
      <c r="F43" s="523"/>
      <c r="G43" s="523"/>
    </row>
    <row r="44" spans="1:9" ht="30.75" customHeight="1">
      <c r="A44" s="515" t="s">
        <v>131</v>
      </c>
      <c r="B44" s="515"/>
      <c r="C44" s="515"/>
      <c r="D44" s="515"/>
      <c r="E44" s="515"/>
      <c r="F44" s="515"/>
      <c r="G44" s="515"/>
    </row>
    <row r="45" spans="1:9" ht="15">
      <c r="A45" s="117"/>
    </row>
    <row r="46" spans="1:9" ht="69.75" customHeight="1">
      <c r="A46" s="510" t="s">
        <v>139</v>
      </c>
      <c r="B46" s="510"/>
      <c r="C46" s="510"/>
      <c r="D46" s="510"/>
      <c r="E46" s="510"/>
      <c r="F46" s="510"/>
      <c r="G46" s="510"/>
    </row>
    <row r="47" spans="1:9" ht="35.25" customHeight="1">
      <c r="A47" s="515" t="s">
        <v>132</v>
      </c>
      <c r="B47" s="515"/>
      <c r="C47" s="515"/>
      <c r="D47" s="515"/>
      <c r="E47" s="515"/>
      <c r="F47" s="515"/>
      <c r="G47" s="515"/>
    </row>
    <row r="48" spans="1:9" ht="59.25" customHeight="1">
      <c r="A48" s="510" t="s">
        <v>133</v>
      </c>
      <c r="B48" s="510"/>
      <c r="C48" s="510"/>
      <c r="D48" s="510"/>
      <c r="E48" s="510"/>
      <c r="F48" s="510"/>
      <c r="G48" s="510"/>
    </row>
    <row r="49" spans="1:7" ht="15">
      <c r="A49" s="118"/>
    </row>
    <row r="50" spans="1:7" ht="27.75" customHeight="1">
      <c r="A50" s="512" t="s">
        <v>134</v>
      </c>
      <c r="B50" s="512"/>
      <c r="C50" s="512"/>
      <c r="D50" s="512"/>
      <c r="E50" s="512"/>
      <c r="F50" s="512"/>
      <c r="G50" s="512"/>
    </row>
    <row r="51" spans="1:7" ht="53.25" customHeight="1">
      <c r="A51" s="511" t="s">
        <v>140</v>
      </c>
      <c r="B51" s="510"/>
      <c r="C51" s="510"/>
      <c r="D51" s="510"/>
      <c r="E51" s="510"/>
      <c r="F51" s="510"/>
      <c r="G51" s="510"/>
    </row>
    <row r="52" spans="1:7" ht="15">
      <c r="A52" s="118"/>
    </row>
    <row r="53" spans="1:7" ht="32.25" customHeight="1">
      <c r="A53" s="512" t="s">
        <v>135</v>
      </c>
      <c r="B53" s="512"/>
      <c r="C53" s="512"/>
      <c r="D53" s="512"/>
      <c r="E53" s="512"/>
      <c r="F53" s="512"/>
      <c r="G53" s="512"/>
    </row>
    <row r="54" spans="1:7" ht="15">
      <c r="A54" s="117"/>
    </row>
    <row r="55" spans="1:7" ht="87" customHeight="1">
      <c r="A55" s="511" t="s">
        <v>141</v>
      </c>
      <c r="B55" s="510"/>
      <c r="C55" s="510"/>
      <c r="D55" s="510"/>
      <c r="E55" s="510"/>
      <c r="F55" s="510"/>
      <c r="G55" s="510"/>
    </row>
    <row r="56" spans="1:7" ht="15">
      <c r="A56" s="118"/>
    </row>
    <row r="57" spans="1:7" ht="32.25" customHeight="1">
      <c r="A57" s="512" t="s">
        <v>136</v>
      </c>
      <c r="B57" s="512"/>
      <c r="C57" s="512"/>
      <c r="D57" s="512"/>
      <c r="E57" s="512"/>
      <c r="F57" s="512"/>
      <c r="G57" s="512"/>
    </row>
    <row r="58" spans="1:7" ht="29.25" customHeight="1">
      <c r="A58" s="510" t="s">
        <v>137</v>
      </c>
      <c r="B58" s="510"/>
      <c r="C58" s="510"/>
      <c r="D58" s="510"/>
      <c r="E58" s="510"/>
      <c r="F58" s="510"/>
      <c r="G58" s="510"/>
    </row>
    <row r="59" spans="1:7" ht="15">
      <c r="A59" s="118"/>
    </row>
    <row r="60" spans="1:7" s="112" customFormat="1" ht="110.25" customHeight="1">
      <c r="A60" s="513" t="s">
        <v>142</v>
      </c>
      <c r="B60" s="514"/>
      <c r="C60" s="514"/>
      <c r="D60" s="514"/>
      <c r="E60" s="514"/>
      <c r="F60" s="514"/>
      <c r="G60" s="514"/>
    </row>
    <row r="61" spans="1:7" ht="34.5" customHeight="1">
      <c r="A61" s="515" t="s">
        <v>138</v>
      </c>
      <c r="B61" s="515"/>
      <c r="C61" s="515"/>
      <c r="D61" s="515"/>
      <c r="E61" s="515"/>
      <c r="F61" s="515"/>
      <c r="G61" s="515"/>
    </row>
    <row r="62" spans="1:7" ht="114" customHeight="1">
      <c r="A62" s="511" t="s">
        <v>143</v>
      </c>
      <c r="B62" s="510"/>
      <c r="C62" s="510"/>
      <c r="D62" s="510"/>
      <c r="E62" s="510"/>
      <c r="F62" s="510"/>
      <c r="G62" s="510"/>
    </row>
    <row r="63" spans="1:7" ht="109.5" customHeight="1">
      <c r="A63" s="510"/>
      <c r="B63" s="510"/>
      <c r="C63" s="510"/>
      <c r="D63" s="510"/>
      <c r="E63" s="510"/>
      <c r="F63" s="510"/>
      <c r="G63" s="510"/>
    </row>
    <row r="64" spans="1:7" ht="15">
      <c r="A64" s="118"/>
    </row>
    <row r="65" spans="1:7" s="115" customFormat="1" ht="57.75" customHeight="1">
      <c r="A65" s="510"/>
      <c r="B65" s="510"/>
      <c r="C65" s="510"/>
      <c r="D65" s="510"/>
      <c r="E65" s="510"/>
      <c r="F65" s="510"/>
      <c r="G65" s="510"/>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3"/>
  <sheetViews>
    <sheetView view="pageBreakPreview" zoomScaleNormal="100" zoomScaleSheetLayoutView="100" workbookViewId="0">
      <selection activeCell="C19" sqref="C19"/>
    </sheetView>
  </sheetViews>
  <sheetFormatPr defaultColWidth="9" defaultRowHeight="13.2"/>
  <cols>
    <col min="1" max="1" width="21.33203125" style="41" customWidth="1"/>
    <col min="2" max="2" width="19.77734375" style="41" customWidth="1"/>
    <col min="3" max="3" width="80.21875" style="258" customWidth="1"/>
    <col min="4" max="4" width="14.44140625" style="42" customWidth="1"/>
    <col min="5" max="5" width="13.6640625" style="42"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2" t="s">
        <v>240</v>
      </c>
      <c r="B1" s="273" t="s">
        <v>156</v>
      </c>
      <c r="C1" s="336" t="s">
        <v>171</v>
      </c>
      <c r="D1" s="274" t="s">
        <v>25</v>
      </c>
      <c r="E1" s="275" t="s">
        <v>26</v>
      </c>
    </row>
    <row r="2" spans="1:5" s="105" customFormat="1" ht="24" customHeight="1">
      <c r="A2" s="406" t="s">
        <v>211</v>
      </c>
      <c r="B2" s="407" t="s">
        <v>241</v>
      </c>
      <c r="C2" s="476" t="s">
        <v>316</v>
      </c>
      <c r="D2" s="408">
        <v>45268</v>
      </c>
      <c r="E2" s="409">
        <v>45268</v>
      </c>
    </row>
    <row r="3" spans="1:5" s="105" customFormat="1" ht="24" customHeight="1">
      <c r="A3" s="456" t="s">
        <v>211</v>
      </c>
      <c r="B3" s="457" t="s">
        <v>216</v>
      </c>
      <c r="C3" s="478" t="s">
        <v>317</v>
      </c>
      <c r="D3" s="458">
        <v>45268</v>
      </c>
      <c r="E3" s="459">
        <v>45268</v>
      </c>
    </row>
    <row r="4" spans="1:5" s="105" customFormat="1" ht="24" customHeight="1">
      <c r="A4" s="456" t="s">
        <v>211</v>
      </c>
      <c r="B4" s="457" t="s">
        <v>242</v>
      </c>
      <c r="C4" s="478" t="s">
        <v>318</v>
      </c>
      <c r="D4" s="458">
        <v>45268</v>
      </c>
      <c r="E4" s="459">
        <v>45268</v>
      </c>
    </row>
    <row r="5" spans="1:5" s="105" customFormat="1" ht="24" customHeight="1">
      <c r="A5" s="456" t="s">
        <v>211</v>
      </c>
      <c r="B5" s="457" t="s">
        <v>243</v>
      </c>
      <c r="C5" s="497" t="s">
        <v>228</v>
      </c>
      <c r="D5" s="458">
        <v>45267</v>
      </c>
      <c r="E5" s="459">
        <v>45268</v>
      </c>
    </row>
    <row r="6" spans="1:5" s="105" customFormat="1" ht="24" customHeight="1">
      <c r="A6" s="406" t="s">
        <v>211</v>
      </c>
      <c r="B6" s="407" t="s">
        <v>244</v>
      </c>
      <c r="C6" s="476" t="s">
        <v>319</v>
      </c>
      <c r="D6" s="408">
        <v>45265</v>
      </c>
      <c r="E6" s="409">
        <v>45268</v>
      </c>
    </row>
    <row r="7" spans="1:5" s="105" customFormat="1" ht="24" customHeight="1">
      <c r="A7" s="406" t="s">
        <v>214</v>
      </c>
      <c r="B7" s="407" t="s">
        <v>245</v>
      </c>
      <c r="C7" s="498" t="s">
        <v>320</v>
      </c>
      <c r="D7" s="408">
        <v>45261</v>
      </c>
      <c r="E7" s="409">
        <v>45268</v>
      </c>
    </row>
    <row r="8" spans="1:5" ht="24" customHeight="1">
      <c r="A8" s="406" t="s">
        <v>214</v>
      </c>
      <c r="B8" s="407" t="s">
        <v>246</v>
      </c>
      <c r="C8" s="498" t="s">
        <v>321</v>
      </c>
      <c r="D8" s="408">
        <v>45261</v>
      </c>
      <c r="E8" s="409">
        <v>45268</v>
      </c>
    </row>
    <row r="9" spans="1:5" s="105" customFormat="1" ht="22.95" customHeight="1">
      <c r="A9" s="406" t="s">
        <v>211</v>
      </c>
      <c r="B9" s="407" t="s">
        <v>247</v>
      </c>
      <c r="C9" s="407" t="s">
        <v>322</v>
      </c>
      <c r="D9" s="408">
        <v>45260</v>
      </c>
      <c r="E9" s="409">
        <v>45268</v>
      </c>
    </row>
    <row r="10" spans="1:5" s="105" customFormat="1" ht="22.95" customHeight="1">
      <c r="A10" s="406" t="s">
        <v>211</v>
      </c>
      <c r="B10" s="407" t="s">
        <v>226</v>
      </c>
      <c r="C10" s="476" t="s">
        <v>248</v>
      </c>
      <c r="D10" s="408">
        <v>45267</v>
      </c>
      <c r="E10" s="409">
        <v>45267</v>
      </c>
    </row>
    <row r="11" spans="1:5" s="105" customFormat="1" ht="22.95" customHeight="1">
      <c r="A11" s="105" t="s">
        <v>211</v>
      </c>
      <c r="B11" s="407" t="s">
        <v>249</v>
      </c>
      <c r="C11" s="485" t="s">
        <v>250</v>
      </c>
      <c r="D11" s="408">
        <v>45267</v>
      </c>
      <c r="E11" s="409">
        <v>45267</v>
      </c>
    </row>
    <row r="12" spans="1:5" s="105" customFormat="1" ht="22.95" customHeight="1">
      <c r="A12" s="406" t="s">
        <v>211</v>
      </c>
      <c r="B12" s="407" t="s">
        <v>251</v>
      </c>
      <c r="C12" s="476" t="s">
        <v>252</v>
      </c>
      <c r="D12" s="408">
        <v>45266</v>
      </c>
      <c r="E12" s="409">
        <v>45267</v>
      </c>
    </row>
    <row r="13" spans="1:5" s="105" customFormat="1" ht="22.95" customHeight="1">
      <c r="A13" s="428" t="s">
        <v>214</v>
      </c>
      <c r="B13" s="429" t="s">
        <v>253</v>
      </c>
      <c r="C13" s="499" t="s">
        <v>254</v>
      </c>
      <c r="D13" s="430">
        <v>45266</v>
      </c>
      <c r="E13" s="431">
        <v>45267</v>
      </c>
    </row>
    <row r="14" spans="1:5" s="105" customFormat="1" ht="22.95" customHeight="1">
      <c r="A14" s="428" t="s">
        <v>211</v>
      </c>
      <c r="B14" s="429" t="s">
        <v>255</v>
      </c>
      <c r="C14" s="429" t="s">
        <v>256</v>
      </c>
      <c r="D14" s="430">
        <v>45266</v>
      </c>
      <c r="E14" s="431">
        <v>45267</v>
      </c>
    </row>
    <row r="15" spans="1:5" s="105" customFormat="1" ht="22.95" customHeight="1">
      <c r="A15" s="428" t="s">
        <v>213</v>
      </c>
      <c r="B15" s="429" t="s">
        <v>257</v>
      </c>
      <c r="C15" s="499" t="s">
        <v>258</v>
      </c>
      <c r="D15" s="430">
        <v>45266</v>
      </c>
      <c r="E15" s="431">
        <v>45267</v>
      </c>
    </row>
    <row r="16" spans="1:5" s="105" customFormat="1" ht="22.95" customHeight="1">
      <c r="A16" s="428" t="s">
        <v>211</v>
      </c>
      <c r="B16" s="429" t="s">
        <v>227</v>
      </c>
      <c r="C16" s="477" t="s">
        <v>259</v>
      </c>
      <c r="D16" s="430">
        <v>45266</v>
      </c>
      <c r="E16" s="431">
        <v>45266</v>
      </c>
    </row>
    <row r="17" spans="1:5" s="105" customFormat="1" ht="22.95" customHeight="1">
      <c r="A17" s="428" t="s">
        <v>214</v>
      </c>
      <c r="B17" s="429" t="s">
        <v>260</v>
      </c>
      <c r="C17" s="429" t="s">
        <v>261</v>
      </c>
      <c r="D17" s="430">
        <v>45266</v>
      </c>
      <c r="E17" s="431">
        <v>45266</v>
      </c>
    </row>
    <row r="18" spans="1:5" s="105" customFormat="1" ht="22.95" customHeight="1">
      <c r="A18" s="428" t="s">
        <v>211</v>
      </c>
      <c r="B18" s="429" t="s">
        <v>262</v>
      </c>
      <c r="C18" s="500" t="s">
        <v>263</v>
      </c>
      <c r="D18" s="430">
        <v>45265</v>
      </c>
      <c r="E18" s="431">
        <v>45266</v>
      </c>
    </row>
    <row r="19" spans="1:5" s="105" customFormat="1" ht="22.95" customHeight="1">
      <c r="A19" s="456" t="s">
        <v>213</v>
      </c>
      <c r="B19" s="457" t="s">
        <v>264</v>
      </c>
      <c r="C19" s="480" t="s">
        <v>265</v>
      </c>
      <c r="D19" s="458">
        <v>45265</v>
      </c>
      <c r="E19" s="459">
        <v>45266</v>
      </c>
    </row>
    <row r="20" spans="1:5" s="105" customFormat="1" ht="22.95" customHeight="1">
      <c r="A20" s="456" t="s">
        <v>211</v>
      </c>
      <c r="B20" s="457" t="s">
        <v>266</v>
      </c>
      <c r="C20" s="475" t="s">
        <v>267</v>
      </c>
      <c r="D20" s="458">
        <v>45265</v>
      </c>
      <c r="E20" s="459">
        <v>45266</v>
      </c>
    </row>
    <row r="21" spans="1:5" s="105" customFormat="1" ht="22.95" customHeight="1">
      <c r="A21" s="456" t="s">
        <v>211</v>
      </c>
      <c r="B21" s="457" t="s">
        <v>268</v>
      </c>
      <c r="C21" s="478" t="s">
        <v>269</v>
      </c>
      <c r="D21" s="458">
        <v>45265</v>
      </c>
      <c r="E21" s="459">
        <v>45266</v>
      </c>
    </row>
    <row r="22" spans="1:5" s="105" customFormat="1" ht="22.95" customHeight="1">
      <c r="A22" s="456" t="s">
        <v>211</v>
      </c>
      <c r="B22" s="457" t="s">
        <v>270</v>
      </c>
      <c r="C22" s="478" t="s">
        <v>271</v>
      </c>
      <c r="D22" s="458">
        <v>45265</v>
      </c>
      <c r="E22" s="459">
        <v>45266</v>
      </c>
    </row>
    <row r="23" spans="1:5" s="105" customFormat="1" ht="22.95" customHeight="1">
      <c r="A23" s="456" t="s">
        <v>211</v>
      </c>
      <c r="B23" s="457" t="s">
        <v>272</v>
      </c>
      <c r="C23" s="475" t="s">
        <v>273</v>
      </c>
      <c r="D23" s="458">
        <v>45265</v>
      </c>
      <c r="E23" s="459">
        <v>45266</v>
      </c>
    </row>
    <row r="24" spans="1:5" s="105" customFormat="1" ht="22.95" customHeight="1">
      <c r="A24" s="456" t="s">
        <v>211</v>
      </c>
      <c r="B24" s="457" t="s">
        <v>274</v>
      </c>
      <c r="C24" s="475" t="s">
        <v>275</v>
      </c>
      <c r="D24" s="458">
        <v>45265</v>
      </c>
      <c r="E24" s="459">
        <v>45266</v>
      </c>
    </row>
    <row r="25" spans="1:5" s="105" customFormat="1" ht="22.95" customHeight="1">
      <c r="A25" s="456" t="s">
        <v>211</v>
      </c>
      <c r="B25" s="457" t="s">
        <v>226</v>
      </c>
      <c r="C25" s="478" t="s">
        <v>276</v>
      </c>
      <c r="D25" s="458">
        <v>45265</v>
      </c>
      <c r="E25" s="459">
        <v>45265</v>
      </c>
    </row>
    <row r="26" spans="1:5" s="105" customFormat="1" ht="22.95" customHeight="1">
      <c r="A26" s="456" t="s">
        <v>211</v>
      </c>
      <c r="B26" s="457" t="s">
        <v>277</v>
      </c>
      <c r="C26" s="497" t="s">
        <v>278</v>
      </c>
      <c r="D26" s="458">
        <v>45265</v>
      </c>
      <c r="E26" s="459">
        <v>45265</v>
      </c>
    </row>
    <row r="27" spans="1:5" s="105" customFormat="1" ht="22.95" customHeight="1">
      <c r="A27" s="456" t="s">
        <v>213</v>
      </c>
      <c r="B27" s="457" t="s">
        <v>279</v>
      </c>
      <c r="C27" s="457" t="s">
        <v>280</v>
      </c>
      <c r="D27" s="458">
        <v>45265</v>
      </c>
      <c r="E27" s="459">
        <v>45265</v>
      </c>
    </row>
    <row r="28" spans="1:5" s="105" customFormat="1" ht="22.95" customHeight="1">
      <c r="A28" s="456" t="s">
        <v>214</v>
      </c>
      <c r="B28" s="457" t="s">
        <v>281</v>
      </c>
      <c r="C28" s="475" t="s">
        <v>282</v>
      </c>
      <c r="D28" s="458">
        <v>45265</v>
      </c>
      <c r="E28" s="459">
        <v>45265</v>
      </c>
    </row>
    <row r="29" spans="1:5" s="105" customFormat="1" ht="22.95" customHeight="1">
      <c r="A29" s="456" t="s">
        <v>211</v>
      </c>
      <c r="B29" s="457" t="s">
        <v>212</v>
      </c>
      <c r="C29" s="480" t="s">
        <v>283</v>
      </c>
      <c r="D29" s="458">
        <v>45264</v>
      </c>
      <c r="E29" s="459">
        <v>45265</v>
      </c>
    </row>
    <row r="30" spans="1:5" s="105" customFormat="1" ht="22.95" customHeight="1">
      <c r="A30" s="456" t="s">
        <v>215</v>
      </c>
      <c r="B30" s="457" t="s">
        <v>284</v>
      </c>
      <c r="C30" s="497" t="s">
        <v>285</v>
      </c>
      <c r="D30" s="458">
        <v>45264</v>
      </c>
      <c r="E30" s="459">
        <v>45265</v>
      </c>
    </row>
    <row r="31" spans="1:5" s="105" customFormat="1" ht="22.95" customHeight="1">
      <c r="A31" s="456" t="s">
        <v>211</v>
      </c>
      <c r="B31" s="457" t="s">
        <v>286</v>
      </c>
      <c r="C31" s="457" t="s">
        <v>287</v>
      </c>
      <c r="D31" s="458">
        <v>45264</v>
      </c>
      <c r="E31" s="459">
        <v>45265</v>
      </c>
    </row>
    <row r="32" spans="1:5" s="105" customFormat="1" ht="22.95" customHeight="1">
      <c r="A32" s="456" t="s">
        <v>211</v>
      </c>
      <c r="B32" s="457" t="s">
        <v>212</v>
      </c>
      <c r="C32" s="478" t="s">
        <v>288</v>
      </c>
      <c r="D32" s="458">
        <v>45264</v>
      </c>
      <c r="E32" s="459">
        <v>45265</v>
      </c>
    </row>
    <row r="33" spans="1:5" s="105" customFormat="1" ht="22.95" customHeight="1">
      <c r="A33" s="456" t="s">
        <v>214</v>
      </c>
      <c r="B33" s="457" t="s">
        <v>289</v>
      </c>
      <c r="C33" s="497" t="s">
        <v>290</v>
      </c>
      <c r="D33" s="458">
        <v>45264</v>
      </c>
      <c r="E33" s="459">
        <v>45265</v>
      </c>
    </row>
    <row r="34" spans="1:5" s="105" customFormat="1" ht="22.95" customHeight="1">
      <c r="A34" s="456" t="s">
        <v>214</v>
      </c>
      <c r="B34" s="457" t="s">
        <v>291</v>
      </c>
      <c r="C34" s="475" t="s">
        <v>292</v>
      </c>
      <c r="D34" s="458">
        <v>45264</v>
      </c>
      <c r="E34" s="459">
        <v>45265</v>
      </c>
    </row>
    <row r="35" spans="1:5" s="105" customFormat="1" ht="22.95" customHeight="1">
      <c r="A35" s="456" t="s">
        <v>215</v>
      </c>
      <c r="B35" s="457" t="s">
        <v>293</v>
      </c>
      <c r="C35" s="475" t="s">
        <v>294</v>
      </c>
      <c r="D35" s="458">
        <v>45264</v>
      </c>
      <c r="E35" s="459">
        <v>45265</v>
      </c>
    </row>
    <row r="36" spans="1:5" s="105" customFormat="1" ht="22.95" customHeight="1">
      <c r="A36" s="456" t="s">
        <v>211</v>
      </c>
      <c r="B36" s="457" t="s">
        <v>295</v>
      </c>
      <c r="C36" s="478" t="s">
        <v>296</v>
      </c>
      <c r="D36" s="458">
        <v>45264</v>
      </c>
      <c r="E36" s="459">
        <v>45264</v>
      </c>
    </row>
    <row r="37" spans="1:5" s="105" customFormat="1" ht="22.95" customHeight="1">
      <c r="A37" s="456" t="s">
        <v>211</v>
      </c>
      <c r="B37" s="457" t="s">
        <v>297</v>
      </c>
      <c r="C37" s="475" t="s">
        <v>298</v>
      </c>
      <c r="D37" s="458">
        <v>45264</v>
      </c>
      <c r="E37" s="459">
        <v>45264</v>
      </c>
    </row>
    <row r="38" spans="1:5" s="105" customFormat="1" ht="22.95" customHeight="1">
      <c r="A38" s="456" t="s">
        <v>211</v>
      </c>
      <c r="B38" s="457" t="s">
        <v>299</v>
      </c>
      <c r="C38" s="497" t="s">
        <v>300</v>
      </c>
      <c r="D38" s="458">
        <v>45264</v>
      </c>
      <c r="E38" s="459">
        <v>45264</v>
      </c>
    </row>
    <row r="39" spans="1:5" s="105" customFormat="1" ht="22.95" customHeight="1">
      <c r="A39" s="456" t="s">
        <v>211</v>
      </c>
      <c r="B39" s="457" t="s">
        <v>301</v>
      </c>
      <c r="C39" s="497" t="s">
        <v>302</v>
      </c>
      <c r="D39" s="458">
        <v>45264</v>
      </c>
      <c r="E39" s="459">
        <v>45264</v>
      </c>
    </row>
    <row r="40" spans="1:5" s="105" customFormat="1" ht="22.95" customHeight="1">
      <c r="A40" s="456" t="s">
        <v>211</v>
      </c>
      <c r="B40" s="457" t="s">
        <v>303</v>
      </c>
      <c r="C40" s="497" t="s">
        <v>304</v>
      </c>
      <c r="D40" s="458">
        <v>45264</v>
      </c>
      <c r="E40" s="459">
        <v>45264</v>
      </c>
    </row>
    <row r="41" spans="1:5" s="105" customFormat="1" ht="22.95" customHeight="1">
      <c r="A41" s="456" t="s">
        <v>215</v>
      </c>
      <c r="B41" s="457" t="s">
        <v>305</v>
      </c>
      <c r="C41" s="497" t="s">
        <v>306</v>
      </c>
      <c r="D41" s="458">
        <v>45261</v>
      </c>
      <c r="E41" s="459">
        <v>45264</v>
      </c>
    </row>
    <row r="42" spans="1:5" s="105" customFormat="1" ht="22.95" customHeight="1">
      <c r="A42" s="456" t="s">
        <v>211</v>
      </c>
      <c r="B42" s="457" t="s">
        <v>307</v>
      </c>
      <c r="C42" s="480" t="s">
        <v>308</v>
      </c>
      <c r="D42" s="458">
        <v>45261</v>
      </c>
      <c r="E42" s="459">
        <v>45264</v>
      </c>
    </row>
    <row r="43" spans="1:5" s="105" customFormat="1" ht="22.95" customHeight="1">
      <c r="A43" s="456" t="s">
        <v>213</v>
      </c>
      <c r="B43" s="457" t="s">
        <v>309</v>
      </c>
      <c r="C43" s="497" t="s">
        <v>310</v>
      </c>
      <c r="D43" s="458">
        <v>45261</v>
      </c>
      <c r="E43" s="459">
        <v>45264</v>
      </c>
    </row>
    <row r="44" spans="1:5" s="105" customFormat="1" ht="22.95" customHeight="1">
      <c r="A44" s="456" t="s">
        <v>214</v>
      </c>
      <c r="B44" s="457" t="s">
        <v>311</v>
      </c>
      <c r="C44" s="457" t="s">
        <v>312</v>
      </c>
      <c r="D44" s="458">
        <v>45261</v>
      </c>
      <c r="E44" s="459">
        <v>45264</v>
      </c>
    </row>
    <row r="45" spans="1:5" s="105" customFormat="1" ht="22.95" customHeight="1">
      <c r="A45" s="456" t="s">
        <v>211</v>
      </c>
      <c r="B45" s="457" t="s">
        <v>284</v>
      </c>
      <c r="C45" s="479" t="s">
        <v>313</v>
      </c>
      <c r="D45" s="458">
        <v>45261</v>
      </c>
      <c r="E45" s="459">
        <v>45264</v>
      </c>
    </row>
    <row r="46" spans="1:5" s="105" customFormat="1" ht="22.95" customHeight="1">
      <c r="A46" s="456" t="s">
        <v>211</v>
      </c>
      <c r="B46" s="457" t="s">
        <v>314</v>
      </c>
      <c r="C46" s="475" t="s">
        <v>315</v>
      </c>
      <c r="D46" s="458">
        <v>45261</v>
      </c>
      <c r="E46" s="459">
        <v>45264</v>
      </c>
    </row>
    <row r="47" spans="1:5" s="105" customFormat="1" ht="22.95" customHeight="1">
      <c r="A47" s="456"/>
      <c r="B47" s="457"/>
      <c r="C47" s="457"/>
      <c r="D47" s="458"/>
      <c r="E47" s="459"/>
    </row>
    <row r="48" spans="1:5" s="105" customFormat="1" ht="22.95" customHeight="1">
      <c r="A48" s="428"/>
      <c r="B48" s="429"/>
      <c r="C48" s="429"/>
      <c r="D48" s="430"/>
      <c r="E48" s="431"/>
    </row>
    <row r="49" spans="1:11" ht="20.25" customHeight="1">
      <c r="A49" s="304"/>
      <c r="B49" s="305"/>
      <c r="C49" s="256"/>
      <c r="D49" s="306"/>
      <c r="E49" s="306"/>
      <c r="J49" s="123"/>
      <c r="K49" s="123"/>
    </row>
    <row r="50" spans="1:11" ht="20.25" customHeight="1">
      <c r="A50" s="38"/>
      <c r="B50" s="39"/>
      <c r="C50" s="256" t="s">
        <v>167</v>
      </c>
      <c r="D50" s="40"/>
      <c r="E50" s="40"/>
      <c r="J50" s="123"/>
      <c r="K50" s="123"/>
    </row>
    <row r="51" spans="1:11" ht="20.25" customHeight="1">
      <c r="A51" s="304"/>
      <c r="B51" s="305"/>
      <c r="C51" s="256"/>
      <c r="D51" s="306"/>
      <c r="E51" s="306"/>
      <c r="J51" s="123"/>
      <c r="K51" s="123"/>
    </row>
    <row r="52" spans="1:11">
      <c r="A52" s="257" t="s">
        <v>144</v>
      </c>
      <c r="B52" s="257"/>
      <c r="C52" s="257"/>
      <c r="D52" s="307"/>
      <c r="E52" s="307"/>
    </row>
    <row r="53" spans="1:11">
      <c r="A53" s="675" t="s">
        <v>27</v>
      </c>
      <c r="B53" s="675"/>
      <c r="C53" s="675"/>
      <c r="D53" s="308"/>
      <c r="E53" s="308"/>
    </row>
  </sheetData>
  <mergeCells count="1">
    <mergeCell ref="A53:C5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22"/>
  <sheetViews>
    <sheetView zoomScale="92" zoomScaleNormal="92" zoomScaleSheetLayoutView="100" workbookViewId="0">
      <selection activeCell="A6" sqref="A6:N6"/>
    </sheetView>
  </sheetViews>
  <sheetFormatPr defaultColWidth="9" defaultRowHeight="276.60000000000002" customHeight="1"/>
  <cols>
    <col min="1" max="13" width="9" style="1"/>
    <col min="14" max="14" width="108.6640625" style="1" customWidth="1"/>
    <col min="15" max="15" width="26.88671875" style="10" customWidth="1"/>
    <col min="16" max="16384" width="9" style="1"/>
  </cols>
  <sheetData>
    <row r="1" spans="1:16" ht="46.2" customHeight="1" thickBot="1">
      <c r="A1" s="676" t="s">
        <v>334</v>
      </c>
      <c r="B1" s="677"/>
      <c r="C1" s="677"/>
      <c r="D1" s="677"/>
      <c r="E1" s="677"/>
      <c r="F1" s="677"/>
      <c r="G1" s="677"/>
      <c r="H1" s="677"/>
      <c r="I1" s="677"/>
      <c r="J1" s="677"/>
      <c r="K1" s="677"/>
      <c r="L1" s="677"/>
      <c r="M1" s="677"/>
      <c r="N1" s="678"/>
    </row>
    <row r="2" spans="1:16" ht="42.6" customHeight="1">
      <c r="A2" s="679" t="s">
        <v>336</v>
      </c>
      <c r="B2" s="680"/>
      <c r="C2" s="680"/>
      <c r="D2" s="680"/>
      <c r="E2" s="680"/>
      <c r="F2" s="680"/>
      <c r="G2" s="680"/>
      <c r="H2" s="680"/>
      <c r="I2" s="680"/>
      <c r="J2" s="680"/>
      <c r="K2" s="680"/>
      <c r="L2" s="680"/>
      <c r="M2" s="680"/>
      <c r="N2" s="681"/>
    </row>
    <row r="3" spans="1:16" ht="194.4" customHeight="1" thickBot="1">
      <c r="A3" s="682" t="s">
        <v>337</v>
      </c>
      <c r="B3" s="683"/>
      <c r="C3" s="683"/>
      <c r="D3" s="683"/>
      <c r="E3" s="683"/>
      <c r="F3" s="683"/>
      <c r="G3" s="683"/>
      <c r="H3" s="683"/>
      <c r="I3" s="683"/>
      <c r="J3" s="683"/>
      <c r="K3" s="683"/>
      <c r="L3" s="683"/>
      <c r="M3" s="683"/>
      <c r="N3" s="684"/>
      <c r="P3" s="297"/>
    </row>
    <row r="4" spans="1:16" ht="47.4" customHeight="1">
      <c r="A4" s="685" t="s">
        <v>338</v>
      </c>
      <c r="B4" s="686"/>
      <c r="C4" s="686"/>
      <c r="D4" s="686"/>
      <c r="E4" s="686"/>
      <c r="F4" s="686"/>
      <c r="G4" s="686"/>
      <c r="H4" s="686"/>
      <c r="I4" s="686"/>
      <c r="J4" s="686"/>
      <c r="K4" s="686"/>
      <c r="L4" s="686"/>
      <c r="M4" s="686"/>
      <c r="N4" s="687"/>
    </row>
    <row r="5" spans="1:16" ht="54.6" customHeight="1" thickBot="1">
      <c r="A5" s="688" t="s">
        <v>339</v>
      </c>
      <c r="B5" s="689"/>
      <c r="C5" s="689"/>
      <c r="D5" s="689"/>
      <c r="E5" s="689"/>
      <c r="F5" s="689"/>
      <c r="G5" s="689"/>
      <c r="H5" s="689"/>
      <c r="I5" s="689"/>
      <c r="J5" s="689"/>
      <c r="K5" s="689"/>
      <c r="L5" s="689"/>
      <c r="M5" s="689"/>
      <c r="N5" s="690"/>
    </row>
    <row r="6" spans="1:16" ht="49.2" customHeight="1" thickBot="1">
      <c r="A6" s="691" t="s">
        <v>340</v>
      </c>
      <c r="B6" s="692"/>
      <c r="C6" s="692"/>
      <c r="D6" s="692"/>
      <c r="E6" s="692"/>
      <c r="F6" s="692"/>
      <c r="G6" s="692"/>
      <c r="H6" s="692"/>
      <c r="I6" s="692"/>
      <c r="J6" s="692"/>
      <c r="K6" s="692"/>
      <c r="L6" s="692"/>
      <c r="M6" s="692"/>
      <c r="N6" s="693"/>
    </row>
    <row r="7" spans="1:16" ht="252" customHeight="1" thickBot="1">
      <c r="A7" s="694" t="s">
        <v>341</v>
      </c>
      <c r="B7" s="695"/>
      <c r="C7" s="695"/>
      <c r="D7" s="695"/>
      <c r="E7" s="695"/>
      <c r="F7" s="695"/>
      <c r="G7" s="695"/>
      <c r="H7" s="695"/>
      <c r="I7" s="695"/>
      <c r="J7" s="695"/>
      <c r="K7" s="695"/>
      <c r="L7" s="695"/>
      <c r="M7" s="695"/>
      <c r="N7" s="696"/>
      <c r="O7" s="43" t="s">
        <v>187</v>
      </c>
    </row>
    <row r="8" spans="1:16" ht="49.2" customHeight="1" thickBot="1">
      <c r="A8" s="700" t="s">
        <v>342</v>
      </c>
      <c r="B8" s="701"/>
      <c r="C8" s="701"/>
      <c r="D8" s="701"/>
      <c r="E8" s="701"/>
      <c r="F8" s="701"/>
      <c r="G8" s="701"/>
      <c r="H8" s="701"/>
      <c r="I8" s="701"/>
      <c r="J8" s="701"/>
      <c r="K8" s="701"/>
      <c r="L8" s="701"/>
      <c r="M8" s="701"/>
      <c r="N8" s="702"/>
      <c r="O8" s="46"/>
    </row>
    <row r="9" spans="1:16" ht="126" customHeight="1" thickBot="1">
      <c r="A9" s="703" t="s">
        <v>343</v>
      </c>
      <c r="B9" s="704"/>
      <c r="C9" s="704"/>
      <c r="D9" s="704"/>
      <c r="E9" s="704"/>
      <c r="F9" s="704"/>
      <c r="G9" s="704"/>
      <c r="H9" s="704"/>
      <c r="I9" s="704"/>
      <c r="J9" s="704"/>
      <c r="K9" s="704"/>
      <c r="L9" s="704"/>
      <c r="M9" s="704"/>
      <c r="N9" s="705"/>
      <c r="O9" s="46"/>
    </row>
    <row r="10" spans="1:16" s="105" customFormat="1" ht="49.2" hidden="1" customHeight="1">
      <c r="A10" s="706"/>
      <c r="B10" s="707"/>
      <c r="C10" s="707"/>
      <c r="D10" s="707"/>
      <c r="E10" s="707"/>
      <c r="F10" s="707"/>
      <c r="G10" s="707"/>
      <c r="H10" s="707"/>
      <c r="I10" s="707"/>
      <c r="J10" s="707"/>
      <c r="K10" s="707"/>
      <c r="L10" s="707"/>
      <c r="M10" s="707"/>
      <c r="N10" s="708"/>
      <c r="O10" s="278"/>
    </row>
    <row r="11" spans="1:16" s="105" customFormat="1" ht="144.6" hidden="1" customHeight="1" thickBot="1">
      <c r="A11" s="709"/>
      <c r="B11" s="710"/>
      <c r="C11" s="710"/>
      <c r="D11" s="710"/>
      <c r="E11" s="710"/>
      <c r="F11" s="710"/>
      <c r="G11" s="710"/>
      <c r="H11" s="710"/>
      <c r="I11" s="710"/>
      <c r="J11" s="710"/>
      <c r="K11" s="710"/>
      <c r="L11" s="710"/>
      <c r="M11" s="710"/>
      <c r="N11" s="711"/>
      <c r="O11" s="278"/>
    </row>
    <row r="12" spans="1:16" ht="49.8" hidden="1" customHeight="1">
      <c r="A12" s="712"/>
      <c r="B12" s="713"/>
      <c r="C12" s="713"/>
      <c r="D12" s="713"/>
      <c r="E12" s="713"/>
      <c r="F12" s="713"/>
      <c r="G12" s="713"/>
      <c r="H12" s="713"/>
      <c r="I12" s="713"/>
      <c r="J12" s="713"/>
      <c r="K12" s="713"/>
      <c r="L12" s="713"/>
      <c r="M12" s="713"/>
      <c r="N12" s="714"/>
    </row>
    <row r="13" spans="1:16" ht="137.4" hidden="1" customHeight="1" thickBot="1">
      <c r="A13" s="715"/>
      <c r="B13" s="716"/>
      <c r="C13" s="716"/>
      <c r="D13" s="716"/>
      <c r="E13" s="716"/>
      <c r="F13" s="716"/>
      <c r="G13" s="716"/>
      <c r="H13" s="716"/>
      <c r="I13" s="716"/>
      <c r="J13" s="716"/>
      <c r="K13" s="716"/>
      <c r="L13" s="716"/>
      <c r="M13" s="716"/>
      <c r="N13" s="717"/>
    </row>
    <row r="14" spans="1:16" ht="38.4" customHeight="1">
      <c r="A14" s="699" t="s">
        <v>28</v>
      </c>
      <c r="B14" s="699"/>
      <c r="C14" s="699"/>
      <c r="D14" s="699"/>
      <c r="E14" s="699"/>
      <c r="F14" s="699"/>
      <c r="G14" s="699"/>
      <c r="H14" s="699"/>
      <c r="I14" s="699"/>
      <c r="J14" s="699"/>
      <c r="K14" s="699"/>
      <c r="L14" s="699"/>
      <c r="M14" s="699"/>
      <c r="N14" s="699"/>
    </row>
    <row r="15" spans="1:16" ht="43.8" customHeight="1">
      <c r="A15" s="697" t="s">
        <v>27</v>
      </c>
      <c r="B15" s="698"/>
      <c r="C15" s="698"/>
      <c r="D15" s="698"/>
      <c r="E15" s="698"/>
      <c r="F15" s="698"/>
      <c r="G15" s="698"/>
      <c r="H15" s="698"/>
      <c r="I15" s="698"/>
      <c r="J15" s="698"/>
      <c r="K15" s="698"/>
      <c r="L15" s="698"/>
      <c r="M15" s="698"/>
      <c r="N15" s="698"/>
    </row>
    <row r="22" spans="1:1" ht="276.60000000000002" customHeight="1">
      <c r="A22" s="452"/>
    </row>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1"/>
  <sheetViews>
    <sheetView view="pageBreakPreview" zoomScale="86" zoomScaleNormal="75" zoomScaleSheetLayoutView="86" workbookViewId="0">
      <selection activeCell="A26" sqref="A2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1" customFormat="1" ht="46.2" customHeight="1" thickBot="1">
      <c r="A1" s="128" t="s">
        <v>335</v>
      </c>
      <c r="B1" s="44" t="s">
        <v>0</v>
      </c>
      <c r="C1" s="45" t="s">
        <v>2</v>
      </c>
    </row>
    <row r="2" spans="1:3" ht="46.8" customHeight="1">
      <c r="A2" s="302" t="s">
        <v>344</v>
      </c>
      <c r="B2" s="2"/>
      <c r="C2" s="718"/>
    </row>
    <row r="3" spans="1:3" ht="281.39999999999998" customHeight="1">
      <c r="A3" s="463" t="s">
        <v>345</v>
      </c>
      <c r="B3" s="47"/>
      <c r="C3" s="719"/>
    </row>
    <row r="4" spans="1:3" ht="34.799999999999997" customHeight="1" thickBot="1">
      <c r="A4" s="119" t="s">
        <v>346</v>
      </c>
      <c r="B4" s="1"/>
      <c r="C4" s="1"/>
    </row>
    <row r="5" spans="1:3" ht="41.4" customHeight="1">
      <c r="A5" s="418" t="s">
        <v>347</v>
      </c>
      <c r="B5" s="2"/>
      <c r="C5" s="718"/>
    </row>
    <row r="6" spans="1:3" ht="170.4" customHeight="1">
      <c r="A6" s="382" t="s">
        <v>348</v>
      </c>
      <c r="B6" s="47"/>
      <c r="C6" s="719"/>
    </row>
    <row r="7" spans="1:3" ht="33.6" customHeight="1">
      <c r="A7" s="297" t="s">
        <v>349</v>
      </c>
      <c r="B7" s="1"/>
      <c r="C7" s="1"/>
    </row>
    <row r="8" spans="1:3" ht="43.2" customHeight="1">
      <c r="A8" s="439" t="s">
        <v>350</v>
      </c>
      <c r="B8" s="155"/>
      <c r="C8" s="718"/>
    </row>
    <row r="9" spans="1:3" ht="146.4" customHeight="1" thickBot="1">
      <c r="A9" s="396" t="s">
        <v>351</v>
      </c>
      <c r="B9" s="156"/>
      <c r="C9" s="719"/>
    </row>
    <row r="10" spans="1:3" ht="36" customHeight="1">
      <c r="A10" s="344" t="s">
        <v>352</v>
      </c>
      <c r="B10" s="1"/>
      <c r="C10" s="1"/>
    </row>
    <row r="11" spans="1:3" s="346" customFormat="1" ht="42.6" customHeight="1">
      <c r="A11" s="466" t="s">
        <v>353</v>
      </c>
      <c r="B11" s="345"/>
      <c r="C11" s="345"/>
    </row>
    <row r="12" spans="1:3" ht="409.6" customHeight="1" thickBot="1">
      <c r="A12" s="383" t="s">
        <v>354</v>
      </c>
      <c r="B12" s="347"/>
      <c r="C12" s="347"/>
    </row>
    <row r="13" spans="1:3" s="349" customFormat="1" ht="34.200000000000003" customHeight="1">
      <c r="A13" s="348" t="s">
        <v>355</v>
      </c>
    </row>
    <row r="14" spans="1:3" s="346" customFormat="1" ht="42.6" hidden="1" customHeight="1">
      <c r="A14" s="466"/>
      <c r="B14" s="345"/>
      <c r="C14" s="345"/>
    </row>
    <row r="15" spans="1:3" ht="205.8" hidden="1" customHeight="1" thickBot="1">
      <c r="A15" s="383"/>
      <c r="B15" s="347"/>
      <c r="C15" s="347"/>
    </row>
    <row r="16" spans="1:3" s="349" customFormat="1" ht="34.200000000000003" hidden="1" customHeight="1">
      <c r="A16" s="348"/>
    </row>
    <row r="17" spans="1:3" ht="29.4" hidden="1" customHeight="1">
      <c r="A17" s="486"/>
      <c r="B17" s="1"/>
      <c r="C17" s="1"/>
    </row>
    <row r="18" spans="1:3" ht="29.4" customHeight="1">
      <c r="A18" s="384"/>
      <c r="B18" s="1"/>
      <c r="C18" s="1"/>
    </row>
    <row r="19" spans="1:3" ht="39" customHeight="1">
      <c r="A19" s="1" t="s">
        <v>154</v>
      </c>
      <c r="B19" s="1"/>
      <c r="C19" s="1"/>
    </row>
    <row r="20" spans="1:3" ht="32.25" customHeight="1">
      <c r="A20" s="1" t="s">
        <v>155</v>
      </c>
      <c r="B20" s="1"/>
      <c r="C20" s="1"/>
    </row>
    <row r="21" spans="1:3" ht="36.75" customHeight="1"/>
    <row r="22" spans="1:3" ht="33" customHeight="1"/>
    <row r="23" spans="1:3" ht="36.75" customHeight="1"/>
    <row r="24" spans="1:3" ht="36.75" customHeight="1"/>
    <row r="25" spans="1:3" ht="25.5" customHeight="1"/>
    <row r="26" spans="1:3" ht="32.25" customHeight="1"/>
    <row r="27" spans="1:3" ht="30.75" customHeight="1"/>
    <row r="28" spans="1:3" ht="42.75" customHeight="1"/>
    <row r="29" spans="1:3" ht="43.5" customHeight="1"/>
    <row r="30" spans="1:3" ht="27.75" customHeight="1"/>
    <row r="31" spans="1:3" ht="30.75" customHeight="1"/>
    <row r="32" spans="1:3" ht="29.25" customHeight="1"/>
    <row r="33" ht="27" customHeight="1"/>
    <row r="34" ht="27" customHeight="1"/>
    <row r="35" ht="27" customHeight="1"/>
    <row r="36" ht="27" customHeight="1"/>
    <row r="37" ht="27" customHeight="1"/>
    <row r="38" ht="27" customHeight="1"/>
    <row r="39" ht="27" customHeight="1"/>
    <row r="40" ht="27" customHeight="1"/>
    <row r="41" ht="27" customHeight="1"/>
  </sheetData>
  <mergeCells count="3">
    <mergeCell ref="C2:C3"/>
    <mergeCell ref="C5:C6"/>
    <mergeCell ref="C8:C9"/>
  </mergeCells>
  <phoneticPr fontId="16"/>
  <hyperlinks>
    <hyperlink ref="A4" r:id="rId1" xr:uid="{9F26AFFA-8F72-4914-B630-90A7F49D7D15}"/>
    <hyperlink ref="A7" r:id="rId2" xr:uid="{960FF3A4-5BFF-4950-A171-67E6AA19BD80}"/>
    <hyperlink ref="A10" r:id="rId3" xr:uid="{AE84B782-F240-409A-89CF-C642C9614446}"/>
    <hyperlink ref="A13" r:id="rId4" xr:uid="{A35DD886-23AA-44E1-AC91-64D312710D76}"/>
  </hyperlinks>
  <pageMargins left="0" right="0" top="0.19685039370078741" bottom="0.39370078740157483" header="0" footer="0.19685039370078741"/>
  <pageSetup paperSize="9" scale="62"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A39"/>
  <sheetViews>
    <sheetView view="pageBreakPreview" topLeftCell="B7" zoomScale="92" zoomScaleNormal="100" zoomScaleSheetLayoutView="92" workbookViewId="0">
      <selection activeCell="AC8" sqref="AC8"/>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27" ht="55.2" customHeight="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row>
    <row r="2" spans="1:27">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row>
    <row r="3" spans="1:27">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row>
    <row r="4" spans="1:27">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row>
    <row r="5" spans="1:27" ht="24.6" customHeight="1">
      <c r="A5" s="422"/>
      <c r="B5" s="422"/>
      <c r="C5" s="422"/>
      <c r="D5" s="422"/>
      <c r="E5" s="422"/>
      <c r="F5" s="422"/>
      <c r="G5" s="423"/>
      <c r="H5" s="421"/>
      <c r="I5" s="421"/>
      <c r="J5" s="421"/>
      <c r="K5" s="421"/>
      <c r="L5" s="472"/>
      <c r="M5" s="472"/>
      <c r="N5" s="472"/>
      <c r="O5" s="472"/>
      <c r="P5" s="472"/>
      <c r="Q5" s="472"/>
      <c r="R5" s="472"/>
      <c r="S5" s="421"/>
      <c r="T5" s="421"/>
      <c r="U5" s="421"/>
      <c r="V5" s="421"/>
      <c r="W5" s="421"/>
      <c r="X5" s="421"/>
      <c r="Y5" s="421"/>
      <c r="Z5" s="421"/>
      <c r="AA5" s="421"/>
    </row>
    <row r="6" spans="1:27" ht="24.6" customHeight="1">
      <c r="A6" s="424"/>
      <c r="B6" s="424"/>
      <c r="C6" s="424"/>
      <c r="D6" s="425"/>
      <c r="E6" s="425"/>
      <c r="F6" s="425"/>
      <c r="G6" s="425"/>
      <c r="H6" s="421"/>
      <c r="I6" s="421"/>
      <c r="J6" s="421"/>
      <c r="K6" s="421"/>
      <c r="L6" s="472"/>
      <c r="M6" s="472"/>
      <c r="N6" s="472"/>
      <c r="O6" s="472"/>
      <c r="P6" s="472"/>
      <c r="Q6" s="472"/>
      <c r="R6" s="472"/>
      <c r="S6" s="421"/>
      <c r="T6" s="421"/>
      <c r="U6" s="421"/>
      <c r="V6" s="421"/>
      <c r="W6" s="421"/>
      <c r="X6" s="421"/>
      <c r="Y6" s="421"/>
      <c r="Z6" s="421"/>
      <c r="AA6" s="421"/>
    </row>
    <row r="7" spans="1:27" ht="7.2" customHeight="1">
      <c r="A7" s="426"/>
      <c r="B7" s="426"/>
      <c r="C7" s="426"/>
      <c r="D7" s="426"/>
      <c r="E7" s="426"/>
      <c r="F7" s="426"/>
      <c r="G7" s="426"/>
      <c r="H7" s="421"/>
      <c r="I7" s="421"/>
      <c r="J7" s="421"/>
      <c r="K7" s="421"/>
      <c r="L7" s="421"/>
      <c r="M7" s="421"/>
      <c r="N7" s="421"/>
      <c r="O7" s="421"/>
      <c r="P7" s="421"/>
      <c r="Q7" s="421"/>
      <c r="R7" s="421"/>
      <c r="S7" s="421"/>
      <c r="T7" s="421"/>
      <c r="U7" s="421"/>
      <c r="V7" s="421"/>
      <c r="W7" s="421"/>
      <c r="X7" s="421"/>
      <c r="Y7" s="421"/>
      <c r="Z7" s="421"/>
      <c r="AA7" s="421"/>
    </row>
    <row r="8" spans="1:27" ht="24.6" customHeight="1">
      <c r="A8" s="427"/>
      <c r="B8" s="427"/>
      <c r="C8" s="427"/>
      <c r="D8" s="427"/>
      <c r="E8" s="427"/>
      <c r="F8" s="427"/>
      <c r="G8" s="427"/>
      <c r="H8" s="421"/>
      <c r="I8" s="421"/>
      <c r="J8" s="421"/>
      <c r="K8" s="421"/>
      <c r="L8" s="421"/>
      <c r="M8" s="421"/>
      <c r="N8" s="421"/>
      <c r="O8" s="421"/>
      <c r="P8" s="421"/>
      <c r="Q8" s="421"/>
      <c r="R8" s="421"/>
      <c r="S8" s="421"/>
      <c r="T8" s="421"/>
      <c r="U8" s="421"/>
      <c r="V8" s="421"/>
      <c r="W8" s="421"/>
      <c r="X8" s="421"/>
      <c r="Y8" s="421"/>
      <c r="Z8" s="421"/>
      <c r="AA8" s="421"/>
    </row>
    <row r="9" spans="1:27" ht="13.2" customHeight="1">
      <c r="A9" s="426"/>
      <c r="B9" s="426"/>
      <c r="C9" s="426"/>
      <c r="D9" s="426"/>
      <c r="E9" s="426"/>
      <c r="F9" s="426"/>
      <c r="G9" s="426"/>
      <c r="H9" s="421"/>
      <c r="I9" s="421"/>
      <c r="J9" s="421"/>
      <c r="K9" s="421"/>
      <c r="L9" s="421"/>
      <c r="M9" s="421"/>
      <c r="N9" s="421"/>
      <c r="O9" s="421"/>
      <c r="P9" s="421"/>
      <c r="Q9" s="421"/>
      <c r="R9" s="421"/>
      <c r="S9" s="421"/>
      <c r="T9" s="421"/>
      <c r="U9" s="421"/>
      <c r="V9" s="421"/>
      <c r="W9" s="421"/>
      <c r="X9" s="421"/>
      <c r="Y9" s="421"/>
      <c r="Z9" s="421"/>
      <c r="AA9" s="421"/>
    </row>
    <row r="10" spans="1:27" ht="13.2" customHeight="1">
      <c r="A10" s="426"/>
      <c r="B10" s="426"/>
      <c r="C10" s="426"/>
      <c r="D10" s="426"/>
      <c r="E10" s="426"/>
      <c r="F10" s="426"/>
      <c r="G10" s="426"/>
      <c r="H10" s="421"/>
      <c r="I10" s="421"/>
      <c r="J10" s="421"/>
      <c r="K10" s="421"/>
      <c r="L10" s="421"/>
      <c r="M10" s="421"/>
      <c r="N10" s="421"/>
      <c r="O10" s="421"/>
      <c r="P10" s="421"/>
      <c r="Q10" s="421"/>
      <c r="R10" s="421"/>
      <c r="S10" s="421"/>
      <c r="T10" s="421"/>
      <c r="U10" s="421"/>
      <c r="V10" s="421"/>
      <c r="W10" s="421"/>
      <c r="X10" s="421"/>
      <c r="Y10" s="421"/>
      <c r="Z10" s="421"/>
      <c r="AA10" s="421"/>
    </row>
    <row r="11" spans="1:27" ht="13.2" customHeight="1">
      <c r="A11" s="426"/>
      <c r="B11" s="426"/>
      <c r="C11" s="426"/>
      <c r="D11" s="426"/>
      <c r="E11" s="426"/>
      <c r="F11" s="426"/>
      <c r="G11" s="426"/>
      <c r="H11" s="426"/>
      <c r="I11" s="426"/>
      <c r="J11" s="426"/>
      <c r="K11" s="426"/>
      <c r="L11" s="426"/>
      <c r="M11" s="421"/>
      <c r="N11" s="421"/>
      <c r="O11" s="421"/>
      <c r="P11" s="421"/>
      <c r="Q11" s="421"/>
      <c r="R11" s="421"/>
      <c r="S11" s="421"/>
      <c r="T11" s="421"/>
      <c r="U11" s="421"/>
      <c r="V11" s="421"/>
      <c r="W11" s="421"/>
      <c r="X11" s="421"/>
      <c r="Y11" s="421"/>
      <c r="Z11" s="421"/>
      <c r="AA11" s="421"/>
    </row>
    <row r="12" spans="1:27" ht="13.2" customHeight="1">
      <c r="A12" s="426"/>
      <c r="B12" s="426"/>
      <c r="C12" s="426"/>
      <c r="D12" s="426"/>
      <c r="E12" s="426"/>
      <c r="F12" s="426"/>
      <c r="G12" s="426"/>
      <c r="H12" s="426"/>
      <c r="I12" s="426"/>
      <c r="J12" s="426"/>
      <c r="K12" s="426"/>
      <c r="L12" s="426"/>
      <c r="M12" s="421"/>
      <c r="N12" s="421"/>
      <c r="O12" s="421"/>
      <c r="P12" s="421"/>
      <c r="Q12" s="421"/>
      <c r="R12" s="421"/>
      <c r="S12" s="421"/>
      <c r="T12" s="421"/>
      <c r="U12" s="421"/>
      <c r="V12" s="421"/>
      <c r="W12" s="421"/>
      <c r="X12" s="421"/>
      <c r="Y12" s="421"/>
      <c r="Z12" s="421"/>
      <c r="AA12" s="421"/>
    </row>
    <row r="13" spans="1:27">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row>
    <row r="14" spans="1:27" ht="21" customHeight="1">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row>
    <row r="15" spans="1:27" ht="13.2" customHeight="1">
      <c r="A15" s="42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row>
    <row r="16" spans="1:27" ht="13.2" customHeight="1">
      <c r="A16" s="42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row>
    <row r="17" spans="1:27">
      <c r="A17" s="421"/>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row>
    <row r="18" spans="1:27">
      <c r="A18" s="421"/>
      <c r="B18" s="421"/>
      <c r="C18" s="421"/>
      <c r="D18" s="421"/>
      <c r="E18" s="421"/>
      <c r="F18" s="421"/>
      <c r="G18" s="421"/>
      <c r="H18" s="421"/>
      <c r="I18" s="421"/>
      <c r="J18" s="421"/>
      <c r="K18" s="421"/>
      <c r="L18" s="421"/>
      <c r="M18" s="421"/>
      <c r="N18" s="421"/>
      <c r="O18" s="421"/>
      <c r="P18" s="421"/>
      <c r="Q18" s="421"/>
      <c r="R18" s="421"/>
      <c r="S18" s="421"/>
      <c r="T18" s="421"/>
      <c r="U18" s="421"/>
      <c r="V18" s="421"/>
      <c r="W18" s="471"/>
      <c r="X18" s="421"/>
      <c r="Y18" s="421"/>
      <c r="Z18" s="421"/>
      <c r="AA18" s="421"/>
    </row>
    <row r="19" spans="1:27">
      <c r="A19" s="421"/>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row>
    <row r="20" spans="1:27">
      <c r="A20" s="421"/>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row>
    <row r="21" spans="1:27">
      <c r="A21" s="421"/>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row>
    <row r="22" spans="1:27">
      <c r="A22" s="421"/>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row>
    <row r="23" spans="1:27">
      <c r="A23" s="421"/>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row>
    <row r="24" spans="1:27">
      <c r="A24" s="42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row>
    <row r="25" spans="1:27">
      <c r="A25" s="421"/>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row>
    <row r="26" spans="1:27">
      <c r="A26" s="42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row>
    <row r="27" spans="1:27">
      <c r="A27" s="421"/>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row>
    <row r="28" spans="1:27">
      <c r="A28" s="421"/>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row>
    <row r="29" spans="1:27">
      <c r="A29" s="421"/>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row>
    <row r="30" spans="1:27">
      <c r="A30" s="421"/>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row>
    <row r="31" spans="1:27" ht="14.4">
      <c r="A31" s="421"/>
      <c r="B31" s="421"/>
      <c r="C31" s="421"/>
      <c r="D31" s="421"/>
      <c r="E31" s="524"/>
      <c r="F31" s="524"/>
      <c r="G31" s="524"/>
      <c r="H31" s="524"/>
      <c r="I31" s="524"/>
      <c r="J31" s="524"/>
      <c r="K31" s="524"/>
      <c r="L31" s="421"/>
      <c r="M31" s="421"/>
      <c r="N31" s="421"/>
      <c r="O31" s="421"/>
      <c r="P31" s="421"/>
      <c r="Q31" s="421"/>
      <c r="R31" s="421"/>
      <c r="S31" s="524"/>
      <c r="T31" s="524"/>
      <c r="U31" s="524"/>
      <c r="V31" s="524"/>
      <c r="W31" s="421"/>
      <c r="X31" s="421"/>
      <c r="Y31" s="421"/>
      <c r="Z31" s="421"/>
      <c r="AA31" s="421"/>
    </row>
    <row r="32" spans="1:27">
      <c r="A32" s="42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row>
    <row r="33" spans="1:27">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row>
    <row r="34" spans="1:27">
      <c r="A34" s="421"/>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row>
    <row r="35" spans="1:27">
      <c r="A35" s="421"/>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row>
    <row r="36" spans="1:27">
      <c r="A36" s="42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row>
    <row r="37" spans="1:27">
      <c r="A37" s="421"/>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row>
    <row r="38" spans="1:27">
      <c r="A38" s="421"/>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row>
    <row r="39" spans="1:27">
      <c r="A39" s="42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row>
  </sheetData>
  <sheetProtection formatCells="0" formatColumns="0" formatRows="0" insertColumns="0" insertRows="0" insertHyperlinks="0" deleteColumns="0" deleteRows="0" sort="0" autoFilter="0" pivotTables="0"/>
  <mergeCells count="2">
    <mergeCell ref="E31:K31"/>
    <mergeCell ref="S31:V31"/>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F17" sqref="F17:G17"/>
    </sheetView>
  </sheetViews>
  <sheetFormatPr defaultColWidth="9" defaultRowHeight="13.2"/>
  <cols>
    <col min="1" max="1" width="12.77734375" style="53" customWidth="1"/>
    <col min="2" max="2" width="5.109375" style="53" customWidth="1"/>
    <col min="3" max="3" width="3.77734375" style="53" customWidth="1"/>
    <col min="4" max="4" width="6.88671875" style="53" customWidth="1"/>
    <col min="5" max="5" width="13.109375" style="53" customWidth="1"/>
    <col min="6" max="6" width="13.109375" style="88" customWidth="1"/>
    <col min="7" max="7" width="11.33203125" style="53" customWidth="1"/>
    <col min="8" max="8" width="26.6640625" style="65" customWidth="1"/>
    <col min="9" max="9" width="13" style="58" customWidth="1"/>
    <col min="10" max="10" width="16.109375" style="58" customWidth="1"/>
    <col min="11" max="11" width="13.44140625" style="88" customWidth="1"/>
    <col min="12" max="12" width="22.44140625" style="88" customWidth="1"/>
    <col min="13" max="13" width="13.44140625" style="63" customWidth="1"/>
    <col min="14" max="14" width="22.44140625" style="53" customWidth="1"/>
    <col min="15" max="15" width="9" style="54"/>
    <col min="16" max="16384" width="9" style="53"/>
  </cols>
  <sheetData>
    <row r="1" spans="1:16" ht="26.25" customHeight="1" thickTop="1">
      <c r="A1" s="48" t="s">
        <v>170</v>
      </c>
      <c r="B1" s="49"/>
      <c r="C1" s="49"/>
      <c r="D1" s="50"/>
      <c r="E1" s="50"/>
      <c r="F1" s="51"/>
      <c r="G1" s="52"/>
      <c r="H1" s="351"/>
      <c r="I1" s="352" t="s">
        <v>37</v>
      </c>
      <c r="J1" s="353"/>
      <c r="K1" s="354"/>
      <c r="L1" s="355"/>
      <c r="M1" s="356"/>
    </row>
    <row r="2" spans="1:16" ht="17.399999999999999">
      <c r="A2" s="55"/>
      <c r="B2" s="182"/>
      <c r="C2" s="182"/>
      <c r="D2" s="182"/>
      <c r="E2" s="182"/>
      <c r="F2" s="182"/>
      <c r="G2" s="56"/>
      <c r="H2" s="357"/>
      <c r="I2" s="609" t="s">
        <v>188</v>
      </c>
      <c r="J2" s="609"/>
      <c r="K2" s="609"/>
      <c r="L2" s="609"/>
      <c r="M2" s="609"/>
      <c r="N2" s="157"/>
      <c r="P2" s="120"/>
    </row>
    <row r="3" spans="1:16" ht="17.399999999999999">
      <c r="A3" s="183" t="s">
        <v>28</v>
      </c>
      <c r="B3" s="184"/>
      <c r="D3" s="185"/>
      <c r="E3" s="185"/>
      <c r="F3" s="185"/>
      <c r="G3" s="57"/>
      <c r="H3" s="106"/>
      <c r="I3" s="360"/>
      <c r="J3" s="361"/>
      <c r="K3" s="362"/>
      <c r="L3" s="354"/>
      <c r="M3" s="363"/>
    </row>
    <row r="4" spans="1:16" ht="17.399999999999999">
      <c r="A4" s="59"/>
      <c r="B4" s="184"/>
      <c r="C4" s="88"/>
      <c r="D4" s="185"/>
      <c r="E4" s="185"/>
      <c r="F4" s="186"/>
      <c r="G4" s="60"/>
      <c r="H4" s="364"/>
      <c r="I4" s="364"/>
      <c r="J4" s="353"/>
      <c r="K4" s="362"/>
      <c r="L4" s="354"/>
      <c r="M4" s="363"/>
      <c r="N4" s="246"/>
    </row>
    <row r="5" spans="1:16">
      <c r="A5" s="187"/>
      <c r="D5" s="185"/>
      <c r="E5" s="61"/>
      <c r="F5" s="188"/>
      <c r="G5" s="62"/>
      <c r="H5"/>
      <c r="I5" s="365"/>
      <c r="J5" s="353"/>
      <c r="K5" s="362"/>
      <c r="L5" s="362"/>
      <c r="M5" s="363"/>
    </row>
    <row r="6" spans="1:16" ht="17.399999999999999">
      <c r="A6" s="187"/>
      <c r="D6" s="185"/>
      <c r="E6" s="188"/>
      <c r="F6" s="188"/>
      <c r="G6" s="62"/>
      <c r="H6" s="357"/>
      <c r="I6" s="366"/>
      <c r="J6" s="353"/>
      <c r="K6" s="362"/>
      <c r="L6" s="362"/>
      <c r="M6" s="363"/>
    </row>
    <row r="7" spans="1:16">
      <c r="A7" s="187"/>
      <c r="D7" s="185"/>
      <c r="E7" s="188"/>
      <c r="F7" s="188"/>
      <c r="G7" s="62"/>
      <c r="H7" s="367"/>
      <c r="I7" s="365"/>
      <c r="J7" s="353"/>
      <c r="K7" s="362"/>
      <c r="L7" s="362"/>
      <c r="M7" s="363"/>
    </row>
    <row r="8" spans="1:16">
      <c r="A8" s="187"/>
      <c r="D8" s="185"/>
      <c r="E8" s="188"/>
      <c r="F8" s="188"/>
      <c r="G8" s="62"/>
      <c r="H8" s="358"/>
      <c r="I8" s="368"/>
      <c r="J8" s="368"/>
      <c r="K8" s="368"/>
      <c r="L8" s="362"/>
      <c r="M8" s="369"/>
    </row>
    <row r="9" spans="1:16">
      <c r="A9" s="187"/>
      <c r="D9" s="185"/>
      <c r="E9" s="188"/>
      <c r="F9" s="188"/>
      <c r="G9" s="62"/>
      <c r="H9" s="368"/>
      <c r="I9" s="368"/>
      <c r="J9" s="368"/>
      <c r="K9" s="368"/>
      <c r="L9" s="362"/>
      <c r="M9" s="369"/>
      <c r="N9" s="64"/>
    </row>
    <row r="10" spans="1:16">
      <c r="A10" s="187"/>
      <c r="D10" s="185"/>
      <c r="E10" s="188"/>
      <c r="F10" s="188"/>
      <c r="G10" s="62"/>
      <c r="H10" s="368"/>
      <c r="I10" s="368"/>
      <c r="J10" s="368"/>
      <c r="K10" s="368"/>
      <c r="L10" s="362"/>
      <c r="M10" s="369"/>
      <c r="N10" s="64" t="s">
        <v>38</v>
      </c>
    </row>
    <row r="11" spans="1:16">
      <c r="A11" s="187"/>
      <c r="D11" s="185"/>
      <c r="E11" s="188"/>
      <c r="F11" s="188"/>
      <c r="G11" s="62"/>
      <c r="H11" s="368"/>
      <c r="I11" s="368"/>
      <c r="J11" s="368"/>
      <c r="K11" s="368"/>
      <c r="L11" s="362"/>
      <c r="M11" s="369"/>
    </row>
    <row r="12" spans="1:16">
      <c r="A12" s="187"/>
      <c r="D12" s="185"/>
      <c r="E12" s="188"/>
      <c r="F12" s="188"/>
      <c r="G12" s="62"/>
      <c r="H12" s="368"/>
      <c r="I12" s="368"/>
      <c r="J12" s="368"/>
      <c r="K12" s="368"/>
      <c r="L12" s="362"/>
      <c r="M12" s="369"/>
      <c r="N12" s="64" t="s">
        <v>39</v>
      </c>
      <c r="O12" s="283"/>
    </row>
    <row r="13" spans="1:16">
      <c r="A13" s="187"/>
      <c r="D13" s="185"/>
      <c r="E13" s="188"/>
      <c r="F13" s="188"/>
      <c r="G13" s="62"/>
      <c r="H13" s="368"/>
      <c r="I13" s="368"/>
      <c r="J13" s="368"/>
      <c r="K13" s="368"/>
      <c r="L13" s="362"/>
      <c r="M13" s="369"/>
    </row>
    <row r="14" spans="1:16">
      <c r="A14" s="187"/>
      <c r="D14" s="185"/>
      <c r="E14" s="188"/>
      <c r="F14" s="188"/>
      <c r="G14" s="62"/>
      <c r="H14" s="368"/>
      <c r="I14" s="368"/>
      <c r="J14" s="368"/>
      <c r="K14" s="368"/>
      <c r="L14" s="362"/>
      <c r="M14" s="369"/>
      <c r="N14" s="314" t="s">
        <v>40</v>
      </c>
    </row>
    <row r="15" spans="1:16">
      <c r="A15" s="187"/>
      <c r="D15" s="185"/>
      <c r="E15" s="185" t="s">
        <v>21</v>
      </c>
      <c r="F15" s="186"/>
      <c r="G15" s="57"/>
      <c r="H15" s="367"/>
      <c r="I15" s="365"/>
      <c r="J15" s="358"/>
      <c r="K15" s="362"/>
      <c r="L15" s="362"/>
      <c r="M15" s="369"/>
    </row>
    <row r="16" spans="1:16">
      <c r="A16" s="187"/>
      <c r="D16" s="185"/>
      <c r="E16" s="185"/>
      <c r="F16" s="186"/>
      <c r="G16" s="57"/>
      <c r="H16" s="353"/>
      <c r="I16" s="365"/>
      <c r="J16" s="353"/>
      <c r="K16" s="362"/>
      <c r="L16" s="362"/>
      <c r="M16" s="369"/>
      <c r="N16" s="247" t="s">
        <v>168</v>
      </c>
    </row>
    <row r="17" spans="1:19" ht="20.25" customHeight="1" thickBot="1">
      <c r="A17" s="525" t="s">
        <v>447</v>
      </c>
      <c r="B17" s="526"/>
      <c r="C17" s="526"/>
      <c r="D17" s="190"/>
      <c r="E17" s="191"/>
      <c r="F17" s="527" t="s">
        <v>448</v>
      </c>
      <c r="G17" s="528"/>
      <c r="H17" s="367"/>
      <c r="I17" s="365"/>
      <c r="J17" s="358"/>
      <c r="K17" s="362"/>
      <c r="L17" s="359"/>
      <c r="M17" s="363"/>
      <c r="N17" s="189" t="s">
        <v>127</v>
      </c>
    </row>
    <row r="18" spans="1:19" ht="39" customHeight="1" thickTop="1">
      <c r="A18" s="529" t="s">
        <v>41</v>
      </c>
      <c r="B18" s="530"/>
      <c r="C18" s="531"/>
      <c r="D18" s="192" t="s">
        <v>42</v>
      </c>
      <c r="E18" s="193"/>
      <c r="F18" s="532" t="s">
        <v>43</v>
      </c>
      <c r="G18" s="533"/>
      <c r="H18" s="353"/>
      <c r="I18" s="365"/>
      <c r="J18" s="353"/>
      <c r="K18" s="362"/>
      <c r="L18" s="362"/>
      <c r="M18" s="363"/>
      <c r="Q18" s="53" t="s">
        <v>28</v>
      </c>
      <c r="S18" s="53" t="s">
        <v>21</v>
      </c>
    </row>
    <row r="19" spans="1:19" ht="30" customHeight="1">
      <c r="A19" s="534" t="s">
        <v>192</v>
      </c>
      <c r="B19" s="534"/>
      <c r="C19" s="534"/>
      <c r="D19" s="534"/>
      <c r="E19" s="534"/>
      <c r="F19" s="534"/>
      <c r="G19" s="534"/>
      <c r="H19" s="370"/>
      <c r="I19" s="371" t="s">
        <v>44</v>
      </c>
      <c r="J19" s="371"/>
      <c r="K19" s="371"/>
      <c r="L19" s="359"/>
      <c r="M19" s="363"/>
    </row>
    <row r="20" spans="1:19" ht="17.399999999999999">
      <c r="E20" s="194" t="s">
        <v>45</v>
      </c>
      <c r="F20" s="195" t="s">
        <v>46</v>
      </c>
      <c r="H20" s="285" t="s">
        <v>148</v>
      </c>
      <c r="I20" s="365"/>
      <c r="J20" s="353" t="s">
        <v>21</v>
      </c>
      <c r="K20" s="372" t="s">
        <v>21</v>
      </c>
      <c r="L20" s="362"/>
      <c r="M20" s="363"/>
    </row>
    <row r="21" spans="1:19" ht="16.8" thickBot="1">
      <c r="A21" s="196"/>
      <c r="B21" s="535">
        <v>45270</v>
      </c>
      <c r="C21" s="536"/>
      <c r="D21" s="197" t="s">
        <v>47</v>
      </c>
      <c r="E21" s="537" t="s">
        <v>48</v>
      </c>
      <c r="F21" s="538"/>
      <c r="G21" s="58" t="s">
        <v>49</v>
      </c>
      <c r="H21" s="548" t="s">
        <v>235</v>
      </c>
      <c r="I21" s="549"/>
      <c r="J21" s="549"/>
      <c r="K21" s="549"/>
      <c r="L21" s="549"/>
      <c r="M21" s="373"/>
      <c r="N21" s="375"/>
    </row>
    <row r="22" spans="1:19" ht="36" customHeight="1" thickTop="1" thickBot="1">
      <c r="A22" s="198" t="s">
        <v>50</v>
      </c>
      <c r="B22" s="550" t="s">
        <v>51</v>
      </c>
      <c r="C22" s="551"/>
      <c r="D22" s="552"/>
      <c r="E22" s="66" t="s">
        <v>233</v>
      </c>
      <c r="F22" s="66" t="s">
        <v>234</v>
      </c>
      <c r="G22" s="199" t="s">
        <v>52</v>
      </c>
      <c r="H22" s="553" t="s">
        <v>189</v>
      </c>
      <c r="I22" s="554"/>
      <c r="J22" s="554"/>
      <c r="K22" s="554"/>
      <c r="L22" s="555"/>
      <c r="M22" s="374" t="s">
        <v>53</v>
      </c>
      <c r="N22" s="376" t="s">
        <v>54</v>
      </c>
      <c r="R22" s="53" t="s">
        <v>28</v>
      </c>
    </row>
    <row r="23" spans="1:19" ht="79.2" customHeight="1" thickBot="1">
      <c r="A23" s="434" t="s">
        <v>55</v>
      </c>
      <c r="B23" s="539" t="str">
        <f>IF(G23&gt;5,"☆☆☆☆",IF(AND(G23&gt;=2.39,G23&lt;5),"☆☆☆",IF(AND(G23&gt;=1.39,G23&lt;2.4),"☆☆",IF(AND(G23&gt;0,G23&lt;1.4),"☆",IF(AND(G23&gt;=-1.39,G23&lt;0),"★",IF(AND(G23&gt;=-2.39,G23&lt;-1.4),"★★",IF(AND(G23&gt;=-3.39,G23&lt;-2.4),"★★★")))))))</f>
        <v>☆</v>
      </c>
      <c r="C23" s="540"/>
      <c r="D23" s="541"/>
      <c r="E23" s="340">
        <v>1.52</v>
      </c>
      <c r="F23" s="340">
        <v>1.96</v>
      </c>
      <c r="G23" s="289">
        <f t="shared" ref="G23:G69" si="0">F23-E23</f>
        <v>0.43999999999999995</v>
      </c>
      <c r="H23" s="543"/>
      <c r="I23" s="543"/>
      <c r="J23" s="543"/>
      <c r="K23" s="543"/>
      <c r="L23" s="544"/>
      <c r="M23" s="388"/>
      <c r="N23" s="414"/>
      <c r="O23" s="259" t="s">
        <v>161</v>
      </c>
    </row>
    <row r="24" spans="1:19" ht="66" customHeight="1" thickBot="1">
      <c r="A24" s="200" t="s">
        <v>56</v>
      </c>
      <c r="B24" s="539" t="str">
        <f t="shared" ref="B24" si="1">IF(G24&gt;5,"☆☆☆☆",IF(AND(G24&gt;=2.39,G24&lt;5),"☆☆☆",IF(AND(G24&gt;=1.39,G24&lt;2.4),"☆☆",IF(AND(G24&gt;0,G24&lt;1.4),"☆",IF(AND(G24&gt;=-1.39,G24&lt;0),"★",IF(AND(G24&gt;=-2.39,G24&lt;-1.4),"★★",IF(AND(G24&gt;=-3.39,G24&lt;-2.4),"★★★")))))))</f>
        <v>☆</v>
      </c>
      <c r="C24" s="540"/>
      <c r="D24" s="541"/>
      <c r="E24" s="340">
        <v>2.13</v>
      </c>
      <c r="F24" s="340">
        <v>2.5</v>
      </c>
      <c r="G24" s="433">
        <f t="shared" si="0"/>
        <v>0.37000000000000011</v>
      </c>
      <c r="H24" s="556"/>
      <c r="I24" s="557"/>
      <c r="J24" s="557"/>
      <c r="K24" s="557"/>
      <c r="L24" s="558"/>
      <c r="M24" s="150"/>
      <c r="N24" s="151"/>
      <c r="O24" s="259" t="s">
        <v>56</v>
      </c>
      <c r="Q24" s="53" t="s">
        <v>28</v>
      </c>
    </row>
    <row r="25" spans="1:19" ht="81" customHeight="1" thickBot="1">
      <c r="A25" s="265" t="s">
        <v>57</v>
      </c>
      <c r="B25" s="539" t="str">
        <f t="shared" ref="B25:B70" si="2">IF(G25&gt;5,"☆☆☆☆",IF(AND(G25&gt;=2.39,G25&lt;5),"☆☆☆",IF(AND(G25&gt;=1.39,G25&lt;2.4),"☆☆",IF(AND(G25&gt;0,G25&lt;1.4),"☆",IF(AND(G25&gt;=-1.39,G25&lt;0),"★",IF(AND(G25&gt;=-2.39,G25&lt;-1.4),"★★",IF(AND(G25&gt;=-3.39,G25&lt;-2.4),"★★★")))))))</f>
        <v>☆☆</v>
      </c>
      <c r="C25" s="540"/>
      <c r="D25" s="541"/>
      <c r="E25" s="122">
        <v>3.05</v>
      </c>
      <c r="F25" s="122">
        <v>5.05</v>
      </c>
      <c r="G25" s="289">
        <f t="shared" si="0"/>
        <v>2</v>
      </c>
      <c r="H25" s="545" t="s">
        <v>361</v>
      </c>
      <c r="I25" s="546"/>
      <c r="J25" s="546"/>
      <c r="K25" s="546"/>
      <c r="L25" s="547"/>
      <c r="M25" s="509" t="s">
        <v>362</v>
      </c>
      <c r="N25" s="474">
        <v>45264</v>
      </c>
      <c r="O25" s="259" t="s">
        <v>57</v>
      </c>
    </row>
    <row r="26" spans="1:19" ht="83.25" customHeight="1" thickBot="1">
      <c r="A26" s="265" t="s">
        <v>58</v>
      </c>
      <c r="B26" s="539" t="str">
        <f t="shared" si="2"/>
        <v>☆</v>
      </c>
      <c r="C26" s="540"/>
      <c r="D26" s="541"/>
      <c r="E26" s="340">
        <v>1.89</v>
      </c>
      <c r="F26" s="340">
        <v>2.36</v>
      </c>
      <c r="G26" s="289">
        <f t="shared" si="0"/>
        <v>0.47</v>
      </c>
      <c r="H26" s="542"/>
      <c r="I26" s="543"/>
      <c r="J26" s="543"/>
      <c r="K26" s="543"/>
      <c r="L26" s="544"/>
      <c r="M26" s="150"/>
      <c r="N26" s="151"/>
      <c r="O26" s="259" t="s">
        <v>58</v>
      </c>
    </row>
    <row r="27" spans="1:19" ht="78.599999999999994" customHeight="1" thickBot="1">
      <c r="A27" s="265" t="s">
        <v>59</v>
      </c>
      <c r="B27" s="539" t="str">
        <f t="shared" si="2"/>
        <v>★</v>
      </c>
      <c r="C27" s="540"/>
      <c r="D27" s="541"/>
      <c r="E27" s="340">
        <v>2.35</v>
      </c>
      <c r="F27" s="340">
        <v>2.21</v>
      </c>
      <c r="G27" s="289">
        <f t="shared" si="0"/>
        <v>-0.14000000000000012</v>
      </c>
      <c r="H27" s="542"/>
      <c r="I27" s="543"/>
      <c r="J27" s="543"/>
      <c r="K27" s="543"/>
      <c r="L27" s="544"/>
      <c r="M27" s="150"/>
      <c r="N27" s="151"/>
      <c r="O27" s="259" t="s">
        <v>59</v>
      </c>
    </row>
    <row r="28" spans="1:19" ht="87" customHeight="1" thickBot="1">
      <c r="A28" s="265" t="s">
        <v>60</v>
      </c>
      <c r="B28" s="539" t="str">
        <f t="shared" si="2"/>
        <v>☆</v>
      </c>
      <c r="C28" s="540"/>
      <c r="D28" s="541"/>
      <c r="E28" s="340">
        <v>2.71</v>
      </c>
      <c r="F28" s="122">
        <v>3.86</v>
      </c>
      <c r="G28" s="289">
        <f t="shared" si="0"/>
        <v>1.1499999999999999</v>
      </c>
      <c r="H28" s="542"/>
      <c r="I28" s="543"/>
      <c r="J28" s="543"/>
      <c r="K28" s="543"/>
      <c r="L28" s="544"/>
      <c r="M28" s="150"/>
      <c r="N28" s="151"/>
      <c r="O28" s="259" t="s">
        <v>60</v>
      </c>
    </row>
    <row r="29" spans="1:19" ht="81" customHeight="1" thickBot="1">
      <c r="A29" s="265" t="s">
        <v>61</v>
      </c>
      <c r="B29" s="539" t="str">
        <f t="shared" si="2"/>
        <v>★</v>
      </c>
      <c r="C29" s="540"/>
      <c r="D29" s="541"/>
      <c r="E29" s="340">
        <v>1.71</v>
      </c>
      <c r="F29" s="340">
        <v>1.55</v>
      </c>
      <c r="G29" s="289">
        <f t="shared" si="0"/>
        <v>-0.15999999999999992</v>
      </c>
      <c r="H29" s="542"/>
      <c r="I29" s="543"/>
      <c r="J29" s="543"/>
      <c r="K29" s="543"/>
      <c r="L29" s="544"/>
      <c r="M29" s="150"/>
      <c r="N29" s="151"/>
      <c r="O29" s="259" t="s">
        <v>61</v>
      </c>
    </row>
    <row r="30" spans="1:19" ht="73.5" customHeight="1" thickBot="1">
      <c r="A30" s="265" t="s">
        <v>62</v>
      </c>
      <c r="B30" s="539" t="str">
        <f t="shared" si="2"/>
        <v>★</v>
      </c>
      <c r="C30" s="540"/>
      <c r="D30" s="541"/>
      <c r="E30" s="122">
        <v>3.28</v>
      </c>
      <c r="F30" s="122">
        <v>3.27</v>
      </c>
      <c r="G30" s="289">
        <f t="shared" si="0"/>
        <v>-9.9999999999997868E-3</v>
      </c>
      <c r="H30" s="542"/>
      <c r="I30" s="543"/>
      <c r="J30" s="543"/>
      <c r="K30" s="543"/>
      <c r="L30" s="544"/>
      <c r="M30" s="150"/>
      <c r="N30" s="151"/>
      <c r="O30" s="259" t="s">
        <v>62</v>
      </c>
    </row>
    <row r="31" spans="1:19" ht="75.75" customHeight="1" thickBot="1">
      <c r="A31" s="265" t="s">
        <v>63</v>
      </c>
      <c r="B31" s="539" t="str">
        <f t="shared" si="2"/>
        <v>☆</v>
      </c>
      <c r="C31" s="540"/>
      <c r="D31" s="541"/>
      <c r="E31" s="340">
        <v>2.4</v>
      </c>
      <c r="F31" s="122">
        <v>3.31</v>
      </c>
      <c r="G31" s="289">
        <f t="shared" si="0"/>
        <v>0.91000000000000014</v>
      </c>
      <c r="H31" s="545" t="s">
        <v>356</v>
      </c>
      <c r="I31" s="546"/>
      <c r="J31" s="546"/>
      <c r="K31" s="546"/>
      <c r="L31" s="547"/>
      <c r="M31" s="473" t="s">
        <v>221</v>
      </c>
      <c r="N31" s="474">
        <v>45269</v>
      </c>
      <c r="O31" s="259" t="s">
        <v>63</v>
      </c>
    </row>
    <row r="32" spans="1:19" ht="90" customHeight="1" thickBot="1">
      <c r="A32" s="266" t="s">
        <v>64</v>
      </c>
      <c r="B32" s="539" t="str">
        <f t="shared" si="2"/>
        <v>☆</v>
      </c>
      <c r="C32" s="540"/>
      <c r="D32" s="541"/>
      <c r="E32" s="122">
        <v>5.83</v>
      </c>
      <c r="F32" s="419">
        <v>6.52</v>
      </c>
      <c r="G32" s="289">
        <f t="shared" si="0"/>
        <v>0.6899999999999995</v>
      </c>
      <c r="H32" s="542"/>
      <c r="I32" s="543"/>
      <c r="J32" s="543"/>
      <c r="K32" s="543"/>
      <c r="L32" s="544"/>
      <c r="M32" s="150"/>
      <c r="N32" s="151"/>
      <c r="O32" s="259" t="s">
        <v>64</v>
      </c>
    </row>
    <row r="33" spans="1:16" ht="74.400000000000006" customHeight="1" thickBot="1">
      <c r="A33" s="267" t="s">
        <v>65</v>
      </c>
      <c r="B33" s="539" t="str">
        <f t="shared" si="2"/>
        <v>☆</v>
      </c>
      <c r="C33" s="540"/>
      <c r="D33" s="541"/>
      <c r="E33" s="419">
        <v>6.34</v>
      </c>
      <c r="F33" s="419">
        <v>6.84</v>
      </c>
      <c r="G33" s="289">
        <f t="shared" si="0"/>
        <v>0.5</v>
      </c>
      <c r="H33" s="542"/>
      <c r="I33" s="543"/>
      <c r="J33" s="543"/>
      <c r="K33" s="543"/>
      <c r="L33" s="544"/>
      <c r="M33" s="150"/>
      <c r="N33" s="151"/>
      <c r="O33" s="259" t="s">
        <v>65</v>
      </c>
    </row>
    <row r="34" spans="1:16" ht="87" customHeight="1" thickBot="1">
      <c r="A34" s="200" t="s">
        <v>66</v>
      </c>
      <c r="B34" s="539" t="str">
        <f t="shared" si="2"/>
        <v>☆</v>
      </c>
      <c r="C34" s="540"/>
      <c r="D34" s="541"/>
      <c r="E34" s="122">
        <v>4.5599999999999996</v>
      </c>
      <c r="F34" s="122">
        <v>5.74</v>
      </c>
      <c r="G34" s="289">
        <f t="shared" si="0"/>
        <v>1.1800000000000006</v>
      </c>
      <c r="H34" s="559"/>
      <c r="I34" s="560"/>
      <c r="J34" s="560"/>
      <c r="K34" s="560"/>
      <c r="L34" s="561"/>
      <c r="M34" s="464"/>
      <c r="N34" s="465"/>
      <c r="O34" s="259" t="s">
        <v>66</v>
      </c>
    </row>
    <row r="35" spans="1:16" ht="94.5" customHeight="1" thickBot="1">
      <c r="A35" s="266" t="s">
        <v>67</v>
      </c>
      <c r="B35" s="539" t="str">
        <f t="shared" si="2"/>
        <v>☆☆</v>
      </c>
      <c r="C35" s="540"/>
      <c r="D35" s="541"/>
      <c r="E35" s="122">
        <v>5.46</v>
      </c>
      <c r="F35" s="419">
        <v>7.19</v>
      </c>
      <c r="G35" s="289">
        <f t="shared" si="0"/>
        <v>1.7300000000000004</v>
      </c>
      <c r="H35" s="559"/>
      <c r="I35" s="560"/>
      <c r="J35" s="560"/>
      <c r="K35" s="560"/>
      <c r="L35" s="561"/>
      <c r="M35" s="416"/>
      <c r="N35" s="417"/>
      <c r="O35" s="259" t="s">
        <v>67</v>
      </c>
    </row>
    <row r="36" spans="1:16" ht="92.4" customHeight="1" thickBot="1">
      <c r="A36" s="268" t="s">
        <v>68</v>
      </c>
      <c r="B36" s="539" t="str">
        <f t="shared" si="2"/>
        <v>☆</v>
      </c>
      <c r="C36" s="540"/>
      <c r="D36" s="541"/>
      <c r="E36" s="122">
        <v>4.87</v>
      </c>
      <c r="F36" s="122">
        <v>5.84</v>
      </c>
      <c r="G36" s="289">
        <f t="shared" si="0"/>
        <v>0.96999999999999975</v>
      </c>
      <c r="H36" s="542" t="s">
        <v>223</v>
      </c>
      <c r="I36" s="543"/>
      <c r="J36" s="543"/>
      <c r="K36" s="543"/>
      <c r="L36" s="544"/>
      <c r="M36" s="309" t="s">
        <v>224</v>
      </c>
      <c r="N36" s="310">
        <v>45258</v>
      </c>
      <c r="O36" s="259" t="s">
        <v>68</v>
      </c>
    </row>
    <row r="37" spans="1:16" ht="87.75" customHeight="1" thickBot="1">
      <c r="A37" s="265" t="s">
        <v>69</v>
      </c>
      <c r="B37" s="539" t="str">
        <f t="shared" si="2"/>
        <v>★</v>
      </c>
      <c r="C37" s="540"/>
      <c r="D37" s="541"/>
      <c r="E37" s="122">
        <v>4.25</v>
      </c>
      <c r="F37" s="122">
        <v>3.45</v>
      </c>
      <c r="G37" s="289">
        <f t="shared" si="0"/>
        <v>-0.79999999999999982</v>
      </c>
      <c r="H37" s="542"/>
      <c r="I37" s="543"/>
      <c r="J37" s="543"/>
      <c r="K37" s="543"/>
      <c r="L37" s="544"/>
      <c r="M37" s="150"/>
      <c r="N37" s="151"/>
      <c r="O37" s="259" t="s">
        <v>69</v>
      </c>
    </row>
    <row r="38" spans="1:16" ht="75.75" customHeight="1" thickBot="1">
      <c r="A38" s="265" t="s">
        <v>70</v>
      </c>
      <c r="B38" s="539" t="str">
        <f t="shared" si="2"/>
        <v>☆</v>
      </c>
      <c r="C38" s="540"/>
      <c r="D38" s="541"/>
      <c r="E38" s="122">
        <v>4.0999999999999996</v>
      </c>
      <c r="F38" s="122">
        <v>5.07</v>
      </c>
      <c r="G38" s="289">
        <f t="shared" si="0"/>
        <v>0.97000000000000064</v>
      </c>
      <c r="H38" s="542"/>
      <c r="I38" s="543"/>
      <c r="J38" s="543"/>
      <c r="K38" s="543"/>
      <c r="L38" s="544"/>
      <c r="M38" s="150"/>
      <c r="N38" s="151"/>
      <c r="O38" s="259" t="s">
        <v>70</v>
      </c>
    </row>
    <row r="39" spans="1:16" ht="70.2" customHeight="1" thickBot="1">
      <c r="A39" s="265" t="s">
        <v>71</v>
      </c>
      <c r="B39" s="539" t="str">
        <f t="shared" si="2"/>
        <v>☆</v>
      </c>
      <c r="C39" s="540"/>
      <c r="D39" s="541"/>
      <c r="E39" s="122">
        <v>4.9000000000000004</v>
      </c>
      <c r="F39" s="419">
        <v>6.07</v>
      </c>
      <c r="G39" s="289">
        <f t="shared" si="0"/>
        <v>1.17</v>
      </c>
      <c r="H39" s="542"/>
      <c r="I39" s="543"/>
      <c r="J39" s="543"/>
      <c r="K39" s="543"/>
      <c r="L39" s="544"/>
      <c r="M39" s="309"/>
      <c r="N39" s="310"/>
      <c r="O39" s="259" t="s">
        <v>71</v>
      </c>
    </row>
    <row r="40" spans="1:16" ht="78.75" customHeight="1" thickBot="1">
      <c r="A40" s="265" t="s">
        <v>72</v>
      </c>
      <c r="B40" s="539" t="str">
        <f t="shared" si="2"/>
        <v>☆</v>
      </c>
      <c r="C40" s="540"/>
      <c r="D40" s="541"/>
      <c r="E40" s="419">
        <v>6.4</v>
      </c>
      <c r="F40" s="419">
        <v>7.76</v>
      </c>
      <c r="G40" s="289">
        <f t="shared" si="0"/>
        <v>1.3599999999999994</v>
      </c>
      <c r="H40" s="542"/>
      <c r="I40" s="543"/>
      <c r="J40" s="543"/>
      <c r="K40" s="543"/>
      <c r="L40" s="544"/>
      <c r="M40" s="150"/>
      <c r="N40" s="151"/>
      <c r="O40" s="259" t="s">
        <v>72</v>
      </c>
    </row>
    <row r="41" spans="1:16" ht="66" customHeight="1" thickBot="1">
      <c r="A41" s="265" t="s">
        <v>73</v>
      </c>
      <c r="B41" s="539" t="str">
        <f t="shared" si="2"/>
        <v>☆☆☆</v>
      </c>
      <c r="C41" s="540"/>
      <c r="D41" s="541"/>
      <c r="E41" s="122">
        <v>5</v>
      </c>
      <c r="F41" s="419">
        <v>7.5</v>
      </c>
      <c r="G41" s="289">
        <f t="shared" si="0"/>
        <v>2.5</v>
      </c>
      <c r="H41" s="542"/>
      <c r="I41" s="543"/>
      <c r="J41" s="543"/>
      <c r="K41" s="543"/>
      <c r="L41" s="544"/>
      <c r="M41" s="150"/>
      <c r="N41" s="151"/>
      <c r="O41" s="259" t="s">
        <v>73</v>
      </c>
    </row>
    <row r="42" spans="1:16" ht="77.25" customHeight="1" thickBot="1">
      <c r="A42" s="265" t="s">
        <v>74</v>
      </c>
      <c r="B42" s="539" t="str">
        <f t="shared" si="2"/>
        <v>☆</v>
      </c>
      <c r="C42" s="540"/>
      <c r="D42" s="541"/>
      <c r="E42" s="340">
        <v>2.37</v>
      </c>
      <c r="F42" s="122">
        <v>3.15</v>
      </c>
      <c r="G42" s="289">
        <f t="shared" si="0"/>
        <v>0.7799999999999998</v>
      </c>
      <c r="H42" s="542"/>
      <c r="I42" s="543"/>
      <c r="J42" s="543"/>
      <c r="K42" s="543"/>
      <c r="L42" s="544"/>
      <c r="M42" s="309"/>
      <c r="N42" s="151"/>
      <c r="O42" s="259" t="s">
        <v>74</v>
      </c>
      <c r="P42" s="53" t="s">
        <v>148</v>
      </c>
    </row>
    <row r="43" spans="1:16" ht="77.400000000000006" customHeight="1" thickBot="1">
      <c r="A43" s="265" t="s">
        <v>75</v>
      </c>
      <c r="B43" s="539" t="str">
        <f t="shared" si="2"/>
        <v>☆</v>
      </c>
      <c r="C43" s="540"/>
      <c r="D43" s="541"/>
      <c r="E43" s="340">
        <v>2.19</v>
      </c>
      <c r="F43" s="122">
        <v>3.19</v>
      </c>
      <c r="G43" s="289">
        <f t="shared" si="0"/>
        <v>1</v>
      </c>
      <c r="H43" s="542"/>
      <c r="I43" s="543"/>
      <c r="J43" s="543"/>
      <c r="K43" s="543"/>
      <c r="L43" s="544"/>
      <c r="M43" s="150"/>
      <c r="N43" s="151"/>
      <c r="O43" s="259" t="s">
        <v>75</v>
      </c>
    </row>
    <row r="44" spans="1:16" ht="77.25" customHeight="1" thickBot="1">
      <c r="A44" s="269" t="s">
        <v>76</v>
      </c>
      <c r="B44" s="539" t="str">
        <f t="shared" si="2"/>
        <v>☆</v>
      </c>
      <c r="C44" s="540"/>
      <c r="D44" s="541"/>
      <c r="E44" s="122">
        <v>4.09</v>
      </c>
      <c r="F44" s="122">
        <v>5.16</v>
      </c>
      <c r="G44" s="289">
        <f t="shared" si="0"/>
        <v>1.0700000000000003</v>
      </c>
      <c r="H44" s="562"/>
      <c r="I44" s="563"/>
      <c r="J44" s="563"/>
      <c r="K44" s="563"/>
      <c r="L44" s="563"/>
      <c r="M44" s="150"/>
      <c r="N44" s="395"/>
      <c r="O44" s="259" t="s">
        <v>76</v>
      </c>
    </row>
    <row r="45" spans="1:16" ht="81.75" customHeight="1" thickBot="1">
      <c r="A45" s="265" t="s">
        <v>77</v>
      </c>
      <c r="B45" s="539" t="str">
        <f t="shared" si="2"/>
        <v>☆</v>
      </c>
      <c r="C45" s="540"/>
      <c r="D45" s="541"/>
      <c r="E45" s="122">
        <v>3.6</v>
      </c>
      <c r="F45" s="122">
        <v>3.85</v>
      </c>
      <c r="G45" s="289">
        <f t="shared" si="0"/>
        <v>0.25</v>
      </c>
      <c r="H45" s="564" t="s">
        <v>357</v>
      </c>
      <c r="I45" s="565"/>
      <c r="J45" s="565"/>
      <c r="K45" s="565"/>
      <c r="L45" s="566"/>
      <c r="M45" s="473" t="s">
        <v>358</v>
      </c>
      <c r="N45" s="490">
        <v>45266</v>
      </c>
      <c r="O45" s="259" t="s">
        <v>77</v>
      </c>
    </row>
    <row r="46" spans="1:16" ht="72.75" customHeight="1" thickBot="1">
      <c r="A46" s="265" t="s">
        <v>78</v>
      </c>
      <c r="B46" s="539" t="str">
        <f t="shared" si="2"/>
        <v>★</v>
      </c>
      <c r="C46" s="540"/>
      <c r="D46" s="541"/>
      <c r="E46" s="122">
        <v>4.67</v>
      </c>
      <c r="F46" s="122">
        <v>3.98</v>
      </c>
      <c r="G46" s="289">
        <f t="shared" si="0"/>
        <v>-0.69</v>
      </c>
      <c r="H46" s="542"/>
      <c r="I46" s="543"/>
      <c r="J46" s="543"/>
      <c r="K46" s="543"/>
      <c r="L46" s="544"/>
      <c r="M46" s="150"/>
      <c r="N46" s="151"/>
      <c r="O46" s="259" t="s">
        <v>78</v>
      </c>
    </row>
    <row r="47" spans="1:16" ht="91.2" customHeight="1" thickBot="1">
      <c r="A47" s="265" t="s">
        <v>79</v>
      </c>
      <c r="B47" s="539" t="str">
        <f t="shared" si="2"/>
        <v>☆</v>
      </c>
      <c r="C47" s="540"/>
      <c r="D47" s="541"/>
      <c r="E47" s="122">
        <v>3.83</v>
      </c>
      <c r="F47" s="122">
        <v>4.78</v>
      </c>
      <c r="G47" s="289">
        <f t="shared" si="0"/>
        <v>0.95000000000000018</v>
      </c>
      <c r="H47" s="542"/>
      <c r="I47" s="543"/>
      <c r="J47" s="543"/>
      <c r="K47" s="543"/>
      <c r="L47" s="544"/>
      <c r="M47" s="379"/>
      <c r="N47" s="151"/>
      <c r="O47" s="259" t="s">
        <v>79</v>
      </c>
    </row>
    <row r="48" spans="1:16" ht="78.75" customHeight="1" thickBot="1">
      <c r="A48" s="265" t="s">
        <v>80</v>
      </c>
      <c r="B48" s="539" t="str">
        <f t="shared" si="2"/>
        <v>☆</v>
      </c>
      <c r="C48" s="540"/>
      <c r="D48" s="541"/>
      <c r="E48" s="122">
        <v>3.06</v>
      </c>
      <c r="F48" s="122">
        <v>3.64</v>
      </c>
      <c r="G48" s="289">
        <f t="shared" si="0"/>
        <v>0.58000000000000007</v>
      </c>
      <c r="H48" s="567"/>
      <c r="I48" s="568"/>
      <c r="J48" s="568"/>
      <c r="K48" s="568"/>
      <c r="L48" s="569"/>
      <c r="M48" s="150"/>
      <c r="N48" s="151"/>
      <c r="O48" s="259" t="s">
        <v>80</v>
      </c>
    </row>
    <row r="49" spans="1:15" ht="74.25" customHeight="1" thickBot="1">
      <c r="A49" s="265" t="s">
        <v>81</v>
      </c>
      <c r="B49" s="539" t="str">
        <f t="shared" si="2"/>
        <v>☆</v>
      </c>
      <c r="C49" s="540"/>
      <c r="D49" s="541"/>
      <c r="E49" s="122">
        <v>5.05</v>
      </c>
      <c r="F49" s="122">
        <v>5.2</v>
      </c>
      <c r="G49" s="289">
        <f t="shared" si="0"/>
        <v>0.15000000000000036</v>
      </c>
      <c r="H49" s="542"/>
      <c r="I49" s="543"/>
      <c r="J49" s="543"/>
      <c r="K49" s="543"/>
      <c r="L49" s="544"/>
      <c r="M49" s="150"/>
      <c r="N49" s="151"/>
      <c r="O49" s="259" t="s">
        <v>81</v>
      </c>
    </row>
    <row r="50" spans="1:15" ht="73.2" customHeight="1" thickBot="1">
      <c r="A50" s="265" t="s">
        <v>82</v>
      </c>
      <c r="B50" s="539" t="str">
        <f t="shared" si="2"/>
        <v>☆</v>
      </c>
      <c r="C50" s="540"/>
      <c r="D50" s="541"/>
      <c r="E50" s="122">
        <v>4.9800000000000004</v>
      </c>
      <c r="F50" s="122">
        <v>5.73</v>
      </c>
      <c r="G50" s="289">
        <f t="shared" si="0"/>
        <v>0.75</v>
      </c>
      <c r="H50" s="567"/>
      <c r="I50" s="568"/>
      <c r="J50" s="568"/>
      <c r="K50" s="568"/>
      <c r="L50" s="569"/>
      <c r="M50" s="150"/>
      <c r="N50" s="440"/>
      <c r="O50" s="259" t="s">
        <v>82</v>
      </c>
    </row>
    <row r="51" spans="1:15" ht="73.5" customHeight="1" thickBot="1">
      <c r="A51" s="265" t="s">
        <v>83</v>
      </c>
      <c r="B51" s="539" t="str">
        <f t="shared" si="2"/>
        <v>☆</v>
      </c>
      <c r="C51" s="540"/>
      <c r="D51" s="541"/>
      <c r="E51" s="122">
        <v>5.15</v>
      </c>
      <c r="F51" s="122">
        <v>5.38</v>
      </c>
      <c r="G51" s="289">
        <f t="shared" si="0"/>
        <v>0.22999999999999954</v>
      </c>
      <c r="H51" s="542"/>
      <c r="I51" s="543"/>
      <c r="J51" s="543"/>
      <c r="K51" s="543"/>
      <c r="L51" s="544"/>
      <c r="M51" s="311"/>
      <c r="N51" s="312"/>
      <c r="O51" s="259" t="s">
        <v>83</v>
      </c>
    </row>
    <row r="52" spans="1:15" ht="75" customHeight="1" thickBot="1">
      <c r="A52" s="265" t="s">
        <v>84</v>
      </c>
      <c r="B52" s="539" t="s">
        <v>236</v>
      </c>
      <c r="C52" s="540"/>
      <c r="D52" s="541"/>
      <c r="E52" s="122">
        <v>3.5</v>
      </c>
      <c r="F52" s="122">
        <v>3.5</v>
      </c>
      <c r="G52" s="289">
        <f t="shared" si="0"/>
        <v>0</v>
      </c>
      <c r="H52" s="542"/>
      <c r="I52" s="543"/>
      <c r="J52" s="543"/>
      <c r="K52" s="543"/>
      <c r="L52" s="544"/>
      <c r="M52" s="150"/>
      <c r="N52" s="151"/>
      <c r="O52" s="259" t="s">
        <v>84</v>
      </c>
    </row>
    <row r="53" spans="1:15" ht="77.25" customHeight="1" thickBot="1">
      <c r="A53" s="265" t="s">
        <v>85</v>
      </c>
      <c r="B53" s="539" t="str">
        <f t="shared" si="2"/>
        <v>☆</v>
      </c>
      <c r="C53" s="540"/>
      <c r="D53" s="541"/>
      <c r="E53" s="122">
        <v>3.11</v>
      </c>
      <c r="F53" s="122">
        <v>3.53</v>
      </c>
      <c r="G53" s="289">
        <f t="shared" si="0"/>
        <v>0.41999999999999993</v>
      </c>
      <c r="H53" s="542"/>
      <c r="I53" s="543"/>
      <c r="J53" s="543"/>
      <c r="K53" s="543"/>
      <c r="L53" s="544"/>
      <c r="M53" s="150"/>
      <c r="N53" s="151"/>
      <c r="O53" s="259" t="s">
        <v>85</v>
      </c>
    </row>
    <row r="54" spans="1:15" ht="70.8" customHeight="1" thickBot="1">
      <c r="A54" s="265" t="s">
        <v>86</v>
      </c>
      <c r="B54" s="539" t="str">
        <f t="shared" si="2"/>
        <v>★</v>
      </c>
      <c r="C54" s="540"/>
      <c r="D54" s="541"/>
      <c r="E54" s="122">
        <v>3.87</v>
      </c>
      <c r="F54" s="122">
        <v>3.35</v>
      </c>
      <c r="G54" s="289">
        <f t="shared" si="0"/>
        <v>-0.52</v>
      </c>
      <c r="H54" s="542"/>
      <c r="I54" s="543"/>
      <c r="J54" s="543"/>
      <c r="K54" s="543"/>
      <c r="L54" s="544"/>
      <c r="M54" s="150"/>
      <c r="N54" s="151"/>
      <c r="O54" s="259" t="s">
        <v>86</v>
      </c>
    </row>
    <row r="55" spans="1:15" ht="69" customHeight="1" thickBot="1">
      <c r="A55" s="265" t="s">
        <v>87</v>
      </c>
      <c r="B55" s="539" t="str">
        <f t="shared" si="2"/>
        <v>☆</v>
      </c>
      <c r="C55" s="540"/>
      <c r="D55" s="541"/>
      <c r="E55" s="122">
        <v>4.7</v>
      </c>
      <c r="F55" s="122">
        <v>5.3</v>
      </c>
      <c r="G55" s="289">
        <f t="shared" si="0"/>
        <v>0.59999999999999964</v>
      </c>
      <c r="H55" s="542"/>
      <c r="I55" s="543"/>
      <c r="J55" s="543"/>
      <c r="K55" s="543"/>
      <c r="L55" s="544"/>
      <c r="M55" s="150"/>
      <c r="N55" s="151"/>
      <c r="O55" s="259" t="s">
        <v>87</v>
      </c>
    </row>
    <row r="56" spans="1:15" ht="69" customHeight="1" thickBot="1">
      <c r="A56" s="265" t="s">
        <v>88</v>
      </c>
      <c r="B56" s="539" t="str">
        <f t="shared" si="2"/>
        <v>☆</v>
      </c>
      <c r="C56" s="540"/>
      <c r="D56" s="541"/>
      <c r="E56" s="122">
        <v>4.2699999999999996</v>
      </c>
      <c r="F56" s="122">
        <v>5.34</v>
      </c>
      <c r="G56" s="289">
        <f t="shared" si="0"/>
        <v>1.0700000000000003</v>
      </c>
      <c r="H56" s="545" t="s">
        <v>359</v>
      </c>
      <c r="I56" s="546"/>
      <c r="J56" s="546"/>
      <c r="K56" s="546"/>
      <c r="L56" s="547"/>
      <c r="M56" s="473" t="s">
        <v>360</v>
      </c>
      <c r="N56" s="474">
        <v>45265</v>
      </c>
      <c r="O56" s="259" t="s">
        <v>88</v>
      </c>
    </row>
    <row r="57" spans="1:15" ht="63.75" customHeight="1" thickBot="1">
      <c r="A57" s="265" t="s">
        <v>89</v>
      </c>
      <c r="B57" s="539" t="str">
        <f t="shared" si="2"/>
        <v>☆☆☆</v>
      </c>
      <c r="C57" s="540"/>
      <c r="D57" s="541"/>
      <c r="E57" s="122">
        <v>4.3</v>
      </c>
      <c r="F57" s="419">
        <v>6.86</v>
      </c>
      <c r="G57" s="289">
        <f t="shared" si="0"/>
        <v>2.5600000000000005</v>
      </c>
      <c r="H57" s="567"/>
      <c r="I57" s="568"/>
      <c r="J57" s="568"/>
      <c r="K57" s="568"/>
      <c r="L57" s="569"/>
      <c r="M57" s="150"/>
      <c r="N57" s="151"/>
      <c r="O57" s="259" t="s">
        <v>89</v>
      </c>
    </row>
    <row r="58" spans="1:15" ht="69.75" customHeight="1" thickBot="1">
      <c r="A58" s="265" t="s">
        <v>90</v>
      </c>
      <c r="B58" s="539" t="str">
        <f t="shared" si="2"/>
        <v>☆</v>
      </c>
      <c r="C58" s="540"/>
      <c r="D58" s="541"/>
      <c r="E58" s="340">
        <v>2.4300000000000002</v>
      </c>
      <c r="F58" s="122">
        <v>3.35</v>
      </c>
      <c r="G58" s="289">
        <f t="shared" si="0"/>
        <v>0.91999999999999993</v>
      </c>
      <c r="H58" s="542"/>
      <c r="I58" s="543"/>
      <c r="J58" s="543"/>
      <c r="K58" s="543"/>
      <c r="L58" s="544"/>
      <c r="M58" s="150"/>
      <c r="N58" s="151"/>
      <c r="O58" s="259" t="s">
        <v>90</v>
      </c>
    </row>
    <row r="59" spans="1:15" ht="76.2" customHeight="1" thickBot="1">
      <c r="A59" s="265" t="s">
        <v>91</v>
      </c>
      <c r="B59" s="539" t="str">
        <f t="shared" si="2"/>
        <v>☆☆</v>
      </c>
      <c r="C59" s="540"/>
      <c r="D59" s="541"/>
      <c r="E59" s="419">
        <v>7.07</v>
      </c>
      <c r="F59" s="419">
        <v>9.39</v>
      </c>
      <c r="G59" s="289">
        <f t="shared" si="0"/>
        <v>2.3200000000000003</v>
      </c>
      <c r="H59" s="542"/>
      <c r="I59" s="543"/>
      <c r="J59" s="543"/>
      <c r="K59" s="543"/>
      <c r="L59" s="544"/>
      <c r="M59" s="311"/>
      <c r="N59" s="312"/>
      <c r="O59" s="259" t="s">
        <v>91</v>
      </c>
    </row>
    <row r="60" spans="1:15" ht="91.95" customHeight="1" thickBot="1">
      <c r="A60" s="265" t="s">
        <v>92</v>
      </c>
      <c r="B60" s="539" t="str">
        <f t="shared" si="2"/>
        <v>☆</v>
      </c>
      <c r="C60" s="540"/>
      <c r="D60" s="541"/>
      <c r="E60" s="122">
        <v>5.35</v>
      </c>
      <c r="F60" s="419">
        <v>6.14</v>
      </c>
      <c r="G60" s="289">
        <f t="shared" si="0"/>
        <v>0.79</v>
      </c>
      <c r="H60" s="542"/>
      <c r="I60" s="543"/>
      <c r="J60" s="543"/>
      <c r="K60" s="543"/>
      <c r="L60" s="544"/>
      <c r="M60" s="150"/>
      <c r="N60" s="151"/>
      <c r="O60" s="259" t="s">
        <v>92</v>
      </c>
    </row>
    <row r="61" spans="1:15" ht="81" customHeight="1" thickBot="1">
      <c r="A61" s="265" t="s">
        <v>93</v>
      </c>
      <c r="B61" s="539" t="str">
        <f t="shared" si="2"/>
        <v>☆</v>
      </c>
      <c r="C61" s="540"/>
      <c r="D61" s="541"/>
      <c r="E61" s="340">
        <v>2.31</v>
      </c>
      <c r="F61" s="340">
        <v>2.88</v>
      </c>
      <c r="G61" s="289">
        <f t="shared" si="0"/>
        <v>0.56999999999999984</v>
      </c>
      <c r="H61" s="542" t="s">
        <v>229</v>
      </c>
      <c r="I61" s="543"/>
      <c r="J61" s="543"/>
      <c r="K61" s="543"/>
      <c r="L61" s="544"/>
      <c r="M61" s="150" t="s">
        <v>230</v>
      </c>
      <c r="N61" s="151">
        <v>45260</v>
      </c>
      <c r="O61" s="259" t="s">
        <v>93</v>
      </c>
    </row>
    <row r="62" spans="1:15" ht="75.599999999999994" customHeight="1" thickBot="1">
      <c r="A62" s="265" t="s">
        <v>94</v>
      </c>
      <c r="B62" s="539" t="str">
        <f t="shared" si="2"/>
        <v>☆</v>
      </c>
      <c r="C62" s="540"/>
      <c r="D62" s="541"/>
      <c r="E62" s="419">
        <v>7.25</v>
      </c>
      <c r="F62" s="419">
        <v>7.8</v>
      </c>
      <c r="G62" s="289">
        <f t="shared" si="0"/>
        <v>0.54999999999999982</v>
      </c>
      <c r="H62" s="542" t="s">
        <v>225</v>
      </c>
      <c r="I62" s="543"/>
      <c r="J62" s="543"/>
      <c r="K62" s="543"/>
      <c r="L62" s="544"/>
      <c r="M62" s="496" t="s">
        <v>222</v>
      </c>
      <c r="N62" s="151">
        <v>45258</v>
      </c>
      <c r="O62" s="259" t="s">
        <v>94</v>
      </c>
    </row>
    <row r="63" spans="1:15" ht="87" customHeight="1" thickBot="1">
      <c r="A63" s="265" t="s">
        <v>95</v>
      </c>
      <c r="B63" s="539" t="str">
        <f t="shared" si="2"/>
        <v>☆☆</v>
      </c>
      <c r="C63" s="540"/>
      <c r="D63" s="541"/>
      <c r="E63" s="122">
        <v>3.61</v>
      </c>
      <c r="F63" s="122">
        <v>5.39</v>
      </c>
      <c r="G63" s="289">
        <f t="shared" si="0"/>
        <v>1.7799999999999998</v>
      </c>
      <c r="H63" s="542"/>
      <c r="I63" s="543"/>
      <c r="J63" s="543"/>
      <c r="K63" s="543"/>
      <c r="L63" s="544"/>
      <c r="M63" s="483"/>
      <c r="N63" s="151"/>
      <c r="O63" s="259" t="s">
        <v>95</v>
      </c>
    </row>
    <row r="64" spans="1:15" ht="73.2" customHeight="1" thickBot="1">
      <c r="A64" s="265" t="s">
        <v>96</v>
      </c>
      <c r="B64" s="539" t="str">
        <f t="shared" si="2"/>
        <v>☆</v>
      </c>
      <c r="C64" s="540"/>
      <c r="D64" s="541"/>
      <c r="E64" s="122">
        <v>3.45</v>
      </c>
      <c r="F64" s="122">
        <v>4.18</v>
      </c>
      <c r="G64" s="289">
        <f t="shared" si="0"/>
        <v>0.72999999999999954</v>
      </c>
      <c r="H64" s="610"/>
      <c r="I64" s="611"/>
      <c r="J64" s="611"/>
      <c r="K64" s="611"/>
      <c r="L64" s="612"/>
      <c r="M64" s="150"/>
      <c r="N64" s="151"/>
      <c r="O64" s="259" t="s">
        <v>96</v>
      </c>
    </row>
    <row r="65" spans="1:18" ht="80.25" customHeight="1" thickBot="1">
      <c r="A65" s="265" t="s">
        <v>97</v>
      </c>
      <c r="B65" s="539" t="str">
        <f t="shared" si="2"/>
        <v>★</v>
      </c>
      <c r="C65" s="540"/>
      <c r="D65" s="541"/>
      <c r="E65" s="419">
        <v>7.94</v>
      </c>
      <c r="F65" s="419">
        <v>7.42</v>
      </c>
      <c r="G65" s="289">
        <f t="shared" si="0"/>
        <v>-0.52000000000000046</v>
      </c>
      <c r="H65" s="567"/>
      <c r="I65" s="568"/>
      <c r="J65" s="568"/>
      <c r="K65" s="568"/>
      <c r="L65" s="569"/>
      <c r="M65" s="385"/>
      <c r="N65" s="151"/>
      <c r="O65" s="259" t="s">
        <v>97</v>
      </c>
    </row>
    <row r="66" spans="1:18" ht="88.5" customHeight="1" thickBot="1">
      <c r="A66" s="265" t="s">
        <v>98</v>
      </c>
      <c r="B66" s="539" t="str">
        <f t="shared" si="2"/>
        <v>☆☆</v>
      </c>
      <c r="C66" s="540"/>
      <c r="D66" s="541"/>
      <c r="E66" s="419">
        <v>9.39</v>
      </c>
      <c r="F66" s="419">
        <v>11.56</v>
      </c>
      <c r="G66" s="289">
        <f t="shared" si="0"/>
        <v>2.17</v>
      </c>
      <c r="H66" s="567"/>
      <c r="I66" s="568"/>
      <c r="J66" s="568"/>
      <c r="K66" s="568"/>
      <c r="L66" s="569"/>
      <c r="M66" s="150"/>
      <c r="N66" s="151"/>
      <c r="O66" s="259" t="s">
        <v>98</v>
      </c>
    </row>
    <row r="67" spans="1:18" ht="78.75" customHeight="1" thickBot="1">
      <c r="A67" s="265" t="s">
        <v>99</v>
      </c>
      <c r="B67" s="539" t="str">
        <f t="shared" si="2"/>
        <v>★</v>
      </c>
      <c r="C67" s="540"/>
      <c r="D67" s="541"/>
      <c r="E67" s="122">
        <v>5.61</v>
      </c>
      <c r="F67" s="122">
        <v>5.36</v>
      </c>
      <c r="G67" s="289">
        <f t="shared" si="0"/>
        <v>-0.25</v>
      </c>
      <c r="H67" s="542"/>
      <c r="I67" s="543"/>
      <c r="J67" s="543"/>
      <c r="K67" s="543"/>
      <c r="L67" s="544"/>
      <c r="M67" s="150"/>
      <c r="N67" s="151"/>
      <c r="O67" s="259" t="s">
        <v>99</v>
      </c>
    </row>
    <row r="68" spans="1:18" ht="63" customHeight="1" thickBot="1">
      <c r="A68" s="268" t="s">
        <v>100</v>
      </c>
      <c r="B68" s="539" t="str">
        <f t="shared" si="2"/>
        <v>☆</v>
      </c>
      <c r="C68" s="540"/>
      <c r="D68" s="541"/>
      <c r="E68" s="122">
        <v>3.67</v>
      </c>
      <c r="F68" s="122">
        <v>3.98</v>
      </c>
      <c r="G68" s="289">
        <f t="shared" si="0"/>
        <v>0.31000000000000005</v>
      </c>
      <c r="H68" s="542"/>
      <c r="I68" s="543"/>
      <c r="J68" s="543"/>
      <c r="K68" s="543"/>
      <c r="L68" s="544"/>
      <c r="M68" s="311"/>
      <c r="N68" s="151"/>
      <c r="O68" s="259" t="s">
        <v>100</v>
      </c>
    </row>
    <row r="69" spans="1:18" ht="72.75" customHeight="1" thickBot="1">
      <c r="A69" s="266" t="s">
        <v>101</v>
      </c>
      <c r="B69" s="539" t="str">
        <f t="shared" si="2"/>
        <v>☆</v>
      </c>
      <c r="C69" s="540"/>
      <c r="D69" s="541"/>
      <c r="E69" s="484">
        <v>1.61</v>
      </c>
      <c r="F69" s="484">
        <v>2.06</v>
      </c>
      <c r="G69" s="289">
        <f t="shared" si="0"/>
        <v>0.44999999999999996</v>
      </c>
      <c r="H69" s="567"/>
      <c r="I69" s="568"/>
      <c r="J69" s="568"/>
      <c r="K69" s="568"/>
      <c r="L69" s="569"/>
      <c r="M69" s="150"/>
      <c r="N69" s="151"/>
      <c r="O69" s="259" t="s">
        <v>101</v>
      </c>
    </row>
    <row r="70" spans="1:18" ht="58.5" customHeight="1" thickBot="1">
      <c r="A70" s="201" t="s">
        <v>102</v>
      </c>
      <c r="B70" s="539" t="str">
        <f t="shared" si="2"/>
        <v>☆</v>
      </c>
      <c r="C70" s="540"/>
      <c r="D70" s="541"/>
      <c r="E70" s="122">
        <v>4.3899999999999997</v>
      </c>
      <c r="F70" s="122">
        <v>5.1100000000000003</v>
      </c>
      <c r="G70" s="378">
        <f t="shared" ref="G70" si="3">F70-E70</f>
        <v>0.72000000000000064</v>
      </c>
      <c r="H70" s="542"/>
      <c r="I70" s="543"/>
      <c r="J70" s="543"/>
      <c r="K70" s="543"/>
      <c r="L70" s="544"/>
      <c r="M70" s="202"/>
      <c r="N70" s="151"/>
      <c r="O70" s="259"/>
    </row>
    <row r="71" spans="1:18" ht="42.75" customHeight="1" thickBot="1">
      <c r="A71" s="203"/>
      <c r="B71" s="203"/>
      <c r="C71" s="203"/>
      <c r="D71" s="203"/>
      <c r="E71" s="600"/>
      <c r="F71" s="600"/>
      <c r="G71" s="600"/>
      <c r="H71" s="600"/>
      <c r="I71" s="600"/>
      <c r="J71" s="600"/>
      <c r="K71" s="600"/>
      <c r="L71" s="600"/>
      <c r="M71" s="54">
        <f>COUNTIF(E24:E69,"&gt;=10")</f>
        <v>0</v>
      </c>
      <c r="N71" s="54">
        <f>COUNTIF(F24:F69,"&gt;=10")</f>
        <v>1</v>
      </c>
      <c r="O71" s="54" t="s">
        <v>28</v>
      </c>
    </row>
    <row r="72" spans="1:18" ht="36.75" customHeight="1" thickBot="1">
      <c r="A72" s="67" t="s">
        <v>21</v>
      </c>
      <c r="B72" s="68"/>
      <c r="C72" s="114"/>
      <c r="D72" s="114"/>
      <c r="E72" s="601" t="s">
        <v>20</v>
      </c>
      <c r="F72" s="601"/>
      <c r="G72" s="601"/>
      <c r="H72" s="602" t="s">
        <v>179</v>
      </c>
      <c r="I72" s="603"/>
      <c r="J72" s="68"/>
      <c r="K72" s="69"/>
      <c r="L72" s="69"/>
      <c r="M72" s="70"/>
      <c r="N72" s="71"/>
    </row>
    <row r="73" spans="1:18" ht="36.75" customHeight="1" thickBot="1">
      <c r="A73" s="72"/>
      <c r="B73" s="204"/>
      <c r="C73" s="606" t="s">
        <v>173</v>
      </c>
      <c r="D73" s="607"/>
      <c r="E73" s="607"/>
      <c r="F73" s="608"/>
      <c r="G73" s="73">
        <f>+F70</f>
        <v>5.1100000000000003</v>
      </c>
      <c r="H73" s="74" t="s">
        <v>103</v>
      </c>
      <c r="I73" s="604">
        <f>+G70</f>
        <v>0.72000000000000064</v>
      </c>
      <c r="J73" s="605"/>
      <c r="K73" s="205"/>
      <c r="L73" s="205"/>
      <c r="M73" s="206"/>
      <c r="N73" s="75"/>
    </row>
    <row r="74" spans="1:18" ht="36.75" customHeight="1" thickBot="1">
      <c r="A74" s="72"/>
      <c r="B74" s="204"/>
      <c r="C74" s="570" t="s">
        <v>104</v>
      </c>
      <c r="D74" s="571"/>
      <c r="E74" s="571"/>
      <c r="F74" s="572"/>
      <c r="G74" s="76">
        <f>+F35</f>
        <v>7.19</v>
      </c>
      <c r="H74" s="77" t="s">
        <v>103</v>
      </c>
      <c r="I74" s="573">
        <f>+G35</f>
        <v>1.7300000000000004</v>
      </c>
      <c r="J74" s="574"/>
      <c r="K74" s="205"/>
      <c r="L74" s="205"/>
      <c r="M74" s="206"/>
      <c r="N74" s="75"/>
      <c r="R74" s="243" t="s">
        <v>21</v>
      </c>
    </row>
    <row r="75" spans="1:18" ht="36.75" customHeight="1" thickBot="1">
      <c r="A75" s="72"/>
      <c r="B75" s="204"/>
      <c r="C75" s="575" t="s">
        <v>105</v>
      </c>
      <c r="D75" s="576"/>
      <c r="E75" s="576"/>
      <c r="F75" s="78" t="str">
        <f>VLOOKUP(G75,F:P,10,0)</f>
        <v>大分県</v>
      </c>
      <c r="G75" s="79">
        <f>MAX(F23:F70)</f>
        <v>11.56</v>
      </c>
      <c r="H75" s="577" t="s">
        <v>106</v>
      </c>
      <c r="I75" s="578"/>
      <c r="J75" s="578"/>
      <c r="K75" s="80">
        <f>+N71</f>
        <v>1</v>
      </c>
      <c r="L75" s="81" t="s">
        <v>107</v>
      </c>
      <c r="M75" s="82">
        <f>N71-M71</f>
        <v>1</v>
      </c>
      <c r="N75" s="75"/>
      <c r="R75" s="244"/>
    </row>
    <row r="76" spans="1:18" ht="36.75" customHeight="1" thickBot="1">
      <c r="A76" s="83"/>
      <c r="B76" s="84"/>
      <c r="C76" s="84"/>
      <c r="D76" s="84"/>
      <c r="E76" s="84"/>
      <c r="F76" s="84"/>
      <c r="G76" s="84"/>
      <c r="H76" s="84"/>
      <c r="I76" s="84"/>
      <c r="J76" s="84"/>
      <c r="K76" s="85"/>
      <c r="L76" s="85"/>
      <c r="M76" s="86"/>
      <c r="N76" s="87"/>
      <c r="R76" s="244"/>
    </row>
    <row r="77" spans="1:18" ht="30.75" customHeight="1">
      <c r="A77" s="110"/>
      <c r="B77" s="110"/>
      <c r="C77" s="110"/>
      <c r="D77" s="110"/>
      <c r="E77" s="110"/>
      <c r="F77" s="110"/>
      <c r="G77" s="110"/>
      <c r="H77" s="110"/>
      <c r="I77" s="110"/>
      <c r="J77" s="110"/>
      <c r="K77" s="207"/>
      <c r="L77" s="207"/>
      <c r="M77" s="208"/>
      <c r="N77" s="209"/>
      <c r="R77" s="245"/>
    </row>
    <row r="78" spans="1:18" ht="30.75" customHeight="1" thickBot="1">
      <c r="A78" s="210"/>
      <c r="B78" s="210"/>
      <c r="C78" s="210"/>
      <c r="D78" s="210"/>
      <c r="E78" s="210"/>
      <c r="F78" s="210"/>
      <c r="G78" s="210"/>
      <c r="H78" s="210"/>
      <c r="I78" s="210"/>
      <c r="J78" s="210"/>
      <c r="K78" s="211"/>
      <c r="L78" s="211"/>
      <c r="M78" s="212"/>
      <c r="N78" s="210"/>
    </row>
    <row r="79" spans="1:18" ht="24.75" customHeight="1" thickTop="1">
      <c r="A79" s="579">
        <v>2</v>
      </c>
      <c r="B79" s="582" t="s">
        <v>177</v>
      </c>
      <c r="C79" s="583"/>
      <c r="D79" s="583"/>
      <c r="E79" s="583"/>
      <c r="F79" s="584"/>
      <c r="G79" s="591" t="s">
        <v>178</v>
      </c>
      <c r="H79" s="592"/>
      <c r="I79" s="592"/>
      <c r="J79" s="592"/>
      <c r="K79" s="592"/>
      <c r="L79" s="592"/>
      <c r="M79" s="592"/>
      <c r="N79" s="593"/>
    </row>
    <row r="80" spans="1:18" ht="24.75" customHeight="1">
      <c r="A80" s="580"/>
      <c r="B80" s="585"/>
      <c r="C80" s="586"/>
      <c r="D80" s="586"/>
      <c r="E80" s="586"/>
      <c r="F80" s="587"/>
      <c r="G80" s="594"/>
      <c r="H80" s="595"/>
      <c r="I80" s="595"/>
      <c r="J80" s="595"/>
      <c r="K80" s="595"/>
      <c r="L80" s="595"/>
      <c r="M80" s="595"/>
      <c r="N80" s="596"/>
      <c r="O80" s="213" t="s">
        <v>28</v>
      </c>
      <c r="P80" s="213"/>
    </row>
    <row r="81" spans="1:16" ht="24.75" customHeight="1">
      <c r="A81" s="580"/>
      <c r="B81" s="585"/>
      <c r="C81" s="586"/>
      <c r="D81" s="586"/>
      <c r="E81" s="586"/>
      <c r="F81" s="587"/>
      <c r="G81" s="594"/>
      <c r="H81" s="595"/>
      <c r="I81" s="595"/>
      <c r="J81" s="595"/>
      <c r="K81" s="595"/>
      <c r="L81" s="595"/>
      <c r="M81" s="595"/>
      <c r="N81" s="596"/>
      <c r="O81" s="213" t="s">
        <v>21</v>
      </c>
      <c r="P81" s="213" t="s">
        <v>108</v>
      </c>
    </row>
    <row r="82" spans="1:16" ht="24.75" customHeight="1">
      <c r="A82" s="580"/>
      <c r="B82" s="585"/>
      <c r="C82" s="586"/>
      <c r="D82" s="586"/>
      <c r="E82" s="586"/>
      <c r="F82" s="587"/>
      <c r="G82" s="594"/>
      <c r="H82" s="595"/>
      <c r="I82" s="595"/>
      <c r="J82" s="595"/>
      <c r="K82" s="595"/>
      <c r="L82" s="595"/>
      <c r="M82" s="595"/>
      <c r="N82" s="596"/>
      <c r="O82" s="214"/>
      <c r="P82" s="213"/>
    </row>
    <row r="83" spans="1:16" ht="46.2" customHeight="1" thickBot="1">
      <c r="A83" s="581"/>
      <c r="B83" s="588"/>
      <c r="C83" s="589"/>
      <c r="D83" s="589"/>
      <c r="E83" s="589"/>
      <c r="F83" s="590"/>
      <c r="G83" s="597"/>
      <c r="H83" s="598"/>
      <c r="I83" s="598"/>
      <c r="J83" s="598"/>
      <c r="K83" s="598"/>
      <c r="L83" s="598"/>
      <c r="M83" s="598"/>
      <c r="N83" s="59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F5F99-A94E-4214-8644-C4993D8D01B5}">
  <sheetPr>
    <pageSetUpPr fitToPage="1"/>
  </sheetPr>
  <dimension ref="A1:R24"/>
  <sheetViews>
    <sheetView view="pageBreakPreview" zoomScale="95" zoomScaleNormal="100" zoomScaleSheetLayoutView="95" workbookViewId="0">
      <selection activeCell="P21" sqref="P21"/>
    </sheetView>
  </sheetViews>
  <sheetFormatPr defaultColWidth="9" defaultRowHeight="13.2"/>
  <cols>
    <col min="1" max="1" width="4.88671875" style="481" customWidth="1"/>
    <col min="2" max="7" width="9" style="481"/>
    <col min="8" max="8" width="14.33203125" style="481" customWidth="1"/>
    <col min="9" max="9" width="6" style="481" customWidth="1"/>
    <col min="10" max="10" width="9" style="481"/>
    <col min="11" max="11" width="5.77734375" style="481" customWidth="1"/>
    <col min="12" max="12" width="35" style="481" customWidth="1"/>
    <col min="13" max="13" width="4.109375" style="481" customWidth="1"/>
    <col min="14" max="14" width="3.44140625" style="481" customWidth="1"/>
    <col min="15" max="16384" width="9" style="481"/>
  </cols>
  <sheetData>
    <row r="1" spans="1:18" ht="23.4">
      <c r="A1" s="724" t="s">
        <v>217</v>
      </c>
      <c r="B1" s="724"/>
      <c r="C1" s="724"/>
      <c r="D1" s="724"/>
      <c r="E1" s="724"/>
      <c r="F1" s="724"/>
      <c r="G1" s="724"/>
      <c r="H1" s="724"/>
      <c r="I1" s="724"/>
      <c r="J1" s="725"/>
      <c r="K1" s="725"/>
      <c r="L1" s="725"/>
      <c r="M1" s="725"/>
      <c r="O1" s="726"/>
      <c r="Q1" s="726"/>
    </row>
    <row r="2" spans="1:18" ht="19.2">
      <c r="A2" s="727" t="s">
        <v>441</v>
      </c>
      <c r="B2" s="727"/>
      <c r="C2" s="727"/>
      <c r="D2" s="727"/>
      <c r="E2" s="727"/>
      <c r="F2" s="727"/>
      <c r="G2" s="727"/>
      <c r="H2" s="727"/>
      <c r="I2" s="727"/>
      <c r="J2" s="728"/>
      <c r="K2" s="728"/>
      <c r="L2" s="728"/>
      <c r="M2" s="728"/>
      <c r="N2" s="729"/>
      <c r="O2" s="726"/>
      <c r="P2" s="730"/>
      <c r="Q2" s="297"/>
    </row>
    <row r="3" spans="1:18" ht="24.75" customHeight="1">
      <c r="A3" s="731" t="s">
        <v>442</v>
      </c>
      <c r="B3" s="731"/>
      <c r="C3" s="731"/>
      <c r="D3" s="731"/>
      <c r="E3" s="731"/>
      <c r="F3" s="731"/>
      <c r="G3" s="731"/>
      <c r="H3" s="731"/>
      <c r="I3" s="731"/>
      <c r="J3" s="732"/>
      <c r="K3" s="732"/>
      <c r="L3" s="732"/>
      <c r="M3" s="732"/>
      <c r="N3" s="733"/>
      <c r="O3" s="726"/>
      <c r="P3" s="730"/>
      <c r="Q3" s="726"/>
    </row>
    <row r="4" spans="1:18" ht="17.25" customHeight="1">
      <c r="A4" s="734" t="s">
        <v>218</v>
      </c>
      <c r="B4" s="734"/>
      <c r="C4" s="734"/>
      <c r="D4" s="734"/>
      <c r="E4" s="734"/>
      <c r="F4" s="734"/>
      <c r="G4" s="734"/>
      <c r="H4" s="734"/>
      <c r="I4" s="734"/>
      <c r="J4" s="735"/>
      <c r="K4" s="735"/>
      <c r="L4" s="735"/>
      <c r="M4" s="735"/>
      <c r="N4" s="733"/>
      <c r="O4" s="726"/>
      <c r="P4" s="726"/>
      <c r="Q4" s="726"/>
    </row>
    <row r="5" spans="1:18" ht="16.2">
      <c r="A5" s="736"/>
      <c r="B5" s="737"/>
      <c r="C5" s="738"/>
      <c r="D5" s="738"/>
      <c r="E5" s="738"/>
      <c r="F5" s="738"/>
      <c r="G5" s="738"/>
      <c r="H5" s="738"/>
      <c r="I5" s="738"/>
      <c r="J5" s="738"/>
      <c r="K5" s="738"/>
      <c r="L5" s="738"/>
      <c r="M5" s="738"/>
      <c r="N5" s="733"/>
      <c r="O5" s="739"/>
      <c r="P5" s="297"/>
    </row>
    <row r="6" spans="1:18" ht="21.75" customHeight="1">
      <c r="A6" s="738"/>
      <c r="B6" s="740"/>
      <c r="C6" s="741"/>
      <c r="D6" s="741"/>
      <c r="E6" s="741"/>
      <c r="F6" s="738"/>
      <c r="G6" s="738" t="s">
        <v>21</v>
      </c>
      <c r="H6" s="742" t="s">
        <v>443</v>
      </c>
      <c r="I6" s="743"/>
      <c r="J6" s="743"/>
      <c r="K6" s="743"/>
      <c r="L6" s="743"/>
      <c r="M6" s="738"/>
      <c r="N6" s="733"/>
      <c r="O6" s="726"/>
      <c r="P6" s="726"/>
      <c r="R6" s="726"/>
    </row>
    <row r="7" spans="1:18" ht="21.75" customHeight="1">
      <c r="A7" s="738"/>
      <c r="B7" s="741"/>
      <c r="C7" s="741"/>
      <c r="D7" s="741"/>
      <c r="E7" s="741"/>
      <c r="F7" s="738"/>
      <c r="G7" s="738"/>
      <c r="H7" s="743"/>
      <c r="I7" s="743"/>
      <c r="J7" s="743"/>
      <c r="K7" s="743"/>
      <c r="L7" s="743"/>
      <c r="M7" s="738"/>
      <c r="N7" s="733"/>
      <c r="O7" s="726"/>
      <c r="P7" s="744" t="s">
        <v>21</v>
      </c>
    </row>
    <row r="8" spans="1:18" ht="21.75" customHeight="1">
      <c r="A8" s="738"/>
      <c r="B8" s="741"/>
      <c r="C8" s="741"/>
      <c r="D8" s="741"/>
      <c r="E8" s="741"/>
      <c r="F8" s="738"/>
      <c r="G8" s="738"/>
      <c r="H8" s="743"/>
      <c r="I8" s="743"/>
      <c r="J8" s="743"/>
      <c r="K8" s="743"/>
      <c r="L8" s="743"/>
      <c r="M8" s="738"/>
      <c r="O8" s="297"/>
      <c r="P8" s="730"/>
    </row>
    <row r="9" spans="1:18" ht="21.75" customHeight="1">
      <c r="A9" s="738"/>
      <c r="B9" s="741"/>
      <c r="C9" s="741"/>
      <c r="D9" s="741"/>
      <c r="E9" s="741"/>
      <c r="F9" s="738"/>
      <c r="G9" s="738"/>
      <c r="H9" s="743"/>
      <c r="I9" s="743"/>
      <c r="J9" s="743"/>
      <c r="K9" s="743"/>
      <c r="L9" s="743"/>
      <c r="M9" s="738"/>
      <c r="O9" s="726"/>
      <c r="P9" s="730"/>
    </row>
    <row r="10" spans="1:18" ht="21.75" customHeight="1">
      <c r="A10" s="738"/>
      <c r="B10" s="741"/>
      <c r="C10" s="741"/>
      <c r="D10" s="741"/>
      <c r="E10" s="741"/>
      <c r="F10" s="738"/>
      <c r="G10" s="738"/>
      <c r="H10" s="743"/>
      <c r="I10" s="743"/>
      <c r="J10" s="743"/>
      <c r="K10" s="743"/>
      <c r="L10" s="743"/>
      <c r="M10" s="738"/>
      <c r="O10" s="726"/>
      <c r="P10" s="730"/>
    </row>
    <row r="11" spans="1:18" ht="21.75" customHeight="1">
      <c r="A11" s="738"/>
      <c r="B11" s="741"/>
      <c r="C11" s="741"/>
      <c r="D11" s="741"/>
      <c r="E11" s="741"/>
      <c r="F11" s="745"/>
      <c r="G11" s="745"/>
      <c r="H11" s="743"/>
      <c r="I11" s="743"/>
      <c r="J11" s="743"/>
      <c r="K11" s="743"/>
      <c r="L11" s="743"/>
      <c r="M11" s="738"/>
      <c r="O11" s="726"/>
      <c r="P11" s="730"/>
    </row>
    <row r="12" spans="1:18" ht="21.75" customHeight="1">
      <c r="A12" s="738"/>
      <c r="B12" s="741"/>
      <c r="C12" s="741"/>
      <c r="D12" s="741"/>
      <c r="E12" s="741"/>
      <c r="F12" s="746"/>
      <c r="G12" s="746"/>
      <c r="H12" s="743"/>
      <c r="I12" s="743"/>
      <c r="J12" s="743"/>
      <c r="K12" s="743"/>
      <c r="L12" s="743"/>
      <c r="M12" s="738"/>
      <c r="O12" s="297"/>
      <c r="P12" s="730"/>
    </row>
    <row r="13" spans="1:18" ht="21.75" customHeight="1">
      <c r="A13" s="738"/>
      <c r="B13" s="747"/>
      <c r="C13" s="747"/>
      <c r="D13" s="747"/>
      <c r="E13" s="747"/>
      <c r="F13" s="746"/>
      <c r="G13" s="746"/>
      <c r="H13" s="743"/>
      <c r="I13" s="743"/>
      <c r="J13" s="743"/>
      <c r="K13" s="743"/>
      <c r="L13" s="743"/>
      <c r="M13" s="738"/>
      <c r="O13" s="726"/>
      <c r="P13" s="730"/>
    </row>
    <row r="14" spans="1:18" ht="21.75" customHeight="1">
      <c r="A14" s="738"/>
      <c r="B14" s="747"/>
      <c r="C14" s="747"/>
      <c r="D14" s="747"/>
      <c r="E14" s="747"/>
      <c r="F14" s="745"/>
      <c r="G14" s="745"/>
      <c r="H14" s="743"/>
      <c r="I14" s="743"/>
      <c r="J14" s="743"/>
      <c r="K14" s="743"/>
      <c r="L14" s="743"/>
      <c r="M14" s="738"/>
      <c r="P14" s="730"/>
    </row>
    <row r="15" spans="1:18" ht="21.75" customHeight="1" thickBot="1">
      <c r="A15" s="748"/>
      <c r="B15" s="738"/>
      <c r="C15" s="738"/>
      <c r="D15" s="738"/>
      <c r="E15" s="738"/>
      <c r="F15" s="738"/>
      <c r="G15" s="738"/>
      <c r="H15" s="738"/>
      <c r="I15" s="738"/>
      <c r="J15" s="738"/>
      <c r="K15" s="738"/>
      <c r="L15" s="738"/>
      <c r="M15" s="738"/>
      <c r="P15" s="730"/>
    </row>
    <row r="16" spans="1:18" ht="16.2">
      <c r="A16" s="749"/>
      <c r="B16" s="750"/>
      <c r="C16" s="751"/>
      <c r="D16" s="751"/>
      <c r="E16" s="751"/>
      <c r="F16" s="751"/>
      <c r="G16" s="751"/>
      <c r="H16" s="751"/>
      <c r="I16" s="751"/>
      <c r="J16" s="751"/>
      <c r="K16" s="751"/>
      <c r="L16" s="751"/>
      <c r="M16" s="752"/>
      <c r="P16" s="730"/>
    </row>
    <row r="17" spans="1:16" ht="14.25" customHeight="1">
      <c r="A17" s="753"/>
      <c r="B17" s="754" t="s">
        <v>444</v>
      </c>
      <c r="C17" s="755"/>
      <c r="D17" s="755"/>
      <c r="E17" s="755"/>
      <c r="F17" s="755"/>
      <c r="G17" s="755"/>
      <c r="H17" s="755"/>
      <c r="I17" s="755"/>
      <c r="J17" s="755"/>
      <c r="K17" s="755"/>
      <c r="L17" s="755"/>
      <c r="M17" s="756"/>
      <c r="P17" s="730"/>
    </row>
    <row r="18" spans="1:16" ht="13.5" customHeight="1">
      <c r="A18" s="753"/>
      <c r="B18" s="755"/>
      <c r="C18" s="755"/>
      <c r="D18" s="755"/>
      <c r="E18" s="755"/>
      <c r="F18" s="755"/>
      <c r="G18" s="755"/>
      <c r="H18" s="755"/>
      <c r="I18" s="755"/>
      <c r="J18" s="755"/>
      <c r="K18" s="755"/>
      <c r="L18" s="755"/>
      <c r="M18" s="756"/>
      <c r="P18" s="730"/>
    </row>
    <row r="19" spans="1:16" ht="13.5" customHeight="1">
      <c r="A19" s="753"/>
      <c r="B19" s="755"/>
      <c r="C19" s="755"/>
      <c r="D19" s="755"/>
      <c r="E19" s="755"/>
      <c r="F19" s="755"/>
      <c r="G19" s="755"/>
      <c r="H19" s="755"/>
      <c r="I19" s="755"/>
      <c r="J19" s="755"/>
      <c r="K19" s="755"/>
      <c r="L19" s="755"/>
      <c r="M19" s="756"/>
      <c r="P19" s="730"/>
    </row>
    <row r="20" spans="1:16" ht="13.5" customHeight="1">
      <c r="A20" s="753"/>
      <c r="B20" s="755"/>
      <c r="C20" s="755"/>
      <c r="D20" s="755"/>
      <c r="E20" s="755"/>
      <c r="F20" s="755"/>
      <c r="G20" s="755"/>
      <c r="H20" s="755"/>
      <c r="I20" s="755"/>
      <c r="J20" s="755"/>
      <c r="K20" s="755"/>
      <c r="L20" s="755"/>
      <c r="M20" s="756"/>
      <c r="P20" s="730"/>
    </row>
    <row r="21" spans="1:16" ht="27.75" customHeight="1">
      <c r="A21" s="753"/>
      <c r="B21" s="755"/>
      <c r="C21" s="755"/>
      <c r="D21" s="755"/>
      <c r="E21" s="755"/>
      <c r="F21" s="755"/>
      <c r="G21" s="755"/>
      <c r="H21" s="755"/>
      <c r="I21" s="755"/>
      <c r="J21" s="755"/>
      <c r="K21" s="755"/>
      <c r="L21" s="755"/>
      <c r="M21" s="756"/>
      <c r="P21" s="730"/>
    </row>
    <row r="22" spans="1:16" ht="18.75" customHeight="1">
      <c r="A22" s="753"/>
      <c r="B22" s="755"/>
      <c r="C22" s="755"/>
      <c r="D22" s="755"/>
      <c r="E22" s="755"/>
      <c r="F22" s="755"/>
      <c r="G22" s="755"/>
      <c r="H22" s="755"/>
      <c r="I22" s="755"/>
      <c r="J22" s="755"/>
      <c r="K22" s="755"/>
      <c r="L22" s="755"/>
      <c r="M22" s="756"/>
      <c r="P22" s="730"/>
    </row>
    <row r="23" spans="1:16" ht="25.8" customHeight="1">
      <c r="A23" s="753"/>
      <c r="B23" s="755"/>
      <c r="C23" s="755"/>
      <c r="D23" s="755"/>
      <c r="E23" s="755"/>
      <c r="F23" s="755"/>
      <c r="G23" s="755"/>
      <c r="H23" s="755"/>
      <c r="I23" s="755"/>
      <c r="J23" s="755"/>
      <c r="K23" s="755"/>
      <c r="L23" s="755"/>
      <c r="M23" s="756"/>
    </row>
    <row r="24" spans="1:16" ht="13.8" thickBot="1">
      <c r="A24" s="757"/>
      <c r="B24" s="758"/>
      <c r="C24" s="758"/>
      <c r="D24" s="758"/>
      <c r="E24" s="758"/>
      <c r="F24" s="758"/>
      <c r="G24" s="758"/>
      <c r="H24" s="758"/>
      <c r="I24" s="758"/>
      <c r="J24" s="758"/>
      <c r="K24" s="758"/>
      <c r="L24" s="758"/>
      <c r="M24" s="759"/>
    </row>
  </sheetData>
  <mergeCells count="7">
    <mergeCell ref="B17:L23"/>
    <mergeCell ref="A1:M1"/>
    <mergeCell ref="A2:M2"/>
    <mergeCell ref="A3:M3"/>
    <mergeCell ref="A4:M4"/>
    <mergeCell ref="B6:E14"/>
    <mergeCell ref="H6:L14"/>
  </mergeCells>
  <phoneticPr fontId="86"/>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5"/>
  <sheetViews>
    <sheetView showGridLines="0" zoomScale="102" zoomScaleNormal="102" zoomScaleSheetLayoutView="79" workbookViewId="0">
      <selection activeCell="A20" sqref="A1:A1048576"/>
    </sheetView>
  </sheetViews>
  <sheetFormatPr defaultColWidth="9" defaultRowHeight="19.2"/>
  <cols>
    <col min="1" max="1" width="161.5546875" style="282" customWidth="1"/>
    <col min="2" max="2" width="11.21875" style="280" customWidth="1"/>
    <col min="3" max="3" width="22" style="280" customWidth="1"/>
    <col min="4" max="4" width="20.109375" style="281" customWidth="1"/>
    <col min="5" max="16384" width="9" style="1"/>
  </cols>
  <sheetData>
    <row r="1" spans="1:19" s="41" customFormat="1" ht="44.25" customHeight="1" thickBot="1">
      <c r="A1" s="163" t="s">
        <v>237</v>
      </c>
      <c r="B1" s="164" t="s">
        <v>0</v>
      </c>
      <c r="C1" s="165" t="s">
        <v>1</v>
      </c>
      <c r="D1" s="279" t="s">
        <v>2</v>
      </c>
    </row>
    <row r="2" spans="1:19" s="41" customFormat="1" ht="48" customHeight="1" thickTop="1">
      <c r="A2" s="160" t="s">
        <v>432</v>
      </c>
      <c r="B2" s="293"/>
      <c r="C2" s="616" t="s">
        <v>411</v>
      </c>
      <c r="D2" s="296"/>
    </row>
    <row r="3" spans="1:19" s="41" customFormat="1" ht="87" customHeight="1">
      <c r="A3" s="460" t="s">
        <v>409</v>
      </c>
      <c r="B3" s="451" t="s">
        <v>410</v>
      </c>
      <c r="C3" s="617"/>
      <c r="D3" s="294">
        <v>45266</v>
      </c>
    </row>
    <row r="4" spans="1:19" s="41" customFormat="1" ht="36.6" customHeight="1" thickBot="1">
      <c r="A4" s="161" t="s">
        <v>408</v>
      </c>
      <c r="B4" s="291"/>
      <c r="C4" s="618"/>
      <c r="D4" s="295"/>
    </row>
    <row r="5" spans="1:19" s="41" customFormat="1" ht="39" customHeight="1" thickTop="1">
      <c r="A5" s="405" t="s">
        <v>433</v>
      </c>
      <c r="B5" s="293"/>
      <c r="C5" s="619" t="s">
        <v>412</v>
      </c>
      <c r="D5" s="296"/>
    </row>
    <row r="6" spans="1:19" s="41" customFormat="1" ht="237.6" customHeight="1">
      <c r="A6" s="397" t="s">
        <v>414</v>
      </c>
      <c r="B6" s="451" t="s">
        <v>415</v>
      </c>
      <c r="C6" s="617"/>
      <c r="D6" s="294">
        <v>45267</v>
      </c>
    </row>
    <row r="7" spans="1:19" s="41" customFormat="1" ht="36.6" customHeight="1" thickBot="1">
      <c r="A7" s="161" t="s">
        <v>413</v>
      </c>
      <c r="B7" s="291"/>
      <c r="C7" s="618"/>
      <c r="D7" s="295"/>
    </row>
    <row r="8" spans="1:19" s="41" customFormat="1" ht="42" customHeight="1" thickTop="1">
      <c r="A8" s="405" t="s">
        <v>434</v>
      </c>
      <c r="B8" s="293"/>
      <c r="C8" s="616" t="s">
        <v>419</v>
      </c>
      <c r="D8" s="296"/>
    </row>
    <row r="9" spans="1:19" s="41" customFormat="1" ht="253.8" customHeight="1">
      <c r="A9" s="397" t="s">
        <v>417</v>
      </c>
      <c r="B9" s="451" t="s">
        <v>418</v>
      </c>
      <c r="C9" s="617"/>
      <c r="D9" s="294">
        <v>45266</v>
      </c>
    </row>
    <row r="10" spans="1:19" s="41" customFormat="1" ht="36.6" customHeight="1" thickBot="1">
      <c r="A10" s="161" t="s">
        <v>416</v>
      </c>
      <c r="B10" s="291"/>
      <c r="C10" s="618"/>
      <c r="D10" s="295"/>
    </row>
    <row r="11" spans="1:19" s="41" customFormat="1" ht="44.4" customHeight="1" thickTop="1">
      <c r="A11" s="343" t="s">
        <v>435</v>
      </c>
      <c r="B11" s="293"/>
      <c r="C11" s="616" t="s">
        <v>411</v>
      </c>
      <c r="D11" s="296"/>
    </row>
    <row r="12" spans="1:19" s="41" customFormat="1" ht="106.2" customHeight="1">
      <c r="A12" s="720" t="s">
        <v>420</v>
      </c>
      <c r="B12" s="298" t="s">
        <v>421</v>
      </c>
      <c r="C12" s="622"/>
      <c r="D12" s="294">
        <v>45265</v>
      </c>
    </row>
    <row r="13" spans="1:19" s="41" customFormat="1" ht="33" customHeight="1" thickBot="1">
      <c r="A13" s="721" t="s">
        <v>399</v>
      </c>
      <c r="B13" s="487"/>
      <c r="C13" s="482"/>
      <c r="D13" s="488"/>
    </row>
    <row r="14" spans="1:19" s="41" customFormat="1" ht="54" customHeight="1" thickTop="1">
      <c r="A14" s="722" t="s">
        <v>436</v>
      </c>
      <c r="B14" s="338"/>
      <c r="C14" s="631" t="s">
        <v>424</v>
      </c>
      <c r="D14" s="629">
        <v>45266</v>
      </c>
    </row>
    <row r="15" spans="1:19" s="41" customFormat="1" ht="127.2" customHeight="1">
      <c r="A15" s="397" t="s">
        <v>423</v>
      </c>
      <c r="B15" s="298" t="s">
        <v>410</v>
      </c>
      <c r="C15" s="632"/>
      <c r="D15" s="630"/>
      <c r="S15" s="723"/>
    </row>
    <row r="16" spans="1:19" s="41" customFormat="1" ht="36.6" customHeight="1" thickBot="1">
      <c r="A16" s="161" t="s">
        <v>422</v>
      </c>
      <c r="B16" s="159"/>
      <c r="C16" s="633"/>
      <c r="D16" s="627"/>
    </row>
    <row r="17" spans="1:4" s="41" customFormat="1" ht="47.4" customHeight="1" thickTop="1">
      <c r="A17" s="380" t="s">
        <v>437</v>
      </c>
      <c r="B17" s="293"/>
      <c r="C17" s="619" t="s">
        <v>428</v>
      </c>
      <c r="D17" s="296"/>
    </row>
    <row r="18" spans="1:4" s="41" customFormat="1" ht="252.6" customHeight="1">
      <c r="A18" s="397" t="s">
        <v>426</v>
      </c>
      <c r="B18" s="451" t="s">
        <v>427</v>
      </c>
      <c r="C18" s="617"/>
      <c r="D18" s="294">
        <v>45265</v>
      </c>
    </row>
    <row r="19" spans="1:4" s="41" customFormat="1" ht="42" customHeight="1" thickBot="1">
      <c r="A19" s="161" t="s">
        <v>425</v>
      </c>
      <c r="B19" s="291"/>
      <c r="C19" s="618"/>
      <c r="D19" s="295"/>
    </row>
    <row r="20" spans="1:4" s="41" customFormat="1" ht="40.799999999999997" customHeight="1" thickTop="1">
      <c r="A20" s="461" t="s">
        <v>438</v>
      </c>
      <c r="B20" s="293"/>
      <c r="C20" s="616" t="s">
        <v>431</v>
      </c>
      <c r="D20" s="296"/>
    </row>
    <row r="21" spans="1:4" s="41" customFormat="1" ht="83.4" customHeight="1">
      <c r="A21" s="397" t="s">
        <v>430</v>
      </c>
      <c r="B21" s="451" t="s">
        <v>406</v>
      </c>
      <c r="C21" s="617"/>
      <c r="D21" s="294">
        <v>45265</v>
      </c>
    </row>
    <row r="22" spans="1:4" s="41" customFormat="1" ht="32.4" customHeight="1" thickBot="1">
      <c r="A22" s="161" t="s">
        <v>429</v>
      </c>
      <c r="B22" s="291"/>
      <c r="C22" s="618"/>
      <c r="D22" s="295"/>
    </row>
    <row r="23" spans="1:4" s="41" customFormat="1" ht="40.950000000000003" customHeight="1" thickTop="1" thickBot="1">
      <c r="A23" s="162" t="s">
        <v>439</v>
      </c>
      <c r="B23" s="613" t="s">
        <v>404</v>
      </c>
      <c r="C23" s="628" t="s">
        <v>405</v>
      </c>
      <c r="D23" s="624">
        <v>45264</v>
      </c>
    </row>
    <row r="24" spans="1:4" s="41" customFormat="1" ht="163.19999999999999" customHeight="1" thickBot="1">
      <c r="A24" s="415" t="s">
        <v>403</v>
      </c>
      <c r="B24" s="614"/>
      <c r="C24" s="620"/>
      <c r="D24" s="625"/>
    </row>
    <row r="25" spans="1:4" s="41" customFormat="1" ht="43.8" customHeight="1" thickBot="1">
      <c r="A25" s="287" t="s">
        <v>402</v>
      </c>
      <c r="B25" s="615"/>
      <c r="C25" s="621"/>
      <c r="D25" s="626"/>
    </row>
    <row r="26" spans="1:4" s="41" customFormat="1" ht="40.799999999999997" customHeight="1" thickTop="1" thickBot="1">
      <c r="A26" s="420" t="s">
        <v>440</v>
      </c>
      <c r="B26" s="614" t="s">
        <v>406</v>
      </c>
      <c r="C26" s="620" t="s">
        <v>407</v>
      </c>
      <c r="D26" s="627">
        <v>45262</v>
      </c>
    </row>
    <row r="27" spans="1:4" s="41" customFormat="1" ht="104.4" customHeight="1" thickBot="1">
      <c r="A27" s="415" t="s">
        <v>401</v>
      </c>
      <c r="B27" s="614"/>
      <c r="C27" s="620"/>
      <c r="D27" s="625"/>
    </row>
    <row r="28" spans="1:4" s="41" customFormat="1" ht="31.8" customHeight="1" thickBot="1">
      <c r="A28" s="287" t="s">
        <v>400</v>
      </c>
      <c r="B28" s="615"/>
      <c r="C28" s="621"/>
      <c r="D28" s="626"/>
    </row>
    <row r="29" spans="1:4" s="41" customFormat="1" ht="37.200000000000003" hidden="1" customHeight="1" thickTop="1" thickBot="1">
      <c r="A29" s="162"/>
      <c r="B29" s="613"/>
      <c r="C29" s="628"/>
      <c r="D29" s="624"/>
    </row>
    <row r="30" spans="1:4" s="41" customFormat="1" ht="167.4" hidden="1" customHeight="1" thickBot="1">
      <c r="A30" s="415"/>
      <c r="B30" s="614"/>
      <c r="C30" s="620"/>
      <c r="D30" s="625"/>
    </row>
    <row r="31" spans="1:4" s="41" customFormat="1" ht="40.950000000000003" hidden="1" customHeight="1" thickBot="1">
      <c r="A31" s="287"/>
      <c r="B31" s="615"/>
      <c r="C31" s="621"/>
      <c r="D31" s="626"/>
    </row>
    <row r="32" spans="1:4" ht="44.4" hidden="1" customHeight="1" thickTop="1">
      <c r="A32" s="292"/>
      <c r="B32" s="293"/>
      <c r="C32" s="616"/>
      <c r="D32" s="296"/>
    </row>
    <row r="33" spans="1:4" ht="194.4" hidden="1" customHeight="1">
      <c r="A33" s="387"/>
      <c r="B33" s="298"/>
      <c r="C33" s="622"/>
      <c r="D33" s="294"/>
    </row>
    <row r="34" spans="1:4" ht="37.200000000000003" hidden="1" customHeight="1" thickBot="1">
      <c r="A34" s="389"/>
      <c r="B34" s="392"/>
      <c r="C34" s="623"/>
      <c r="D34" s="393"/>
    </row>
    <row r="35" spans="1:4" ht="56.4" hidden="1" customHeight="1" thickTop="1">
      <c r="A35" s="292"/>
      <c r="B35" s="390"/>
      <c r="C35" s="622"/>
      <c r="D35" s="391"/>
    </row>
    <row r="36" spans="1:4" ht="353.4" hidden="1" customHeight="1">
      <c r="A36" s="341"/>
      <c r="B36" s="298"/>
      <c r="C36" s="617"/>
      <c r="D36" s="294"/>
    </row>
    <row r="37" spans="1:4" ht="40.200000000000003" hidden="1" customHeight="1" thickBot="1">
      <c r="A37" s="339"/>
      <c r="B37" s="291"/>
      <c r="C37" s="618"/>
      <c r="D37" s="295"/>
    </row>
    <row r="38" spans="1:4" ht="46.8" hidden="1" customHeight="1" thickTop="1">
      <c r="A38" s="292"/>
      <c r="B38" s="293"/>
      <c r="C38" s="616"/>
      <c r="D38" s="296"/>
    </row>
    <row r="39" spans="1:4" ht="139.80000000000001" hidden="1" customHeight="1">
      <c r="A39" s="341"/>
      <c r="B39" s="298"/>
      <c r="C39" s="617"/>
      <c r="D39" s="294"/>
    </row>
    <row r="40" spans="1:4" ht="43.8" hidden="1" customHeight="1" thickBot="1">
      <c r="A40" s="339"/>
      <c r="B40" s="291"/>
      <c r="C40" s="618"/>
      <c r="D40" s="295"/>
    </row>
    <row r="41" spans="1:4" ht="46.8" hidden="1" customHeight="1" thickTop="1">
      <c r="A41" s="292"/>
      <c r="B41" s="293"/>
      <c r="C41" s="616"/>
      <c r="D41" s="296"/>
    </row>
    <row r="42" spans="1:4" ht="93" hidden="1" customHeight="1">
      <c r="A42" s="341"/>
      <c r="B42" s="298"/>
      <c r="C42" s="617"/>
      <c r="D42" s="294"/>
    </row>
    <row r="43" spans="1:4" ht="43.8" hidden="1" customHeight="1" thickBot="1">
      <c r="A43" s="339"/>
      <c r="B43" s="291"/>
      <c r="C43" s="618"/>
      <c r="D43" s="295"/>
    </row>
    <row r="44" spans="1:4" ht="42.6" customHeight="1" thickTop="1"/>
    <row r="45" spans="1:4" ht="42.6" customHeight="1"/>
  </sheetData>
  <mergeCells count="21">
    <mergeCell ref="D14:D16"/>
    <mergeCell ref="C14:C16"/>
    <mergeCell ref="C20:C22"/>
    <mergeCell ref="D29:D31"/>
    <mergeCell ref="C17:C19"/>
    <mergeCell ref="D26:D28"/>
    <mergeCell ref="C29:C31"/>
    <mergeCell ref="C23:C25"/>
    <mergeCell ref="D23:D25"/>
    <mergeCell ref="C32:C34"/>
    <mergeCell ref="C41:C43"/>
    <mergeCell ref="C38:C40"/>
    <mergeCell ref="C35:C37"/>
    <mergeCell ref="B23:B25"/>
    <mergeCell ref="B26:B28"/>
    <mergeCell ref="B29:B31"/>
    <mergeCell ref="C2:C4"/>
    <mergeCell ref="C5:C7"/>
    <mergeCell ref="C26:C28"/>
    <mergeCell ref="C11:C12"/>
    <mergeCell ref="C8:C10"/>
  </mergeCells>
  <phoneticPr fontId="16"/>
  <hyperlinks>
    <hyperlink ref="A13" r:id="rId1" xr:uid="{E9706CB6-D0D5-4991-9EF2-4A1A7541AC9E}"/>
    <hyperlink ref="A28" r:id="rId2" xr:uid="{08565792-516B-4E64-ACBF-06861FA814FC}"/>
    <hyperlink ref="A25" r:id="rId3" xr:uid="{4E61132B-4073-4B8C-894E-4BCD813740DD}"/>
    <hyperlink ref="A4" r:id="rId4" xr:uid="{08630AD6-73AA-4BD3-BCDA-0E588FFD0A4B}"/>
    <hyperlink ref="A7" r:id="rId5" xr:uid="{CAA04049-A002-41FE-9F5D-38A1BDB19528}"/>
    <hyperlink ref="A10" r:id="rId6" xr:uid="{103EC0C1-E42C-4C4A-9D47-DB19E61D61EF}"/>
    <hyperlink ref="A16" r:id="rId7" xr:uid="{A8881EA8-F6E4-4E5D-870C-371C0DB4FCAE}"/>
    <hyperlink ref="A19" r:id="rId8" xr:uid="{0EC9801B-7D1E-414D-8449-E8277002961D}"/>
    <hyperlink ref="A22" r:id="rId9" xr:uid="{5B93B5D8-BE4A-4603-88AE-A6FF40B72944}"/>
  </hyperlinks>
  <pageMargins left="0" right="0" top="0.19685039370078741" bottom="0.39370078740157483" header="0" footer="0.19685039370078741"/>
  <pageSetup paperSize="8" scale="28" orientation="portrait" horizontalDpi="300" verticalDpi="300"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107" zoomScaleNormal="66" zoomScaleSheetLayoutView="107" workbookViewId="0">
      <selection activeCell="A35" sqref="A35"/>
    </sheetView>
  </sheetViews>
  <sheetFormatPr defaultColWidth="9" defaultRowHeight="40.200000000000003" customHeight="1"/>
  <cols>
    <col min="1" max="1" width="193.5546875" style="286" customWidth="1"/>
    <col min="2" max="2" width="18" style="134" customWidth="1"/>
    <col min="3" max="3" width="20.109375" style="135" customWidth="1"/>
    <col min="4" max="16384" width="9" style="37"/>
  </cols>
  <sheetData>
    <row r="1" spans="1:3" ht="40.200000000000003" customHeight="1" thickBot="1">
      <c r="A1" s="36" t="s">
        <v>238</v>
      </c>
      <c r="B1" s="276" t="s">
        <v>24</v>
      </c>
      <c r="C1" s="277" t="s">
        <v>2</v>
      </c>
    </row>
    <row r="2" spans="1:3" ht="52.2" customHeight="1">
      <c r="A2" s="124" t="s">
        <v>365</v>
      </c>
      <c r="B2" s="129"/>
      <c r="C2" s="130"/>
    </row>
    <row r="3" spans="1:3" ht="256.8" customHeight="1">
      <c r="A3" s="337" t="s">
        <v>392</v>
      </c>
      <c r="B3" s="335" t="s">
        <v>393</v>
      </c>
      <c r="C3" s="131">
        <v>45265</v>
      </c>
    </row>
    <row r="4" spans="1:3" ht="40.200000000000003" customHeight="1" thickBot="1">
      <c r="A4" s="288" t="s">
        <v>391</v>
      </c>
      <c r="B4" s="132"/>
      <c r="C4" s="133"/>
    </row>
    <row r="5" spans="1:3" ht="40.200000000000003" customHeight="1">
      <c r="A5" s="124" t="s">
        <v>389</v>
      </c>
      <c r="B5" s="129"/>
      <c r="C5" s="130"/>
    </row>
    <row r="6" spans="1:3" ht="312" customHeight="1">
      <c r="A6" s="337" t="s">
        <v>390</v>
      </c>
      <c r="B6" s="290" t="s">
        <v>394</v>
      </c>
      <c r="C6" s="131">
        <v>45265</v>
      </c>
    </row>
    <row r="7" spans="1:3" ht="40.200000000000003" customHeight="1" thickBot="1">
      <c r="A7" s="288" t="s">
        <v>388</v>
      </c>
      <c r="B7" s="132"/>
      <c r="C7" s="133"/>
    </row>
    <row r="8" spans="1:3" ht="40.200000000000003" customHeight="1">
      <c r="A8" s="124" t="s">
        <v>366</v>
      </c>
      <c r="B8" s="129"/>
      <c r="C8" s="130"/>
    </row>
    <row r="9" spans="1:3" ht="74.400000000000006" customHeight="1">
      <c r="A9" s="337" t="s">
        <v>387</v>
      </c>
      <c r="B9" s="335" t="s">
        <v>395</v>
      </c>
      <c r="C9" s="131">
        <v>45262</v>
      </c>
    </row>
    <row r="10" spans="1:3" ht="40.200000000000003" customHeight="1" thickBot="1">
      <c r="A10" s="288" t="s">
        <v>386</v>
      </c>
      <c r="B10" s="132"/>
      <c r="C10" s="133"/>
    </row>
    <row r="11" spans="1:3" s="381" customFormat="1" ht="40.200000000000003" customHeight="1">
      <c r="A11" s="124" t="s">
        <v>367</v>
      </c>
      <c r="B11" s="129"/>
      <c r="C11" s="130"/>
    </row>
    <row r="12" spans="1:3" s="381" customFormat="1" ht="341.4" customHeight="1">
      <c r="A12" s="337" t="s">
        <v>385</v>
      </c>
      <c r="B12" s="290" t="s">
        <v>396</v>
      </c>
      <c r="C12" s="131">
        <v>45263</v>
      </c>
    </row>
    <row r="13" spans="1:3" ht="49.8" customHeight="1" thickBot="1">
      <c r="A13" s="402" t="s">
        <v>384</v>
      </c>
      <c r="B13" s="398"/>
      <c r="C13" s="131"/>
    </row>
    <row r="14" spans="1:3" ht="40.200000000000003" customHeight="1">
      <c r="A14" s="404" t="s">
        <v>368</v>
      </c>
      <c r="B14" s="494"/>
      <c r="C14" s="399"/>
    </row>
    <row r="15" spans="1:3" ht="231.6" customHeight="1">
      <c r="A15" s="432" t="s">
        <v>383</v>
      </c>
      <c r="B15" s="492" t="s">
        <v>397</v>
      </c>
      <c r="C15" s="400">
        <v>45265</v>
      </c>
    </row>
    <row r="16" spans="1:3" ht="34.799999999999997" customHeight="1" thickBot="1">
      <c r="A16" s="489" t="s">
        <v>380</v>
      </c>
      <c r="B16" s="495"/>
      <c r="C16" s="401"/>
    </row>
    <row r="17" spans="1:24" ht="40.200000000000003" customHeight="1">
      <c r="A17" s="404" t="s">
        <v>369</v>
      </c>
      <c r="B17" s="494"/>
      <c r="C17" s="399"/>
    </row>
    <row r="18" spans="1:24" ht="291" customHeight="1">
      <c r="A18" s="432" t="s">
        <v>382</v>
      </c>
      <c r="B18" s="492" t="s">
        <v>396</v>
      </c>
      <c r="C18" s="400">
        <v>45266</v>
      </c>
    </row>
    <row r="19" spans="1:24" ht="40.200000000000003" customHeight="1" thickBot="1">
      <c r="A19" s="403" t="s">
        <v>381</v>
      </c>
      <c r="B19" s="495"/>
      <c r="C19" s="401"/>
    </row>
    <row r="20" spans="1:24" ht="40.200000000000003" customHeight="1">
      <c r="A20" s="404" t="s">
        <v>370</v>
      </c>
      <c r="B20" s="494"/>
      <c r="C20" s="399"/>
    </row>
    <row r="21" spans="1:24" ht="224.4" customHeight="1">
      <c r="A21" s="432" t="s">
        <v>379</v>
      </c>
      <c r="B21" s="493" t="s">
        <v>394</v>
      </c>
      <c r="C21" s="400"/>
    </row>
    <row r="22" spans="1:24" ht="40.200000000000003" customHeight="1" thickBot="1">
      <c r="A22" s="403" t="s">
        <v>378</v>
      </c>
      <c r="B22" s="495"/>
      <c r="C22" s="401"/>
      <c r="X22" s="37">
        <v>0</v>
      </c>
    </row>
    <row r="23" spans="1:24" ht="40.200000000000003" customHeight="1">
      <c r="A23" s="404" t="s">
        <v>371</v>
      </c>
      <c r="B23" s="494"/>
      <c r="C23" s="399"/>
    </row>
    <row r="24" spans="1:24" ht="183" customHeight="1">
      <c r="A24" s="432" t="s">
        <v>377</v>
      </c>
      <c r="B24" s="493" t="s">
        <v>398</v>
      </c>
      <c r="C24" s="400">
        <v>45266</v>
      </c>
    </row>
    <row r="25" spans="1:24" ht="40.200000000000003" customHeight="1" thickBot="1">
      <c r="A25" s="403" t="s">
        <v>376</v>
      </c>
      <c r="B25" s="495"/>
      <c r="C25" s="401"/>
    </row>
    <row r="26" spans="1:24" ht="40.200000000000003" customHeight="1">
      <c r="A26" s="404" t="s">
        <v>372</v>
      </c>
      <c r="B26" s="494"/>
      <c r="C26" s="399"/>
    </row>
    <row r="27" spans="1:24" ht="120.6" customHeight="1">
      <c r="A27" s="432" t="s">
        <v>375</v>
      </c>
      <c r="B27" s="493" t="s">
        <v>398</v>
      </c>
      <c r="C27" s="400">
        <v>45268</v>
      </c>
    </row>
    <row r="28" spans="1:24" ht="40.200000000000003" customHeight="1" thickBot="1">
      <c r="A28" s="403" t="s">
        <v>374</v>
      </c>
      <c r="B28" s="495"/>
      <c r="C28" s="401"/>
    </row>
    <row r="29" spans="1:24" ht="40.200000000000003" customHeight="1">
      <c r="A29" s="404" t="s">
        <v>373</v>
      </c>
      <c r="B29" s="494"/>
      <c r="C29" s="399"/>
    </row>
    <row r="30" spans="1:24" ht="80.400000000000006" customHeight="1">
      <c r="A30" s="432" t="s">
        <v>364</v>
      </c>
      <c r="B30" s="493" t="s">
        <v>396</v>
      </c>
      <c r="C30" s="400">
        <v>45266</v>
      </c>
    </row>
    <row r="31" spans="1:24" ht="40.200000000000003" customHeight="1" thickBot="1">
      <c r="A31" s="403" t="s">
        <v>363</v>
      </c>
      <c r="B31" s="495"/>
      <c r="C31" s="401"/>
    </row>
  </sheetData>
  <phoneticPr fontId="86"/>
  <hyperlinks>
    <hyperlink ref="A31" r:id="rId1" xr:uid="{1111DC20-5525-4452-8B7A-09FC92332691}"/>
    <hyperlink ref="A28" r:id="rId2" xr:uid="{E41A8BB9-9B71-4121-9B04-6D6233A84DA0}"/>
    <hyperlink ref="A25" r:id="rId3" xr:uid="{06ACB58F-3DB5-4D2F-9FC1-562DD0EBA674}"/>
    <hyperlink ref="A22" r:id="rId4" xr:uid="{6B865782-33BA-4135-8DC7-AACDE9BB51EF}"/>
    <hyperlink ref="A19" r:id="rId5" xr:uid="{B417167B-F243-49C8-A295-B5798669227B}"/>
    <hyperlink ref="A16" r:id="rId6" xr:uid="{F6AAE0B7-F458-4879-A68E-795291421AF5}"/>
    <hyperlink ref="A13" r:id="rId7" xr:uid="{342E961B-973C-460A-BDA9-25339BF16BA9}"/>
    <hyperlink ref="A10" r:id="rId8" xr:uid="{4AB357D8-32CF-4CB2-876C-E9DE6E84E2D4}"/>
    <hyperlink ref="A7" r:id="rId9" xr:uid="{028ED19A-34F6-46F0-9F22-8E93571AD938}"/>
    <hyperlink ref="A4" r:id="rId10" xr:uid="{FB2B7E30-A151-436A-9480-084E1A548321}"/>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B2" sqref="B2"/>
    </sheetView>
  </sheetViews>
  <sheetFormatPr defaultColWidth="9" defaultRowHeight="13.2"/>
  <cols>
    <col min="1" max="1" width="5" style="1" customWidth="1"/>
    <col min="2" max="2" width="25.77734375" style="89" customWidth="1"/>
    <col min="3" max="3" width="69.109375" style="1" customWidth="1"/>
    <col min="4" max="4" width="106.109375" style="1" customWidth="1"/>
    <col min="5" max="5" width="3.88671875" style="1" customWidth="1"/>
    <col min="6" max="16384" width="9" style="1"/>
  </cols>
  <sheetData>
    <row r="1" spans="1:7" ht="18.75" customHeight="1">
      <c r="B1" s="89" t="s">
        <v>109</v>
      </c>
    </row>
    <row r="2" spans="1:7" ht="17.25" customHeight="1" thickBot="1">
      <c r="B2" t="s">
        <v>323</v>
      </c>
      <c r="D2" s="640"/>
      <c r="E2" s="634"/>
    </row>
    <row r="3" spans="1:7" ht="16.5" customHeight="1" thickBot="1">
      <c r="B3" s="90" t="s">
        <v>110</v>
      </c>
      <c r="C3" s="179" t="s">
        <v>111</v>
      </c>
      <c r="D3" s="138" t="s">
        <v>152</v>
      </c>
    </row>
    <row r="4" spans="1:7" ht="17.25" customHeight="1" thickBot="1">
      <c r="B4" s="91" t="s">
        <v>112</v>
      </c>
      <c r="C4" s="113" t="s">
        <v>324</v>
      </c>
      <c r="D4" s="92"/>
    </row>
    <row r="5" spans="1:7" ht="17.25" customHeight="1">
      <c r="B5" s="641" t="s">
        <v>145</v>
      </c>
      <c r="C5" s="644" t="s">
        <v>149</v>
      </c>
      <c r="D5" s="645"/>
    </row>
    <row r="6" spans="1:7" ht="19.2" customHeight="1">
      <c r="B6" s="642"/>
      <c r="C6" s="646" t="s">
        <v>150</v>
      </c>
      <c r="D6" s="647"/>
      <c r="G6" s="152"/>
    </row>
    <row r="7" spans="1:7" ht="19.95" customHeight="1">
      <c r="B7" s="642"/>
      <c r="C7" s="180" t="s">
        <v>151</v>
      </c>
      <c r="D7" s="181"/>
      <c r="G7" s="152"/>
    </row>
    <row r="8" spans="1:7" ht="25.2" customHeight="1" thickBot="1">
      <c r="B8" s="643"/>
      <c r="C8" s="154" t="s">
        <v>153</v>
      </c>
      <c r="D8" s="153"/>
      <c r="G8" s="152"/>
    </row>
    <row r="9" spans="1:7" ht="49.2" customHeight="1" thickBot="1">
      <c r="B9" s="93" t="s">
        <v>210</v>
      </c>
      <c r="C9" s="648"/>
      <c r="D9" s="649"/>
    </row>
    <row r="10" spans="1:7" ht="79.2" customHeight="1" thickBot="1">
      <c r="B10" s="94" t="s">
        <v>113</v>
      </c>
      <c r="C10" s="650" t="s">
        <v>327</v>
      </c>
      <c r="D10" s="651"/>
    </row>
    <row r="11" spans="1:7" ht="66" customHeight="1" thickBot="1">
      <c r="B11" s="95"/>
      <c r="C11" s="96" t="s">
        <v>326</v>
      </c>
      <c r="D11" s="158" t="s">
        <v>325</v>
      </c>
      <c r="F11" s="1" t="s">
        <v>21</v>
      </c>
    </row>
    <row r="12" spans="1:7" ht="37.799999999999997" hidden="1" customHeight="1" thickBot="1">
      <c r="B12" s="93" t="s">
        <v>194</v>
      </c>
      <c r="C12" s="650"/>
      <c r="D12" s="651"/>
    </row>
    <row r="13" spans="1:7" ht="82.2" customHeight="1" thickBot="1">
      <c r="B13" s="97" t="s">
        <v>114</v>
      </c>
      <c r="C13" s="98" t="s">
        <v>328</v>
      </c>
      <c r="D13" s="491" t="s">
        <v>329</v>
      </c>
      <c r="F13" t="s">
        <v>28</v>
      </c>
    </row>
    <row r="14" spans="1:7" ht="66.599999999999994" customHeight="1" thickBot="1">
      <c r="A14" t="s">
        <v>148</v>
      </c>
      <c r="B14" s="99" t="s">
        <v>115</v>
      </c>
      <c r="C14" s="638" t="s">
        <v>330</v>
      </c>
      <c r="D14" s="639"/>
    </row>
    <row r="15" spans="1:7" ht="17.25" customHeight="1"/>
    <row r="16" spans="1:7" ht="17.25" customHeight="1">
      <c r="B16" s="635" t="s">
        <v>191</v>
      </c>
      <c r="C16" s="299"/>
      <c r="D16" s="1" t="s">
        <v>148</v>
      </c>
    </row>
    <row r="17" spans="2:5">
      <c r="B17" s="635"/>
      <c r="C17"/>
    </row>
    <row r="18" spans="2:5">
      <c r="B18" s="635"/>
      <c r="E18" s="1" t="s">
        <v>21</v>
      </c>
    </row>
    <row r="19" spans="2:5">
      <c r="B19" s="635"/>
    </row>
    <row r="20" spans="2:5">
      <c r="B20" s="635"/>
    </row>
    <row r="21" spans="2:5" ht="16.2">
      <c r="B21" s="635"/>
      <c r="D21" s="508" t="s">
        <v>333</v>
      </c>
    </row>
    <row r="22" spans="2:5">
      <c r="B22" s="635"/>
    </row>
    <row r="23" spans="2:5">
      <c r="B23" s="635"/>
      <c r="D23" s="636" t="s">
        <v>332</v>
      </c>
    </row>
    <row r="24" spans="2:5">
      <c r="B24" s="635"/>
      <c r="D24" s="637"/>
    </row>
    <row r="25" spans="2:5">
      <c r="B25" s="635"/>
      <c r="D25" s="637"/>
    </row>
    <row r="26" spans="2:5">
      <c r="B26" s="635"/>
      <c r="D26" s="637"/>
    </row>
    <row r="27" spans="2:5">
      <c r="B27" s="635"/>
      <c r="D27" s="637"/>
    </row>
    <row r="28" spans="2:5">
      <c r="B28" s="635"/>
    </row>
    <row r="29" spans="2:5">
      <c r="B29" s="635"/>
      <c r="D29" s="1" t="s">
        <v>148</v>
      </c>
    </row>
    <row r="30" spans="2:5">
      <c r="B30" s="635"/>
      <c r="D30" s="1" t="s">
        <v>148</v>
      </c>
    </row>
    <row r="31" spans="2:5">
      <c r="B31" s="635"/>
    </row>
    <row r="32" spans="2:5">
      <c r="B32" s="635"/>
    </row>
    <row r="33" spans="2:2">
      <c r="B33" s="635"/>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90" zoomScaleNormal="90" zoomScaleSheetLayoutView="100" workbookViewId="0">
      <selection activeCell="A21" sqref="A21:N21"/>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55" t="s">
        <v>3</v>
      </c>
      <c r="B1" s="656"/>
      <c r="C1" s="656"/>
      <c r="D1" s="656"/>
      <c r="E1" s="656"/>
      <c r="F1" s="656"/>
      <c r="G1" s="656"/>
      <c r="H1" s="656"/>
      <c r="I1" s="656"/>
      <c r="J1" s="656"/>
      <c r="K1" s="656"/>
      <c r="L1" s="656"/>
      <c r="M1" s="656"/>
      <c r="N1" s="657"/>
      <c r="P1" s="658" t="s">
        <v>4</v>
      </c>
      <c r="Q1" s="659"/>
      <c r="R1" s="659"/>
      <c r="S1" s="659"/>
      <c r="T1" s="659"/>
      <c r="U1" s="659"/>
      <c r="V1" s="659"/>
      <c r="W1" s="659"/>
      <c r="X1" s="659"/>
      <c r="Y1" s="659"/>
      <c r="Z1" s="659"/>
      <c r="AA1" s="659"/>
      <c r="AB1" s="659"/>
      <c r="AC1" s="660"/>
    </row>
    <row r="2" spans="1:29" ht="18" customHeight="1" thickBot="1">
      <c r="A2" s="661" t="s">
        <v>5</v>
      </c>
      <c r="B2" s="662"/>
      <c r="C2" s="662"/>
      <c r="D2" s="662"/>
      <c r="E2" s="662"/>
      <c r="F2" s="662"/>
      <c r="G2" s="662"/>
      <c r="H2" s="662"/>
      <c r="I2" s="662"/>
      <c r="J2" s="662"/>
      <c r="K2" s="662"/>
      <c r="L2" s="662"/>
      <c r="M2" s="662"/>
      <c r="N2" s="663"/>
      <c r="P2" s="664" t="s">
        <v>6</v>
      </c>
      <c r="Q2" s="662"/>
      <c r="R2" s="662"/>
      <c r="S2" s="662"/>
      <c r="T2" s="662"/>
      <c r="U2" s="662"/>
      <c r="V2" s="662"/>
      <c r="W2" s="662"/>
      <c r="X2" s="662"/>
      <c r="Y2" s="662"/>
      <c r="Z2" s="662"/>
      <c r="AA2" s="662"/>
      <c r="AB2" s="662"/>
      <c r="AC2" s="665"/>
    </row>
    <row r="3" spans="1:29" ht="13.8" thickBot="1">
      <c r="A3" s="6"/>
      <c r="B3" s="139" t="s">
        <v>165</v>
      </c>
      <c r="C3" s="139" t="s">
        <v>7</v>
      </c>
      <c r="D3" s="139" t="s">
        <v>8</v>
      </c>
      <c r="E3" s="139" t="s">
        <v>9</v>
      </c>
      <c r="F3" s="139" t="s">
        <v>10</v>
      </c>
      <c r="G3" s="139" t="s">
        <v>11</v>
      </c>
      <c r="H3" s="139" t="s">
        <v>12</v>
      </c>
      <c r="I3" s="139" t="s">
        <v>13</v>
      </c>
      <c r="J3" s="139" t="s">
        <v>14</v>
      </c>
      <c r="K3" s="139" t="s">
        <v>15</v>
      </c>
      <c r="L3" s="136" t="s">
        <v>16</v>
      </c>
      <c r="M3" s="139" t="s">
        <v>17</v>
      </c>
      <c r="N3" s="7" t="s">
        <v>18</v>
      </c>
      <c r="P3" s="8"/>
      <c r="Q3" s="139" t="s">
        <v>165</v>
      </c>
      <c r="R3" s="139" t="s">
        <v>7</v>
      </c>
      <c r="S3" s="139" t="s">
        <v>8</v>
      </c>
      <c r="T3" s="139" t="s">
        <v>9</v>
      </c>
      <c r="U3" s="139" t="s">
        <v>10</v>
      </c>
      <c r="V3" s="139" t="s">
        <v>11</v>
      </c>
      <c r="W3" s="139" t="s">
        <v>12</v>
      </c>
      <c r="X3" s="139" t="s">
        <v>13</v>
      </c>
      <c r="Y3" s="139" t="s">
        <v>14</v>
      </c>
      <c r="Z3" s="139" t="s">
        <v>15</v>
      </c>
      <c r="AA3" s="136" t="s">
        <v>16</v>
      </c>
      <c r="AB3" s="139" t="s">
        <v>17</v>
      </c>
      <c r="AC3" s="9" t="s">
        <v>19</v>
      </c>
    </row>
    <row r="4" spans="1:29" ht="19.8" thickBot="1">
      <c r="A4" s="332" t="s">
        <v>163</v>
      </c>
      <c r="B4" s="333">
        <f>AVERAGE(B7:B18)</f>
        <v>68.083333333333329</v>
      </c>
      <c r="C4" s="333">
        <f t="shared" ref="C4:M4" si="0">AVERAGE(C7:C18)</f>
        <v>56.083333333333336</v>
      </c>
      <c r="D4" s="333">
        <f t="shared" si="0"/>
        <v>67.333333333333329</v>
      </c>
      <c r="E4" s="333">
        <f t="shared" si="0"/>
        <v>103.25</v>
      </c>
      <c r="F4" s="333">
        <f t="shared" si="0"/>
        <v>188.08333333333334</v>
      </c>
      <c r="G4" s="333">
        <f t="shared" si="0"/>
        <v>415.16666666666669</v>
      </c>
      <c r="H4" s="333">
        <f t="shared" si="0"/>
        <v>607.08333333333337</v>
      </c>
      <c r="I4" s="333">
        <f t="shared" si="0"/>
        <v>866.16666666666663</v>
      </c>
      <c r="J4" s="333">
        <f t="shared" si="0"/>
        <v>555.5</v>
      </c>
      <c r="K4" s="333">
        <f t="shared" ref="K4" si="1">AVERAGE(K7:K18)</f>
        <v>365.66666666666669</v>
      </c>
      <c r="L4" s="333">
        <f t="shared" si="0"/>
        <v>224.33333333333334</v>
      </c>
      <c r="M4" s="333">
        <f t="shared" si="0"/>
        <v>134.81818181818181</v>
      </c>
      <c r="N4" s="333">
        <f>AVERAGE(N7:N18)</f>
        <v>3640.3333333333335</v>
      </c>
      <c r="O4" s="10"/>
      <c r="P4" s="334" t="str">
        <f>+A4</f>
        <v>12-21年月平均</v>
      </c>
      <c r="Q4" s="333">
        <f>AVERAGE(Q7:Q18)</f>
        <v>8.1666666666666661</v>
      </c>
      <c r="R4" s="333">
        <f t="shared" ref="R4:AC4" si="2">AVERAGE(R7:R18)</f>
        <v>8.75</v>
      </c>
      <c r="S4" s="333">
        <f t="shared" si="2"/>
        <v>13.25</v>
      </c>
      <c r="T4" s="333">
        <f t="shared" si="2"/>
        <v>6.5</v>
      </c>
      <c r="U4" s="333">
        <f t="shared" si="2"/>
        <v>9.1666666666666661</v>
      </c>
      <c r="V4" s="333">
        <f t="shared" si="2"/>
        <v>8.9166666666666661</v>
      </c>
      <c r="W4" s="333">
        <f t="shared" si="2"/>
        <v>8.0833333333333339</v>
      </c>
      <c r="X4" s="333">
        <f t="shared" si="2"/>
        <v>10.833333333333334</v>
      </c>
      <c r="Y4" s="333">
        <f t="shared" ref="Y4" si="3">AVERAGE(Y7:Y18)</f>
        <v>9.1666666666666661</v>
      </c>
      <c r="Z4" s="333">
        <f t="shared" ref="Z4" si="4">AVERAGE(Z7:Z18)</f>
        <v>18.75</v>
      </c>
      <c r="AA4" s="333">
        <f t="shared" si="2"/>
        <v>11.25</v>
      </c>
      <c r="AB4" s="333">
        <f t="shared" si="2"/>
        <v>12.181818181818182</v>
      </c>
      <c r="AC4" s="333">
        <f t="shared" si="2"/>
        <v>124</v>
      </c>
    </row>
    <row r="5" spans="1:29" ht="19.8" customHeight="1" thickBot="1">
      <c r="A5" s="249"/>
      <c r="B5" s="249"/>
      <c r="C5" s="249"/>
      <c r="D5" s="249"/>
      <c r="E5" s="249"/>
      <c r="F5" s="249"/>
      <c r="G5" s="249"/>
      <c r="H5" s="249"/>
      <c r="I5" s="249"/>
      <c r="J5" s="249"/>
      <c r="K5" s="249"/>
      <c r="L5" s="11" t="s">
        <v>20</v>
      </c>
      <c r="M5" s="104"/>
      <c r="N5" s="216"/>
      <c r="O5" s="105"/>
      <c r="P5" s="137"/>
      <c r="Q5" s="137"/>
      <c r="R5" s="137"/>
      <c r="S5" s="249"/>
      <c r="T5" s="249"/>
      <c r="U5" s="249"/>
      <c r="V5" s="249"/>
      <c r="W5" s="249"/>
      <c r="X5" s="249"/>
      <c r="Y5" s="249"/>
      <c r="Z5" s="249"/>
      <c r="AA5" s="11" t="s">
        <v>20</v>
      </c>
      <c r="AB5" s="104"/>
      <c r="AC5" s="216"/>
    </row>
    <row r="6" spans="1:29" ht="19.8" customHeight="1" thickBot="1">
      <c r="A6" s="249"/>
      <c r="B6" s="249"/>
      <c r="C6" s="249"/>
      <c r="D6" s="249"/>
      <c r="E6" s="249"/>
      <c r="F6" s="249"/>
      <c r="G6" s="249"/>
      <c r="H6" s="249"/>
      <c r="I6" s="249"/>
      <c r="J6" s="249"/>
      <c r="K6" s="249"/>
      <c r="L6" s="322">
        <v>86</v>
      </c>
      <c r="M6" s="321"/>
      <c r="N6" s="315"/>
      <c r="O6" s="105"/>
      <c r="P6" s="137"/>
      <c r="Q6" s="137"/>
      <c r="R6" s="137"/>
      <c r="S6" s="249"/>
      <c r="T6" s="249"/>
      <c r="U6" s="249"/>
      <c r="V6" s="249"/>
      <c r="W6" s="249"/>
      <c r="X6" s="249"/>
      <c r="Y6" s="249"/>
      <c r="Z6" s="249"/>
      <c r="AA6" s="322">
        <v>4</v>
      </c>
      <c r="AB6" s="321"/>
      <c r="AC6" s="315"/>
    </row>
    <row r="7" spans="1:29" ht="18" customHeight="1" thickBot="1">
      <c r="A7" s="316" t="s">
        <v>169</v>
      </c>
      <c r="B7" s="329">
        <v>82</v>
      </c>
      <c r="C7" s="327">
        <v>62</v>
      </c>
      <c r="D7" s="377">
        <v>99</v>
      </c>
      <c r="E7" s="327">
        <v>112</v>
      </c>
      <c r="F7" s="453">
        <v>224</v>
      </c>
      <c r="G7" s="454">
        <v>524</v>
      </c>
      <c r="H7" s="455">
        <v>521</v>
      </c>
      <c r="I7" s="327">
        <v>767</v>
      </c>
      <c r="J7" s="327">
        <v>454</v>
      </c>
      <c r="K7" s="327">
        <v>387</v>
      </c>
      <c r="L7" s="327">
        <v>415</v>
      </c>
      <c r="M7" s="330"/>
      <c r="N7" s="328">
        <f>SUM(B7:M7)</f>
        <v>3647</v>
      </c>
      <c r="O7" s="10"/>
      <c r="P7" s="320" t="s">
        <v>169</v>
      </c>
      <c r="Q7" s="412">
        <v>1</v>
      </c>
      <c r="R7" s="413">
        <v>1</v>
      </c>
      <c r="S7" s="413">
        <v>4</v>
      </c>
      <c r="T7" s="413">
        <v>2</v>
      </c>
      <c r="U7" s="413">
        <v>2</v>
      </c>
      <c r="V7" s="327">
        <v>7</v>
      </c>
      <c r="W7" s="327">
        <v>7</v>
      </c>
      <c r="X7" s="327">
        <v>3</v>
      </c>
      <c r="Y7" s="327">
        <v>1</v>
      </c>
      <c r="Z7" s="327">
        <v>7</v>
      </c>
      <c r="AA7" s="327">
        <v>7</v>
      </c>
      <c r="AB7" s="331"/>
      <c r="AC7" s="328">
        <f>SUM(Q7:AB7)</f>
        <v>42</v>
      </c>
    </row>
    <row r="8" spans="1:29" ht="18" customHeight="1" thickBot="1">
      <c r="A8" s="316" t="s">
        <v>164</v>
      </c>
      <c r="B8" s="323">
        <v>81</v>
      </c>
      <c r="C8" s="324">
        <v>39</v>
      </c>
      <c r="D8" s="324">
        <v>72</v>
      </c>
      <c r="E8" s="325">
        <v>89</v>
      </c>
      <c r="F8" s="325">
        <v>258</v>
      </c>
      <c r="G8" s="325">
        <v>416</v>
      </c>
      <c r="H8" s="325">
        <v>554</v>
      </c>
      <c r="I8" s="325">
        <v>568</v>
      </c>
      <c r="J8" s="325">
        <v>578</v>
      </c>
      <c r="K8" s="325">
        <v>337</v>
      </c>
      <c r="L8" s="325">
        <v>169</v>
      </c>
      <c r="M8" s="325">
        <v>168</v>
      </c>
      <c r="N8" s="326">
        <f t="shared" ref="N8:N19" si="5">SUM(B8:M8)</f>
        <v>3329</v>
      </c>
      <c r="O8" s="110" t="s">
        <v>21</v>
      </c>
      <c r="P8" s="410" t="s">
        <v>164</v>
      </c>
      <c r="Q8" s="437">
        <v>0</v>
      </c>
      <c r="R8" s="438">
        <v>5</v>
      </c>
      <c r="S8" s="438">
        <v>4</v>
      </c>
      <c r="T8" s="438">
        <v>1</v>
      </c>
      <c r="U8" s="438">
        <v>1</v>
      </c>
      <c r="V8" s="438">
        <v>1</v>
      </c>
      <c r="W8" s="438">
        <v>1</v>
      </c>
      <c r="X8" s="438">
        <v>1</v>
      </c>
      <c r="Y8" s="437">
        <v>0</v>
      </c>
      <c r="Z8" s="437">
        <v>0</v>
      </c>
      <c r="AA8" s="437">
        <v>0</v>
      </c>
      <c r="AB8" s="437">
        <v>2</v>
      </c>
      <c r="AC8" s="411">
        <f t="shared" ref="AC8:AC19" si="6">SUM(Q8:AB8)</f>
        <v>16</v>
      </c>
    </row>
    <row r="9" spans="1:29" ht="18" customHeight="1" thickBot="1">
      <c r="A9" s="250" t="s">
        <v>147</v>
      </c>
      <c r="B9" s="270">
        <v>81</v>
      </c>
      <c r="C9" s="270">
        <v>48</v>
      </c>
      <c r="D9" s="271">
        <v>71</v>
      </c>
      <c r="E9" s="270">
        <v>128</v>
      </c>
      <c r="F9" s="270">
        <v>171</v>
      </c>
      <c r="G9" s="270">
        <v>350</v>
      </c>
      <c r="H9" s="270">
        <v>569</v>
      </c>
      <c r="I9" s="270">
        <v>553</v>
      </c>
      <c r="J9" s="270">
        <v>458</v>
      </c>
      <c r="K9" s="270">
        <v>306</v>
      </c>
      <c r="L9" s="270">
        <v>220</v>
      </c>
      <c r="M9" s="271">
        <v>229</v>
      </c>
      <c r="N9" s="303">
        <f t="shared" si="5"/>
        <v>3184</v>
      </c>
      <c r="O9" s="248"/>
      <c r="P9" s="410" t="s">
        <v>146</v>
      </c>
      <c r="Q9" s="435">
        <v>1</v>
      </c>
      <c r="R9" s="435">
        <v>2</v>
      </c>
      <c r="S9" s="435">
        <v>1</v>
      </c>
      <c r="T9" s="435">
        <v>0</v>
      </c>
      <c r="U9" s="435">
        <v>0</v>
      </c>
      <c r="V9" s="435">
        <v>0</v>
      </c>
      <c r="W9" s="435">
        <v>1</v>
      </c>
      <c r="X9" s="435">
        <v>1</v>
      </c>
      <c r="Y9" s="435">
        <v>0</v>
      </c>
      <c r="Z9" s="435">
        <v>1</v>
      </c>
      <c r="AA9" s="435">
        <v>0</v>
      </c>
      <c r="AB9" s="435">
        <v>0</v>
      </c>
      <c r="AC9" s="436">
        <f t="shared" si="6"/>
        <v>7</v>
      </c>
    </row>
    <row r="10" spans="1:29" ht="18" customHeight="1" thickBot="1">
      <c r="A10" s="251" t="s">
        <v>128</v>
      </c>
      <c r="B10" s="166">
        <v>112</v>
      </c>
      <c r="C10" s="166">
        <v>85</v>
      </c>
      <c r="D10" s="166">
        <v>60</v>
      </c>
      <c r="E10" s="166">
        <v>97</v>
      </c>
      <c r="F10" s="166">
        <v>95</v>
      </c>
      <c r="G10" s="166">
        <v>305</v>
      </c>
      <c r="H10" s="166">
        <v>544</v>
      </c>
      <c r="I10" s="166">
        <v>449</v>
      </c>
      <c r="J10" s="166">
        <v>475</v>
      </c>
      <c r="K10" s="166">
        <v>505</v>
      </c>
      <c r="L10" s="166">
        <v>219</v>
      </c>
      <c r="M10" s="167">
        <v>98</v>
      </c>
      <c r="N10" s="264">
        <f t="shared" si="5"/>
        <v>3044</v>
      </c>
      <c r="O10" s="110"/>
      <c r="P10" s="317" t="s">
        <v>128</v>
      </c>
      <c r="Q10" s="215">
        <v>16</v>
      </c>
      <c r="R10" s="215">
        <v>1</v>
      </c>
      <c r="S10" s="215">
        <v>19</v>
      </c>
      <c r="T10" s="215">
        <v>3</v>
      </c>
      <c r="U10" s="215">
        <v>13</v>
      </c>
      <c r="V10" s="215">
        <v>1</v>
      </c>
      <c r="W10" s="215">
        <v>2</v>
      </c>
      <c r="X10" s="215">
        <v>2</v>
      </c>
      <c r="Y10" s="215">
        <v>0</v>
      </c>
      <c r="Z10" s="215">
        <v>24</v>
      </c>
      <c r="AA10" s="215">
        <v>4</v>
      </c>
      <c r="AB10" s="215">
        <v>2</v>
      </c>
      <c r="AC10" s="263">
        <f t="shared" si="6"/>
        <v>87</v>
      </c>
    </row>
    <row r="11" spans="1:29" ht="18" customHeight="1" thickBot="1">
      <c r="A11" s="252" t="s">
        <v>29</v>
      </c>
      <c r="B11" s="217">
        <v>84</v>
      </c>
      <c r="C11" s="217">
        <v>100</v>
      </c>
      <c r="D11" s="218">
        <v>77</v>
      </c>
      <c r="E11" s="218">
        <v>80</v>
      </c>
      <c r="F11" s="126">
        <v>236</v>
      </c>
      <c r="G11" s="126">
        <v>438</v>
      </c>
      <c r="H11" s="127">
        <v>631</v>
      </c>
      <c r="I11" s="126">
        <v>752</v>
      </c>
      <c r="J11" s="125">
        <v>523</v>
      </c>
      <c r="K11" s="126">
        <v>427</v>
      </c>
      <c r="L11" s="125">
        <v>253</v>
      </c>
      <c r="M11" s="219">
        <v>136</v>
      </c>
      <c r="N11" s="254">
        <f t="shared" si="5"/>
        <v>3737</v>
      </c>
      <c r="O11" s="110"/>
      <c r="P11" s="318" t="s">
        <v>22</v>
      </c>
      <c r="Q11" s="220">
        <v>7</v>
      </c>
      <c r="R11" s="220">
        <v>7</v>
      </c>
      <c r="S11" s="221">
        <v>13</v>
      </c>
      <c r="T11" s="221">
        <v>3</v>
      </c>
      <c r="U11" s="221">
        <v>8</v>
      </c>
      <c r="V11" s="221">
        <v>11</v>
      </c>
      <c r="W11" s="220">
        <v>5</v>
      </c>
      <c r="X11" s="221">
        <v>11</v>
      </c>
      <c r="Y11" s="221">
        <v>9</v>
      </c>
      <c r="Z11" s="221">
        <v>9</v>
      </c>
      <c r="AA11" s="222">
        <v>20</v>
      </c>
      <c r="AB11" s="222">
        <v>37</v>
      </c>
      <c r="AC11" s="261">
        <f t="shared" si="6"/>
        <v>140</v>
      </c>
    </row>
    <row r="12" spans="1:29" ht="18" customHeight="1" thickBot="1">
      <c r="A12" s="252" t="s">
        <v>30</v>
      </c>
      <c r="B12" s="221">
        <v>41</v>
      </c>
      <c r="C12" s="221">
        <v>44</v>
      </c>
      <c r="D12" s="221">
        <v>67</v>
      </c>
      <c r="E12" s="221">
        <v>103</v>
      </c>
      <c r="F12" s="223">
        <v>311</v>
      </c>
      <c r="G12" s="221">
        <v>415</v>
      </c>
      <c r="H12" s="221">
        <v>539</v>
      </c>
      <c r="I12" s="223">
        <v>1165</v>
      </c>
      <c r="J12" s="221">
        <v>534</v>
      </c>
      <c r="K12" s="221">
        <v>297</v>
      </c>
      <c r="L12" s="220">
        <v>205</v>
      </c>
      <c r="M12" s="224">
        <v>92</v>
      </c>
      <c r="N12" s="255">
        <f t="shared" si="5"/>
        <v>3813</v>
      </c>
      <c r="O12" s="110"/>
      <c r="P12" s="319" t="s">
        <v>30</v>
      </c>
      <c r="Q12" s="221">
        <v>9</v>
      </c>
      <c r="R12" s="221">
        <v>22</v>
      </c>
      <c r="S12" s="220">
        <v>18</v>
      </c>
      <c r="T12" s="221">
        <v>9</v>
      </c>
      <c r="U12" s="225">
        <v>21</v>
      </c>
      <c r="V12" s="221">
        <v>14</v>
      </c>
      <c r="W12" s="221">
        <v>6</v>
      </c>
      <c r="X12" s="221">
        <v>13</v>
      </c>
      <c r="Y12" s="221">
        <v>7</v>
      </c>
      <c r="Z12" s="226">
        <v>81</v>
      </c>
      <c r="AA12" s="225">
        <v>31</v>
      </c>
      <c r="AB12" s="226">
        <v>37</v>
      </c>
      <c r="AC12" s="262">
        <f t="shared" si="6"/>
        <v>268</v>
      </c>
    </row>
    <row r="13" spans="1:29" ht="18" customHeight="1" thickBot="1">
      <c r="A13" s="252" t="s">
        <v>31</v>
      </c>
      <c r="B13" s="221">
        <v>57</v>
      </c>
      <c r="C13" s="220">
        <v>35</v>
      </c>
      <c r="D13" s="221">
        <v>95</v>
      </c>
      <c r="E13" s="220">
        <v>112</v>
      </c>
      <c r="F13" s="221">
        <v>131</v>
      </c>
      <c r="G13" s="14">
        <v>340</v>
      </c>
      <c r="H13" s="14">
        <v>483</v>
      </c>
      <c r="I13" s="15">
        <v>1339</v>
      </c>
      <c r="J13" s="14">
        <v>614</v>
      </c>
      <c r="K13" s="14">
        <v>349</v>
      </c>
      <c r="L13" s="14">
        <v>236</v>
      </c>
      <c r="M13" s="227">
        <v>68</v>
      </c>
      <c r="N13" s="254">
        <f t="shared" si="5"/>
        <v>3859</v>
      </c>
      <c r="O13" s="110"/>
      <c r="P13" s="319" t="s">
        <v>31</v>
      </c>
      <c r="Q13" s="221">
        <v>19</v>
      </c>
      <c r="R13" s="221">
        <v>12</v>
      </c>
      <c r="S13" s="221">
        <v>8</v>
      </c>
      <c r="T13" s="220">
        <v>12</v>
      </c>
      <c r="U13" s="221">
        <v>7</v>
      </c>
      <c r="V13" s="221">
        <v>15</v>
      </c>
      <c r="W13" s="14">
        <v>16</v>
      </c>
      <c r="X13" s="227">
        <v>12</v>
      </c>
      <c r="Y13" s="220">
        <v>16</v>
      </c>
      <c r="Z13" s="221">
        <v>6</v>
      </c>
      <c r="AA13" s="220">
        <v>12</v>
      </c>
      <c r="AB13" s="220">
        <v>6</v>
      </c>
      <c r="AC13" s="261">
        <f t="shared" si="6"/>
        <v>141</v>
      </c>
    </row>
    <row r="14" spans="1:29" ht="18" customHeight="1" thickBot="1">
      <c r="A14" s="252" t="s">
        <v>32</v>
      </c>
      <c r="B14" s="228">
        <v>68</v>
      </c>
      <c r="C14" s="221">
        <v>42</v>
      </c>
      <c r="D14" s="221">
        <v>44</v>
      </c>
      <c r="E14" s="220">
        <v>75</v>
      </c>
      <c r="F14" s="220">
        <v>135</v>
      </c>
      <c r="G14" s="220">
        <v>448</v>
      </c>
      <c r="H14" s="221">
        <v>507</v>
      </c>
      <c r="I14" s="221">
        <v>808</v>
      </c>
      <c r="J14" s="225">
        <v>795</v>
      </c>
      <c r="K14" s="220">
        <v>313</v>
      </c>
      <c r="L14" s="220">
        <v>246</v>
      </c>
      <c r="M14" s="220">
        <v>143</v>
      </c>
      <c r="N14" s="254">
        <f t="shared" si="5"/>
        <v>3624</v>
      </c>
      <c r="O14" s="110"/>
      <c r="P14" s="319" t="s">
        <v>32</v>
      </c>
      <c r="Q14" s="230">
        <v>9</v>
      </c>
      <c r="R14" s="221">
        <v>16</v>
      </c>
      <c r="S14" s="221">
        <v>12</v>
      </c>
      <c r="T14" s="220">
        <v>6</v>
      </c>
      <c r="U14" s="231">
        <v>7</v>
      </c>
      <c r="V14" s="231">
        <v>14</v>
      </c>
      <c r="W14" s="221">
        <v>9</v>
      </c>
      <c r="X14" s="221">
        <v>14</v>
      </c>
      <c r="Y14" s="221">
        <v>9</v>
      </c>
      <c r="Z14" s="221">
        <v>9</v>
      </c>
      <c r="AA14" s="231">
        <v>8</v>
      </c>
      <c r="AB14" s="231">
        <v>7</v>
      </c>
      <c r="AC14" s="261">
        <f t="shared" si="6"/>
        <v>120</v>
      </c>
    </row>
    <row r="15" spans="1:29" ht="18" hidden="1" customHeight="1" thickBot="1">
      <c r="A15" s="13" t="s">
        <v>33</v>
      </c>
      <c r="B15" s="232">
        <v>71</v>
      </c>
      <c r="C15" s="232">
        <v>97</v>
      </c>
      <c r="D15" s="232">
        <v>61</v>
      </c>
      <c r="E15" s="233">
        <v>105</v>
      </c>
      <c r="F15" s="233">
        <v>198</v>
      </c>
      <c r="G15" s="233">
        <v>442</v>
      </c>
      <c r="H15" s="234">
        <v>790</v>
      </c>
      <c r="I15" s="16">
        <v>674</v>
      </c>
      <c r="J15" s="16">
        <v>594</v>
      </c>
      <c r="K15" s="233">
        <v>275</v>
      </c>
      <c r="L15" s="233">
        <v>133</v>
      </c>
      <c r="M15" s="233">
        <v>108</v>
      </c>
      <c r="N15" s="254">
        <f t="shared" si="5"/>
        <v>3548</v>
      </c>
      <c r="O15" s="10"/>
      <c r="P15" s="253" t="s">
        <v>33</v>
      </c>
      <c r="Q15" s="232">
        <v>7</v>
      </c>
      <c r="R15" s="232">
        <v>13</v>
      </c>
      <c r="S15" s="232">
        <v>12</v>
      </c>
      <c r="T15" s="233">
        <v>11</v>
      </c>
      <c r="U15" s="233">
        <v>12</v>
      </c>
      <c r="V15" s="233">
        <v>15</v>
      </c>
      <c r="W15" s="233">
        <v>20</v>
      </c>
      <c r="X15" s="233">
        <v>15</v>
      </c>
      <c r="Y15" s="233">
        <v>15</v>
      </c>
      <c r="Z15" s="233">
        <v>20</v>
      </c>
      <c r="AA15" s="233">
        <v>9</v>
      </c>
      <c r="AB15" s="233">
        <v>7</v>
      </c>
      <c r="AC15" s="260">
        <f t="shared" si="6"/>
        <v>156</v>
      </c>
    </row>
    <row r="16" spans="1:29" ht="13.8" hidden="1" thickBot="1">
      <c r="A16" s="18" t="s">
        <v>34</v>
      </c>
      <c r="B16" s="230">
        <v>38</v>
      </c>
      <c r="C16" s="233">
        <v>19</v>
      </c>
      <c r="D16" s="233">
        <v>38</v>
      </c>
      <c r="E16" s="233">
        <v>203</v>
      </c>
      <c r="F16" s="233">
        <v>146</v>
      </c>
      <c r="G16" s="233">
        <v>439</v>
      </c>
      <c r="H16" s="234">
        <v>964</v>
      </c>
      <c r="I16" s="234">
        <v>1154</v>
      </c>
      <c r="J16" s="233">
        <v>423</v>
      </c>
      <c r="K16" s="233">
        <v>388</v>
      </c>
      <c r="L16" s="233">
        <v>176</v>
      </c>
      <c r="M16" s="233">
        <v>143</v>
      </c>
      <c r="N16" s="235">
        <f t="shared" si="5"/>
        <v>4131</v>
      </c>
      <c r="O16" s="10"/>
      <c r="P16" s="17" t="s">
        <v>34</v>
      </c>
      <c r="Q16" s="233">
        <v>7</v>
      </c>
      <c r="R16" s="233">
        <v>7</v>
      </c>
      <c r="S16" s="233">
        <v>8</v>
      </c>
      <c r="T16" s="233">
        <v>12</v>
      </c>
      <c r="U16" s="233">
        <v>9</v>
      </c>
      <c r="V16" s="233">
        <v>6</v>
      </c>
      <c r="W16" s="233">
        <v>11</v>
      </c>
      <c r="X16" s="233">
        <v>8</v>
      </c>
      <c r="Y16" s="233">
        <v>16</v>
      </c>
      <c r="Z16" s="233">
        <v>40</v>
      </c>
      <c r="AA16" s="233">
        <v>17</v>
      </c>
      <c r="AB16" s="233">
        <v>16</v>
      </c>
      <c r="AC16" s="233">
        <f t="shared" si="6"/>
        <v>157</v>
      </c>
    </row>
    <row r="17" spans="1:31" ht="13.8" hidden="1" thickBot="1">
      <c r="A17" s="236" t="s">
        <v>35</v>
      </c>
      <c r="B17" s="16">
        <v>49</v>
      </c>
      <c r="C17" s="16">
        <v>63</v>
      </c>
      <c r="D17" s="16">
        <v>50</v>
      </c>
      <c r="E17" s="16">
        <v>71</v>
      </c>
      <c r="F17" s="16">
        <v>144</v>
      </c>
      <c r="G17" s="16">
        <v>374</v>
      </c>
      <c r="H17" s="107">
        <v>729</v>
      </c>
      <c r="I17" s="107">
        <v>1097</v>
      </c>
      <c r="J17" s="107">
        <v>650</v>
      </c>
      <c r="K17" s="16">
        <v>397</v>
      </c>
      <c r="L17" s="16">
        <v>192</v>
      </c>
      <c r="M17" s="16">
        <v>217</v>
      </c>
      <c r="N17" s="235">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3">
        <f t="shared" si="6"/>
        <v>142</v>
      </c>
    </row>
    <row r="18" spans="1:31" ht="13.8" hidden="1" thickBot="1">
      <c r="A18" s="18" t="s">
        <v>36</v>
      </c>
      <c r="B18" s="16">
        <v>53</v>
      </c>
      <c r="C18" s="16">
        <v>39</v>
      </c>
      <c r="D18" s="16">
        <v>74</v>
      </c>
      <c r="E18" s="16">
        <v>64</v>
      </c>
      <c r="F18" s="16">
        <v>208</v>
      </c>
      <c r="G18" s="16">
        <v>491</v>
      </c>
      <c r="H18" s="16">
        <v>454</v>
      </c>
      <c r="I18" s="107">
        <v>1068</v>
      </c>
      <c r="J18" s="16">
        <v>568</v>
      </c>
      <c r="K18" s="16">
        <v>407</v>
      </c>
      <c r="L18" s="16">
        <v>228</v>
      </c>
      <c r="M18" s="16">
        <v>81</v>
      </c>
      <c r="N18" s="229">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7">
        <f t="shared" si="6"/>
        <v>212</v>
      </c>
    </row>
    <row r="19" spans="1:31" ht="13.8" hidden="1" thickBot="1">
      <c r="A19" s="18" t="s">
        <v>23</v>
      </c>
      <c r="B19" s="108">
        <v>67</v>
      </c>
      <c r="C19" s="108">
        <v>62</v>
      </c>
      <c r="D19" s="108">
        <v>57</v>
      </c>
      <c r="E19" s="108">
        <v>77</v>
      </c>
      <c r="F19" s="108">
        <v>473</v>
      </c>
      <c r="G19" s="108">
        <v>468</v>
      </c>
      <c r="H19" s="109">
        <v>659</v>
      </c>
      <c r="I19" s="108">
        <v>851</v>
      </c>
      <c r="J19" s="108">
        <v>542</v>
      </c>
      <c r="K19" s="108">
        <v>270</v>
      </c>
      <c r="L19" s="108">
        <v>208</v>
      </c>
      <c r="M19" s="108">
        <v>174</v>
      </c>
      <c r="N19" s="238">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7">
        <f t="shared" si="6"/>
        <v>296</v>
      </c>
    </row>
    <row r="20" spans="1:31">
      <c r="A20" s="21"/>
      <c r="B20" s="239"/>
      <c r="C20" s="239"/>
      <c r="D20" s="239"/>
      <c r="E20" s="239"/>
      <c r="F20" s="239"/>
      <c r="G20" s="239"/>
      <c r="H20" s="239"/>
      <c r="I20" s="239"/>
      <c r="J20" s="239"/>
      <c r="K20" s="239"/>
      <c r="L20" s="239"/>
      <c r="M20" s="239"/>
      <c r="N20" s="22"/>
      <c r="O20" s="10"/>
      <c r="P20" s="23"/>
      <c r="Q20" s="240"/>
      <c r="R20" s="240"/>
      <c r="S20" s="240"/>
      <c r="T20" s="240"/>
      <c r="U20" s="240"/>
      <c r="V20" s="240"/>
      <c r="W20" s="240"/>
      <c r="X20" s="240"/>
      <c r="Y20" s="240"/>
      <c r="Z20" s="240"/>
      <c r="AA20" s="240"/>
      <c r="AB20" s="240"/>
      <c r="AC20" s="239"/>
    </row>
    <row r="21" spans="1:31" ht="13.5" customHeight="1">
      <c r="A21" s="666" t="s">
        <v>239</v>
      </c>
      <c r="B21" s="667"/>
      <c r="C21" s="667"/>
      <c r="D21" s="667"/>
      <c r="E21" s="667"/>
      <c r="F21" s="667"/>
      <c r="G21" s="667"/>
      <c r="H21" s="667"/>
      <c r="I21" s="667"/>
      <c r="J21" s="667"/>
      <c r="K21" s="667"/>
      <c r="L21" s="667"/>
      <c r="M21" s="667"/>
      <c r="N21" s="668"/>
      <c r="O21" s="10"/>
      <c r="P21" s="666" t="str">
        <f>+A21</f>
        <v>※2023年 第48週（11/27～12/3） 現在</v>
      </c>
      <c r="Q21" s="667"/>
      <c r="R21" s="667"/>
      <c r="S21" s="667"/>
      <c r="T21" s="667"/>
      <c r="U21" s="667"/>
      <c r="V21" s="667"/>
      <c r="W21" s="667"/>
      <c r="X21" s="667"/>
      <c r="Y21" s="667"/>
      <c r="Z21" s="667"/>
      <c r="AA21" s="667"/>
      <c r="AB21" s="667"/>
      <c r="AC21" s="668"/>
    </row>
    <row r="22" spans="1:31" ht="13.8" thickBot="1">
      <c r="A22" s="300" t="s">
        <v>148</v>
      </c>
      <c r="B22" s="10"/>
      <c r="C22" s="10"/>
      <c r="D22" s="10"/>
      <c r="E22" s="10"/>
      <c r="F22" s="10"/>
      <c r="G22" s="10" t="s">
        <v>21</v>
      </c>
      <c r="H22" s="10"/>
      <c r="I22" s="10"/>
      <c r="J22" s="10"/>
      <c r="K22" s="10"/>
      <c r="L22" s="10"/>
      <c r="M22" s="10"/>
      <c r="N22" s="25"/>
      <c r="O22" s="10"/>
      <c r="P22" s="301"/>
      <c r="Q22" s="10"/>
      <c r="R22" s="10"/>
      <c r="S22" s="10"/>
      <c r="T22" s="10"/>
      <c r="U22" s="10"/>
      <c r="V22" s="10"/>
      <c r="W22" s="10"/>
      <c r="X22" s="10"/>
      <c r="Y22" s="10"/>
      <c r="Z22" s="10"/>
      <c r="AA22" s="10"/>
      <c r="AB22" s="10"/>
      <c r="AC22" s="27"/>
    </row>
    <row r="23" spans="1:31" ht="33" customHeight="1" thickBot="1">
      <c r="A23" s="24"/>
      <c r="B23" s="241" t="s">
        <v>157</v>
      </c>
      <c r="C23" s="10"/>
      <c r="D23" s="669" t="s">
        <v>220</v>
      </c>
      <c r="E23" s="670"/>
      <c r="F23" s="10"/>
      <c r="G23" s="10" t="s">
        <v>21</v>
      </c>
      <c r="H23" s="10"/>
      <c r="I23" s="10"/>
      <c r="J23" s="10"/>
      <c r="K23" s="10"/>
      <c r="L23" s="10"/>
      <c r="M23" s="10"/>
      <c r="N23" s="25"/>
      <c r="O23" s="110" t="s">
        <v>21</v>
      </c>
      <c r="P23" s="149"/>
      <c r="Q23" s="386" t="s">
        <v>158</v>
      </c>
      <c r="R23" s="652" t="s">
        <v>209</v>
      </c>
      <c r="S23" s="653"/>
      <c r="T23" s="654"/>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0" t="s">
        <v>21</v>
      </c>
      <c r="P24" s="148"/>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0" t="s">
        <v>21</v>
      </c>
      <c r="P25" s="26"/>
      <c r="Q25" s="10"/>
      <c r="R25" s="10"/>
      <c r="S25" s="10"/>
      <c r="T25" s="10"/>
      <c r="U25" s="10"/>
      <c r="V25" s="10"/>
      <c r="W25" s="10"/>
      <c r="X25" s="10"/>
      <c r="Y25" s="10"/>
      <c r="Z25" s="10"/>
      <c r="AA25" s="10"/>
      <c r="AB25" s="10"/>
      <c r="AC25" s="27"/>
      <c r="AE25" s="1" t="s">
        <v>148</v>
      </c>
    </row>
    <row r="26" spans="1:31">
      <c r="A26" s="24"/>
      <c r="B26" s="10"/>
      <c r="C26" s="10"/>
      <c r="D26" s="10"/>
      <c r="E26" s="10"/>
      <c r="F26" s="10"/>
      <c r="G26" s="10"/>
      <c r="H26" s="10"/>
      <c r="I26" s="10"/>
      <c r="J26" s="10"/>
      <c r="K26" s="10"/>
      <c r="L26" s="10"/>
      <c r="M26" s="10"/>
      <c r="N26" s="25"/>
      <c r="O26" s="10" t="s">
        <v>21</v>
      </c>
      <c r="P26" s="12"/>
      <c r="AC26" s="28"/>
    </row>
    <row r="27" spans="1:31">
      <c r="A27" s="24"/>
      <c r="B27" s="10"/>
      <c r="C27" s="10"/>
      <c r="D27" s="10"/>
      <c r="E27" s="10"/>
      <c r="F27" s="10"/>
      <c r="G27" s="10"/>
      <c r="H27" s="10"/>
      <c r="I27" s="10"/>
      <c r="J27" s="10"/>
      <c r="K27" s="10"/>
      <c r="L27" s="10"/>
      <c r="M27" s="10"/>
      <c r="N27" s="25"/>
      <c r="O27" s="10" t="s">
        <v>21</v>
      </c>
      <c r="P27" s="12"/>
      <c r="AC27" s="28"/>
    </row>
    <row r="28" spans="1:31">
      <c r="A28" s="24"/>
      <c r="B28" s="10"/>
      <c r="C28" s="10"/>
      <c r="D28" s="10"/>
      <c r="E28" s="10"/>
      <c r="F28" s="10"/>
      <c r="G28" s="10"/>
      <c r="H28" s="10"/>
      <c r="I28" s="10"/>
      <c r="J28" s="10"/>
      <c r="K28" s="10"/>
      <c r="L28" s="10"/>
      <c r="M28" s="10"/>
      <c r="N28" s="25"/>
      <c r="O28" s="10" t="s">
        <v>21</v>
      </c>
      <c r="P28" s="12"/>
      <c r="AC28" s="28"/>
      <c r="AD28" s="168"/>
    </row>
    <row r="29" spans="1:31">
      <c r="A29" s="24"/>
      <c r="B29" s="10"/>
      <c r="C29" s="10"/>
      <c r="D29" s="10"/>
      <c r="E29" s="10"/>
      <c r="F29" s="10"/>
      <c r="G29" s="10"/>
      <c r="H29" s="10"/>
      <c r="I29" s="10"/>
      <c r="J29" s="10"/>
      <c r="K29" s="10"/>
      <c r="L29" s="10"/>
      <c r="M29" s="10"/>
      <c r="N29" s="25"/>
      <c r="O29" s="10"/>
      <c r="P29" s="12"/>
      <c r="AC29" s="28"/>
    </row>
    <row r="30" spans="1:31" ht="21.6">
      <c r="A30" s="342" t="s">
        <v>175</v>
      </c>
      <c r="B30" s="10"/>
      <c r="C30" s="10"/>
      <c r="D30" s="10"/>
      <c r="E30" s="10"/>
      <c r="F30" s="10"/>
      <c r="G30" s="10"/>
      <c r="H30" s="10"/>
      <c r="I30" s="10"/>
      <c r="J30" s="10"/>
      <c r="K30" s="10"/>
      <c r="L30" s="10"/>
      <c r="M30" s="10"/>
      <c r="N30" s="25"/>
      <c r="O30" s="10"/>
      <c r="P30" s="12"/>
      <c r="AC30" s="28"/>
    </row>
    <row r="31" spans="1:31" ht="13.8" thickBot="1">
      <c r="A31" s="29"/>
      <c r="B31" s="30"/>
      <c r="C31" s="30"/>
      <c r="D31" s="30"/>
      <c r="E31" s="30"/>
      <c r="F31" s="30"/>
      <c r="G31" s="30"/>
      <c r="H31" s="30"/>
      <c r="I31" s="30"/>
      <c r="J31" s="30"/>
      <c r="K31" s="30"/>
      <c r="L31" s="30"/>
      <c r="M31" s="30"/>
      <c r="N31" s="31"/>
      <c r="O31" s="10"/>
      <c r="P31" s="32"/>
      <c r="Q31" s="33"/>
      <c r="R31" s="33"/>
      <c r="S31" s="33"/>
      <c r="T31" s="33"/>
      <c r="U31" s="33"/>
      <c r="V31" s="33"/>
      <c r="W31" s="33"/>
      <c r="X31" s="33"/>
      <c r="Y31" s="33"/>
      <c r="Z31" s="33"/>
      <c r="AA31" s="33"/>
      <c r="AB31" s="33"/>
      <c r="AC31" s="34"/>
    </row>
    <row r="32" spans="1:31">
      <c r="A32" s="35"/>
      <c r="C32" s="10"/>
      <c r="D32" s="10"/>
      <c r="E32" s="10"/>
      <c r="F32" s="10"/>
      <c r="G32" s="10"/>
      <c r="H32" s="10"/>
      <c r="I32" s="10"/>
      <c r="J32" s="10"/>
      <c r="K32" s="10"/>
      <c r="L32" s="10"/>
      <c r="M32" s="10"/>
      <c r="N32" s="10"/>
      <c r="O32" s="10"/>
    </row>
    <row r="33" spans="1:29">
      <c r="O33" s="10"/>
    </row>
    <row r="34" spans="1:29">
      <c r="K34" s="242"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1" t="s">
        <v>159</v>
      </c>
      <c r="R38" s="121"/>
      <c r="S38" s="121"/>
      <c r="T38" s="121"/>
      <c r="U38" s="121"/>
      <c r="V38" s="121"/>
      <c r="W38" s="121"/>
      <c r="X38" s="121"/>
    </row>
    <row r="39" spans="1:29">
      <c r="Q39" s="121" t="s">
        <v>160</v>
      </c>
      <c r="R39" s="121"/>
      <c r="S39" s="121"/>
      <c r="T39" s="121"/>
      <c r="U39" s="121"/>
      <c r="V39" s="121"/>
      <c r="W39" s="121"/>
      <c r="X39" s="121"/>
    </row>
  </sheetData>
  <mergeCells count="8">
    <mergeCell ref="R23:T23"/>
    <mergeCell ref="A1:N1"/>
    <mergeCell ref="P1:AC1"/>
    <mergeCell ref="A2:N2"/>
    <mergeCell ref="P2:AC2"/>
    <mergeCell ref="A21:N21"/>
    <mergeCell ref="P21:AC21"/>
    <mergeCell ref="D23:E23"/>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sheetPr codeName="Sheet5"/>
  <dimension ref="A1:H28"/>
  <sheetViews>
    <sheetView topLeftCell="A2" workbookViewId="0">
      <selection activeCell="L13" sqref="L13"/>
    </sheetView>
  </sheetViews>
  <sheetFormatPr defaultRowHeight="13.2"/>
  <cols>
    <col min="2" max="4" width="11" customWidth="1"/>
    <col min="5" max="7" width="12.109375" customWidth="1"/>
  </cols>
  <sheetData>
    <row r="1" spans="1:8">
      <c r="A1" s="106"/>
      <c r="B1" s="106"/>
      <c r="C1" s="106"/>
      <c r="D1" s="106"/>
      <c r="E1" s="106"/>
      <c r="F1" s="106"/>
      <c r="G1" s="106"/>
      <c r="H1" s="106"/>
    </row>
    <row r="2" spans="1:8">
      <c r="A2" s="106"/>
      <c r="B2" s="106"/>
      <c r="C2" s="106"/>
      <c r="D2" s="106"/>
      <c r="E2" s="106"/>
      <c r="F2" s="106"/>
      <c r="G2" s="106"/>
      <c r="H2" s="106"/>
    </row>
    <row r="3" spans="1:8">
      <c r="A3" s="106"/>
      <c r="B3" s="106"/>
      <c r="C3" s="106"/>
      <c r="D3" s="106"/>
      <c r="E3" s="106"/>
      <c r="F3" s="106"/>
      <c r="G3" s="106"/>
      <c r="H3" s="106"/>
    </row>
    <row r="4" spans="1:8">
      <c r="A4" s="106"/>
      <c r="B4" s="441" t="s">
        <v>231</v>
      </c>
      <c r="C4" s="442"/>
      <c r="D4" s="106"/>
      <c r="E4" s="106"/>
      <c r="F4" s="106"/>
      <c r="G4" s="106"/>
      <c r="H4" s="106"/>
    </row>
    <row r="5" spans="1:8" ht="13.8" thickBot="1">
      <c r="A5" s="106"/>
      <c r="B5" s="671" t="s">
        <v>195</v>
      </c>
      <c r="C5" s="672"/>
      <c r="D5" s="672"/>
      <c r="E5" s="673" t="s">
        <v>196</v>
      </c>
      <c r="F5" s="673"/>
      <c r="G5" s="674"/>
      <c r="H5" s="106"/>
    </row>
    <row r="6" spans="1:8">
      <c r="A6" s="106"/>
      <c r="B6" s="467" t="s">
        <v>197</v>
      </c>
      <c r="C6" s="468" t="s">
        <v>197</v>
      </c>
      <c r="D6" s="468" t="s">
        <v>198</v>
      </c>
      <c r="E6" s="469" t="s">
        <v>197</v>
      </c>
      <c r="F6" s="468" t="s">
        <v>197</v>
      </c>
      <c r="G6" s="470" t="s">
        <v>198</v>
      </c>
      <c r="H6" s="106"/>
    </row>
    <row r="7" spans="1:8">
      <c r="A7" s="106"/>
      <c r="B7" s="501" t="s">
        <v>199</v>
      </c>
      <c r="C7" s="502" t="s">
        <v>200</v>
      </c>
      <c r="D7" s="502" t="s">
        <v>201</v>
      </c>
      <c r="E7" s="503" t="s">
        <v>199</v>
      </c>
      <c r="F7" s="502" t="s">
        <v>200</v>
      </c>
      <c r="G7" s="504" t="s">
        <v>201</v>
      </c>
      <c r="H7" s="106"/>
    </row>
    <row r="8" spans="1:8" ht="13.8" thickBot="1">
      <c r="A8" s="106"/>
      <c r="B8" s="505">
        <v>106940</v>
      </c>
      <c r="C8" s="506">
        <v>55842</v>
      </c>
      <c r="D8" s="506">
        <v>51098</v>
      </c>
      <c r="E8" s="506">
        <v>9648</v>
      </c>
      <c r="F8" s="506">
        <v>4656</v>
      </c>
      <c r="G8" s="507">
        <v>4992</v>
      </c>
      <c r="H8" s="106"/>
    </row>
    <row r="9" spans="1:8">
      <c r="A9" s="106"/>
      <c r="B9" s="106"/>
      <c r="C9" s="106"/>
      <c r="D9" s="106"/>
      <c r="E9" s="106"/>
      <c r="F9" s="106"/>
      <c r="G9" s="106"/>
      <c r="H9" s="106"/>
    </row>
    <row r="10" spans="1:8">
      <c r="A10" s="106"/>
      <c r="B10" s="106"/>
      <c r="C10" s="106"/>
      <c r="D10" s="106"/>
      <c r="E10" s="106"/>
      <c r="F10" s="106"/>
      <c r="G10" s="106"/>
      <c r="H10" s="106"/>
    </row>
    <row r="11" spans="1:8">
      <c r="A11" s="106"/>
      <c r="B11" s="106"/>
      <c r="C11" s="106"/>
      <c r="D11" s="106"/>
      <c r="E11" s="106"/>
      <c r="F11" s="106"/>
      <c r="G11" s="106"/>
      <c r="H11" s="106"/>
    </row>
    <row r="12" spans="1:8">
      <c r="A12" s="106"/>
      <c r="B12" s="441" t="s">
        <v>331</v>
      </c>
      <c r="C12" s="442"/>
      <c r="D12" s="106"/>
      <c r="E12" s="106"/>
      <c r="F12" s="106"/>
      <c r="G12" s="106"/>
      <c r="H12" s="106"/>
    </row>
    <row r="13" spans="1:8" ht="13.8" thickBot="1">
      <c r="A13" s="106"/>
      <c r="B13" s="671" t="s">
        <v>195</v>
      </c>
      <c r="C13" s="672"/>
      <c r="D13" s="672"/>
      <c r="E13" s="673" t="s">
        <v>196</v>
      </c>
      <c r="F13" s="673"/>
      <c r="G13" s="674"/>
      <c r="H13" s="106"/>
    </row>
    <row r="14" spans="1:8">
      <c r="A14" s="106"/>
      <c r="B14" s="467" t="s">
        <v>197</v>
      </c>
      <c r="C14" s="468" t="s">
        <v>197</v>
      </c>
      <c r="D14" s="468" t="s">
        <v>198</v>
      </c>
      <c r="E14" s="469" t="s">
        <v>197</v>
      </c>
      <c r="F14" s="468" t="s">
        <v>197</v>
      </c>
      <c r="G14" s="470" t="s">
        <v>198</v>
      </c>
      <c r="H14" s="106"/>
    </row>
    <row r="15" spans="1:8">
      <c r="A15" s="106"/>
      <c r="B15" s="501" t="s">
        <v>199</v>
      </c>
      <c r="C15" s="502" t="s">
        <v>200</v>
      </c>
      <c r="D15" s="502" t="s">
        <v>201</v>
      </c>
      <c r="E15" s="503" t="s">
        <v>199</v>
      </c>
      <c r="F15" s="502" t="s">
        <v>200</v>
      </c>
      <c r="G15" s="504" t="s">
        <v>201</v>
      </c>
      <c r="H15" s="106"/>
    </row>
    <row r="16" spans="1:8" ht="13.8" thickBot="1">
      <c r="A16" s="106"/>
      <c r="B16" s="505">
        <v>139914</v>
      </c>
      <c r="C16" s="506">
        <v>72971</v>
      </c>
      <c r="D16" s="506">
        <v>66943</v>
      </c>
      <c r="E16" s="506">
        <v>11499</v>
      </c>
      <c r="F16" s="506">
        <v>5584</v>
      </c>
      <c r="G16" s="507">
        <v>5915</v>
      </c>
      <c r="H16" s="106"/>
    </row>
    <row r="17" spans="1:8">
      <c r="A17" s="106"/>
      <c r="B17" s="106"/>
      <c r="C17" s="106"/>
      <c r="D17" s="106"/>
      <c r="E17" s="106"/>
      <c r="F17" s="106"/>
      <c r="G17" s="106"/>
      <c r="H17" s="106"/>
    </row>
    <row r="18" spans="1:8">
      <c r="A18" s="106"/>
      <c r="B18" s="106"/>
      <c r="C18" s="106"/>
      <c r="D18" s="106"/>
      <c r="E18" s="106"/>
      <c r="F18" s="106"/>
      <c r="G18" s="106"/>
      <c r="H18" s="106"/>
    </row>
    <row r="19" spans="1:8">
      <c r="A19" s="106"/>
      <c r="B19" s="106"/>
      <c r="C19" s="106"/>
      <c r="D19" s="106"/>
      <c r="E19" s="106"/>
      <c r="F19" s="106"/>
      <c r="G19" s="106"/>
      <c r="H19" s="106"/>
    </row>
    <row r="20" spans="1:8" ht="18" customHeight="1">
      <c r="A20" s="106"/>
      <c r="B20" s="448" t="s">
        <v>195</v>
      </c>
      <c r="C20" s="449"/>
      <c r="D20" s="449"/>
      <c r="E20" s="450" t="s">
        <v>196</v>
      </c>
      <c r="F20" s="450"/>
      <c r="G20" s="443"/>
      <c r="H20" s="106"/>
    </row>
    <row r="21" spans="1:8" ht="18" customHeight="1">
      <c r="A21" s="106"/>
      <c r="B21" s="444" t="s">
        <v>208</v>
      </c>
      <c r="C21" s="445" t="s">
        <v>207</v>
      </c>
      <c r="D21" s="445" t="s">
        <v>202</v>
      </c>
      <c r="E21" s="446" t="s">
        <v>203</v>
      </c>
      <c r="F21" s="445" t="s">
        <v>206</v>
      </c>
      <c r="G21" s="447" t="s">
        <v>204</v>
      </c>
      <c r="H21" s="106"/>
    </row>
    <row r="22" spans="1:8" ht="18" customHeight="1">
      <c r="A22" s="106"/>
      <c r="B22" s="462">
        <f>+B16/B8</f>
        <v>1.3083411258649711</v>
      </c>
      <c r="C22" s="462">
        <f>+C16/C8</f>
        <v>1.3067404462590881</v>
      </c>
      <c r="D22" s="462">
        <f t="shared" ref="D22:F22" si="0">+D16/D8</f>
        <v>1.310090414497632</v>
      </c>
      <c r="E22" s="462">
        <f t="shared" si="0"/>
        <v>1.1918532338308458</v>
      </c>
      <c r="F22" s="462">
        <f t="shared" si="0"/>
        <v>1.1993127147766323</v>
      </c>
      <c r="G22" s="462">
        <f>+G16/G8</f>
        <v>1.1848958333333333</v>
      </c>
      <c r="H22" s="106"/>
    </row>
    <row r="23" spans="1:8">
      <c r="B23" s="106"/>
      <c r="C23" s="106"/>
      <c r="D23" s="106"/>
      <c r="E23" s="106"/>
      <c r="F23" s="106"/>
      <c r="G23" s="106"/>
      <c r="H23" s="106"/>
    </row>
    <row r="24" spans="1:8">
      <c r="B24" s="106"/>
      <c r="C24" s="106"/>
      <c r="D24" s="106"/>
      <c r="E24" s="106"/>
      <c r="F24" s="106"/>
      <c r="G24" s="106"/>
      <c r="H24" s="106"/>
    </row>
    <row r="25" spans="1:8">
      <c r="B25" s="106"/>
      <c r="C25" s="106"/>
      <c r="D25" s="106"/>
      <c r="E25" s="106"/>
      <c r="F25" s="106"/>
      <c r="G25" s="106"/>
      <c r="H25" s="106"/>
    </row>
    <row r="26" spans="1:8">
      <c r="H26" s="106"/>
    </row>
    <row r="28" spans="1:8">
      <c r="H28" t="s">
        <v>219</v>
      </c>
    </row>
  </sheetData>
  <mergeCells count="4">
    <mergeCell ref="B13:D13"/>
    <mergeCell ref="E13:G13"/>
    <mergeCell ref="B5:D5"/>
    <mergeCell ref="E5:G5"/>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48　ノロウイルス関連情報 </vt:lpstr>
      <vt:lpstr>48  衛生訓話</vt:lpstr>
      <vt:lpstr>48　食中毒記事等 </vt:lpstr>
      <vt:lpstr>48　海外情報</vt:lpstr>
      <vt:lpstr>47　感染症情報</vt:lpstr>
      <vt:lpstr>48　感染症統計</vt:lpstr>
      <vt:lpstr>Sheet1</vt:lpstr>
      <vt:lpstr>48 食品回収</vt:lpstr>
      <vt:lpstr>48　食品表示</vt:lpstr>
      <vt:lpstr>48　残留農薬　等 </vt:lpstr>
      <vt:lpstr>'47　感染症情報'!Print_Area</vt:lpstr>
      <vt:lpstr>'48  衛生訓話'!Print_Area</vt:lpstr>
      <vt:lpstr>'48　ノロウイルス関連情報 '!Print_Area</vt:lpstr>
      <vt:lpstr>'48　海外情報'!Print_Area</vt:lpstr>
      <vt:lpstr>'48　感染症統計'!Print_Area</vt:lpstr>
      <vt:lpstr>'48　残留農薬　等 '!Print_Area</vt:lpstr>
      <vt:lpstr>'48　食中毒記事等 '!Print_Area</vt:lpstr>
      <vt:lpstr>'48 食品回収'!Print_Area</vt:lpstr>
      <vt:lpstr>'48　食品表示'!Print_Area</vt:lpstr>
      <vt:lpstr>スポンサー公告!Print_Area</vt:lpstr>
      <vt:lpstr>'48　残留農薬　等 '!Print_Titles</vt:lpstr>
      <vt:lpstr>'48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2023-12-10T10:46:09Z</dcterms:modified>
</cp:coreProperties>
</file>