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filterPrivacy="1" codeName="ThisWorkbook" hidePivotFieldList="1"/>
  <xr:revisionPtr revIDLastSave="0" documentId="13_ncr:1_{7EFEF296-50F3-4C78-B12F-9FE7214B3DA4}" xr6:coauthVersionLast="47" xr6:coauthVersionMax="47" xr10:uidLastSave="{00000000-0000-0000-0000-000000000000}"/>
  <bookViews>
    <workbookView xWindow="-108" yWindow="-108" windowWidth="23256" windowHeight="12456" firstSheet="1" activeTab="2" xr2:uid="{00000000-000D-0000-FFFF-FFFF00000000}"/>
  </bookViews>
  <sheets>
    <sheet name="ヘッドライン" sheetId="78" state="hidden" r:id="rId1"/>
    <sheet name="スポンサー公告" sheetId="127" r:id="rId2"/>
    <sheet name="48　ノロウイルス関連情報 " sheetId="101" r:id="rId3"/>
    <sheet name="48  衛生訓話" sheetId="155" r:id="rId4"/>
    <sheet name="48　食中毒記事等 " sheetId="29" r:id="rId5"/>
    <sheet name="48　海外情報" sheetId="123" r:id="rId6"/>
    <sheet name="47　感染症情報" sheetId="124" r:id="rId7"/>
    <sheet name="48　感染症統計" sheetId="125" r:id="rId8"/>
    <sheet name="Sheet1" sheetId="147" state="hidden" r:id="rId9"/>
    <sheet name="48 食品回収" sheetId="60" r:id="rId10"/>
    <sheet name="48　食品表示" sheetId="34" r:id="rId11"/>
    <sheet name="48　残留農薬　等 " sheetId="35" r:id="rId12"/>
  </sheets>
  <definedNames>
    <definedName name="_xlnm._FilterDatabase" localSheetId="2" hidden="1">'48　ノロウイルス関連情報 '!$A$22:$G$75</definedName>
    <definedName name="_xlnm._FilterDatabase" localSheetId="11" hidden="1">'48　残留農薬　等 '!$A$1:$C$1</definedName>
    <definedName name="_xlnm._FilterDatabase" localSheetId="4" hidden="1">'48　食中毒記事等 '!$A$1:$D$1</definedName>
    <definedName name="_xlnm.Print_Area" localSheetId="6">'47　感染症情報'!$A$1:$D$33</definedName>
    <definedName name="_xlnm.Print_Area" localSheetId="3">'48  衛生訓話'!$A$1:$M$24</definedName>
    <definedName name="_xlnm.Print_Area" localSheetId="2">'48　ノロウイルス関連情報 '!$A$1:$N$84</definedName>
    <definedName name="_xlnm.Print_Area" localSheetId="5">'48　海外情報'!$A$1:$C$33</definedName>
    <definedName name="_xlnm.Print_Area" localSheetId="7">'48　感染症統計'!$A$1:$AC$37</definedName>
    <definedName name="_xlnm.Print_Area" localSheetId="11">'48　残留農薬　等 '!$A$1:$C$20</definedName>
    <definedName name="_xlnm.Print_Area" localSheetId="4">'48　食中毒記事等 '!$A$1:$D$25</definedName>
    <definedName name="_xlnm.Print_Area" localSheetId="9">'48 食品回収'!$A$1:$E$53</definedName>
    <definedName name="_xlnm.Print_Area" localSheetId="10">'48　食品表示'!$A$1:$N$15</definedName>
    <definedName name="_xlnm.Print_Area" localSheetId="1">スポンサー公告!$B$1:$AA$34</definedName>
    <definedName name="_xlnm.Print_Titles" localSheetId="11">'48　残留農薬　等 '!$1:$1</definedName>
    <definedName name="_xlnm.Print_Titles" localSheetId="4">'48　食中毒記事等 '!$1:$1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2" i="78" l="1"/>
  <c r="G22" i="147" l="1"/>
  <c r="D22" i="147"/>
  <c r="E22" i="147"/>
  <c r="F22" i="147"/>
  <c r="C22" i="147"/>
  <c r="B22" i="147"/>
  <c r="B16" i="78"/>
  <c r="N7" i="125" l="1"/>
  <c r="AC7" i="125"/>
  <c r="Y4" i="125" l="1"/>
  <c r="Z4" i="125"/>
  <c r="K4" i="125"/>
  <c r="B14" i="78" l="1"/>
  <c r="B19" i="78" l="1"/>
  <c r="B18" i="78"/>
  <c r="B17" i="78" l="1"/>
  <c r="G15" i="78" l="1"/>
  <c r="F4" i="125" l="1"/>
  <c r="E4" i="125"/>
  <c r="D4" i="125"/>
  <c r="N71" i="101" l="1"/>
  <c r="M71" i="101"/>
  <c r="G74" i="101" l="1"/>
  <c r="G35" i="101" l="1"/>
  <c r="B35" i="101" s="1"/>
  <c r="G24" i="101"/>
  <c r="B24" i="101" s="1"/>
  <c r="G25" i="101"/>
  <c r="B25" i="101" s="1"/>
  <c r="G26" i="101"/>
  <c r="B26" i="101" s="1"/>
  <c r="G27" i="101"/>
  <c r="B27" i="101" s="1"/>
  <c r="G28" i="101"/>
  <c r="B28" i="101" s="1"/>
  <c r="G29" i="101"/>
  <c r="B29" i="101" s="1"/>
  <c r="G30" i="101"/>
  <c r="B30" i="101" s="1"/>
  <c r="G31" i="101"/>
  <c r="B31" i="101" s="1"/>
  <c r="G32" i="101"/>
  <c r="B32" i="101" s="1"/>
  <c r="G33" i="101"/>
  <c r="B33" i="101" s="1"/>
  <c r="G34" i="101"/>
  <c r="B34" i="101" s="1"/>
  <c r="G36" i="101"/>
  <c r="B36" i="101" s="1"/>
  <c r="G37" i="101"/>
  <c r="B37" i="101" s="1"/>
  <c r="G38" i="101"/>
  <c r="B38" i="101" s="1"/>
  <c r="G39" i="101"/>
  <c r="B39" i="101" s="1"/>
  <c r="G40" i="101"/>
  <c r="B40" i="101" s="1"/>
  <c r="G41" i="101"/>
  <c r="B41" i="101" s="1"/>
  <c r="G42" i="101"/>
  <c r="B42" i="101" s="1"/>
  <c r="G43" i="101"/>
  <c r="B43" i="101" s="1"/>
  <c r="G44" i="101"/>
  <c r="B44" i="101" s="1"/>
  <c r="G45" i="101"/>
  <c r="B45" i="101" s="1"/>
  <c r="G46" i="101"/>
  <c r="B46" i="101" s="1"/>
  <c r="G47" i="101"/>
  <c r="B47" i="101" s="1"/>
  <c r="G48" i="101"/>
  <c r="B48" i="101" s="1"/>
  <c r="G49" i="101"/>
  <c r="B49" i="101" s="1"/>
  <c r="G50" i="101"/>
  <c r="B50" i="101" s="1"/>
  <c r="G51" i="101"/>
  <c r="B51" i="101" s="1"/>
  <c r="G52" i="101"/>
  <c r="G53" i="101"/>
  <c r="B53" i="101" s="1"/>
  <c r="G54" i="101"/>
  <c r="B54" i="101" s="1"/>
  <c r="G55" i="101"/>
  <c r="B55" i="101" s="1"/>
  <c r="G56" i="101"/>
  <c r="B56" i="101" s="1"/>
  <c r="G57" i="101"/>
  <c r="B57" i="101" s="1"/>
  <c r="G58" i="101"/>
  <c r="B58" i="101" s="1"/>
  <c r="G59" i="101"/>
  <c r="B59" i="101" s="1"/>
  <c r="G60" i="101"/>
  <c r="B60" i="101" s="1"/>
  <c r="G61" i="101"/>
  <c r="B61" i="101" s="1"/>
  <c r="G62" i="101"/>
  <c r="B62" i="101" s="1"/>
  <c r="G63" i="101"/>
  <c r="B63" i="101" s="1"/>
  <c r="G64" i="101"/>
  <c r="B64" i="101" s="1"/>
  <c r="G65" i="101"/>
  <c r="B65" i="101" s="1"/>
  <c r="G66" i="101"/>
  <c r="B66" i="101" s="1"/>
  <c r="G67" i="101"/>
  <c r="B67" i="101" s="1"/>
  <c r="G68" i="101"/>
  <c r="B68" i="101" s="1"/>
  <c r="G69" i="101"/>
  <c r="B69" i="101" s="1"/>
  <c r="G70" i="101"/>
  <c r="B70" i="101" s="1"/>
  <c r="G23" i="101"/>
  <c r="G73" i="101"/>
  <c r="B20" i="78" l="1"/>
  <c r="R4" i="125"/>
  <c r="S4" i="125"/>
  <c r="T4" i="125"/>
  <c r="U4" i="125"/>
  <c r="V4" i="125"/>
  <c r="W4" i="125"/>
  <c r="X4" i="125"/>
  <c r="AA4" i="125"/>
  <c r="AB4" i="125"/>
  <c r="Q4" i="125"/>
  <c r="C4" i="125"/>
  <c r="G4" i="125"/>
  <c r="H4" i="125"/>
  <c r="I4" i="125"/>
  <c r="L4" i="125"/>
  <c r="M4" i="125"/>
  <c r="B4" i="125"/>
  <c r="P21" i="125" l="1"/>
  <c r="AC19" i="125"/>
  <c r="N19" i="125"/>
  <c r="AC18" i="125"/>
  <c r="N18" i="125"/>
  <c r="AC17" i="125"/>
  <c r="N17" i="125"/>
  <c r="AC16" i="125"/>
  <c r="N16" i="125"/>
  <c r="AC15" i="125"/>
  <c r="N15" i="125"/>
  <c r="AC14" i="125"/>
  <c r="N14" i="125"/>
  <c r="AC13" i="125"/>
  <c r="N13" i="125"/>
  <c r="AC12" i="125"/>
  <c r="N12" i="125"/>
  <c r="AC11" i="125"/>
  <c r="N11" i="125"/>
  <c r="AC10" i="125"/>
  <c r="N10" i="125"/>
  <c r="AC9" i="125"/>
  <c r="N9" i="125"/>
  <c r="AC8" i="125"/>
  <c r="AC4" i="125" s="1"/>
  <c r="N8" i="125"/>
  <c r="P4" i="125"/>
  <c r="N4" i="125" l="1"/>
  <c r="B23" i="101"/>
  <c r="G75" i="101" l="1"/>
  <c r="F75" i="101" s="1"/>
  <c r="F15" i="78"/>
  <c r="I74" i="101" l="1"/>
  <c r="I73" i="101"/>
  <c r="H15" i="78" s="1"/>
  <c r="M75" i="101"/>
  <c r="K75" i="101"/>
  <c r="J4" i="1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8" authorId="0" shapeId="0" xr:uid="{C274F3AF-2F43-4CFC-B5B5-D182602AA288}">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sharedStrings.xml><?xml version="1.0" encoding="utf-8"?>
<sst xmlns="http://schemas.openxmlformats.org/spreadsheetml/2006/main" count="644" uniqueCount="449">
  <si>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</si>
  <si>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</si>
  <si>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</si>
  <si>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</si>
  <si>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</si>
  <si>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</si>
  <si>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</si>
  <si>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</si>
  <si>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</si>
  <si>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</si>
  <si>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</si>
  <si>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</si>
  <si>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</si>
  <si>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</si>
  <si>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</si>
  <si>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</si>
  <si>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</si>
  <si>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</si>
  <si>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</si>
  <si>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</si>
  <si>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</si>
  <si>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</si>
  <si>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</si>
  <si>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</si>
  <si>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</si>
  <si>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</si>
  <si>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</si>
  <si>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</si>
  <si>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</si>
  <si>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</si>
  <si>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</si>
  <si>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</si>
  <si>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</si>
  <si>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</si>
  <si>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</si>
  <si>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</si>
  <si>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</si>
  <si>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</si>
  <si>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</si>
  <si>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</si>
  <si>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</si>
  <si>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</si>
  <si>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</si>
  <si>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</si>
  <si>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</si>
  <si>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</si>
  <si>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</si>
  <si>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</si>
  <si>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</si>
  <si>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</si>
  <si>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</si>
  <si>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</si>
  <si>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</si>
  <si>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</si>
  <si>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</si>
  <si>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</si>
  <si>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</si>
  <si>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</si>
  <si>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</si>
  <si>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</si>
  <si>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</si>
  <si>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</si>
  <si>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</si>
  <si>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</si>
  <si>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</si>
  <si>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</si>
  <si>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</si>
  <si>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</si>
  <si>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</si>
  <si>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</si>
  <si>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</si>
  <si>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</si>
  <si>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</si>
  <si>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</si>
  <si>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</si>
  <si>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</si>
  <si>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</si>
  <si>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</si>
  <si>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</si>
  <si>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</si>
  <si>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</si>
  <si>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</si>
  <si>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</si>
  <si>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</si>
  <si>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</si>
  <si>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</si>
  <si>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</si>
  <si>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</si>
  <si>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</si>
  <si>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</si>
  <si>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</si>
  <si>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</si>
  <si>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</si>
  <si>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</si>
  <si>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</si>
  <si>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</si>
  <si>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</si>
  <si>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</si>
  <si>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</si>
  <si>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</si>
  <si>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</si>
  <si>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</si>
  <si>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</si>
  <si>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</si>
  <si>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</si>
  <si>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</si>
  <si>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</si>
  <si>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</si>
  <si>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</si>
  <si>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</si>
  <si>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</si>
  <si>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</si>
  <si>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</si>
  <si>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腸管出血性大腸菌感染症</t>
    <phoneticPr fontId="5"/>
  </si>
  <si>
    <t>４類感染症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</si>
  <si>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</si>
  <si>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</si>
  <si>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</si>
  <si>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</si>
  <si>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</si>
  <si>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3．残留農薬等  　　         </t>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</si>
  <si>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</si>
  <si>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</si>
  <si>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</si>
  <si>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</si>
  <si>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</si>
  <si>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</si>
  <si>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</si>
  <si>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</si>
  <si>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</si>
  <si>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</si>
  <si>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</si>
  <si>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</si>
  <si>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</si>
  <si>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</si>
  <si>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</si>
  <si>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</si>
  <si>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</si>
  <si>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</si>
  <si>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</si>
  <si>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</si>
  <si>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</si>
  <si>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</si>
  <si>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</si>
  <si>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</si>
  <si>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</si>
  <si>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2021年</t>
  </si>
  <si>
    <t>2021年</t>
    <phoneticPr fontId="5"/>
  </si>
  <si>
    <t xml:space="preserve"> </t>
    <phoneticPr fontId="86"/>
  </si>
  <si>
    <t>厚生労働省：国内の発生状況など
https://www.mhlw.go.jp/stf/covid-19/kokunainohasseijoukyou.html#h2_1
厚生労働省：データからわかる－新型コロナウイルス感染症情報－
https：//covid19.mhlw.go.jp/</t>
    <phoneticPr fontId="86"/>
  </si>
  <si>
    <t>https://www.mhlw.go.jp/stf/covid-19/kokunainohasseijoukyou.html#h2_1</t>
    <phoneticPr fontId="86"/>
  </si>
  <si>
    <t>厚生労働省：データからわかる－新型コロナウイルス感染症情報－</t>
    <phoneticPr fontId="86"/>
  </si>
  <si>
    <t xml:space="preserve">
</t>
    <phoneticPr fontId="86"/>
  </si>
  <si>
    <t>https：//covid19.mhlw.go.jp/</t>
    <phoneticPr fontId="86"/>
  </si>
  <si>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</si>
  <si>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</si>
  <si>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</si>
  <si>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</si>
  <si>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</si>
  <si>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</si>
  <si>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</si>
  <si>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北海道</t>
    <rPh sb="0" eb="3">
      <t>ホッカイドウ</t>
    </rPh>
    <phoneticPr fontId="86"/>
  </si>
  <si>
    <t>8．衛生訓話</t>
    <rPh sb="2" eb="4">
      <t>エイセイ</t>
    </rPh>
    <rPh sb="4" eb="6">
      <t>クンワ</t>
    </rPh>
    <phoneticPr fontId="5"/>
  </si>
  <si>
    <t>12-21年月平均</t>
  </si>
  <si>
    <t>2022年</t>
    <phoneticPr fontId="5"/>
  </si>
  <si>
    <t>1月</t>
    <phoneticPr fontId="86"/>
  </si>
  <si>
    <t>l</t>
    <phoneticPr fontId="33"/>
  </si>
  <si>
    <r>
      <rPr>
        <sz val="10"/>
        <color rgb="FFFFC000"/>
        <rFont val="ＭＳ Ｐゴシック"/>
        <family val="3"/>
        <charset val="128"/>
      </rPr>
      <t>■</t>
    </r>
    <r>
      <rPr>
        <sz val="10"/>
        <rFont val="ＭＳ Ｐゴシック"/>
        <family val="3"/>
        <charset val="128"/>
      </rPr>
      <t>賞味消費期限　　</t>
    </r>
    <r>
      <rPr>
        <sz val="10"/>
        <color rgb="FF6EF729"/>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</si>
  <si>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r>
      <t xml:space="preserve">　    </t>
    </r>
    <r>
      <rPr>
        <sz val="9"/>
        <rFont val="ＭＳ Ｐゴシック"/>
        <family val="3"/>
        <charset val="128"/>
      </rPr>
      <t>レベル2</t>
    </r>
    <phoneticPr fontId="5"/>
  </si>
  <si>
    <t>2023年</t>
    <phoneticPr fontId="5"/>
  </si>
  <si>
    <t>ノロウイルス指数平年同等　散発事故発生</t>
    <rPh sb="6" eb="8">
      <t>シスウ</t>
    </rPh>
    <rPh sb="8" eb="10">
      <t>ヘイネン</t>
    </rPh>
    <rPh sb="10" eb="12">
      <t>ドウトウ</t>
    </rPh>
    <rPh sb="13" eb="15">
      <t>サンパツ</t>
    </rPh>
    <rPh sb="15" eb="17">
      <t>ジコ</t>
    </rPh>
    <rPh sb="17" eb="19">
      <t>ハッセイ</t>
    </rPh>
    <phoneticPr fontId="5"/>
  </si>
  <si>
    <r>
      <t xml:space="preserve">タイトル </t>
    </r>
    <r>
      <rPr>
        <sz val="14"/>
        <color theme="0"/>
        <rFont val="ＭＳ Ｐゴシック"/>
        <family val="3"/>
        <charset val="128"/>
      </rPr>
      <t>(賞味期限誤りとアレルゲン記載漏れが目立つ一週間でした。!)</t>
    </r>
    <rPh sb="6" eb="10">
      <t>ショウミキゲン</t>
    </rPh>
    <rPh sb="10" eb="11">
      <t>アヤマ</t>
    </rPh>
    <rPh sb="18" eb="20">
      <t>キサイ</t>
    </rPh>
    <rPh sb="20" eb="21">
      <t>モ</t>
    </rPh>
    <rPh sb="23" eb="25">
      <t>メダ</t>
    </rPh>
    <rPh sb="26" eb="29">
      <t>イッシュウカン</t>
    </rPh>
    <phoneticPr fontId="5"/>
  </si>
  <si>
    <t>　</t>
  </si>
  <si>
    <t>先週に比べて全国平均は</t>
    <phoneticPr fontId="5"/>
  </si>
  <si>
    <t xml:space="preserve"> </t>
    <phoneticPr fontId="33"/>
  </si>
  <si>
    <t>※2023年 第11週（3/13～3/19）  現在</t>
    <phoneticPr fontId="86"/>
  </si>
  <si>
    <t>上記の他「 食品において不検出とされる農薬等 」が定められています。</t>
    <phoneticPr fontId="33"/>
  </si>
  <si>
    <t>9-10月、4月以降
施設の所在市町村で流行・   食中毒が報告される
定点観測値が5.00前後</t>
    <phoneticPr fontId="86"/>
  </si>
  <si>
    <t xml:space="preserve">【情報共有】　週間・情報収集/情報は毎週確認する
【常設】　嘔吐物処理セットの配備
【体調管理】従業員の健康状況を徹底し、不良者は調理・加工ラインより外す
</t>
    <phoneticPr fontId="86"/>
  </si>
  <si>
    <t>管理レベル「2」　</t>
    <phoneticPr fontId="5"/>
  </si>
  <si>
    <t>また、上記の各一覧表は、公益財団法人 日本食品化学研究振興財団が、</t>
    <phoneticPr fontId="33"/>
  </si>
  <si>
    <t>官報及び厚生労働省発表資料を基に独自に編集したものでありますので、</t>
    <phoneticPr fontId="33"/>
  </si>
  <si>
    <t>この表の数値等をご利用になる場合は、官報等で再度ご確認下さい。</t>
    <phoneticPr fontId="33"/>
  </si>
  <si>
    <t>1.　食中毒</t>
    <rPh sb="3" eb="6">
      <t>ショクチュウドク</t>
    </rPh>
    <phoneticPr fontId="33"/>
  </si>
  <si>
    <t>2.　ノロウイルス</t>
    <phoneticPr fontId="33"/>
  </si>
  <si>
    <t>管理レベル「2」　</t>
    <phoneticPr fontId="33"/>
  </si>
  <si>
    <t xml:space="preserve"> 全国指数</t>
    <phoneticPr fontId="5"/>
  </si>
  <si>
    <t xml:space="preserve">et </t>
    <phoneticPr fontId="16"/>
  </si>
  <si>
    <t>（最近５年間の週値の比較） ノロウイルスの感染周期は4年ですね　前回は2018年</t>
    <rPh sb="1" eb="3">
      <t>サイキン</t>
    </rPh>
    <rPh sb="3" eb="6">
      <t>ゴネンカン</t>
    </rPh>
    <rPh sb="7" eb="8">
      <t>シュウ</t>
    </rPh>
    <rPh sb="8" eb="9">
      <t>アタイ</t>
    </rPh>
    <rPh sb="10" eb="12">
      <t>ヒカク</t>
    </rPh>
    <rPh sb="21" eb="25">
      <t>カンセンシュウキ</t>
    </rPh>
    <rPh sb="27" eb="28">
      <t>ネン</t>
    </rPh>
    <rPh sb="32" eb="34">
      <t>ゼンカイ</t>
    </rPh>
    <rPh sb="39" eb="40">
      <t>ネン</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</si>
  <si>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</si>
  <si>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　</t>
    <phoneticPr fontId="33"/>
  </si>
  <si>
    <t>インフルエンザ
と
新型コロナ</t>
    <rPh sb="10" eb="12">
      <t>シンガタ</t>
    </rPh>
    <phoneticPr fontId="86"/>
  </si>
  <si>
    <t>★数年間で二番目に高い比率でノロウイルス終息か</t>
    <rPh sb="1" eb="4">
      <t>スウネンカン</t>
    </rPh>
    <rPh sb="5" eb="8">
      <t>ニバンメ</t>
    </rPh>
    <rPh sb="9" eb="10">
      <t>タカ</t>
    </rPh>
    <rPh sb="11" eb="13">
      <t>ヒリツ</t>
    </rPh>
    <rPh sb="20" eb="22">
      <t>シュウソク</t>
    </rPh>
    <phoneticPr fontId="5"/>
  </si>
  <si>
    <t>9．スポンサー広告</t>
    <rPh sb="7" eb="9">
      <t>コウコク</t>
    </rPh>
    <phoneticPr fontId="5"/>
  </si>
  <si>
    <t xml:space="preserve">腸チフス
パラチフス
</t>
    <rPh sb="0" eb="1">
      <t>チョウ</t>
    </rPh>
    <phoneticPr fontId="5"/>
  </si>
  <si>
    <t>インフルエンザ 新型</t>
    <phoneticPr fontId="86"/>
  </si>
  <si>
    <t xml:space="preserve">コロナウイルス感染症  </t>
    <phoneticPr fontId="86"/>
  </si>
  <si>
    <t>報告数　　　</t>
    <phoneticPr fontId="86"/>
  </si>
  <si>
    <t>報告数</t>
    <phoneticPr fontId="86"/>
  </si>
  <si>
    <t>　総数　　　　</t>
    <phoneticPr fontId="5"/>
  </si>
  <si>
    <t>男性　　　　</t>
    <phoneticPr fontId="86"/>
  </si>
  <si>
    <t>女性</t>
    <phoneticPr fontId="86"/>
  </si>
  <si>
    <t>I女性</t>
    <phoneticPr fontId="86"/>
  </si>
  <si>
    <t>　NC総数　　　　</t>
    <phoneticPr fontId="5"/>
  </si>
  <si>
    <t>NC女性</t>
    <phoneticPr fontId="86"/>
  </si>
  <si>
    <t>2023年第39週　公的データは10月16日掲載のため今回は未掲載</t>
    <rPh sb="4" eb="5">
      <t>ネン</t>
    </rPh>
    <rPh sb="5" eb="6">
      <t>ダイ</t>
    </rPh>
    <rPh sb="8" eb="9">
      <t>シュウ</t>
    </rPh>
    <rPh sb="10" eb="12">
      <t>コウテキ</t>
    </rPh>
    <rPh sb="18" eb="19">
      <t>ガツ</t>
    </rPh>
    <rPh sb="21" eb="22">
      <t>ヒ</t>
    </rPh>
    <rPh sb="22" eb="24">
      <t>ケイサイ</t>
    </rPh>
    <rPh sb="27" eb="29">
      <t>コンカイ</t>
    </rPh>
    <rPh sb="30" eb="33">
      <t>ミケイサイ</t>
    </rPh>
    <phoneticPr fontId="33"/>
  </si>
  <si>
    <t>NC男性</t>
    <phoneticPr fontId="86"/>
  </si>
  <si>
    <t>I男性</t>
    <phoneticPr fontId="86"/>
  </si>
  <si>
    <t>　I総数</t>
    <phoneticPr fontId="5"/>
  </si>
  <si>
    <t>やや増加　コロナ前に近づく</t>
    <rPh sb="2" eb="4">
      <t>ゾウカ</t>
    </rPh>
    <rPh sb="8" eb="9">
      <t>マエ</t>
    </rPh>
    <rPh sb="10" eb="11">
      <t>チカ</t>
    </rPh>
    <phoneticPr fontId="5"/>
  </si>
  <si>
    <t>3類感染症　
細菌性赤痢</t>
    <phoneticPr fontId="5"/>
  </si>
  <si>
    <t>回収＆返金</t>
  </si>
  <si>
    <t>ツルヤ</t>
  </si>
  <si>
    <t>回収＆交換</t>
  </si>
  <si>
    <t>回収＆返金/交換</t>
  </si>
  <si>
    <t>回収</t>
  </si>
  <si>
    <t>いなげや</t>
  </si>
  <si>
    <t>毎週　　ひとつ　　覚えていきましょう</t>
    <phoneticPr fontId="5"/>
  </si>
  <si>
    <t>　↓　職場の先輩は以下のことを理解して　わかり易く　指導しましょう　↓</t>
    <phoneticPr fontId="5"/>
  </si>
  <si>
    <t>.</t>
    <phoneticPr fontId="86"/>
  </si>
  <si>
    <t>単月としては多い</t>
    <rPh sb="0" eb="2">
      <t>タンゲツ</t>
    </rPh>
    <rPh sb="6" eb="7">
      <t>オオ</t>
    </rPh>
    <phoneticPr fontId="86"/>
  </si>
  <si>
    <t>下野新聞</t>
    <rPh sb="0" eb="2">
      <t>シモノ</t>
    </rPh>
    <rPh sb="2" eb="4">
      <t>シンブン</t>
    </rPh>
    <phoneticPr fontId="86"/>
  </si>
  <si>
    <t>福岡放送</t>
    <rPh sb="0" eb="2">
      <t>フクオカ</t>
    </rPh>
    <rPh sb="2" eb="4">
      <t>ホウソウ</t>
    </rPh>
    <phoneticPr fontId="86"/>
  </si>
  <si>
    <t>11 月 27 日に給食調理員 1 名が体調不良により休暇を取得した。検査を行った結果、夕方にノロウイルス陽性が判明。他の調理員に体調不良の者はいないが、感染の有無を確認する必要があるため、11 月 28 日の給食を急遽休止することとし、保護者に対しお弁当の持参を依頼した(牛乳のみ提供)。11 月 29 日については、調理を必要としない簡易給食を提供する予定となっている。11 月 30 日以降の対応については、検討中である。</t>
    <phoneticPr fontId="86"/>
  </si>
  <si>
    <t>鎌倉市ニュース</t>
    <rPh sb="0" eb="3">
      <t>カマクラシ</t>
    </rPh>
    <phoneticPr fontId="86"/>
  </si>
  <si>
    <t>福岡市東区の保育施設で、0歳から5歳までの園児49人と職員7人、あわせて56人が嘔吐（おうと）や下痢の症状を訴え、一部の園児からノロウイルスが検出されました。福岡市はノロウイルスによる感染性胃腸炎の集団発生とみて28日、発表しました。
★北九州市の保育園でも感染 園児２５人に感染性胃腸炎　　KBC九州朝日放送 11/27</t>
    <rPh sb="120" eb="124">
      <t>キタキュウシュウシ</t>
    </rPh>
    <phoneticPr fontId="86"/>
  </si>
  <si>
    <t>ライフコーポレー...</t>
  </si>
  <si>
    <t>イオン九州</t>
  </si>
  <si>
    <t>ほうれん草 一部残留農薬成分基準値超過</t>
  </si>
  <si>
    <t>市が調べたところ、１１月２２日と２４日にこの店を利用した２０代から５０代の男性２２人と、３０代から４０代の女性７人のあわせて２９人が症状を訴えたということで、現在、全員が快方に向かっているということです。また、このうち１１人の客と従業員からノロウイルスが検出されたことから保健所はこの店の料理が原因の集団食中毒と断定し、３０日から３日間の営業停止処分にしました。</t>
    <phoneticPr fontId="86"/>
  </si>
  <si>
    <t>NHK</t>
    <phoneticPr fontId="86"/>
  </si>
  <si>
    <t>2023年第46週</t>
    <phoneticPr fontId="86"/>
  </si>
  <si>
    <t>新商品　NO NEN  (ラーメンメンヌキスープダケ)　あじ印食品工業</t>
    <rPh sb="0" eb="3">
      <t>シンショウヒン</t>
    </rPh>
    <rPh sb="30" eb="31">
      <t>ジルシ</t>
    </rPh>
    <rPh sb="31" eb="33">
      <t>ショクヒン</t>
    </rPh>
    <rPh sb="33" eb="35">
      <t>コウギョウ</t>
    </rPh>
    <phoneticPr fontId="33"/>
  </si>
  <si>
    <t>2023/47週</t>
    <phoneticPr fontId="86"/>
  </si>
  <si>
    <t>2023/48週</t>
  </si>
  <si>
    <t>今週のニュース（Noroｖｉｒｕｓ） (12/4-12/10)</t>
    <rPh sb="0" eb="2">
      <t>コンシュウ</t>
    </rPh>
    <phoneticPr fontId="5"/>
  </si>
  <si>
    <t>-</t>
    <phoneticPr fontId="86"/>
  </si>
  <si>
    <t>食中毒情報  (12/4-12/10)</t>
    <rPh sb="0" eb="3">
      <t>ショクチュウドク</t>
    </rPh>
    <rPh sb="3" eb="5">
      <t>ジョウホウ</t>
    </rPh>
    <phoneticPr fontId="5"/>
  </si>
  <si>
    <t>海外情報 (12/4-12/10)</t>
    <rPh sb="0" eb="4">
      <t>カイガイジョウホウ</t>
    </rPh>
    <phoneticPr fontId="5"/>
  </si>
  <si>
    <t>※2023年 第48週（11/27～12/3） 現在</t>
    <phoneticPr fontId="5"/>
  </si>
  <si>
    <t>食品リコール・回収情報
 (12/4-12/10)</t>
    <rPh sb="0" eb="2">
      <t>ショクヒン</t>
    </rPh>
    <rPh sb="7" eb="9">
      <t>カイシュウ</t>
    </rPh>
    <rPh sb="9" eb="11">
      <t>ジョウホウ</t>
    </rPh>
    <phoneticPr fontId="5"/>
  </si>
  <si>
    <t>小田急商事</t>
  </si>
  <si>
    <t>東立商事</t>
  </si>
  <si>
    <t>よこすか葉山農業...</t>
  </si>
  <si>
    <t>manameal...</t>
  </si>
  <si>
    <t>古舘製麺所</t>
  </si>
  <si>
    <t>天然酵母パン メ...</t>
  </si>
  <si>
    <t>津具屋製菓</t>
  </si>
  <si>
    <t>あまに鶏のとり天 一部ラベル誤貼付でアレルゲン表示欠落</t>
  </si>
  <si>
    <t>日洋フレッシュ</t>
  </si>
  <si>
    <t>7プレミアム さばの塩焼 一部プラスチック片混入の恐れコメントあり</t>
  </si>
  <si>
    <t>ウオロク</t>
  </si>
  <si>
    <t>タレかつ丼 一部ラベル誤貼付でアレルゲン(卵)表示欠落</t>
  </si>
  <si>
    <t>社会福祉法人くる...</t>
  </si>
  <si>
    <t>レモンクッキー 一部原料(小麦粉)でカビ毒の基準値超過</t>
  </si>
  <si>
    <t>イトーヨーカ堂</t>
  </si>
  <si>
    <t>草加店 鶏もも塩唐揚げ 一部加熱不十分</t>
  </si>
  <si>
    <t>羽沢製菓</t>
  </si>
  <si>
    <t>南部煎餅全般 一部原料(小麦粉)カビ毒基準値超過</t>
  </si>
  <si>
    <t>枝豆ととうもろこしのつまみ揚げ 一部特定原材料表示欠落</t>
  </si>
  <si>
    <t>ジャパンミート</t>
  </si>
  <si>
    <t>冷凍5種のきのこピザ他4品目 一部保存温度逸脱コメントあり</t>
  </si>
  <si>
    <t>特定非営利活動法...</t>
  </si>
  <si>
    <t>まりちゃんのカヌレ 一部賞味期限誤記入</t>
  </si>
  <si>
    <t>おいしさ発信工房...</t>
  </si>
  <si>
    <t>フルーツゼリー 一部原材料,添加物表示欠落</t>
  </si>
  <si>
    <t>サミット</t>
  </si>
  <si>
    <t>本一色店 しらす干 一部消費期限誤表記</t>
  </si>
  <si>
    <t>テレック</t>
  </si>
  <si>
    <t>農心 セウカンブラック 一部アレルゲン表示欠落</t>
  </si>
  <si>
    <t>三浦屋</t>
  </si>
  <si>
    <t>真アジフライ 一部ラベル誤貼付でアレルギー誤表示</t>
  </si>
  <si>
    <t>成田柳屋本店</t>
  </si>
  <si>
    <t>多笑餅 一部消費期限誤印字</t>
  </si>
  <si>
    <t>沖縄マツバラ</t>
  </si>
  <si>
    <t>あんもち他 一部消費期限誤印字</t>
  </si>
  <si>
    <t>大海老天重 一部ラベル誤貼付でアレルゲン表示欠落</t>
  </si>
  <si>
    <t>糸島手造りハム</t>
  </si>
  <si>
    <t>ポークジャーキー 一部亜硝酸根成分規格超過</t>
  </si>
  <si>
    <t>北総ガーデン</t>
  </si>
  <si>
    <t>濃蜜やきいも 一部食味の変異</t>
  </si>
  <si>
    <t>小沢食品</t>
  </si>
  <si>
    <t>昭和の豆腐 絹 一部消費期限誤表示</t>
  </si>
  <si>
    <t>山形店 広島県産かき大粒 一部ラベル誤貼付で表記間違い</t>
  </si>
  <si>
    <t>えひめ中央農業協...</t>
  </si>
  <si>
    <t>ブロッコリー 一部残留農薬基準超過</t>
  </si>
  <si>
    <t>マックスバリュ西...</t>
  </si>
  <si>
    <t>ハンバーグ弁当他10商品 調理オーブンに洗浄用薬剤残留の恐れ</t>
  </si>
  <si>
    <t>Wベリーベーグル 一部アレルゲン(乳成分,大豆)表示欠落</t>
  </si>
  <si>
    <t>志賀煎餅</t>
  </si>
  <si>
    <t>南部せんべい 一部原料小麦でDON赤カビ基準超過</t>
  </si>
  <si>
    <t>菓一條</t>
  </si>
  <si>
    <t>吹上(和菓子)他 一部賞味期限誤印字</t>
  </si>
  <si>
    <t>近商ストア</t>
  </si>
  <si>
    <t>布施店 カキフライ 一部消費期限誤表示</t>
  </si>
  <si>
    <t>イオンリテールス...</t>
  </si>
  <si>
    <t>お肉屋さんのコロッケ 一部ラベル誤貼付で特定原材料表示欠落</t>
  </si>
  <si>
    <t>マルキョウ</t>
  </si>
  <si>
    <t>川棚店 カツオ刺身用 一部消費期限誤印字</t>
  </si>
  <si>
    <t>オーサワジャパン...</t>
  </si>
  <si>
    <t>オーサワの石臼挽き完全粉 他 一部原料(小麦)で基準超過のカビ毒</t>
  </si>
  <si>
    <t>岩手屋</t>
  </si>
  <si>
    <t>巖手とりから 一部原料(小麦粉)で基準値超過のデオキシニバレノール</t>
  </si>
  <si>
    <t>DOUNEL</t>
  </si>
  <si>
    <t>かりんとう全般 一部原料(小麦粉)に基準値超過の赤カビの恐れ</t>
  </si>
  <si>
    <t>山口県農業協同組...</t>
  </si>
  <si>
    <t>遊気百菜館 春菊 一部残留農薬基準超過</t>
  </si>
  <si>
    <t>崎陽軒</t>
  </si>
  <si>
    <t>崎陽軒 駅弁シリーズ チャーハン弁当 一部ラベル誤貼付</t>
  </si>
  <si>
    <t>社会福祉法人夢2...</t>
  </si>
  <si>
    <t>黒糖きなこクッキー他5品目 一部原料でDON基準値超過の恐れ</t>
  </si>
  <si>
    <t>ノースオブジェク...</t>
  </si>
  <si>
    <t>カップマドレーヌ他 一部包装不良の恐れ</t>
  </si>
  <si>
    <t>えひめ中央農協 干し柿(ふじ柿) 一部カビ発生の恐れ</t>
  </si>
  <si>
    <t>楽陽食品</t>
  </si>
  <si>
    <t>チルド20個餃子 一部賞味期限誤印字</t>
  </si>
  <si>
    <t>江戸前握り寿司(錦) 一部特定原材料(卵)表示欠落</t>
  </si>
  <si>
    <t>いくら細巻 一部ラベル誤貼付で特定原材料表示欠落</t>
  </si>
  <si>
    <t>八宝菜・炒飯弁当 一部ラベル誤貼付で特定原材料表示欠落</t>
  </si>
  <si>
    <t>グラノーラ 2商品 一部アレルギー(乳成分)表示欠落</t>
  </si>
  <si>
    <t>韃靼そば 他 計21商品 一部原料(小麦粉)でDONカビ毒基準値超過</t>
  </si>
  <si>
    <t>パン 一部原材料(小麦粉)からDONかび毒基準値超過</t>
  </si>
  <si>
    <t>こねこのあしあと 一部個包装シール部分に不具合</t>
  </si>
  <si>
    <t>2023年第47週（11月20日〜11月26日）</t>
    <phoneticPr fontId="86"/>
  </si>
  <si>
    <t>結核例　195例</t>
    <rPh sb="7" eb="8">
      <t>レイ</t>
    </rPh>
    <phoneticPr fontId="5"/>
  </si>
  <si>
    <t>血清群・毒素型：‌O157 VT1・VT2（19例）、O157 VT2（15例）、O111 VT1（6例）、O26 VT1（5例）、O115VT1（1例）、
O128 VT1・VT2（1例）、O146VT2（1例）、O8 VT2（1例）、O91 VT1（1例）、その他・不明（10例）
累積報告数：3,566例（有症者2,390例、うちHUS 65例．死亡3例）</t>
    <phoneticPr fontId="86"/>
  </si>
  <si>
    <t xml:space="preserve">年齢群：‌1歳（1例）、3歳（3例）、4歳（1例）、5歳（3例）、6歳（4例）、9歳（2例）、
10代（8例）、20代（7例）、30代（6例）、40代（6例）、50代（9例）、60代（4例）、
70代（5例）、80代（1例）
</t>
    <phoneticPr fontId="86"/>
  </si>
  <si>
    <t xml:space="preserve">腸管出血性大腸菌感染症60例（有症者38例、うちHUS 2例）
感染地域：国内47例、国内・国外不明13例
国内の感染地域：‌茨城県9例、埼玉県6例、東京都3例、福岡県3例、山形県2例、群馬県2例、神奈川県2例、宮崎県2例、鹿児島県2例、北海道1例、岩手県1例、福島県1例、千葉県1例、富山県1例、石川県1例、長野県1例、大阪府1例、兵庫県1例、愛媛県1例、大分県1例、国内（都道府県不明）5例
</t>
    <phoneticPr fontId="86"/>
  </si>
  <si>
    <t>E型肝炎7例 感染地域（感染源）：‌北海道1例（不明）、神奈川県1例（不明）、
京都府1例（豚レバー）、国内（都道府県不明）2例（牛肉/生レバー/ユッケ1例、    不明1例）、国内・国外不明2例（不明2例）</t>
    <phoneticPr fontId="86"/>
  </si>
  <si>
    <t>レジオネラ症41例（肺炎型37例、ポンティアック型3例、無症状病原体保有者1例）
感染地域：栃木県4例、愛媛県4例、埼玉県3例、富山県3例、岩手県2例、東京都2例、神奈川県2例、福岡県2例、秋田県1例、群馬県1例、千葉県1例、山梨県1例、岐阜県1例、静岡県1例、愛知県1例、京都府1例、兵庫県1例、石川県/愛知県1例、
国内（都道府県不明）3例、国内・国外不明6例
年齢群：50代（6例）、60代（3例）、70代（11例）、80代（12例）、90代以上（9例） 累積報告数：2,074例</t>
    <phoneticPr fontId="86"/>
  </si>
  <si>
    <t>アメーバ赤痢2例（腸管アメーバ症2例）
感染地域：国内（都道府県不明）1例、台湾1例
感染経路：性的接触1例（異性間・同性間不明）、経口感染1例</t>
    <phoneticPr fontId="86"/>
  </si>
  <si>
    <t>2023年第47週</t>
    <phoneticPr fontId="86"/>
  </si>
  <si>
    <r>
      <t xml:space="preserve">対前週
</t>
    </r>
    <r>
      <rPr>
        <b/>
        <sz val="14"/>
        <color rgb="FFFF0000"/>
        <rFont val="ＭＳ Ｐゴシック"/>
        <family val="3"/>
        <charset val="128"/>
      </rPr>
      <t>インフルエンザ 　    130.8%   増加</t>
    </r>
    <r>
      <rPr>
        <b/>
        <sz val="11"/>
        <rFont val="ＭＳ Ｐゴシック"/>
        <family val="3"/>
        <charset val="128"/>
      </rPr>
      <t xml:space="preserve">
</t>
    </r>
    <r>
      <rPr>
        <b/>
        <sz val="14"/>
        <color rgb="FFFF0000"/>
        <rFont val="ＭＳ Ｐゴシック"/>
        <family val="3"/>
        <charset val="128"/>
      </rPr>
      <t>新型コロナウイルス  119.2%　増加</t>
    </r>
    <rPh sb="0" eb="3">
      <t>タイゼンシュウ</t>
    </rPh>
    <rPh sb="26" eb="28">
      <t>ゾウカ</t>
    </rPh>
    <rPh sb="29" eb="31">
      <t>シンガタ</t>
    </rPh>
    <rPh sb="47" eb="49">
      <t>ゾウカ</t>
    </rPh>
    <phoneticPr fontId="86"/>
  </si>
  <si>
    <t>注意</t>
    <rPh sb="0" eb="2">
      <t>チュウイ</t>
    </rPh>
    <phoneticPr fontId="86"/>
  </si>
  <si>
    <t>食品表示 (12/4-12/10)</t>
    <rPh sb="0" eb="2">
      <t>ショクヒン</t>
    </rPh>
    <rPh sb="2" eb="4">
      <t>ヒョウジ</t>
    </rPh>
    <phoneticPr fontId="5"/>
  </si>
  <si>
    <t>残留農薬 (12/4-12/10)</t>
    <phoneticPr fontId="16"/>
  </si>
  <si>
    <t>コメを偽って表示し販売か 卸売り会社に山梨県が是正指示</t>
    <phoneticPr fontId="16"/>
  </si>
  <si>
    <t>韮崎市にあるコメの卸売り会社が袋詰めのコメを「武川米こしひかり」などと偽って表示して販売したとして、県は７日、この会社に食品表示法に基づいて適正な表示に是正するよう指示しました。県から是正指示を受けたのは韮崎市龍岡町下條南割でコメの卸売りなどを手がける「Ｔ・Ｍプライズ」です。
県によりますと、この会社はおととし１１月から去年５月までの間に袋に「武川米こしひかり」、原料玄米の欄に「山梨県産」や「コシヒカリ」などと表示した袋詰めのコメについて、実際には異なる産地や種類のコメを混ぜて販売していたということです。
おととし、県の調査で発覚し、その後ことし７月にかけて会社などへ立ち入り検査を行ったところ、少なくとも６６７６キロが小売店などに納品されていたということです。
このため県は、原材料の適正な表示などを定めた食品表示法に基づいて、７日、表示の改善や再発防止策の実施などを指示しました。
県から是正指示を受けたコメの卸売会社の社長は、ＮＨＫの取材に対し、「当時、コロナ禍で人手不足もあり、従業員が入れ替わる中で指導が行き届かず間違えて違う種類のコメを混入してしまったと思われる。内部の体制を見直し、今後は誤りのないように改善に努めたい」と話しています。</t>
    <phoneticPr fontId="16"/>
  </si>
  <si>
    <t>給食産地偽装で食品加工会社が撤退　小田原市立小学校、後継事業者決まる</t>
    <phoneticPr fontId="16"/>
  </si>
  <si>
    <t>　相模原市中央区の食品加工会社「寿食品」が外国産の豚肉を国内産と偽って給食食材として納品していた問題で、小田原市教育委員会は５日、同社が１２月末で撤退の意向を示していた市立小学校４校の給食調理業務について…</t>
    <phoneticPr fontId="16"/>
  </si>
  <si>
    <t>「白楊豚」問題で渡清（宇都宮）に行政指導　栃木県、食品表示法に基づき　別の豚納品し販売</t>
    <phoneticPr fontId="16"/>
  </si>
  <si>
    <t>栃木県高根沢町上柏崎の道の駅たかねざわ元気あっぷむらで宇都宮白楊高の「白楊豚」として別の豚肉が納品、販売されていた問題で、県が食品表示法に基づき、納品していた宇都宮市東宿郷5丁目の食肉加工卸「渡清」に対し行政指導したことが6日までに、関係者への取材で分かった。県は少なくとも9300キロ余りの豚肉を白楊豚と偽って表示していたなどとして、再発防止の措置を講じるよう同社に求めた。指導は11月30日付。
　関係者によると、県は調査の結果、同社が少なくとも2020年3月～23年10月の間、白楊豚と表示して別の豚肉9321キロを納品していたと判断。白楊豚の使用をうたった加工食品では輸入豚肉も使用しているのに、その使用割合を示さなかったとした。さらに同社が原産地などの表示の根拠となる製造記録を作っておらず、表示内容が本物かどうか証明できないとも認定した。その上で県は、食品表示に対する意識の欠如や管理態勢の不備などを指摘。食品表示に関する責任の所在を明確にしたり、チェック体制を定期的に検証したりして、必要な改善を行うよう指導した。全役員と社員に食品表示制度の教育を行うことなども求めた。
　行政指導を受け、同社は下野新聞社の取材に「コンプライアンス（法令順守）を徹底し、一から出直したい」とした。今後、宇都宮白楊高を訪れ謝罪するほか、22日までに県へ再発防止策を提出するという。道の駅を所有する高根沢町は「道の駅と白楊豚の信用を回復するため、原因と責任の所在を追及しなければならない」と、今後の対応を検討しているとした。
　問題を巡っては、10月上旬に外部の精肉業者から「白楊豚の供給量と消費量に不整合があるのではないか」と道の駅に情報があり、道の駅が渡清に問い合わせて発覚した。道の駅指定管理者の塚原緑地研究所は同27日、問題を公表。県は10月中旬以降、渡清に立ち入り調査などを行っていた。</t>
    <phoneticPr fontId="16"/>
  </si>
  <si>
    <t>「4週間で-20kg」広告に根拠なし　健康食品販売元に景表法違反</t>
    <phoneticPr fontId="16"/>
  </si>
  <si>
    <t>消費者庁は5日、著しい痩身（そうしん）効果をうたった健康食品「スリムサポ」を販売していた「アリュール」（東京都品川区）に対し、景品表示法違反（優良誤認）で再発防止策などを求める措置命令を出したと発表した。11月27日付。スリムサポはカプセル状の食品で、機能性表示食品として肥満気味な人の体重やウエストサイズなどの減少をサポートする効果があるとして消費者庁に届けられていた。消費者庁によると、同社は遅くとも2023年3月以降、自社サイトなどで「4週間で-20kg達成！！」などと、届け出た表示内容を越えた表現をし、誰でも簡単に痩身効果を得られるかのように表示した。消費者庁は同社が提出した資料はこうした表示の合理的な根拠を示すものではないと判断した。また、機能性表示食品は事業者の責任で食品の機能性の根拠などを届け出るもので、国が審査をする制度ではないにもかかわらず、「国が痩せると認めたサプリ」などとうその表示をしていた。</t>
    <phoneticPr fontId="16"/>
  </si>
  <si>
    <t>ブロッコリー 一部残留農薬基準超過</t>
    <phoneticPr fontId="16"/>
  </si>
  <si>
    <t>令和5年11月16日～30日に、関西1市場、愛媛1市場 で販売した「ブロッコリー」において、基準値を超える残留農薬(プロスルホカルブ)が検出「検出値0.07ppm(基準値0.01ppm)」されたため、回収する。これまで健康被害の報告はない。(リコールプラス編集部)(リコールプラス)
【対象】
ブロッコリー
関西1市場、愛媛1市場
【対処方法】
販売日:令和5年11月16日～30日販売分
回収方法:各市場からの回収
回収後の対応:廃棄
周知方法:えひめ中央農業協同組合ホームページ(http://www.ja-e-chuo.or.jp)
回収場所:えひめ中央農業協同組合　本所
【関連URL】https://ifas.mhlw.go.jp/faspub/_link.do?i=IO_S020502&amp;p=RCL202303459</t>
    <phoneticPr fontId="16"/>
  </si>
  <si>
    <t>https://www.foods-ch.com/anzen/kt_48122/</t>
    <phoneticPr fontId="16"/>
  </si>
  <si>
    <t>日本、ベトナム産のドリアンと唐辛子を廃棄　許容基準超の残留農薬検出で</t>
    <phoneticPr fontId="16"/>
  </si>
  <si>
    <t>日本の検疫当局はこのほど、許容基準を超える残留農薬が検出されたとして、ベトナム産のドリアンと唐辛子の2商品のロットを処分した。ロットを日本に輸入したのは、ジャパン・アップルLLC(Japan Apple LLC)とされている。このうちドリアンのロットは約1.4tで、許容基準を超えたプロシミドン(殺菌剤の一種)が検出。ベトナムの大手企業を介して1kg当たり13万2000VND(約800円)の価格で輸入されたもので、同ロットによる損失は約2億VND(約120万円)と試算される。
　一方、唐辛子のロットは約4tで、許容基準を超えたトリシクラゾールとヘキサコナゾール(いずれも殺菌剤の一種)が検出された。唐辛子については、補償のため再度輸入が必要で、これに応じなければペナルティを科される可能性が高いという。
　税関総局によると、2023年1～10月期におけるドリアン輸出額は20億USD(約2940億円)以上で、前年同期の7倍に膨らみ、果物・野菜輸出額の42％に寄与した。ドリアン輸出額のうち、中国向け輸出が圧倒的な割合を占めた。一方、厳しい基準の達成が求められる日本向けの輸出額は同▲12％減の130万USD(約1億9100万円)程度に留まった。</t>
    <phoneticPr fontId="16"/>
  </si>
  <si>
    <t>https://www.viet-jo.com/news/economy/231204175917.html</t>
    <phoneticPr fontId="16"/>
  </si>
  <si>
    <t>日本産カジキから基準値超えるカドミウム検出 水際検査で不合格／台湾</t>
    <phoneticPr fontId="16"/>
  </si>
  <si>
    <t>衛生福利部（保健省）食品薬物管理署（食薬署）は5日、日本から輸入されたカジキから基準値を超えるカドミウムが検出され、水際検査で不合格となったと公表した。規定により積み戻しまたは廃棄処分される。不合格となったのは北海道産カジキの切り身6キロ。有害性のある重金属、カドミウムが1キロ当たり0.2ミリグラム検出された。台湾における同品目の基準値は同0.05ミリグラムに設定されている。
この他、韓国から輸入されたブドウ約9450キロが残留農薬の基準違反で不合格となった。韓国のブドウが不合格となるのは今年に入ってから7件目。同署は先月27日から同品目の抜き取り検査の割合を、通常の「2～10％」から「20～50%」に引き上げた。この日公表された不合格品は計12件。日本産カジキや韓国産ブドウの他、中国から輸入されたトウガラシパウダーなどがリストに含まれている。</t>
    <phoneticPr fontId="16"/>
  </si>
  <si>
    <t>https://japan.focustaiwan.tw/society/202312060004</t>
    <phoneticPr fontId="16"/>
  </si>
  <si>
    <t>里芋における残留農薬基準値の超過について</t>
    <phoneticPr fontId="16"/>
  </si>
  <si>
    <t>日頃は、岐阜県農産物をご愛顧頂き誠にありがとうございます。
この度、残留農薬検査において食品衛生法で規定された残留農薬基準値を超過した事案が発生しました。
　そのため、該当する商品につきまして流通在庫、店頭商品、消費者の皆様から回収を致しております。関係者の皆様には多大なご迷惑をお掛けしておりますことを心からお詫び申し上げます。今後は、再発防止策を講じていく所存ですので、ご理解を賜りますようお願い申し上げます。
１．回収対象　
（１）店頭販売：令和５年１１月１６日（木）～１２月９日（土）
（２）品　　目：円空さといも　
２．検出内容
（１）検出成分：ダイアジノン（農薬名：ダイアジノンSLゾル）
（２）検出量：0.03ppm（基準値0.02ppm）
　※今回の検出値は、体重50㎏の人の場合、以下のとおり
　　○ＡＤＩ　(一日摂取許容量)
　　　この「さといも」を1kg未満であれば、毎日、一生涯、食べ続けても、健康に悪影響がでないと考えられる量
　　○ＡＲｆＤ（急性参照用量）
　　　この「さといも」を24時間以内に41kg以上食べなければ、急性毒性はないと考えられる量
３．経過
　土壌中のコガネムシ類幼虫を防除するため、種芋を植え付ける前にダイアジノンSLゾルを倍率50倍（使用基準　希釈倍率25倍～50倍）で使用しましたが、生産者１名において何らかの影響により当該農薬の成分が基準値以上残留し、成分が検出したと考えられます。なお、１２月９日現在、健康被害に関する報告は受けていません。</t>
    <phoneticPr fontId="16"/>
  </si>
  <si>
    <t>https://www.zennoh.or.jp/gf/topics/2023/98392.html</t>
    <phoneticPr fontId="16"/>
  </si>
  <si>
    <t>栃木県保健福祉部は８日、県北健康福祉センター管内の保育園で、ノロウイルスを原因とする感染性胃腸炎が集団発生し、園児ら計30人が感染したと発表した。</t>
    <phoneticPr fontId="86"/>
  </si>
  <si>
    <t>豊橋市によりますと12月1日、市内で開かれていたスポーツ関係のイベントで役員らに“幕の内弁当”244食が配られ、弁当を食べた82人が下痢や発熱などの症状を訴えました。
このうち男性1人が入院しているということですが、快方に向かっているということです。
「幕の内弁当」の中身は、ごはん・ハンバーグ・ミートソーススパゲティ・焼肉・揚げ物（エビフライやコロッケ）・サラダなどが入っていたということです。</t>
    <phoneticPr fontId="86"/>
  </si>
  <si>
    <t>CBC放送</t>
    <rPh sb="3" eb="5">
      <t>ホウソウ</t>
    </rPh>
    <phoneticPr fontId="86"/>
  </si>
  <si>
    <t>広島県によりますと１１月２６日から１２月４日までに、尾道市にある学校の寮を利用している生徒と職員４２人のうち、半数以上となる２４人の生徒がおう吐や下痢などの症状を訴えました。いずれも軽症だということです。
県の保健環境センターが症状が出た５人の便を検査した結果、全員からノロウイルス</t>
    <phoneticPr fontId="86"/>
  </si>
  <si>
    <t>NHK</t>
    <phoneticPr fontId="86"/>
  </si>
  <si>
    <t>岩手県の大船渡保健所管内の教育・保育施設で、ノロウイルスによる感染性胃腸炎が集団発生し、園児と職員合わせて28人が嘔吐や下痢の症状を訴えました。今年度県内で発生した感染性胃腸炎の集団発生は21件目です。…</t>
    <phoneticPr fontId="86"/>
  </si>
  <si>
    <t>IBC岩手</t>
    <rPh sb="0" eb="5">
      <t>ニコソイワテ</t>
    </rPh>
    <phoneticPr fontId="86"/>
  </si>
  <si>
    <t>https://www.topics.or.jp/articles/-/1005364</t>
    <phoneticPr fontId="86"/>
  </si>
  <si>
    <t>中国の２０２３年の「十大流行語」に、東京電力福島第１原発処理水の海洋放出を批判する際に中国政府が使う「核汚染水」が選ばれた。新華社が６日報じた。
　ほかには「中華民族現代文明」「デジタル中国」「杭州アジア大会」などが選ばれた。中国国家言語資源監視・研究センターが十数億に上る言葉が含まれたデータベースを基に選定したという。</t>
    <phoneticPr fontId="86"/>
  </si>
  <si>
    <t>イタリア下院、欧州初の培養肉の生産・販売禁止法案を可決(イタリア) ｜ ビジネス短信 ―ジェトロ</t>
  </si>
  <si>
    <t xml:space="preserve">COP28“再生可能エネルギーの発電容量3倍へ 110か国以上合意” ｜ NHK </t>
  </si>
  <si>
    <t>中国でミカンの食べ過ぎによる高カリウム血症患者が増加（CGTN Japanese）</t>
  </si>
  <si>
    <t>2024年から改正食品規則を適用、最新のガイドラインに基づくラベル表示を(マレーシア) ｜ ビジネス短信 ―ジェトロ</t>
  </si>
  <si>
    <t>中国、創作お茶飲料の成分開示 - 日本経済新聞</t>
  </si>
  <si>
    <t xml:space="preserve">ジェトロ、米国のPFASに関する食品包装・食品接触材規制の動向のウェビナー開催(米国) ｜ </t>
  </si>
  <si>
    <t>台湾が日本から輸入した食品からまた微量の放射線、今年すでに5回目―中国メディア</t>
  </si>
  <si>
    <t>日本産カジキから基準値超えるカドミウム検出 水際検査で不合格／台湾（中央社フォーカス台湾） - Yahoo!ニュース</t>
  </si>
  <si>
    <t xml:space="preserve">「核汚染水」十大流行語に 中国｜全国・海外のニュース - 徳島新聞 </t>
  </si>
  <si>
    <t>https://news.yahoo.co.jp/articles/75996df349f1f093457962ef48d5fb82350ca1af</t>
    <phoneticPr fontId="86"/>
  </si>
  <si>
    <t>衛生福利部（保健省）食品薬物管理署（食薬署）は5日、日本から輸入されたカジキから基準値を超えるカドミウムが検出され、水際検査で不合格となったと公表した。規定により積み戻しまたは廃棄処分される。不合格となったのは北海道産カジキの切り身6キロ。有害性のある重金属、カドミウムが1キロ当たり0.2ミリグラム検出された。台湾における同品目の基準値は同0.05ミリグラムに設定されている。この他、韓国から輸入されたブドウ約9450キロが残留農薬の基準違反で不合格となった。韓国のブドウが不合格となるのは今年に入ってから7件目。同署は先月27日から同品目の抜き取り検査の割合を、通常の「2～10％」から「20～50%」に引き上げた。
この日公表された不合格品は計12件。日本産カジキや韓国産ブドウの他、中国から輸入されたトウガラシパウダーなどがリストに含まれている。</t>
    <phoneticPr fontId="86"/>
  </si>
  <si>
    <t>https://www.recordchina.co.jp/b924923-s25-c100-d0193.html</t>
    <phoneticPr fontId="86"/>
  </si>
  <si>
    <t>2023年12月5日、中国メディアの観察者網は、日本から台湾に輸出された食品で再び微量の放射性物質が確認されたと報じた。記事は台湾メディアが報じた内容として、台湾の衛生福利部食品薬物管理署が5日、熊本県産の輸入しいたけ粉末1．2キロから1キロ当たり10．6ベクレルの放射性物質セシウム137が検出されたことを明らかにしたと紹介。林金富（リン・ジンフー）署長によると、今年に入って日本の輸入食品から微量の放射性物質が見つかるのは茨城県産の緑茶パウダーや北海道産の松茸、鹿児島産の抹茶パウダー、愛知県産のブルーベリーエキスに続いて5回目、東京電力福島第一原発の汚染処理水の海洋放出が始まってから3回目であると伝えた。
また、台湾の食品安全法では食品中に含まれる放射性物質の限界量が1キロ当たり100ベクレルとなっており、今回のしいたけ粉末は同法の基準に適合していると紹介する一方、立法院での決議に基づき同署が業者に対して返送や廃棄を求める「道徳的説諭」を実施し、業者も相応の処理を行うことを約束したとしている。
記事はさらに、同署の統計として、東日本大震災に伴う同原発事故発生直後の2011年3月15日から今年12月3日までに日本から台湾に輸出された食品22万1475ロットの検査を実施し、このうちサンプル253点から微量の放射性元物質が検出されたものの、いずれも台湾と日本の基準内にあったと紹介した。</t>
    <phoneticPr fontId="86"/>
  </si>
  <si>
    <t>https://www.jetro.go.jp/biznews/2023/12/ddd622b977eca4e7.html</t>
    <phoneticPr fontId="86"/>
  </si>
  <si>
    <t>ジェトロは11月29日、米国の食品・食品包装関連規制を専門とするケラー・アンド・ヘックマン弁護士事務所（Keller and Heckman LLP）のジョージ・ミスコー（George G. Misko, Partner）弁護士と、日本案件担当アドバイザーの難波多加志氏を講師に招き、米国向けに輸出を行う国内食品製造業者などを対象とした「米国でのPFASに関する食品包装・食品接触材規制の動向」と題したウェビナーを開催した。500人を超える関係者が登録した。PFASは、いわゆる有機フッ素化合物の総称で、耐熱性や耐水性、耐油性、非粘着性などの特性があり、衣料、食品包装、調理器具、化粧品、電子・電気部品、自動車部品をはじめとする多くの産業や製品に利用されている。一方で、PFASが環境や人体に与えるマイナスの影響を理由に、PFASに関する規制の導入やメーカーが製造の中止を表明するといった動きもある（2022年12月22日記事、2023年3月15日記事参照）。
こうした中、ジェトロは2023年4月と6月にも、「カリフォルニアPFAS関連規制解説セミナー」「PFASを取り巻く最新情報と企業の対応方向」と題したウェビナーを開催している（2023年5月2日記事、2023年7月4日記事参照）。今回のウェビナーでは、全米の食品包装や食品接触材に関する規制の動向に焦点を当て、連邦政府による規制に加え、各州での規制動向についても解説した。質疑応答では、PFASの具体的な使用状況における規制適用の可能性や、米国環境保護庁（EPA）が公表した新規制などに関する質問があった。終了後のアンケートでは、「食品包装にかかるPFAS規制の米国内での規制の現状がよくわかった」「自社で規制を調べていたところで、大変参考になった」といった声が100件近く寄せられ、関心の高さがうかがえた。</t>
    <phoneticPr fontId="86"/>
  </si>
  <si>
    <t>https://www.jetro.go.jp/biznews/2023/12/40d11b44ca93180d.html</t>
    <phoneticPr fontId="86"/>
  </si>
  <si>
    <t>https://www.nikkei.com/article/DGKKZO76704310V01C23A2FFJ000/</t>
    <phoneticPr fontId="86"/>
  </si>
  <si>
    <t>中国で若者に人気のお茶を使った創作飲料を提供する店舗が、原材料やカロリーの情報を分かりやすく提供する取り組みを広げている。創作飲料は砂糖や乳製品を大量に使うものも少なくない。消費者の健康や安全に対する意識の高まりが、企業の情報開示の姿勢に影響を与えている。「全製品の原料、栄養成分、（産地などの）追跡情報を公開します」。お茶飲料の店舗を展開する「喜茶（HEYTEA）」は10月下旬、公式サイト上で宣言した。この日以降、店舗の電光掲示板や公式サイトには「成分の配合を披露」と銘打った表示が出るようになった。たとえば人気メニュー「多肉ブドウゼリー」のサイトページをみると、ジャスミン茶の一種である「緑●（おんなへんにもんがまえのない開）」を使い、産地は雲南省や四川省と書かれている。ブドウ果汁に人工色素と香料を使用していないことを明記し、ブドウ果肉については使用量や平均糖度まで開示している。
この取り組みについて、喜茶の女性利用客は「いまは授乳中なので、成分開示があると安心」と語った。別の女性も「成分の開示はいいことだ。他の企業も見習ってほしい」とした。中国では2015年ごろからお茶を使った創作飲料が流行し、「新式茶」と呼ばれている。果物のほか、チーズやクリームなど乳製品や砂糖を使った多様な飲料が存在する。
中国チェーンストア経営協会によると、23年8月末時点で新式茶の店舗は約51万5000店あり、20年末から36%増えた。一方で、消費者の健康意識は高まっている。別の調査によると、新式茶の購入回数を減らした人の49.4%が健康に害があると考えているほか、消費者の67.9%は品質と安全を考慮した上で購入しているとした。病気や肥満を避けるためにカロリーや脂肪、糖分の量を気にする人は多い。こうした動向を受けて、企業側も工夫を凝らす。ミルクティー専門店「覇王茶姫」は9月、自社サイトで「カロリー計算機」と名付けたサービスを開始した。利用者が飲料のサイズや甘みなどを選ぶと、カロリーやたんぱく質、脂肪の量が自動で表示される。お茶飲料店「茶百道」も一部の飲料についてたんぱく質や脂肪の含有量を開示し、第三者機関の検査報告書を開示している。情報開示が盛んになったのは、過去に有名な茶系飲料チェーンの店舗で、腐った果物の使用や害虫の発生が明らかになり、衛生問題が浮上したことも背景にある。飲食店が増加するなか、食品の透明性への対応は競争を左右する要素となっている。</t>
    <phoneticPr fontId="86"/>
  </si>
  <si>
    <t>マレーシア政府は2024年1月から、食品の新表示規則を施行する。2020年7月21日付官報で公示された「2020年食品（改正）（No.4）規則PDFファイル(外部サイトへ、新しいウィンドウで開きます)」第1条（2）に基づき、従来は2022年7月22日からの施行予定だったところ、運用開始を延期していたもの。
マレーシアで販売する食品の一般的な表示基準は、「1985年食品規則」に準拠する必要がある（ジェトロウェブサイト、食品関連の規制＞6.ラベル表示を参照）。今回の改正により、食品表示にかかる規制が一部変更されたことから、食品を取り扱う事業者は、必要に応じてラベルを更新する必要がある。例えば、保健省食品安全品質管理部が定める要件に適合しない場合の「オーガニック」やこれに類する用語の使用禁止、「全粒粉」と表示する際の詳細基準の設定、規定要件を満たす場合の砂糖や塩分不使用表示の容認、などが改正規則には明記された。上記官報を受け、保健省は2023年8月3日、新規則の運用開始日を2024年1月1日とする通達外部サイトへ、新しいウィンドウで開きます（マレー語のみ）を出した。食品表示には（1）量的原材料表示（QUID）、（2）食品添加物が含まれる場合には国際番号システム（INS）、（3）栄養成分表の下に塩分量、を明記する必要があると特記した上で、表示ラベルの具体例PDFファイル(外部サイトへ、新しいウィンドウで開きます)も提示。輸入者による「1983年食品法」および「1985年食品規則」の順守もあらためて強調した。また、2023年11月にジェトロが保健省に確認したところ、同省は今回の改正を反映した詳細ガイドラインPDFファイル(0.0B)も発行した。一般的な食品表示、栄養表示、食品広告、放射線照射食品の表示、遺伝子組み換え食品などのバイオテクノロジー応用食品の表示に関する指針などを掲載している。</t>
    <phoneticPr fontId="86"/>
  </si>
  <si>
    <t>https://news.yahoo.co.jp/articles/f257c796310ee5fab8f0bfb0ae307a0bde4202b9</t>
    <phoneticPr fontId="86"/>
  </si>
  <si>
    <t>最近、中国の一部病院では高カリウム血症と診断される人が増え、中には尿毒症を発症する人までいます。原因はミカンによるとのことです。冬になると、多くの人が強い酸味や甘みが際立った砂糖橘や貢橘と呼ばれる種類のミカンを好んで食べ、中には止まらなくなってしまう人もいます。その結果、体調に異変が生じて病院に緊急搬送される人も珍しくない状態です。武漢の夕刊紙「武漢晩報」によると、腎臓病の持病を持つ蒋さんは、ミカン5個を一気に食べたところ急に気を失って倒れ、病院に搬送されました。検査により、男性の場合には正常値が1リットル当たり53-106マイクロモルのクレアシンの血中濃度が、蒋さんの場合には1700マイクロモルでした。また、正常値は1リットル当たり3.5-5.5ミリミリモルのカリウム濃度は蒋さんの場合には7.2ミリモルであることが判明しました。蒋さんはこのことで、尿毒症と高カリウム血症を発症しており、心臓がいつ停止してもおかしくない状態との診断結果が出されました。
　同件について、浙江省のある病院腎臓病センターの医師は「果物を食べることで高カリウム血症になる患者が毎年多く発生している。ただし、皆さんが慌てる必要はない。これらの患者には腎臓病の基礎疾患がある。腎臓はカリウムを調節する重要な器官であり、腎臓病のない健康な人ならば、カリウム摂取量が多くなっても腎臓は多くのカリウムを排出するので、（カリウムの血中濃度の）バランスが保たれる」と説明しました。ただし、研究によると、中国人の慢性腎臓病の罹患率は10.8％前後で、低くありません。
　今はミカンが大量に店頭に並ぶシーズンです。そしてミカンにはカリウムイオンが豊富に含まれます。腎機能不全の人は、短時間にカリウムイオンを大量に摂取すると、腎臓が全力でカリウムイオンを体外に排出しようとしても過剰なカリウムイオンを排出し切れません。カリウムイオンが適宜に排出されず体内に蓄積すると高カリウム血症が引き起こされ、心拍と呼吸が直接に抑圧されます。その場合、迅速に手当を受けなければ命にかかわる危険にさらされることもあります。
　医師はさらに、「枝豆、バナナ、ブドウ、ミカン、キウイ、キノコ、海苔などはいずれも高カリウム食品で、腎臓病の人は食べることを控えめにする必要がある」と注意を喚起しました。</t>
    <phoneticPr fontId="86"/>
  </si>
  <si>
    <t>https://www3.nhk.or.jp/news/html/20231202/k10014276121000.html</t>
    <phoneticPr fontId="86"/>
  </si>
  <si>
    <t xml:space="preserve">気候変動対策を話し合う国連の会議、COP28で、議長国、UAE＝アラブ首長国連邦は2日、2030年までに世界全体の再生可能エネルギーの発電容量を3倍に引き上げ、エネルギー効率を2倍にする目標で110か国以上が合意したと発表しました。
</t>
    <phoneticPr fontId="86"/>
  </si>
  <si>
    <t>https://www.jetro.go.jp/biznews/2023/12/c243bfd91edf3dbf.html</t>
    <phoneticPr fontId="86"/>
  </si>
  <si>
    <t>米環境保護庁、ノースカロライナ州へのPFAS含有廃棄物の輸入承認を取り消し(米国、オランダ) ｜ ジェトロ</t>
    <phoneticPr fontId="86"/>
  </si>
  <si>
    <t>米国ノースカロライナ州のロイ・クーパー知事（民主党）は11月29日、米国環境保護庁（EPA）が化学メーカーのケマーズに与えていた、オランダから同州フェイエットビルへの有機フッ素化合物（PFAS）を含む廃棄物の輸入承認を取り消したと発表外部サイトへ、新しいウィンドウで開きますした。PFASは耐熱性、耐水性、耐油性、非粘着性などの特性があり、衣料、食品包装、調理器具、化粧品、電子・電気部品、自動車部品をはじめとする多くの産業や製品に利用されてきた。一方で、PFASが環境や人体に与えるマイナスの影響を理由に、PFASに関する規制の導入やメーカーが製造の中止を表明するといった動きがある（2022年12月22日記事、2023年3月15日記事参照）。今回、承認が取り消されたのは、PFASの1種であるGenX（注）を含む廃棄物の輸入に関するもの。EPAは9月8日、オランダからフェイエットビルの同社工場へのGenXを含む廃棄物の輸入を12カ月間で2,000トンまで承認したが、クーパー知事は11月3日、書簡外部サイトへ、新しいウィンドウで開きますをEPAに提出し、この承認の再考および取り消しを強く求めていた。さらに、11月15日には、同州選出の連邦上院のトム・ティリス議員（共和党）、連邦下院のデイビッド・ロウザー議員（共和党）、リチャード・ハドソン議員（共和党）も連名でEPAに書簡PDFファイル(外部サイトへ、新しいウィンドウで開きます)を送り、この承認への懸念を訴えていた。
EPAによると、11月13日にケマーズは同州環境品質局（DEQ）に対し書簡を提出し、輸入許可量の算出に誤りがあり、承認された数量は実際の数量の正しい推定ではないと述べ、EPAが条件付きで承認した数量とは10倍もの開きがあることを認めた。これを踏まえ、EPAはケマーズからの当初の申請に含まれていた情報が誤っていたとして、輸入承認を取り消すとともに、同社には危険なPFASを放出してきた歴史があり、公衆衛生と環境を完全に保護する対策を講じる能力があるか懸念していると述べた。ジェトロはPFAS関連規制などに関するセミナーを複数回開催しており、毎回多くの質問が寄せられるなど、日本企業の関心も高まっている（2023年7月4日記事参照）。</t>
    <phoneticPr fontId="86"/>
  </si>
  <si>
    <t>https://www.jetro.go.jp/biznews/2023/12/87cbbd0840f1bc25.html</t>
    <phoneticPr fontId="86"/>
  </si>
  <si>
    <t>イタリア下院は11月16日、培養肉などの細胞性食品・飼料の生産や販売を禁止する法案を可決した。159人の賛成、53人の反対、34人の棄権で、圧倒的な賛成多数となった。欧州で初めて培養肉の生産や販売を禁止する国となる見込み。同法案は、フランチェスコ・ロッロブリジタ農業・食料主権・林業相により提案され、3月に閣議で承認、7月に上院を通過していた。法案は予防原則を順守し、人々の健康および食文化の保護を目的として掲げている。違反した場合は製品の没収に加え、最低1万ユーロから最大6万ユーロ、または年間総売上高の10％を上限とする罰金が科せられる。
ロッロブリジタ農業・食料主権・林業相は7月、2022年11月にトスカーナ州の州議会において満場一致で細胞性食品に対して反対とされたことなどを例に挙げ、同法案が農業関係者だけでなく、バイヤーや消費者、欧州とイタリアのさまざまな政党から幅広い支持を得ていることを強調していた。
しかし、今後の動きへの懸念もある。EUでは細胞性食品についてまだ規制はなく、培養肉などの生産や販売は承認されていない。2023年11月16日付「イル・ソーレ・24オーレ」紙などの報道では、今回のイタリアの細胞性食品に対する「予防的」措置が、EU法や国際法に抵触するリスクがあると指摘している。
イタリアの農業団体コルディレッティ代表のエットレ・プランディーニ氏は11月16日付のプレスリリースで、「国内で最終決定が下された今、戦いの場は欧州。食品の品質と安全性についてリードするイタリアは、国民の健康を守る政策のために戦う義務がある」と述べた。ロッロブリジタ農業・食料主権・林業相も11月20日のラジオ番組で「われわれは品質の欠如を認めてはならない。EUがイタリアの選択が正しいと決断するまで働きかけていく」と述べた。</t>
    <phoneticPr fontId="86"/>
  </si>
  <si>
    <t>イタリア</t>
    <phoneticPr fontId="86"/>
  </si>
  <si>
    <t>米国</t>
    <rPh sb="0" eb="2">
      <t>ベイコク</t>
    </rPh>
    <phoneticPr fontId="86"/>
  </si>
  <si>
    <t>アラブ首長国連邦</t>
    <rPh sb="3" eb="6">
      <t>シュチョウコク</t>
    </rPh>
    <rPh sb="6" eb="8">
      <t>レンポウ</t>
    </rPh>
    <phoneticPr fontId="86"/>
  </si>
  <si>
    <t>中国</t>
    <rPh sb="0" eb="2">
      <t>チュウゴク</t>
    </rPh>
    <phoneticPr fontId="86"/>
  </si>
  <si>
    <t>マレーシア</t>
    <phoneticPr fontId="86"/>
  </si>
  <si>
    <t>台湾</t>
    <rPh sb="0" eb="2">
      <t>タイワン</t>
    </rPh>
    <phoneticPr fontId="86"/>
  </si>
  <si>
    <t>https://www.chunichi.co.jp/article/817509</t>
    <phoneticPr fontId="16"/>
  </si>
  <si>
    <t>https://www.yomiuri.co.jp/national/20231202-OYT1T50065/</t>
    <phoneticPr fontId="16"/>
  </si>
  <si>
    <t>神奈川県藤沢市は１日、市立小学校などの給食に使われた小麦粉から基準値の２倍の赤カビが検出されたと発表した。健康被害は確認されていないという。発表によると、検出されたのは、全国農業協同組合連合会岩手県本部が販売した同県産の小麦粉（２５キロ）。市内の小学校２４校と特別支援学校１校で提供されたカレーやシチューに使用されていた。
　１１月２８日に市内の食材納入業者から回収の連絡があり、別の製品に切り替えた。</t>
    <phoneticPr fontId="16"/>
  </si>
  <si>
    <t>https://news.tv-asahi.co.jp/news_society/articles/000326257.html</t>
    <phoneticPr fontId="16"/>
  </si>
  <si>
    <t>よみうりランドで行われた今月19日のイベント会場で、集団食中毒が発生していたことが分かりました。
　川崎市などによりますと、体調不良を訴えたのは62人で、イベントのキッチンカーで提供されていた「ハラミボックス」と「チキンボックス」を食べたということです。食中毒は、「ウエルシュ菌」によるものとみられています。
　東京都保健医療局などによりますと、ウエルシュ菌は食品の中心部など酸素に触れない状態を好み、100℃で1時間加熱しても死滅せずに生き残るということです。　今回の食中毒について、食品管理の専門家は次のように指摘しました。
　HACCP/SQFプラクティショナー　三海泰良さん：「考えられる原因は肉の加熱不足か、食材を長時間常温で保存。火の近くで菌が増殖しやすい温度（12〜50℃）で長時間置いていた可能性があります」</t>
    <phoneticPr fontId="16"/>
  </si>
  <si>
    <t>東京都</t>
    <rPh sb="0" eb="3">
      <t>トウキョウト</t>
    </rPh>
    <phoneticPr fontId="16"/>
  </si>
  <si>
    <t>テレ朝</t>
    <rPh sb="2" eb="3">
      <t>アサ</t>
    </rPh>
    <phoneticPr fontId="16"/>
  </si>
  <si>
    <t>神奈川県</t>
    <rPh sb="0" eb="4">
      <t>カナガワケン</t>
    </rPh>
    <phoneticPr fontId="16"/>
  </si>
  <si>
    <t>読売新聞</t>
    <rPh sb="0" eb="4">
      <t>ヨミウリシンブン</t>
    </rPh>
    <phoneticPr fontId="16"/>
  </si>
  <si>
    <t>https://www.chunichi.co.jp/article/818052</t>
    <phoneticPr fontId="16"/>
  </si>
  <si>
    <t>豊橋市保健所は6日、同市新栄町の仕出し弁当店「タイショク」の弁当を食べた23～72歳の男女82人がノロウイルスが原因とみられる食中毒になり、同店を同日から再発防止策が講じられるまで営業禁止処分にしたと発表した。1人が入院したが重症者はおらず、いずれも快方に向かっているという。...この記事は会員限定です。</t>
    <phoneticPr fontId="16"/>
  </si>
  <si>
    <t>愛知県</t>
    <rPh sb="0" eb="3">
      <t>アイチケン</t>
    </rPh>
    <phoneticPr fontId="16"/>
  </si>
  <si>
    <t>中日新聞</t>
    <rPh sb="0" eb="4">
      <t>チュウニチシンブン</t>
    </rPh>
    <phoneticPr fontId="16"/>
  </si>
  <si>
    <t xml:space="preserve">福島テレビ </t>
    <phoneticPr fontId="16"/>
  </si>
  <si>
    <t>https://www.fukushima-tv.co.jp/localnews/2023/12/2023120700000008.html</t>
    <phoneticPr fontId="16"/>
  </si>
  <si>
    <t>福島市の学校給食センターの調理ミス。校長先生の「かなり赤い」という説明、想像すると怖い。大規模な食中毒に発展していた恐れもある。＜経緯＞
チキンカツは、12月6日福島市の西部学校給食センターで調理された。給食センターでも安全性を確認する「検食」をしていたが、「問題はなかった」という。
ここから8つの小中学校へ給食が運ばれ、このうち西信中学校の吉田校長が加熱不足に気付いた。
学校から連絡を受けた給食センターは、市の教育委員会に報告すべきだったが、"独自の判断で"「中身をよく確認しながら食べられるところを食べる」よう学校に伝えたと言う。教育委員会には、「事後報告」の形で給食センターが経緯を説明。
教育委員会は「原因究明を急ぎ再発防止に努める」としている。生焼けなどにも注意は必要だが、例年ウイルス性の食中毒は、これから流行のピークを迎える。大規模な食中毒に繋がりやすいのも特徴だ。トイレの後や調理場に入る前などの入念な手洗いや調理器具の消毒など心がけを。</t>
    <phoneticPr fontId="16"/>
  </si>
  <si>
    <t>福島県</t>
    <rPh sb="0" eb="3">
      <t>フクシマケン</t>
    </rPh>
    <phoneticPr fontId="16"/>
  </si>
  <si>
    <t>https://www3.nhk.or.jp/lnews/nagano/20231206/1010028986.html</t>
    <phoneticPr fontId="16"/>
  </si>
  <si>
    <t>ことし１０月、南箕輪村の小学校で、給食に針金が混入していたことが分かりました。
児童は食べる前に気がついて取り除いたということで、村の教育委員会は、再発防止に努めるとしています。
南箕輪村の教育委員会によりますと、ことし１０月、南箕輪小学校で提供された給食のメニューのシューマイに、長さ８ミリ、直径０.５ミリの針金１本が入っていたということです。
食べようとした児童がシューマイを割ったところで気がつき、針金を取り除いて食べたということで、けがはありませんでした。
給食は村の学校給食センターが作っていて、調査したものの原因は分かっていないということです。
また、ことし１月には、学校給食センターで使われている野菜のスライサーの金属の刃が数ミリ欠け、給食に混入した疑いがあることが分かりました。
この給食は、南箕輪小学校の一部の児童が食べたということですが、健康被害の報告はないということです。
南箕輪村教育委員会は、いずれもその日のうちに保護者には連絡したため公表はしていなかったとしていて、「子どもたちに安心安全な食事を提供するため再発防止に努めるとともに、異物混入の公表方法については今後検討する」とコメントしています。</t>
    <phoneticPr fontId="16"/>
  </si>
  <si>
    <t>長野県</t>
    <rPh sb="0" eb="3">
      <t>ナガノケン</t>
    </rPh>
    <phoneticPr fontId="16"/>
  </si>
  <si>
    <t>信州NEWS</t>
    <rPh sb="0" eb="2">
      <t>シンシュウ</t>
    </rPh>
    <phoneticPr fontId="16"/>
  </si>
  <si>
    <t>岐阜市は5日、同市長良福光の飲食店「白ごまと黒ごま」で、11月12日に食事をした3グループの40～70代の男女計7人がサルモネラ菌による食中毒を起こしたと発表した。
　7人はパスタやローストビーフなどを食べ、腹痛や下痢などの症状を訴えた。うち50代の女性が入院したが、すでに退院し、いずれも快方に向かっているという。市は4日から同店を営業禁止処分とした。</t>
    <phoneticPr fontId="16"/>
  </si>
  <si>
    <t>岐阜県</t>
    <rPh sb="0" eb="3">
      <t>ギフケン</t>
    </rPh>
    <phoneticPr fontId="16"/>
  </si>
  <si>
    <t>https://newsdig.tbs.co.jp/articles/-/878427</t>
    <phoneticPr fontId="16"/>
  </si>
  <si>
    <t>12月1日、愛知県豊橋市のスポーツ関係のイベントで配られた弁当でノロウイルスによる食中毒が起きました。82人が下痢などの症状を訴えています。食中毒が起きたのは、豊橋市の弁当店「タイショク」が提供した幕の内弁当です。
豊橋市によりますと12月1日、市内で開かれていたスポーツ関係のイベントで役員らに“幕の内弁当”244食が配られ、弁当を食べた82人が下痢や発熱などの症状を訴えました。
このうち男性1人が入院しているということですが、快方に向かっているということです。</t>
    <phoneticPr fontId="16"/>
  </si>
  <si>
    <t>CBSニュース</t>
    <phoneticPr fontId="16"/>
  </si>
  <si>
    <t>https://www3.nhk.or.jp/news/html/20231205/k10014279061000.html</t>
    <phoneticPr fontId="16"/>
  </si>
  <si>
    <t>JA全農いわてが販売した岩手県産の小麦から「かび毒」が検出された問題で、仙台市内の10の小学校でもこの小麦を使用した給食が提供され、これまでに13人の児童が腹痛やおう吐などの体調不良を訴えていたことが仙台市教育委員会への取材で分かりました。「かび毒」との関連は分かっていないということです。JA全農いわてが販売した岩手県産の小麦「ナンブコムギ」から、おう吐などを起こすおそれがある「かび毒」が基準値を超えて検出されました。
宮城県内ではこれまでに気仙沼市の小中学校や、岩沼市と女川町の県立支援学校でこの小麦を使った「せんべい汁」が提供され、気仙沼市の児童や生徒が体調不良を訴えていたことが明らかになっています。
仙台市教育委員会によりますと、先月27日にこの小麦を原料とするせんべいを使った「せんべい汁」が仙台市内の10の小学校でも給食として提供され、合わせて児童13人が腹痛やおう吐などの体調不良を訴えていたことが分かりました。
これまでのころ「かび毒」との関連は分かっていないということですが、29日以降にこの「せんべい汁」を提供する予定だった市内15の中学校では給食での提供を取りやめたということです。
仙台市教育委員会は「児童の体調不良の状況などを引き続き学校と連携して確認を進めたい」としています。</t>
    <phoneticPr fontId="16"/>
  </si>
  <si>
    <t>宮城県</t>
    <rPh sb="0" eb="3">
      <t>ミヤギケン</t>
    </rPh>
    <phoneticPr fontId="16"/>
  </si>
  <si>
    <t>NHK</t>
    <phoneticPr fontId="16"/>
  </si>
  <si>
    <t>https://www.kanaloco.jp/news/government/article-1040021.html</t>
    <phoneticPr fontId="16"/>
  </si>
  <si>
    <t>小田原市教育委員会は５日、市立小学校１校の給食で食品衛生法の基準値を超える「カビ毒」が検出された岩手県産の小麦を使用していたと発表した。　市教委によると、小麦を使用した「割れかやき煎餅」のせんべい汁が１１月２２日に市立富士見小学校（同市南鴨宮）で４３５食が提供されていた。現在までのところ、児童への健康被害は報告されていないという。</t>
    <phoneticPr fontId="16"/>
  </si>
  <si>
    <t>神奈川新聞</t>
    <rPh sb="0" eb="5">
      <t>カナガワシンブン</t>
    </rPh>
    <phoneticPr fontId="16"/>
  </si>
  <si>
    <t xml:space="preserve">豊橋のスポーツ行事で８２人が食中毒 仕出し弁当店に営業禁止処分 - 中日新聞 </t>
  </si>
  <si>
    <t>福島・給食センターの調理ミス 対応は事後報告 原因究明と再発防止 食中毒にならないように 　</t>
  </si>
  <si>
    <t>小学校の給食に針金混入 南箕輪村教委 “再発防止に努める”｜NHK 長野県のニュース</t>
  </si>
  <si>
    <t>岐阜の「白ごまと黒ごま」でサルモネラ菌の食中毒 男女7人、市が営業停止処分</t>
  </si>
  <si>
    <t xml:space="preserve">「幕の内弁当」食べた82人が下痢や発熱 ノロウイルス検出で“食中毒”と断定 関係の  - TBSテレビ </t>
  </si>
  <si>
    <t>「かび毒」検出の小麦 仙台でも給食提供 児童13人が体調不良に ｜ NHK</t>
  </si>
  <si>
    <t>小田原市立小学校の給食でも「カビ毒」検出小麦を使用　健康被害の報告なし ｜ 神奈川新聞</t>
  </si>
  <si>
    <t>よみうりランドで62人が食中毒 「ウエルシュ菌」原因か…100度加熱でも死滅せず  tv-asahi</t>
  </si>
  <si>
    <t>小学校の給食でカレーやシチューに使われた小麦粉から基準値２倍の赤カビ…健康被害なし</t>
  </si>
  <si>
    <t>今週のお題　(年末になりました　来年に向けて　大掃除)</t>
    <rPh sb="7" eb="9">
      <t>ネンマツ</t>
    </rPh>
    <rPh sb="16" eb="18">
      <t>ライネン</t>
    </rPh>
    <rPh sb="19" eb="20">
      <t>ム</t>
    </rPh>
    <rPh sb="23" eb="26">
      <t>オオソウジ</t>
    </rPh>
    <phoneticPr fontId="5"/>
  </si>
  <si>
    <t>いつも掃除がなかなかできない場所を見つけて　ピカピカに</t>
    <rPh sb="3" eb="5">
      <t>ソウジ</t>
    </rPh>
    <rPh sb="14" eb="16">
      <t>バショ</t>
    </rPh>
    <rPh sb="17" eb="18">
      <t>ミ</t>
    </rPh>
    <phoneticPr fontId="5"/>
  </si>
  <si>
    <r>
      <t>大晦日まであと2週間。</t>
    </r>
    <r>
      <rPr>
        <b/>
        <sz val="12"/>
        <color indexed="9"/>
        <rFont val="ＭＳ Ｐゴシック"/>
        <family val="3"/>
        <charset val="128"/>
      </rPr>
      <t xml:space="preserve">
★普段なかなかブラッシングや拭取り掃除ができない場所を、全員で時間を決めて一斉に大掃除しましょう。
★こんなところに、こんなものが落ちている。場合によっては、　　　　あってはならないものも見つけてしまうかもしれません。
</t>
    </r>
    <r>
      <rPr>
        <b/>
        <u/>
        <sz val="12"/>
        <color indexed="13"/>
        <rFont val="ＭＳ Ｐゴシック"/>
        <family val="3"/>
        <charset val="128"/>
      </rPr>
      <t>一年完璧に仕事が運ぶことはまず無いでしょう。</t>
    </r>
    <r>
      <rPr>
        <b/>
        <sz val="12"/>
        <color indexed="9"/>
        <rFont val="ＭＳ Ｐゴシック"/>
        <family val="3"/>
        <charset val="128"/>
      </rPr>
      <t xml:space="preserve">
★トラブルや事故は、いくつもの原因やうっかりが重なって発生します。軽微なうちに確実に対処しておきましょう。そうすれば、大事に至りません。</t>
    </r>
    <r>
      <rPr>
        <b/>
        <u/>
        <sz val="12"/>
        <color indexed="13"/>
        <rFont val="ＭＳ Ｐゴシック"/>
        <family val="3"/>
        <charset val="128"/>
      </rPr>
      <t>隅から隅まで一年の無事を感謝して磨き上げて下さい。</t>
    </r>
    <r>
      <rPr>
        <b/>
        <sz val="12"/>
        <color indexed="9"/>
        <rFont val="ＭＳ Ｐゴシック"/>
        <family val="3"/>
        <charset val="128"/>
      </rPr>
      <t xml:space="preserve">
★色々な思いと意外なゴミを発見したら職場で共有しましょう。
（いつもと少し違う大掃除が出来るはず）</t>
    </r>
    <rPh sb="0" eb="3">
      <t>オオミソカ</t>
    </rPh>
    <rPh sb="8" eb="10">
      <t>シュウカン</t>
    </rPh>
    <rPh sb="137" eb="138">
      <t>ナ</t>
    </rPh>
    <rPh sb="172" eb="174">
      <t>ハッセイ</t>
    </rPh>
    <rPh sb="178" eb="180">
      <t>ケイビ</t>
    </rPh>
    <rPh sb="184" eb="186">
      <t>カクジツ</t>
    </rPh>
    <rPh sb="187" eb="189">
      <t>タイショ</t>
    </rPh>
    <rPh sb="204" eb="206">
      <t>ダイジ</t>
    </rPh>
    <rPh sb="207" eb="208">
      <t>イタ</t>
    </rPh>
    <rPh sb="234" eb="235">
      <t>クダ</t>
    </rPh>
    <rPh sb="240" eb="242">
      <t>イロイロ</t>
    </rPh>
    <rPh sb="257" eb="259">
      <t>ショクバ</t>
    </rPh>
    <rPh sb="260" eb="262">
      <t>キョウユウ</t>
    </rPh>
    <phoneticPr fontId="5"/>
  </si>
  <si>
    <r>
      <t xml:space="preserve">★工場の環境検査や製造物の細菌検査で異常値が出る場合は、必ず何等かの原因があります。
　 </t>
    </r>
    <r>
      <rPr>
        <b/>
        <u/>
        <sz val="12"/>
        <color indexed="51"/>
        <rFont val="ＭＳ Ｐゴシック"/>
        <family val="3"/>
        <charset val="128"/>
      </rPr>
      <t>原因を解決しない限り、問題は解決されません。</t>
    </r>
    <r>
      <rPr>
        <b/>
        <sz val="12"/>
        <color indexed="43"/>
        <rFont val="ＭＳ Ｐゴシック"/>
        <family val="3"/>
        <charset val="128"/>
      </rPr>
      <t xml:space="preserve">
</t>
    </r>
    <r>
      <rPr>
        <b/>
        <sz val="12"/>
        <color rgb="FFFF99FF"/>
        <rFont val="ＭＳ Ｐゴシック"/>
        <family val="3"/>
        <charset val="128"/>
      </rPr>
      <t>●＜本当にあったお話＞　同工場のイクラ製品からサルモネラ属菌を検出したことがあります。</t>
    </r>
    <r>
      <rPr>
        <b/>
        <sz val="12"/>
        <color indexed="43"/>
        <rFont val="ＭＳ Ｐゴシック"/>
        <family val="3"/>
        <charset val="128"/>
      </rPr>
      <t xml:space="preserve">
★工場長の判断は、出荷前の全品廃棄と製造ラインの完全停止、一斉清掃と床壁の改修でした。
★連日徹底的に清掃したところ、冷凍イカの解凍槽の影から２匹のネズミの死骸が見つかりました。
★更に工場内の全てを隅々まで清掃し、ドアや床の隙間を補修してようやく再稼働にこぎつけました。
</t>
    </r>
    <r>
      <rPr>
        <b/>
        <sz val="12"/>
        <color indexed="13"/>
        <rFont val="ＭＳ Ｐゴシック"/>
        <family val="3"/>
        <charset val="128"/>
      </rPr>
      <t>その後、今日まで製品と環境検査からサルモネラ属菌は検出されていません。</t>
    </r>
    <rPh sb="24" eb="26">
      <t>バアイ</t>
    </rPh>
    <rPh sb="30" eb="32">
      <t>ナンラ</t>
    </rPh>
    <rPh sb="45" eb="47">
      <t>ゲンイン</t>
    </rPh>
    <rPh sb="48" eb="50">
      <t>カイケツ</t>
    </rPh>
    <rPh sb="53" eb="54">
      <t>カギ</t>
    </rPh>
    <rPh sb="56" eb="58">
      <t>モンダイ</t>
    </rPh>
    <rPh sb="59" eb="61">
      <t>カイケツ</t>
    </rPh>
    <rPh sb="70" eb="72">
      <t>ホントウ</t>
    </rPh>
    <rPh sb="77" eb="78">
      <t>ハナシ</t>
    </rPh>
    <rPh sb="80" eb="81">
      <t>ドウ</t>
    </rPh>
    <rPh sb="81" eb="83">
      <t>コウジョウ</t>
    </rPh>
    <rPh sb="87" eb="89">
      <t>セイヒン</t>
    </rPh>
    <rPh sb="96" eb="97">
      <t>ゾク</t>
    </rPh>
    <rPh sb="115" eb="116">
      <t>チョウ</t>
    </rPh>
    <rPh sb="180" eb="181">
      <t>カゲ</t>
    </rPh>
    <rPh sb="190" eb="192">
      <t>シガイ</t>
    </rPh>
    <rPh sb="209" eb="210">
      <t>スベ</t>
    </rPh>
    <rPh sb="271" eb="272">
      <t>ゾク</t>
    </rPh>
    <rPh sb="274" eb="276">
      <t>ケンシュツ</t>
    </rPh>
    <phoneticPr fontId="5"/>
  </si>
  <si>
    <t>皆様  週刊情報2023-48を配信いたします</t>
    <phoneticPr fontId="5"/>
  </si>
  <si>
    <t>　　　　フード・セーフティー　http://www7b.biglobe.ne.jp/~food-safty/　　更新2023/12/10</t>
    <phoneticPr fontId="5"/>
  </si>
  <si>
    <t xml:space="preserve"> GⅡ　47週　7例</t>
    <rPh sb="6" eb="7">
      <t>シュウ</t>
    </rPh>
    <phoneticPr fontId="5"/>
  </si>
  <si>
    <t xml:space="preserve"> GⅡ　48週　2例</t>
    <rPh sb="9" eb="10">
      <t>レイ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</si>
</sst>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s>
  <fonts count="173">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u/>
      <sz val="12"/>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10"/>
      <color indexed="1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14"/>
      <color rgb="FF333333"/>
      <name val="メイリオ"/>
      <family val="3"/>
      <charset val="128"/>
    </font>
    <font>
      <sz val="10"/>
      <color rgb="FFFFC000"/>
      <name val="ＭＳ Ｐゴシック"/>
      <family val="3"/>
      <charset val="128"/>
    </font>
    <font>
      <sz val="10"/>
      <color theme="5" tint="0.39997558519241921"/>
      <name val="ＭＳ Ｐゴシック"/>
      <family val="3"/>
      <charset val="128"/>
    </font>
    <font>
      <sz val="10"/>
      <color theme="0" tint="-0.14999847407452621"/>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0"/>
      <name val="ＭＳ Ｐゴシック"/>
      <family val="3"/>
      <charset val="128"/>
    </font>
    <font>
      <b/>
      <sz val="18"/>
      <color theme="1"/>
      <name val="ＭＳ Ｐゴシック"/>
      <family val="3"/>
      <charset val="128"/>
      <scheme val="minor"/>
    </font>
    <font>
      <sz val="10"/>
      <color rgb="FF6EF729"/>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theme="1"/>
      <name val="游ゴシック"/>
      <family val="3"/>
      <charset val="128"/>
    </font>
    <font>
      <b/>
      <sz val="14"/>
      <color rgb="FF000000"/>
      <name val="游ゴシック"/>
      <family val="3"/>
      <charset val="128"/>
    </font>
    <font>
      <b/>
      <sz val="16"/>
      <color rgb="FF333333"/>
      <name val="游ゴシック"/>
      <family val="3"/>
      <charset val="128"/>
    </font>
    <font>
      <sz val="14"/>
      <color rgb="FF000000"/>
      <name val="Meiryo"/>
      <family val="3"/>
      <charset val="128"/>
    </font>
    <font>
      <sz val="14"/>
      <color theme="1"/>
      <name val="ＭＳ Ｐゴシック"/>
      <family val="3"/>
      <charset val="128"/>
      <scheme val="minor"/>
    </font>
    <font>
      <b/>
      <sz val="19.5"/>
      <name val="ＭＳ Ｐゴシック"/>
      <family val="3"/>
      <charset val="128"/>
    </font>
    <font>
      <sz val="14"/>
      <color theme="3"/>
      <name val="ＭＳ Ｐゴシック"/>
      <family val="3"/>
      <charset val="128"/>
      <scheme val="minor"/>
    </font>
    <font>
      <sz val="20"/>
      <color theme="3"/>
      <name val="ＭＳ Ｐゴシック"/>
      <family val="3"/>
      <charset val="128"/>
      <scheme val="minor"/>
    </font>
    <font>
      <sz val="20"/>
      <color rgb="FFFF0000"/>
      <name val="ＭＳ Ｐゴシック"/>
      <family val="3"/>
      <charset val="128"/>
      <scheme val="minor"/>
    </font>
    <font>
      <b/>
      <sz val="14"/>
      <color rgb="FFFF0000"/>
      <name val="ＭＳ Ｐゴシック"/>
      <family val="3"/>
      <charset val="128"/>
      <scheme val="minor"/>
    </font>
    <font>
      <b/>
      <sz val="19"/>
      <name val="ＭＳ Ｐゴシック"/>
      <family val="3"/>
      <charset val="128"/>
    </font>
    <font>
      <b/>
      <sz val="18"/>
      <color rgb="FF333333"/>
      <name val="メイリオ"/>
      <family val="3"/>
      <charset val="128"/>
    </font>
    <font>
      <b/>
      <sz val="14"/>
      <color rgb="FF454545"/>
      <name val="游ゴシック"/>
      <family val="3"/>
      <charset val="128"/>
    </font>
    <font>
      <b/>
      <sz val="9"/>
      <color indexed="81"/>
      <name val="ＭＳ Ｐゴシック"/>
      <family val="3"/>
      <charset val="128"/>
    </font>
    <font>
      <sz val="9"/>
      <color indexed="81"/>
      <name val="ＭＳ Ｐゴシック"/>
      <family val="3"/>
      <charset val="128"/>
    </font>
    <font>
      <b/>
      <sz val="14"/>
      <color rgb="FFFF0000"/>
      <name val="ＭＳ Ｐゴシック"/>
      <family val="3"/>
      <charset val="128"/>
    </font>
    <font>
      <b/>
      <sz val="20"/>
      <color rgb="FF333333"/>
      <name val="メイリオ"/>
      <family val="3"/>
      <charset val="128"/>
    </font>
    <font>
      <b/>
      <sz val="13"/>
      <name val="游ゴシック"/>
      <family val="3"/>
      <charset val="128"/>
    </font>
    <font>
      <sz val="12"/>
      <name val="ＭＳ Ｐゴシック"/>
      <family val="3"/>
      <charset val="128"/>
      <scheme val="minor"/>
    </font>
    <font>
      <b/>
      <sz val="14"/>
      <color indexed="8"/>
      <name val="游ゴシック"/>
      <family val="3"/>
      <charset val="128"/>
    </font>
    <font>
      <b/>
      <sz val="18"/>
      <name val="游ゴシック"/>
      <family val="3"/>
      <charset val="128"/>
    </font>
    <font>
      <sz val="14"/>
      <color theme="0"/>
      <name val="AR P新藝体E"/>
      <family val="3"/>
      <charset val="128"/>
    </font>
    <font>
      <sz val="20"/>
      <color indexed="9"/>
      <name val="ＭＳ Ｐゴシック"/>
      <family val="3"/>
      <charset val="128"/>
    </font>
    <font>
      <b/>
      <sz val="14"/>
      <color indexed="53"/>
      <name val="ＭＳ Ｐゴシック"/>
      <family val="3"/>
      <charset val="128"/>
    </font>
    <font>
      <sz val="10"/>
      <name val="Arial"/>
      <family val="2"/>
    </font>
    <font>
      <b/>
      <sz val="10"/>
      <color indexed="62"/>
      <name val="ＭＳ Ｐゴシック"/>
      <family val="3"/>
      <charset val="128"/>
    </font>
    <font>
      <sz val="10"/>
      <color indexed="62"/>
      <name val="ＭＳ Ｐゴシック"/>
      <family val="3"/>
      <charset val="128"/>
    </font>
    <font>
      <b/>
      <sz val="8"/>
      <color indexed="10"/>
      <name val="ＭＳ Ｐゴシック"/>
      <family val="3"/>
      <charset val="128"/>
    </font>
    <font>
      <b/>
      <sz val="10"/>
      <color indexed="9"/>
      <name val="ＭＳ Ｐゴシック"/>
      <family val="3"/>
      <charset val="128"/>
    </font>
    <font>
      <sz val="12"/>
      <color indexed="9"/>
      <name val="ＭＳ Ｐゴシック"/>
      <family val="3"/>
      <charset val="128"/>
    </font>
    <font>
      <sz val="14"/>
      <color indexed="63"/>
      <name val="Arial"/>
      <family val="2"/>
    </font>
    <font>
      <sz val="8.8000000000000007"/>
      <color indexed="23"/>
      <name val="ＭＳ Ｐゴシック"/>
      <family val="3"/>
      <charset val="128"/>
    </font>
    <font>
      <sz val="9"/>
      <color indexed="63"/>
      <name val="ＭＳ Ｐゴシック"/>
      <family val="3"/>
      <charset val="128"/>
    </font>
    <font>
      <b/>
      <u/>
      <sz val="12"/>
      <color indexed="13"/>
      <name val="ＭＳ Ｐゴシック"/>
      <family val="3"/>
      <charset val="128"/>
    </font>
    <font>
      <b/>
      <sz val="12"/>
      <color indexed="13"/>
      <name val="ＭＳ Ｐゴシック"/>
      <family val="3"/>
      <charset val="128"/>
    </font>
    <font>
      <sz val="14"/>
      <color indexed="63"/>
      <name val="ＭＳ Ｐゴシック"/>
      <family val="3"/>
      <charset val="128"/>
    </font>
    <font>
      <b/>
      <sz val="14"/>
      <color indexed="12"/>
      <name val="ＭＳ Ｐゴシック"/>
      <family val="3"/>
      <charset val="128"/>
    </font>
    <font>
      <b/>
      <u/>
      <sz val="12"/>
      <color indexed="51"/>
      <name val="ＭＳ Ｐゴシック"/>
      <family val="3"/>
      <charset val="128"/>
    </font>
    <font>
      <b/>
      <sz val="12"/>
      <color indexed="43"/>
      <name val="ＭＳ Ｐゴシック"/>
      <family val="3"/>
      <charset val="128"/>
    </font>
    <font>
      <b/>
      <sz val="12"/>
      <color rgb="FFFF99FF"/>
      <name val="ＭＳ Ｐゴシック"/>
      <family val="3"/>
      <charset val="128"/>
    </font>
  </fonts>
  <fills count="47">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2"/>
        <bgColor indexed="64"/>
      </patternFill>
    </fill>
    <fill>
      <patternFill patternType="solid">
        <fgColor rgb="FFFAFEC2"/>
        <bgColor indexed="64"/>
      </patternFill>
    </fill>
    <fill>
      <patternFill patternType="solid">
        <fgColor theme="7" tint="0.79998168889431442"/>
        <bgColor indexed="64"/>
      </patternFill>
    </fill>
    <fill>
      <patternFill patternType="solid">
        <fgColor rgb="FFD4FDC3"/>
        <bgColor indexed="64"/>
      </patternFill>
    </fill>
    <fill>
      <patternFill patternType="solid">
        <fgColor theme="2" tint="-9.9978637043366805E-2"/>
        <bgColor indexed="64"/>
      </patternFill>
    </fill>
    <fill>
      <patternFill patternType="solid">
        <fgColor rgb="FFFFCC99"/>
        <bgColor indexed="64"/>
      </patternFill>
    </fill>
    <fill>
      <patternFill patternType="solid">
        <fgColor rgb="FF0070C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6DDDF7"/>
        <bgColor indexed="64"/>
      </patternFill>
    </fill>
    <fill>
      <patternFill patternType="solid">
        <fgColor theme="5" tint="0.39997558519241921"/>
        <bgColor indexed="64"/>
      </patternFill>
    </fill>
    <fill>
      <patternFill patternType="solid">
        <fgColor indexed="60"/>
        <bgColor indexed="64"/>
      </patternFill>
    </fill>
    <fill>
      <patternFill patternType="solid">
        <fgColor indexed="52"/>
        <bgColor indexed="64"/>
      </patternFill>
    </fill>
    <fill>
      <patternFill patternType="solid">
        <fgColor theme="5" tint="-0.249977111117893"/>
        <bgColor indexed="64"/>
      </patternFill>
    </fill>
    <fill>
      <patternFill patternType="solid">
        <fgColor theme="7" tint="-0.499984740745262"/>
        <bgColor indexed="64"/>
      </patternFill>
    </fill>
    <fill>
      <patternFill patternType="solid">
        <fgColor theme="8" tint="-0.499984740745262"/>
        <bgColor indexed="64"/>
      </patternFill>
    </fill>
  </fills>
  <borders count="265">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indexed="12"/>
      </left>
      <right style="medium">
        <color auto="1"/>
      </right>
      <top style="medium">
        <color indexed="12"/>
      </top>
      <bottom style="thick">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12"/>
      </left>
      <right/>
      <top style="thin">
        <color indexed="12"/>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thick">
        <color indexed="12"/>
      </left>
      <right style="medium">
        <color indexed="12"/>
      </right>
      <top style="thick">
        <color indexed="12"/>
      </top>
      <bottom style="thin">
        <color indexed="12"/>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medium">
        <color indexed="12"/>
      </left>
      <right style="thick">
        <color indexed="12"/>
      </right>
      <top/>
      <bottom style="thick">
        <color indexed="12"/>
      </bottom>
      <diagonal/>
    </border>
    <border>
      <left style="medium">
        <color indexed="12"/>
      </left>
      <right/>
      <top style="thin">
        <color indexed="12"/>
      </top>
      <bottom style="thin">
        <color indexed="12"/>
      </bottom>
      <diagonal/>
    </border>
    <border>
      <left style="medium">
        <color indexed="23"/>
      </left>
      <right style="medium">
        <color indexed="12"/>
      </right>
      <top/>
      <bottom style="medium">
        <color indexed="23"/>
      </bottom>
      <diagonal/>
    </border>
    <border>
      <left/>
      <right style="medium">
        <color indexed="23"/>
      </right>
      <top/>
      <bottom/>
      <diagonal/>
    </border>
    <border>
      <left style="medium">
        <color theme="1" tint="4.9989318521683403E-2"/>
      </left>
      <right/>
      <top style="medium">
        <color indexed="23"/>
      </top>
      <bottom style="medium">
        <color indexed="23"/>
      </bottom>
      <diagonal/>
    </border>
    <border>
      <left style="medium">
        <color auto="1"/>
      </left>
      <right style="medium">
        <color auto="1"/>
      </right>
      <top style="medium">
        <color auto="1"/>
      </top>
      <bottom style="medium">
        <color auto="1"/>
      </bottom>
      <diagonal/>
    </border>
    <border>
      <left style="medium">
        <color theme="0" tint="-0.499984740745262"/>
      </left>
      <right style="medium">
        <color theme="0" tint="-0.499984740745262"/>
      </right>
      <top/>
      <bottom style="medium">
        <color theme="0" tint="-0.499984740745262"/>
      </bottom>
      <diagonal/>
    </border>
    <border>
      <left style="thick">
        <color indexed="23"/>
      </left>
      <right style="thin">
        <color indexed="23"/>
      </right>
      <top style="thin">
        <color indexed="23"/>
      </top>
      <bottom style="thin">
        <color indexed="23"/>
      </bottom>
      <diagonal/>
    </border>
    <border>
      <left/>
      <right style="medium">
        <color indexed="12"/>
      </right>
      <top style="thin">
        <color indexed="12"/>
      </top>
      <bottom style="medium">
        <color indexed="12"/>
      </bottom>
      <diagonal/>
    </border>
    <border>
      <left/>
      <right/>
      <top style="medium">
        <color indexed="12"/>
      </top>
      <bottom style="medium">
        <color indexed="16"/>
      </bottom>
      <diagonal/>
    </border>
    <border>
      <left/>
      <right style="medium">
        <color indexed="12"/>
      </right>
      <top style="thin">
        <color indexed="12"/>
      </top>
      <bottom/>
      <diagonal/>
    </border>
    <border>
      <left style="medium">
        <color indexed="64"/>
      </left>
      <right style="medium">
        <color indexed="64"/>
      </right>
      <top/>
      <bottom/>
      <diagonal/>
    </border>
    <border>
      <left style="thin">
        <color auto="1"/>
      </left>
      <right/>
      <top style="thin">
        <color indexed="64"/>
      </top>
      <bottom style="medium">
        <color indexed="64"/>
      </bottom>
      <diagonal/>
    </border>
    <border>
      <left style="thin">
        <color auto="1"/>
      </left>
      <right/>
      <top/>
      <bottom style="thin">
        <color auto="1"/>
      </bottom>
      <diagonal/>
    </border>
    <border>
      <left style="medium">
        <color rgb="FF888888"/>
      </left>
      <right style="thick">
        <color indexed="23"/>
      </right>
      <top style="medium">
        <color rgb="FF888888"/>
      </top>
      <bottom style="medium">
        <color indexed="23"/>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ck">
        <color indexed="12"/>
      </left>
      <right style="medium">
        <color indexed="12"/>
      </right>
      <top style="thin">
        <color indexed="12"/>
      </top>
      <bottom style="thick">
        <color indexed="12"/>
      </bottom>
      <diagonal/>
    </border>
    <border>
      <left style="medium">
        <color indexed="12"/>
      </left>
      <right style="thick">
        <color indexed="12"/>
      </right>
      <top/>
      <bottom style="medium">
        <color indexed="12"/>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indexed="12"/>
      </left>
      <right/>
      <top style="thin">
        <color indexed="12"/>
      </top>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style="medium">
        <color theme="3"/>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theme="3"/>
      </left>
      <right style="medium">
        <color theme="3"/>
      </right>
      <top style="thin">
        <color theme="3"/>
      </top>
      <bottom/>
      <diagonal/>
    </border>
    <border>
      <left style="medium">
        <color rgb="FF888888"/>
      </left>
      <right style="medium">
        <color rgb="FF888888"/>
      </right>
      <top/>
      <bottom style="medium">
        <color rgb="FF888888"/>
      </bottom>
      <diagonal/>
    </border>
    <border>
      <left/>
      <right/>
      <top style="medium">
        <color rgb="FF888888"/>
      </top>
      <bottom style="medium">
        <color rgb="FF888888"/>
      </bottom>
      <diagonal/>
    </border>
    <border>
      <left style="medium">
        <color rgb="FF888888"/>
      </left>
      <right style="medium">
        <color theme="0" tint="-0.24994659260841701"/>
      </right>
      <top style="medium">
        <color rgb="FF888888"/>
      </top>
      <bottom style="medium">
        <color rgb="FF888888"/>
      </bottom>
      <diagonal/>
    </border>
    <border>
      <left style="medium">
        <color theme="0" tint="-0.24994659260841701"/>
      </left>
      <right/>
      <top style="medium">
        <color rgb="FF888888"/>
      </top>
      <bottom style="medium">
        <color rgb="FF888888"/>
      </bottom>
      <diagonal/>
    </border>
    <border>
      <left/>
      <right style="medium">
        <color theme="0" tint="-0.24994659260841701"/>
      </right>
      <top style="medium">
        <color rgb="FF888888"/>
      </top>
      <bottom style="medium">
        <color rgb="FF888888"/>
      </bottom>
      <diagonal/>
    </border>
    <border>
      <left/>
      <right style="thin">
        <color auto="1"/>
      </right>
      <top style="thin">
        <color auto="1"/>
      </top>
      <bottom style="thin">
        <color auto="1"/>
      </bottom>
      <diagonal/>
    </border>
    <border>
      <left style="thin">
        <color indexed="64"/>
      </left>
      <right style="hair">
        <color indexed="64"/>
      </right>
      <top style="thin">
        <color auto="1"/>
      </top>
      <bottom style="dashed">
        <color indexed="64"/>
      </bottom>
      <diagonal/>
    </border>
    <border>
      <left style="hair">
        <color indexed="64"/>
      </left>
      <right style="hair">
        <color indexed="64"/>
      </right>
      <top style="thin">
        <color auto="1"/>
      </top>
      <bottom style="dashed">
        <color indexed="64"/>
      </bottom>
      <diagonal/>
    </border>
    <border>
      <left style="hair">
        <color indexed="64"/>
      </left>
      <right style="thin">
        <color auto="1"/>
      </right>
      <top style="thin">
        <color auto="1"/>
      </top>
      <bottom style="dashed">
        <color indexed="64"/>
      </bottom>
      <diagonal/>
    </border>
    <border>
      <left style="thin">
        <color indexed="64"/>
      </left>
      <right style="hair">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style="thin">
        <color auto="1"/>
      </right>
      <top style="dashed">
        <color indexed="64"/>
      </top>
      <bottom style="dashed">
        <color indexed="64"/>
      </bottom>
      <diagonal/>
    </border>
    <border>
      <left style="thin">
        <color auto="1"/>
      </left>
      <right/>
      <top style="thin">
        <color auto="1"/>
      </top>
      <bottom/>
      <diagonal/>
    </border>
    <border>
      <left/>
      <right style="thin">
        <color auto="1"/>
      </right>
      <top style="thin">
        <color auto="1"/>
      </top>
      <bottom/>
      <diagonal/>
    </border>
    <border>
      <left style="medium">
        <color auto="1"/>
      </left>
      <right style="medium">
        <color rgb="FF888888"/>
      </right>
      <top style="medium">
        <color indexed="23"/>
      </top>
      <bottom style="medium">
        <color auto="1"/>
      </bottom>
      <diagonal/>
    </border>
    <border>
      <left/>
      <right style="medium">
        <color rgb="FF888888"/>
      </right>
      <top style="medium">
        <color indexed="23"/>
      </top>
      <bottom style="medium">
        <color auto="1"/>
      </bottom>
      <diagonal/>
    </border>
    <border>
      <left/>
      <right style="medium">
        <color auto="1"/>
      </right>
      <top style="medium">
        <color indexed="23"/>
      </top>
      <bottom style="medium">
        <color auto="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medium">
        <color indexed="12"/>
      </right>
      <top style="thin">
        <color indexed="12"/>
      </top>
      <bottom/>
      <diagonal/>
    </border>
    <border>
      <left style="thin">
        <color indexed="64"/>
      </left>
      <right style="dashed">
        <color indexed="64"/>
      </right>
      <top style="dashed">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top style="thin">
        <color auto="1"/>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12"/>
      </left>
      <right style="medium">
        <color indexed="12"/>
      </right>
      <top style="thin">
        <color indexed="12"/>
      </top>
      <bottom/>
      <diagonal/>
    </border>
    <border>
      <left/>
      <right style="medium">
        <color indexed="12"/>
      </right>
      <top style="thin">
        <color indexed="12"/>
      </top>
      <bottom/>
      <diagonal/>
    </border>
    <border>
      <left style="medium">
        <color auto="1"/>
      </left>
      <right style="medium">
        <color indexed="12"/>
      </right>
      <top style="medium">
        <color auto="1"/>
      </top>
      <bottom style="thin">
        <color indexed="12"/>
      </bottom>
      <diagonal/>
    </border>
    <border>
      <left style="medium">
        <color indexed="53"/>
      </left>
      <right/>
      <top style="medium">
        <color indexed="53"/>
      </top>
      <bottom/>
      <diagonal/>
    </border>
    <border>
      <left/>
      <right/>
      <top style="medium">
        <color indexed="53"/>
      </top>
      <bottom/>
      <diagonal/>
    </border>
    <border>
      <left/>
      <right style="medium">
        <color indexed="53"/>
      </right>
      <top style="medium">
        <color indexed="53"/>
      </top>
      <bottom/>
      <diagonal/>
    </border>
    <border>
      <left style="medium">
        <color indexed="53"/>
      </left>
      <right/>
      <top/>
      <bottom/>
      <diagonal/>
    </border>
    <border>
      <left/>
      <right style="medium">
        <color indexed="53"/>
      </right>
      <top/>
      <bottom/>
      <diagonal/>
    </border>
    <border>
      <left style="medium">
        <color indexed="53"/>
      </left>
      <right/>
      <top/>
      <bottom style="medium">
        <color indexed="53"/>
      </bottom>
      <diagonal/>
    </border>
    <border>
      <left/>
      <right/>
      <top/>
      <bottom style="medium">
        <color indexed="53"/>
      </bottom>
      <diagonal/>
    </border>
    <border>
      <left/>
      <right style="medium">
        <color indexed="53"/>
      </right>
      <top/>
      <bottom style="medium">
        <color indexed="53"/>
      </bottom>
      <diagonal/>
    </border>
  </borders>
  <cellStyleXfs count="25">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11" fillId="0" borderId="0"/>
    <xf numFmtId="0" fontId="112" fillId="0" borderId="0" applyNumberFormat="0" applyFill="0" applyBorder="0" applyAlignment="0" applyProtection="0"/>
    <xf numFmtId="0" fontId="111" fillId="0" borderId="0"/>
  </cellStyleXfs>
  <cellXfs count="760">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6" fillId="5"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5"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5" borderId="12" xfId="2" applyFont="1" applyFill="1" applyBorder="1" applyAlignment="1">
      <alignment horizontal="center" vertical="center"/>
    </xf>
    <xf numFmtId="0" fontId="23" fillId="5" borderId="7" xfId="2" applyFont="1" applyFill="1" applyBorder="1" applyAlignment="1">
      <alignment horizontal="center" vertical="center"/>
    </xf>
    <xf numFmtId="0" fontId="23" fillId="0" borderId="12" xfId="2" applyFont="1" applyBorder="1" applyAlignment="1">
      <alignment horizontal="center" vertical="center"/>
    </xf>
    <xf numFmtId="0" fontId="6" fillId="2" borderId="8" xfId="2" applyFill="1" applyBorder="1" applyAlignment="1">
      <alignment horizontal="center" vertical="center" wrapText="1"/>
    </xf>
    <xf numFmtId="0" fontId="23" fillId="5" borderId="14" xfId="2" applyFont="1" applyFill="1" applyBorder="1" applyAlignment="1">
      <alignment horizontal="center" vertical="center"/>
    </xf>
    <xf numFmtId="177" fontId="17" fillId="5" borderId="15" xfId="2" applyNumberFormat="1" applyFont="1" applyFill="1" applyBorder="1" applyAlignment="1">
      <alignment horizontal="center" vertical="center" wrapText="1"/>
    </xf>
    <xf numFmtId="0" fontId="23" fillId="5" borderId="9" xfId="2" applyFont="1" applyFill="1" applyBorder="1" applyAlignment="1">
      <alignment horizontal="center" vertical="center"/>
    </xf>
    <xf numFmtId="0" fontId="6" fillId="5" borderId="14" xfId="2" applyFill="1" applyBorder="1">
      <alignment vertical="center"/>
    </xf>
    <xf numFmtId="0" fontId="6" fillId="5" borderId="15" xfId="2" applyFill="1" applyBorder="1">
      <alignment vertical="center"/>
    </xf>
    <xf numFmtId="0" fontId="6" fillId="5" borderId="9" xfId="2" applyFill="1" applyBorder="1">
      <alignment vertical="center"/>
    </xf>
    <xf numFmtId="0" fontId="6" fillId="5" borderId="16" xfId="2" applyFill="1" applyBorder="1">
      <alignment vertical="center"/>
    </xf>
    <xf numFmtId="0" fontId="6" fillId="0" borderId="16" xfId="2" applyBorder="1">
      <alignment vertical="center"/>
    </xf>
    <xf numFmtId="0" fontId="6" fillId="5" borderId="18" xfId="2" applyFill="1" applyBorder="1">
      <alignment vertical="center"/>
    </xf>
    <xf numFmtId="0" fontId="6" fillId="5" borderId="19" xfId="2" applyFill="1" applyBorder="1">
      <alignment vertical="center"/>
    </xf>
    <xf numFmtId="0" fontId="6" fillId="5" borderId="20" xfId="2" applyFill="1" applyBorder="1">
      <alignment vertical="center"/>
    </xf>
    <xf numFmtId="0" fontId="6" fillId="0" borderId="21" xfId="2"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18" fillId="3" borderId="25" xfId="2" applyFont="1" applyFill="1" applyBorder="1" applyAlignment="1">
      <alignment horizontal="center" vertical="center" wrapText="1"/>
    </xf>
    <xf numFmtId="0" fontId="25"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6" fillId="5" borderId="0" xfId="2" applyNumberFormat="1" applyFont="1" applyFill="1" applyAlignment="1">
      <alignment horizontal="center" vertical="center"/>
    </xf>
    <xf numFmtId="0" fontId="6" fillId="0" borderId="0" xfId="2" applyAlignment="1">
      <alignment horizontal="center" vertical="center"/>
    </xf>
    <xf numFmtId="0" fontId="26" fillId="0" borderId="0" xfId="2" applyFont="1" applyAlignment="1">
      <alignment horizontal="center" vertical="center"/>
    </xf>
    <xf numFmtId="0" fontId="8" fillId="5" borderId="0" xfId="1" applyFill="1" applyAlignment="1" applyProtection="1">
      <alignment vertical="center" wrapText="1"/>
    </xf>
    <xf numFmtId="0" fontId="10" fillId="2" borderId="32" xfId="2" applyFont="1" applyFill="1" applyBorder="1" applyAlignment="1">
      <alignment horizontal="center" vertical="center"/>
    </xf>
    <xf numFmtId="14" fontId="10" fillId="2" borderId="33" xfId="2" applyNumberFormat="1" applyFont="1" applyFill="1" applyBorder="1" applyAlignment="1">
      <alignment horizontal="center" vertical="center"/>
    </xf>
    <xf numFmtId="0" fontId="6" fillId="5" borderId="0" xfId="2" applyFill="1" applyAlignment="1">
      <alignment vertical="center" wrapText="1"/>
    </xf>
    <xf numFmtId="14" fontId="27" fillId="3" borderId="1" xfId="1" applyNumberFormat="1" applyFont="1" applyFill="1" applyBorder="1" applyAlignment="1" applyProtection="1">
      <alignment horizontal="center" vertical="center" wrapText="1" shrinkToFit="1"/>
    </xf>
    <xf numFmtId="0" fontId="34" fillId="9" borderId="43" xfId="17" applyFont="1" applyFill="1" applyBorder="1" applyAlignment="1">
      <alignment horizontal="left" vertical="center"/>
    </xf>
    <xf numFmtId="0" fontId="34" fillId="9" borderId="44" xfId="17" applyFont="1" applyFill="1" applyBorder="1" applyAlignment="1">
      <alignment horizontal="center" vertical="center"/>
    </xf>
    <xf numFmtId="0" fontId="34" fillId="9" borderId="44" xfId="2" applyFont="1" applyFill="1" applyBorder="1" applyAlignment="1">
      <alignment horizontal="center" vertical="center"/>
    </xf>
    <xf numFmtId="0" fontId="35" fillId="9" borderId="44" xfId="2" applyFont="1" applyFill="1" applyBorder="1" applyAlignment="1">
      <alignment horizontal="center" vertical="center"/>
    </xf>
    <xf numFmtId="0" fontId="35" fillId="9" borderId="45" xfId="2" applyFont="1" applyFill="1" applyBorder="1" applyAlignment="1">
      <alignment horizontal="center" vertical="center"/>
    </xf>
    <xf numFmtId="0" fontId="1" fillId="0" borderId="0" xfId="17">
      <alignment vertical="center"/>
    </xf>
    <xf numFmtId="0" fontId="41" fillId="0" borderId="0" xfId="17" applyFont="1">
      <alignment vertical="center"/>
    </xf>
    <xf numFmtId="0" fontId="35" fillId="9" borderId="46" xfId="2" applyFont="1" applyFill="1" applyBorder="1" applyAlignment="1">
      <alignment horizontal="center" vertical="center"/>
    </xf>
    <xf numFmtId="0" fontId="35" fillId="9" borderId="47" xfId="2" applyFont="1" applyFill="1" applyBorder="1" applyAlignment="1">
      <alignment horizontal="center" vertical="center"/>
    </xf>
    <xf numFmtId="0" fontId="1" fillId="10" borderId="47" xfId="17" applyFill="1" applyBorder="1">
      <alignment vertical="center"/>
    </xf>
    <xf numFmtId="0" fontId="38" fillId="0" borderId="0" xfId="17" applyFont="1" applyAlignment="1">
      <alignment horizontal="center" vertical="center"/>
    </xf>
    <xf numFmtId="0" fontId="8" fillId="0" borderId="46" xfId="1" applyFill="1" applyBorder="1" applyAlignment="1" applyProtection="1">
      <alignment vertical="center"/>
    </xf>
    <xf numFmtId="0" fontId="1" fillId="10" borderId="47" xfId="17" applyFill="1" applyBorder="1" applyAlignment="1">
      <alignment horizontal="center" vertical="center"/>
    </xf>
    <xf numFmtId="0" fontId="8" fillId="10" borderId="0" xfId="1" applyFill="1" applyBorder="1" applyAlignment="1" applyProtection="1">
      <alignment vertical="center" wrapText="1"/>
    </xf>
    <xf numFmtId="0" fontId="6" fillId="10" borderId="47"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50" fillId="11" borderId="53" xfId="17" applyFont="1" applyFill="1" applyBorder="1" applyAlignment="1">
      <alignment horizontal="center" vertical="center"/>
    </xf>
    <xf numFmtId="0" fontId="57" fillId="3" borderId="55" xfId="17" applyFont="1" applyFill="1" applyBorder="1" applyAlignment="1">
      <alignment horizontal="center" vertical="center" wrapText="1"/>
    </xf>
    <xf numFmtId="0" fontId="7" fillId="3" borderId="56" xfId="17" applyFont="1" applyFill="1" applyBorder="1" applyAlignment="1">
      <alignment horizontal="center" vertical="center" wrapText="1"/>
    </xf>
    <xf numFmtId="0" fontId="14" fillId="3" borderId="56" xfId="17" applyFont="1" applyFill="1" applyBorder="1" applyAlignment="1">
      <alignment horizontal="center" vertical="center" wrapText="1"/>
    </xf>
    <xf numFmtId="0" fontId="59" fillId="3" borderId="56" xfId="17" applyFont="1" applyFill="1" applyBorder="1" applyAlignment="1">
      <alignment horizontal="center" vertical="center" wrapText="1"/>
    </xf>
    <xf numFmtId="0" fontId="7" fillId="3" borderId="57" xfId="17" applyFont="1" applyFill="1" applyBorder="1" applyAlignment="1">
      <alignment horizontal="center" vertical="center" wrapText="1"/>
    </xf>
    <xf numFmtId="0" fontId="7" fillId="3" borderId="34" xfId="17" applyFont="1" applyFill="1" applyBorder="1" applyAlignment="1">
      <alignment horizontal="center" vertical="center" wrapText="1"/>
    </xf>
    <xf numFmtId="176" fontId="60" fillId="3" borderId="40" xfId="17" applyNumberFormat="1" applyFont="1" applyFill="1" applyBorder="1" applyAlignment="1">
      <alignment horizontal="center" vertical="center" wrapText="1"/>
    </xf>
    <xf numFmtId="0" fontId="60" fillId="3" borderId="40" xfId="17" applyFont="1" applyFill="1" applyBorder="1" applyAlignment="1">
      <alignment horizontal="left" vertical="center" wrapText="1"/>
    </xf>
    <xf numFmtId="0" fontId="7" fillId="3" borderId="29" xfId="17" applyFont="1" applyFill="1" applyBorder="1" applyAlignment="1">
      <alignment horizontal="center" vertical="center" wrapText="1"/>
    </xf>
    <xf numFmtId="176" fontId="60" fillId="12" borderId="58" xfId="17" applyNumberFormat="1" applyFont="1" applyFill="1" applyBorder="1" applyAlignment="1">
      <alignment horizontal="center" vertical="center" wrapText="1"/>
    </xf>
    <xf numFmtId="0" fontId="60" fillId="12" borderId="58" xfId="17" applyFont="1" applyFill="1" applyBorder="1" applyAlignment="1">
      <alignment horizontal="left" vertical="center" wrapText="1"/>
    </xf>
    <xf numFmtId="0" fontId="64" fillId="13" borderId="59" xfId="17" applyFont="1" applyFill="1" applyBorder="1" applyAlignment="1">
      <alignment horizontal="center" vertical="center" wrapText="1"/>
    </xf>
    <xf numFmtId="176" fontId="62" fillId="13" borderId="59" xfId="17" applyNumberFormat="1" applyFont="1" applyFill="1" applyBorder="1" applyAlignment="1">
      <alignment horizontal="center" vertical="center" wrapText="1"/>
    </xf>
    <xf numFmtId="181" fontId="64" fillId="10" borderId="59" xfId="0" applyNumberFormat="1" applyFont="1" applyFill="1" applyBorder="1" applyAlignment="1">
      <alignment horizontal="center" vertical="center"/>
    </xf>
    <xf numFmtId="0" fontId="64" fillId="13" borderId="60" xfId="17" applyFont="1" applyFill="1" applyBorder="1" applyAlignment="1">
      <alignment horizontal="center" vertical="center" wrapText="1"/>
    </xf>
    <xf numFmtId="182" fontId="66" fillId="13" borderId="61" xfId="17" applyNumberFormat="1" applyFont="1" applyFill="1" applyBorder="1" applyAlignment="1">
      <alignment horizontal="center" vertical="center" wrapText="1"/>
    </xf>
    <xf numFmtId="0" fontId="7" fillId="3" borderId="35" xfId="17" applyFont="1" applyFill="1" applyBorder="1" applyAlignment="1">
      <alignment horizontal="center" vertical="center" wrapText="1"/>
    </xf>
    <xf numFmtId="0" fontId="7" fillId="3" borderId="36" xfId="17" applyFont="1" applyFill="1" applyBorder="1" applyAlignment="1">
      <alignment horizontal="center" vertical="center" wrapText="1"/>
    </xf>
    <xf numFmtId="0" fontId="14" fillId="3" borderId="36" xfId="17" applyFont="1" applyFill="1" applyBorder="1" applyAlignment="1">
      <alignment horizontal="center" vertical="center" wrapText="1"/>
    </xf>
    <xf numFmtId="0" fontId="59" fillId="3" borderId="36" xfId="17" applyFont="1" applyFill="1" applyBorder="1" applyAlignment="1">
      <alignment horizontal="center" vertical="center" wrapText="1"/>
    </xf>
    <xf numFmtId="0" fontId="7" fillId="3" borderId="37"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3" xfId="2" applyBorder="1" applyAlignment="1">
      <alignment vertical="top" wrapText="1"/>
    </xf>
    <xf numFmtId="0" fontId="6" fillId="14" borderId="13" xfId="2" applyFill="1" applyBorder="1" applyAlignment="1">
      <alignment vertical="top" wrapText="1"/>
    </xf>
    <xf numFmtId="0" fontId="23" fillId="0" borderId="0" xfId="2" applyFont="1" applyAlignment="1">
      <alignment vertical="top" wrapText="1"/>
    </xf>
    <xf numFmtId="0" fontId="6" fillId="2" borderId="13" xfId="2" applyFill="1" applyBorder="1" applyAlignment="1">
      <alignment vertical="top" wrapText="1"/>
    </xf>
    <xf numFmtId="0" fontId="6" fillId="2" borderId="63" xfId="2" applyFill="1" applyBorder="1" applyAlignment="1">
      <alignment vertical="top" wrapText="1"/>
    </xf>
    <xf numFmtId="0" fontId="6" fillId="2" borderId="64" xfId="2" applyFill="1" applyBorder="1" applyAlignment="1">
      <alignment vertical="top" wrapText="1"/>
    </xf>
    <xf numFmtId="0" fontId="1" fillId="2" borderId="65" xfId="2" applyFont="1" applyFill="1" applyBorder="1" applyAlignment="1">
      <alignment vertical="top" wrapText="1"/>
    </xf>
    <xf numFmtId="0" fontId="6" fillId="3" borderId="13" xfId="2" applyFill="1" applyBorder="1">
      <alignment vertical="center"/>
    </xf>
    <xf numFmtId="0" fontId="1" fillId="3" borderId="66" xfId="2" applyFont="1" applyFill="1" applyBorder="1" applyAlignment="1">
      <alignment vertical="top" wrapText="1"/>
    </xf>
    <xf numFmtId="0" fontId="6" fillId="15" borderId="13" xfId="2" applyFill="1" applyBorder="1">
      <alignment vertical="center"/>
    </xf>
    <xf numFmtId="0" fontId="0" fillId="0" borderId="68" xfId="0" applyBorder="1">
      <alignment vertical="center"/>
    </xf>
    <xf numFmtId="0" fontId="15" fillId="0" borderId="68" xfId="0" applyFont="1" applyBorder="1">
      <alignment vertical="center"/>
    </xf>
    <xf numFmtId="0" fontId="0" fillId="0" borderId="69" xfId="0" applyBorder="1">
      <alignment vertical="center"/>
    </xf>
    <xf numFmtId="0" fontId="0" fillId="0" borderId="49" xfId="0" applyBorder="1">
      <alignment vertical="center"/>
    </xf>
    <xf numFmtId="177" fontId="12" fillId="19" borderId="8" xfId="2" applyNumberFormat="1" applyFont="1" applyFill="1" applyBorder="1" applyAlignment="1">
      <alignment horizontal="center" vertical="center" shrinkToFit="1"/>
    </xf>
    <xf numFmtId="0" fontId="6" fillId="19" borderId="0" xfId="2" applyFill="1">
      <alignment vertical="center"/>
    </xf>
    <xf numFmtId="0" fontId="0" fillId="19" borderId="0" xfId="0" applyFill="1">
      <alignment vertical="center"/>
    </xf>
    <xf numFmtId="0" fontId="6" fillId="6" borderId="8" xfId="2" applyFill="1" applyBorder="1" applyAlignment="1">
      <alignment horizontal="center" vertical="center" wrapText="1"/>
    </xf>
    <xf numFmtId="0" fontId="6" fillId="0" borderId="103" xfId="2" applyBorder="1" applyAlignment="1">
      <alignment horizontal="center" vertical="center" wrapText="1"/>
    </xf>
    <xf numFmtId="0" fontId="6" fillId="6" borderId="103" xfId="2" applyFill="1" applyBorder="1" applyAlignment="1">
      <alignment horizontal="center" vertical="center" wrapText="1"/>
    </xf>
    <xf numFmtId="0" fontId="1" fillId="5" borderId="0" xfId="2" applyFont="1" applyFill="1">
      <alignment vertical="center"/>
    </xf>
    <xf numFmtId="0" fontId="0" fillId="0" borderId="68" xfId="0" applyBorder="1" applyAlignment="1">
      <alignment vertical="top"/>
    </xf>
    <xf numFmtId="0" fontId="0" fillId="0" borderId="0" xfId="0" applyAlignment="1">
      <alignment vertical="top"/>
    </xf>
    <xf numFmtId="0" fontId="1" fillId="14" borderId="65" xfId="2" applyFont="1" applyFill="1" applyBorder="1" applyAlignment="1">
      <alignment vertical="top" wrapText="1"/>
    </xf>
    <xf numFmtId="0" fontId="7" fillId="25" borderId="56" xfId="17" applyFont="1" applyFill="1" applyBorder="1" applyAlignment="1">
      <alignment horizontal="center" vertical="center" wrapText="1"/>
    </xf>
    <xf numFmtId="0" fontId="0" fillId="0" borderId="0" xfId="0" applyAlignment="1">
      <alignment horizontal="left" vertical="center"/>
    </xf>
    <xf numFmtId="0" fontId="73" fillId="0" borderId="0" xfId="0" applyFont="1" applyAlignment="1">
      <alignment horizontal="left" vertical="center"/>
    </xf>
    <xf numFmtId="0" fontId="74" fillId="0" borderId="0" xfId="0" applyFont="1" applyAlignment="1">
      <alignment horizontal="center" vertical="center" wrapText="1"/>
    </xf>
    <xf numFmtId="0" fontId="74" fillId="0" borderId="0" xfId="0" applyFont="1" applyAlignment="1">
      <alignment horizontal="left" vertical="center" wrapText="1"/>
    </xf>
    <xf numFmtId="0" fontId="8" fillId="0" borderId="121" xfId="1" applyFill="1" applyBorder="1" applyAlignment="1" applyProtection="1">
      <alignment vertical="center" wrapText="1"/>
    </xf>
    <xf numFmtId="0" fontId="84" fillId="0" borderId="0" xfId="17" applyFont="1">
      <alignment vertical="center"/>
    </xf>
    <xf numFmtId="0" fontId="83" fillId="0" borderId="0" xfId="2" applyFont="1">
      <alignment vertical="center"/>
    </xf>
    <xf numFmtId="0" fontId="85" fillId="20" borderId="122" xfId="0" applyFont="1" applyFill="1" applyBorder="1" applyAlignment="1">
      <alignment horizontal="center" vertical="center" wrapText="1"/>
    </xf>
    <xf numFmtId="14" fontId="6" fillId="0" borderId="0" xfId="2" applyNumberFormat="1">
      <alignment vertical="center"/>
    </xf>
    <xf numFmtId="0" fontId="18" fillId="2" borderId="42"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89" fillId="21" borderId="31" xfId="2" applyFont="1" applyFill="1" applyBorder="1" applyAlignment="1">
      <alignment horizontal="center" vertical="center" wrapText="1"/>
    </xf>
    <xf numFmtId="0" fontId="91" fillId="3" borderId="41" xfId="2" applyFont="1" applyFill="1" applyBorder="1" applyAlignment="1">
      <alignment horizontal="center" vertical="center"/>
    </xf>
    <xf numFmtId="14" fontId="91" fillId="3" borderId="40" xfId="2" applyNumberFormat="1" applyFont="1" applyFill="1" applyBorder="1" applyAlignment="1">
      <alignment horizontal="center" vertical="center"/>
    </xf>
    <xf numFmtId="14" fontId="91" fillId="3" borderId="1" xfId="2" applyNumberFormat="1" applyFont="1" applyFill="1" applyBorder="1" applyAlignment="1">
      <alignment horizontal="center" vertical="center"/>
    </xf>
    <xf numFmtId="0" fontId="91" fillId="3" borderId="39" xfId="2" applyFont="1" applyFill="1" applyBorder="1" applyAlignment="1">
      <alignment horizontal="center" vertical="center"/>
    </xf>
    <xf numFmtId="14" fontId="91" fillId="3" borderId="2" xfId="2" applyNumberFormat="1" applyFont="1" applyFill="1" applyBorder="1" applyAlignment="1">
      <alignment horizontal="center" vertical="center"/>
    </xf>
    <xf numFmtId="0" fontId="92" fillId="0" borderId="0" xfId="2" applyFont="1" applyAlignment="1">
      <alignment horizontal="center" vertical="center"/>
    </xf>
    <xf numFmtId="14" fontId="91" fillId="0" borderId="0" xfId="2" applyNumberFormat="1" applyFont="1" applyAlignment="1">
      <alignment horizontal="center" vertical="center"/>
    </xf>
    <xf numFmtId="0" fontId="23" fillId="21" borderId="3" xfId="2" applyFont="1" applyFill="1" applyBorder="1" applyAlignment="1">
      <alignment horizontal="center" vertical="center" wrapText="1"/>
    </xf>
    <xf numFmtId="0" fontId="24" fillId="19" borderId="8" xfId="2" applyFont="1" applyFill="1" applyBorder="1" applyAlignment="1">
      <alignment horizontal="center" vertical="center" wrapText="1"/>
    </xf>
    <xf numFmtId="0" fontId="8" fillId="0" borderId="0" xfId="1" applyAlignment="1" applyProtection="1">
      <alignment vertical="center" wrapText="1"/>
    </xf>
    <xf numFmtId="0" fontId="23" fillId="27" borderId="3" xfId="2" applyFont="1" applyFill="1" applyBorder="1" applyAlignment="1">
      <alignment horizontal="center" vertical="center" wrapText="1"/>
    </xf>
    <xf numFmtId="0" fontId="6" fillId="0" borderId="67" xfId="0" applyFont="1" applyBorder="1">
      <alignment vertical="center"/>
    </xf>
    <xf numFmtId="0" fontId="6" fillId="0" borderId="44" xfId="0" applyFont="1" applyBorder="1">
      <alignment vertical="center"/>
    </xf>
    <xf numFmtId="0" fontId="6" fillId="0" borderId="68" xfId="0" applyFont="1" applyBorder="1">
      <alignment vertical="center"/>
    </xf>
    <xf numFmtId="0" fontId="6" fillId="0" borderId="0" xfId="0" applyFont="1">
      <alignment vertical="center"/>
    </xf>
    <xf numFmtId="0" fontId="90" fillId="0" borderId="68" xfId="0" applyFont="1" applyBorder="1">
      <alignment vertical="center"/>
    </xf>
    <xf numFmtId="0" fontId="90" fillId="0" borderId="0" xfId="0" applyFont="1">
      <alignment vertical="center"/>
    </xf>
    <xf numFmtId="0" fontId="90" fillId="5" borderId="68" xfId="0" applyFont="1" applyFill="1" applyBorder="1">
      <alignment vertical="center"/>
    </xf>
    <xf numFmtId="0" fontId="90" fillId="5" borderId="0" xfId="0" applyFont="1" applyFill="1">
      <alignment vertical="center"/>
    </xf>
    <xf numFmtId="0" fontId="6" fillId="5" borderId="136" xfId="2" applyFill="1" applyBorder="1">
      <alignment vertical="center"/>
    </xf>
    <xf numFmtId="0" fontId="6" fillId="0" borderId="136" xfId="2" applyBorder="1">
      <alignment vertical="center"/>
    </xf>
    <xf numFmtId="0" fontId="93" fillId="19" borderId="134" xfId="17" applyFont="1" applyFill="1" applyBorder="1" applyAlignment="1">
      <alignment horizontal="center" vertical="center" wrapText="1"/>
    </xf>
    <xf numFmtId="14" fontId="93" fillId="19" borderId="135" xfId="17" applyNumberFormat="1" applyFont="1" applyFill="1" applyBorder="1" applyAlignment="1">
      <alignment horizontal="center" vertical="center"/>
    </xf>
    <xf numFmtId="0" fontId="6" fillId="0" borderId="0" xfId="2" applyAlignment="1">
      <alignment horizontal="left" vertical="top"/>
    </xf>
    <xf numFmtId="0" fontId="6" fillId="28" borderId="144" xfId="2" applyFill="1" applyBorder="1" applyAlignment="1">
      <alignment horizontal="left" vertical="top"/>
    </xf>
    <xf numFmtId="0" fontId="8" fillId="28" borderId="143" xfId="1" applyFill="1" applyBorder="1" applyAlignment="1" applyProtection="1">
      <alignment horizontal="left" vertical="top"/>
    </xf>
    <xf numFmtId="14" fontId="19" fillId="3" borderId="101" xfId="2" applyNumberFormat="1" applyFont="1" applyFill="1" applyBorder="1" applyAlignment="1">
      <alignment horizontal="center" vertical="center" shrinkToFit="1"/>
    </xf>
    <xf numFmtId="14" fontId="27" fillId="3" borderId="101" xfId="1" applyNumberFormat="1" applyFont="1" applyFill="1" applyBorder="1" applyAlignment="1" applyProtection="1">
      <alignment horizontal="center" vertical="center" wrapText="1" shrinkToFit="1"/>
    </xf>
    <xf numFmtId="0" fontId="84" fillId="0" borderId="0" xfId="17" applyFont="1" applyAlignment="1">
      <alignment horizontal="left" vertical="center"/>
    </xf>
    <xf numFmtId="0" fontId="102" fillId="2" borderId="63" xfId="2" applyFont="1" applyFill="1" applyBorder="1" applyAlignment="1">
      <alignment vertical="top" wrapText="1"/>
    </xf>
    <xf numFmtId="0" fontId="91" fillId="21" borderId="39" xfId="2" applyFont="1" applyFill="1" applyBorder="1" applyAlignment="1">
      <alignment horizontal="center" vertical="center"/>
    </xf>
    <xf numFmtId="0" fontId="18" fillId="21" borderId="153" xfId="2" applyFont="1" applyFill="1" applyBorder="1" applyAlignment="1">
      <alignment horizontal="center" vertical="center" wrapText="1"/>
    </xf>
    <xf numFmtId="0" fontId="8" fillId="0" borderId="156" xfId="1" applyFill="1" applyBorder="1" applyAlignment="1" applyProtection="1">
      <alignment vertical="center" wrapText="1"/>
    </xf>
    <xf numFmtId="0" fontId="18" fillId="21" borderId="157" xfId="1" applyFont="1" applyFill="1" applyBorder="1" applyAlignment="1" applyProtection="1">
      <alignment horizontal="center" vertical="center" wrapText="1"/>
    </xf>
    <xf numFmtId="0" fontId="18" fillId="23" borderId="149" xfId="2" applyFont="1" applyFill="1" applyBorder="1" applyAlignment="1">
      <alignment horizontal="center" vertical="center" wrapText="1"/>
    </xf>
    <xf numFmtId="0" fontId="87" fillId="23" borderId="150" xfId="2" applyFont="1" applyFill="1" applyBorder="1" applyAlignment="1">
      <alignment horizontal="center" vertical="center"/>
    </xf>
    <xf numFmtId="0" fontId="87" fillId="23" borderId="151" xfId="2" applyFont="1" applyFill="1" applyBorder="1" applyAlignment="1">
      <alignment horizontal="center" vertical="center"/>
    </xf>
    <xf numFmtId="0" fontId="103" fillId="19" borderId="8" xfId="0" applyFont="1" applyFill="1" applyBorder="1" applyAlignment="1">
      <alignment horizontal="center" vertical="center" wrapText="1"/>
    </xf>
    <xf numFmtId="177" fontId="104" fillId="19" borderId="8" xfId="2" applyNumberFormat="1" applyFont="1" applyFill="1" applyBorder="1" applyAlignment="1">
      <alignment horizontal="center" vertical="center" shrinkToFit="1"/>
    </xf>
    <xf numFmtId="0" fontId="6" fillId="0" borderId="0" xfId="2" applyAlignment="1">
      <alignment horizontal="left" vertical="center"/>
    </xf>
    <xf numFmtId="0" fontId="105" fillId="5" borderId="68" xfId="0" applyFont="1" applyFill="1" applyBorder="1">
      <alignment vertical="center"/>
    </xf>
    <xf numFmtId="0" fontId="105" fillId="5" borderId="0" xfId="0" applyFont="1" applyFill="1" applyAlignment="1">
      <alignment horizontal="left" vertical="center"/>
    </xf>
    <xf numFmtId="0" fontId="105" fillId="5" borderId="0" xfId="0" applyFont="1" applyFill="1">
      <alignment vertical="center"/>
    </xf>
    <xf numFmtId="176" fontId="105" fillId="5" borderId="0" xfId="0" applyNumberFormat="1" applyFont="1" applyFill="1" applyAlignment="1">
      <alignment horizontal="left" vertical="center"/>
    </xf>
    <xf numFmtId="183" fontId="105" fillId="5" borderId="0" xfId="0" applyNumberFormat="1" applyFont="1" applyFill="1" applyAlignment="1">
      <alignment horizontal="center" vertical="center"/>
    </xf>
    <xf numFmtId="0" fontId="105" fillId="5" borderId="68" xfId="0" applyFont="1" applyFill="1" applyBorder="1" applyAlignment="1">
      <alignment vertical="top"/>
    </xf>
    <xf numFmtId="0" fontId="105" fillId="5" borderId="0" xfId="0" applyFont="1" applyFill="1" applyAlignment="1">
      <alignment vertical="top"/>
    </xf>
    <xf numFmtId="14" fontId="105" fillId="5" borderId="0" xfId="0" applyNumberFormat="1" applyFont="1" applyFill="1" applyAlignment="1">
      <alignment horizontal="left" vertical="center"/>
    </xf>
    <xf numFmtId="14" fontId="105" fillId="0" borderId="0" xfId="0" applyNumberFormat="1" applyFont="1">
      <alignment vertical="center"/>
    </xf>
    <xf numFmtId="0" fontId="106" fillId="0" borderId="0" xfId="0" applyFont="1">
      <alignment vertical="center"/>
    </xf>
    <xf numFmtId="0" fontId="6" fillId="0" borderId="62" xfId="2" applyBorder="1" applyAlignment="1">
      <alignment vertical="top" wrapText="1"/>
    </xf>
    <xf numFmtId="0" fontId="8" fillId="28" borderId="126" xfId="1" applyFill="1" applyBorder="1" applyAlignment="1" applyProtection="1">
      <alignment horizontal="left" vertical="top"/>
    </xf>
    <xf numFmtId="0" fontId="6" fillId="28" borderId="142" xfId="2" applyFill="1" applyBorder="1" applyAlignment="1">
      <alignment horizontal="left" vertical="top"/>
    </xf>
    <xf numFmtId="0" fontId="35" fillId="9" borderId="0" xfId="2" applyFont="1" applyFill="1" applyAlignment="1">
      <alignment horizontal="center" vertical="center"/>
    </xf>
    <xf numFmtId="14" fontId="1" fillId="0" borderId="46" xfId="17" applyNumberFormat="1" applyBorder="1" applyAlignment="1">
      <alignment horizontal="center" vertical="center"/>
    </xf>
    <xf numFmtId="14" fontId="1" fillId="0" borderId="0" xfId="17" applyNumberFormat="1" applyAlignment="1">
      <alignment horizontal="center" vertical="center"/>
    </xf>
    <xf numFmtId="0" fontId="1" fillId="10" borderId="0" xfId="17" applyFill="1">
      <alignment vertical="center"/>
    </xf>
    <xf numFmtId="0" fontId="1" fillId="10" borderId="0" xfId="17" applyFill="1" applyAlignment="1">
      <alignment horizontal="center" vertical="center"/>
    </xf>
    <xf numFmtId="0" fontId="1" fillId="0" borderId="46" xfId="17" applyBorder="1">
      <alignment vertical="center"/>
    </xf>
    <xf numFmtId="0" fontId="6" fillId="10" borderId="0" xfId="2" applyFill="1" applyAlignment="1">
      <alignment vertical="center" wrapText="1"/>
    </xf>
    <xf numFmtId="0" fontId="49" fillId="0" borderId="0" xfId="17" applyFont="1" applyAlignment="1">
      <alignment horizontal="left" vertical="center"/>
    </xf>
    <xf numFmtId="0" fontId="50" fillId="0" borderId="49" xfId="17" applyFont="1" applyBorder="1">
      <alignment vertical="center"/>
    </xf>
    <xf numFmtId="0" fontId="50" fillId="0" borderId="49" xfId="17" applyFont="1" applyBorder="1" applyAlignment="1">
      <alignment horizontal="right" vertical="center"/>
    </xf>
    <xf numFmtId="0" fontId="38" fillId="0" borderId="51" xfId="17" applyFont="1" applyBorder="1" applyAlignment="1">
      <alignment horizontal="center" vertical="center"/>
    </xf>
    <xf numFmtId="0" fontId="38" fillId="0" borderId="165" xfId="17" applyFont="1" applyBorder="1" applyAlignment="1">
      <alignment horizontal="center" vertical="center" wrapText="1"/>
    </xf>
    <xf numFmtId="0" fontId="52" fillId="0" borderId="0" xfId="17" applyFont="1" applyAlignment="1">
      <alignment horizontal="center" vertical="center"/>
    </xf>
    <xf numFmtId="0" fontId="53" fillId="0" borderId="0" xfId="17" applyFont="1" applyAlignment="1">
      <alignment horizontal="center" vertical="center" wrapText="1"/>
    </xf>
    <xf numFmtId="0" fontId="1" fillId="0" borderId="0" xfId="17" applyAlignment="1">
      <alignment vertical="center" shrinkToFit="1"/>
    </xf>
    <xf numFmtId="0" fontId="12" fillId="0" borderId="166" xfId="17" applyFont="1" applyBorder="1" applyAlignment="1">
      <alignment horizontal="center" vertical="center" shrinkToFit="1"/>
    </xf>
    <xf numFmtId="0" fontId="50" fillId="0" borderId="52" xfId="17" applyFont="1" applyBorder="1" applyAlignment="1">
      <alignment vertical="center" shrinkToFit="1"/>
    </xf>
    <xf numFmtId="0" fontId="50" fillId="0" borderId="52" xfId="17" applyFont="1" applyBorder="1" applyAlignment="1">
      <alignment horizontal="center" vertical="center"/>
    </xf>
    <xf numFmtId="0" fontId="13" fillId="0" borderId="132" xfId="2" applyFont="1" applyBorder="1" applyAlignment="1">
      <alignment horizontal="center" vertical="center" wrapText="1"/>
    </xf>
    <xf numFmtId="0" fontId="13" fillId="0" borderId="17" xfId="2" applyFont="1" applyBorder="1" applyAlignment="1">
      <alignment horizontal="center" vertical="center" wrapText="1"/>
    </xf>
    <xf numFmtId="0" fontId="1" fillId="19" borderId="133" xfId="17" applyFill="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5" borderId="0" xfId="2" applyFont="1" applyFill="1" applyAlignment="1">
      <alignment horizontal="center" vertical="center"/>
    </xf>
    <xf numFmtId="0" fontId="46" fillId="5" borderId="0" xfId="0" applyFont="1" applyFill="1" applyAlignment="1">
      <alignment horizontal="center" vertical="center" wrapText="1"/>
    </xf>
    <xf numFmtId="180" fontId="50"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6" fillId="5" borderId="0" xfId="17" applyFont="1" applyFill="1">
      <alignment vertical="center"/>
    </xf>
    <xf numFmtId="0" fontId="50" fillId="0" borderId="0" xfId="16" applyFont="1">
      <alignment vertical="center"/>
    </xf>
    <xf numFmtId="0" fontId="10" fillId="0" borderId="0" xfId="16" applyFont="1">
      <alignment vertical="center"/>
    </xf>
    <xf numFmtId="177" fontId="6" fillId="19" borderId="8" xfId="2" applyNumberFormat="1" applyFill="1" applyBorder="1" applyAlignment="1">
      <alignment horizontal="center" vertical="center" shrinkToFit="1"/>
    </xf>
    <xf numFmtId="177" fontId="1" fillId="19" borderId="38" xfId="2" applyNumberFormat="1" applyFont="1" applyFill="1" applyBorder="1" applyAlignment="1">
      <alignment horizontal="center" vertical="center" wrapText="1"/>
    </xf>
    <xf numFmtId="177" fontId="6" fillId="6" borderId="10" xfId="2" applyNumberFormat="1" applyFill="1" applyBorder="1" applyAlignment="1">
      <alignment horizontal="center" vertical="center" shrinkToFit="1"/>
    </xf>
    <xf numFmtId="177" fontId="6" fillId="5"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5" borderId="8" xfId="2" applyNumberFormat="1" applyFill="1" applyBorder="1" applyAlignment="1">
      <alignment horizontal="center" vertical="center" shrinkToFit="1"/>
    </xf>
    <xf numFmtId="177" fontId="6" fillId="22" borderId="8" xfId="2" applyNumberFormat="1" applyFill="1" applyBorder="1" applyAlignment="1">
      <alignment horizontal="center" vertical="center" shrinkToFit="1"/>
    </xf>
    <xf numFmtId="177" fontId="6" fillId="8"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5" borderId="8" xfId="2" applyFill="1" applyBorder="1" applyAlignment="1">
      <alignment horizontal="center" vertical="center" wrapText="1"/>
    </xf>
    <xf numFmtId="177" fontId="6" fillId="0" borderId="102"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5"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6" borderId="8" xfId="2" applyNumberFormat="1" applyFill="1" applyBorder="1" applyAlignment="1">
      <alignment horizontal="center" vertical="center" wrapText="1"/>
    </xf>
    <xf numFmtId="177" fontId="6" fillId="7" borderId="102"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7" borderId="8" xfId="2" applyNumberFormat="1" applyFill="1" applyBorder="1" applyAlignment="1">
      <alignment horizontal="center" vertical="center" wrapText="1"/>
    </xf>
    <xf numFmtId="177" fontId="6" fillId="0" borderId="104" xfId="2" applyNumberFormat="1" applyBorder="1" applyAlignment="1">
      <alignment horizontal="center" vertical="center" wrapText="1"/>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81" fillId="5" borderId="0" xfId="2" applyFont="1" applyFill="1" applyAlignment="1">
      <alignment horizontal="center" vertical="center"/>
    </xf>
    <xf numFmtId="0" fontId="1" fillId="0" borderId="0" xfId="2" applyFont="1">
      <alignment vertical="center"/>
    </xf>
    <xf numFmtId="0" fontId="50" fillId="19" borderId="166" xfId="16" applyFont="1" applyFill="1" applyBorder="1">
      <alignment vertical="center"/>
    </xf>
    <xf numFmtId="0" fontId="50" fillId="19" borderId="167" xfId="16" applyFont="1" applyFill="1" applyBorder="1">
      <alignment vertical="center"/>
    </xf>
    <xf numFmtId="0" fontId="10" fillId="19" borderId="167" xfId="16" applyFont="1" applyFill="1" applyBorder="1">
      <alignment vertical="center"/>
    </xf>
    <xf numFmtId="0" fontId="37" fillId="0" borderId="0" xfId="17" applyFont="1" applyAlignment="1">
      <alignment horizontal="left" vertical="center" indent="2"/>
    </xf>
    <xf numFmtId="0" fontId="107" fillId="0" borderId="0" xfId="17" applyFont="1">
      <alignment vertical="center"/>
    </xf>
    <xf numFmtId="0" fontId="1" fillId="19" borderId="0" xfId="2" applyFont="1" applyFill="1">
      <alignment vertical="center"/>
    </xf>
    <xf numFmtId="0" fontId="24" fillId="19" borderId="38" xfId="2" applyFont="1" applyFill="1" applyBorder="1" applyAlignment="1">
      <alignment horizontal="center" vertical="top" wrapText="1"/>
    </xf>
    <xf numFmtId="0" fontId="23" fillId="19" borderId="168" xfId="2" applyFont="1" applyFill="1" applyBorder="1" applyAlignment="1">
      <alignment horizontal="left" vertical="center"/>
    </xf>
    <xf numFmtId="0" fontId="23" fillId="19" borderId="11" xfId="2" applyFont="1" applyFill="1" applyBorder="1" applyAlignment="1">
      <alignment horizontal="left" vertical="center"/>
    </xf>
    <xf numFmtId="0" fontId="23" fillId="5" borderId="11" xfId="2" applyFont="1" applyFill="1" applyBorder="1" applyAlignment="1">
      <alignment horizontal="left" vertical="center"/>
    </xf>
    <xf numFmtId="0" fontId="23" fillId="5" borderId="12" xfId="2" applyFont="1" applyFill="1" applyBorder="1" applyAlignment="1">
      <alignment horizontal="left" vertical="center"/>
    </xf>
    <xf numFmtId="177" fontId="13" fillId="30" borderId="102" xfId="2" applyNumberFormat="1" applyFont="1" applyFill="1" applyBorder="1" applyAlignment="1">
      <alignment horizontal="center" vertical="center" wrapText="1"/>
    </xf>
    <xf numFmtId="177" fontId="13" fillId="30" borderId="8" xfId="2" applyNumberFormat="1" applyFont="1" applyFill="1" applyBorder="1" applyAlignment="1">
      <alignment horizontal="center" vertical="center" shrinkToFit="1"/>
    </xf>
    <xf numFmtId="14" fontId="26" fillId="19" borderId="0" xfId="2" applyNumberFormat="1" applyFont="1" applyFill="1" applyAlignment="1">
      <alignment horizontal="left" vertical="center"/>
    </xf>
    <xf numFmtId="0" fontId="26" fillId="19" borderId="0" xfId="19" applyFont="1" applyFill="1">
      <alignment vertical="center"/>
    </xf>
    <xf numFmtId="0" fontId="26" fillId="19" borderId="0" xfId="2" applyFont="1" applyFill="1" applyAlignment="1">
      <alignment horizontal="left" vertical="center"/>
    </xf>
    <xf numFmtId="0" fontId="41" fillId="19" borderId="0" xfId="17" applyFont="1" applyFill="1">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7" borderId="8" xfId="2" applyNumberFormat="1" applyFont="1" applyFill="1" applyBorder="1" applyAlignment="1">
      <alignment horizontal="center" vertical="center" shrinkToFit="1"/>
    </xf>
    <xf numFmtId="177" fontId="13" fillId="19" borderId="8" xfId="2" applyNumberFormat="1" applyFont="1" applyFill="1" applyBorder="1" applyAlignment="1">
      <alignment horizontal="center" vertical="center" shrinkToFit="1"/>
    </xf>
    <xf numFmtId="177" fontId="13" fillId="19" borderId="101" xfId="2" applyNumberFormat="1" applyFont="1" applyFill="1" applyBorder="1" applyAlignment="1">
      <alignment horizontal="center" vertical="center" wrapText="1"/>
    </xf>
    <xf numFmtId="0" fontId="13" fillId="0" borderId="169" xfId="2" applyFont="1" applyBorder="1" applyAlignment="1">
      <alignment horizontal="center" vertical="center" wrapText="1"/>
    </xf>
    <xf numFmtId="0" fontId="13" fillId="0" borderId="170" xfId="2" applyFont="1" applyBorder="1" applyAlignment="1">
      <alignment horizontal="center" vertical="center" wrapText="1"/>
    </xf>
    <xf numFmtId="0" fontId="13" fillId="0" borderId="171" xfId="2" applyFont="1" applyBorder="1" applyAlignment="1">
      <alignment horizontal="center" vertical="center" wrapText="1"/>
    </xf>
    <xf numFmtId="0" fontId="13" fillId="0" borderId="169" xfId="2" applyFont="1" applyBorder="1" applyAlignment="1">
      <alignment horizontal="center" vertical="center"/>
    </xf>
    <xf numFmtId="0" fontId="13" fillId="5" borderId="169" xfId="2" applyFont="1" applyFill="1" applyBorder="1" applyAlignment="1">
      <alignment horizontal="center" vertical="center" wrapText="1"/>
    </xf>
    <xf numFmtId="0" fontId="103" fillId="19" borderId="137" xfId="0" applyFont="1" applyFill="1" applyBorder="1" applyAlignment="1">
      <alignment horizontal="center" vertical="center" wrapText="1"/>
    </xf>
    <xf numFmtId="0" fontId="103" fillId="19" borderId="161" xfId="0" applyFont="1" applyFill="1" applyBorder="1" applyAlignment="1">
      <alignment horizontal="center" vertical="center" wrapText="1"/>
    </xf>
    <xf numFmtId="0" fontId="98" fillId="26" borderId="172" xfId="2" applyFont="1" applyFill="1" applyBorder="1" applyAlignment="1">
      <alignment horizontal="center" vertical="center" wrapText="1"/>
    </xf>
    <xf numFmtId="0" fontId="99" fillId="26" borderId="173" xfId="2" applyFont="1" applyFill="1" applyBorder="1" applyAlignment="1">
      <alignment horizontal="center" vertical="center" wrapText="1"/>
    </xf>
    <xf numFmtId="0" fontId="97" fillId="26" borderId="173" xfId="2" applyFont="1" applyFill="1" applyBorder="1" applyAlignment="1">
      <alignment horizontal="center" vertical="center"/>
    </xf>
    <xf numFmtId="0" fontId="97" fillId="26" borderId="174" xfId="2" applyFont="1" applyFill="1" applyBorder="1" applyAlignment="1">
      <alignment horizontal="center" vertical="center"/>
    </xf>
    <xf numFmtId="0" fontId="91" fillId="21" borderId="26" xfId="2" applyFont="1" applyFill="1" applyBorder="1" applyAlignment="1">
      <alignment horizontal="center" vertical="center"/>
    </xf>
    <xf numFmtId="14" fontId="91" fillId="21" borderId="27" xfId="2" applyNumberFormat="1" applyFont="1" applyFill="1" applyBorder="1" applyAlignment="1">
      <alignment horizontal="center" vertical="center"/>
    </xf>
    <xf numFmtId="0" fontId="6" fillId="19" borderId="0" xfId="2" applyFill="1" applyAlignment="1">
      <alignment vertical="center" wrapText="1"/>
    </xf>
    <xf numFmtId="14" fontId="87" fillId="23" borderId="152" xfId="2" applyNumberFormat="1" applyFont="1" applyFill="1" applyBorder="1" applyAlignment="1">
      <alignment horizontal="center" vertical="center"/>
    </xf>
    <xf numFmtId="0" fontId="13" fillId="0" borderId="0" xfId="2" applyFont="1" applyAlignment="1">
      <alignment horizontal="center" vertical="center"/>
    </xf>
    <xf numFmtId="14" fontId="87" fillId="0" borderId="0" xfId="2" applyNumberFormat="1" applyFont="1" applyAlignment="1">
      <alignment horizontal="center" vertical="center"/>
    </xf>
    <xf numFmtId="0" fontId="13" fillId="0" borderId="0" xfId="2" applyFont="1" applyAlignment="1">
      <alignment vertical="top" wrapText="1"/>
    </xf>
    <xf numFmtId="0" fontId="41" fillId="0" borderId="0" xfId="17" applyFont="1" applyAlignment="1">
      <alignment horizontal="center" vertical="center"/>
    </xf>
    <xf numFmtId="0" fontId="105" fillId="5" borderId="0" xfId="0" applyFont="1" applyFill="1" applyAlignment="1">
      <alignment horizontal="left" vertical="top"/>
    </xf>
    <xf numFmtId="0" fontId="113" fillId="19" borderId="0" xfId="17" applyFont="1" applyFill="1" applyAlignment="1">
      <alignment horizontal="left" vertical="center"/>
    </xf>
    <xf numFmtId="0" fontId="87" fillId="0" borderId="0" xfId="2" applyFont="1" applyAlignment="1">
      <alignment vertical="top" wrapText="1"/>
    </xf>
    <xf numFmtId="0" fontId="8" fillId="0" borderId="180" xfId="1" applyBorder="1" applyAlignment="1" applyProtection="1">
      <alignment vertical="center" wrapText="1"/>
    </xf>
    <xf numFmtId="0" fontId="8" fillId="0" borderId="175" xfId="1" applyFill="1" applyBorder="1" applyAlignment="1" applyProtection="1">
      <alignment vertical="center" wrapText="1"/>
    </xf>
    <xf numFmtId="180" fontId="50" fillId="11" borderId="181" xfId="17" applyNumberFormat="1" applyFont="1" applyFill="1" applyBorder="1" applyAlignment="1">
      <alignment horizontal="center" vertical="center"/>
    </xf>
    <xf numFmtId="0" fontId="115" fillId="3" borderId="9" xfId="2" applyFont="1" applyFill="1" applyBorder="1" applyAlignment="1">
      <alignment horizontal="center" vertical="center"/>
    </xf>
    <xf numFmtId="14" fontId="91" fillId="21" borderId="138" xfId="2" applyNumberFormat="1" applyFont="1" applyFill="1" applyBorder="1" applyAlignment="1">
      <alignment vertical="center" shrinkToFit="1"/>
    </xf>
    <xf numFmtId="0" fontId="28" fillId="21" borderId="182" xfId="0" applyFont="1" applyFill="1" applyBorder="1" applyAlignment="1">
      <alignment horizontal="center" vertical="center" wrapText="1"/>
    </xf>
    <xf numFmtId="14" fontId="29" fillId="21" borderId="183" xfId="2" applyNumberFormat="1" applyFont="1" applyFill="1" applyBorder="1" applyAlignment="1">
      <alignment horizontal="center" vertical="center" shrinkToFit="1"/>
    </xf>
    <xf numFmtId="14" fontId="87" fillId="21" borderId="185" xfId="1" applyNumberFormat="1" applyFont="1" applyFill="1" applyBorder="1" applyAlignment="1" applyProtection="1">
      <alignment vertical="center" wrapText="1"/>
    </xf>
    <xf numFmtId="14" fontId="87" fillId="21" borderId="186" xfId="1" applyNumberFormat="1" applyFont="1" applyFill="1" applyBorder="1" applyAlignment="1" applyProtection="1">
      <alignment vertical="center" wrapText="1"/>
    </xf>
    <xf numFmtId="56" fontId="87" fillId="21" borderId="184" xfId="2" applyNumberFormat="1" applyFont="1" applyFill="1" applyBorder="1">
      <alignment vertical="center"/>
    </xf>
    <xf numFmtId="0" fontId="8" fillId="0" borderId="0" xfId="1" applyAlignment="1" applyProtection="1">
      <alignment vertical="center"/>
    </xf>
    <xf numFmtId="14" fontId="91" fillId="21" borderId="1" xfId="2" applyNumberFormat="1" applyFont="1" applyFill="1" applyBorder="1" applyAlignment="1">
      <alignment vertical="center" wrapText="1" shrinkToFit="1"/>
    </xf>
    <xf numFmtId="0" fontId="71" fillId="0" borderId="0" xfId="0" applyFont="1">
      <alignment vertical="center"/>
    </xf>
    <xf numFmtId="0" fontId="120" fillId="5" borderId="14" xfId="2" applyFont="1" applyFill="1" applyBorder="1">
      <alignment vertical="center"/>
    </xf>
    <xf numFmtId="0" fontId="119" fillId="0" borderId="136" xfId="0" applyFont="1" applyBorder="1">
      <alignment vertical="center"/>
    </xf>
    <xf numFmtId="0" fontId="118" fillId="31" borderId="0" xfId="0" applyFont="1" applyFill="1" applyAlignment="1">
      <alignment horizontal="center" vertical="center" wrapText="1"/>
    </xf>
    <xf numFmtId="177" fontId="13" fillId="19" borderId="188" xfId="2" applyNumberFormat="1" applyFont="1" applyFill="1" applyBorder="1" applyAlignment="1">
      <alignment horizontal="center" vertical="center" wrapText="1"/>
    </xf>
    <xf numFmtId="0" fontId="9" fillId="19" borderId="0" xfId="2" applyFont="1" applyFill="1" applyAlignment="1">
      <alignment horizontal="center" vertical="center" wrapText="1"/>
    </xf>
    <xf numFmtId="14" fontId="9" fillId="19" borderId="0" xfId="2" applyNumberFormat="1" applyFont="1" applyFill="1" applyAlignment="1">
      <alignment horizontal="center" vertical="center"/>
    </xf>
    <xf numFmtId="14" fontId="26" fillId="19" borderId="0" xfId="2" applyNumberFormat="1" applyFont="1" applyFill="1" applyAlignment="1">
      <alignment horizontal="center" vertical="center"/>
    </xf>
    <xf numFmtId="0" fontId="26" fillId="19" borderId="0" xfId="19" applyFont="1" applyFill="1" applyAlignment="1">
      <alignment horizontal="center" vertical="center"/>
    </xf>
    <xf numFmtId="0" fontId="26" fillId="19" borderId="0" xfId="19" applyFont="1" applyFill="1" applyAlignment="1">
      <alignment horizontal="center" vertical="center" wrapText="1"/>
    </xf>
    <xf numFmtId="0" fontId="37" fillId="19" borderId="134" xfId="17" applyFont="1" applyFill="1" applyBorder="1" applyAlignment="1">
      <alignment horizontal="center" vertical="center" wrapText="1"/>
    </xf>
    <xf numFmtId="14" fontId="37" fillId="19" borderId="135" xfId="17" applyNumberFormat="1" applyFont="1" applyFill="1" applyBorder="1" applyAlignment="1">
      <alignment horizontal="center" vertical="center"/>
    </xf>
    <xf numFmtId="0" fontId="1" fillId="19" borderId="134" xfId="17" applyFill="1" applyBorder="1" applyAlignment="1">
      <alignment horizontal="center" vertical="center" wrapText="1"/>
    </xf>
    <xf numFmtId="14" fontId="1" fillId="19" borderId="135" xfId="17" applyNumberFormat="1" applyFill="1" applyBorder="1" applyAlignment="1">
      <alignment horizontal="center" vertical="center"/>
    </xf>
    <xf numFmtId="0" fontId="106" fillId="5" borderId="0" xfId="0" applyFont="1" applyFill="1">
      <alignment vertical="center"/>
    </xf>
    <xf numFmtId="0" fontId="107" fillId="0" borderId="0" xfId="17" applyFont="1" applyAlignment="1">
      <alignment horizontal="left" vertical="center"/>
    </xf>
    <xf numFmtId="177" fontId="1" fillId="19" borderId="189" xfId="2" applyNumberFormat="1" applyFont="1" applyFill="1" applyBorder="1" applyAlignment="1">
      <alignment horizontal="center" vertical="center" wrapText="1"/>
    </xf>
    <xf numFmtId="0" fontId="23" fillId="19" borderId="190" xfId="2" applyFont="1" applyFill="1" applyBorder="1" applyAlignment="1">
      <alignment horizontal="left" vertical="center"/>
    </xf>
    <xf numFmtId="0" fontId="23" fillId="19" borderId="8" xfId="2" applyFont="1" applyFill="1" applyBorder="1" applyAlignment="1">
      <alignment horizontal="left" vertical="center"/>
    </xf>
    <xf numFmtId="0" fontId="23" fillId="0" borderId="8" xfId="2" applyFont="1" applyBorder="1" applyAlignment="1">
      <alignment horizontal="left" vertical="center"/>
    </xf>
    <xf numFmtId="0" fontId="23" fillId="5" borderId="8" xfId="2" applyFont="1" applyFill="1" applyBorder="1" applyAlignment="1">
      <alignment horizontal="left" vertical="center"/>
    </xf>
    <xf numFmtId="0" fontId="23" fillId="19" borderId="17" xfId="2" applyFont="1" applyFill="1" applyBorder="1" applyAlignment="1">
      <alignment horizontal="left" vertical="center"/>
    </xf>
    <xf numFmtId="177" fontId="12" fillId="19" borderId="53" xfId="2" applyNumberFormat="1" applyFont="1" applyFill="1" applyBorder="1" applyAlignment="1">
      <alignment horizontal="center" vertical="center" shrinkToFit="1"/>
    </xf>
    <xf numFmtId="177" fontId="23" fillId="21" borderId="53" xfId="2" applyNumberFormat="1" applyFont="1" applyFill="1" applyBorder="1" applyAlignment="1">
      <alignment horizontal="center" vertical="center" shrinkToFit="1"/>
    </xf>
    <xf numFmtId="0" fontId="130" fillId="19" borderId="192" xfId="2" applyFont="1" applyFill="1" applyBorder="1" applyAlignment="1">
      <alignment horizontal="center" vertical="center"/>
    </xf>
    <xf numFmtId="177" fontId="130" fillId="19" borderId="192" xfId="2" applyNumberFormat="1" applyFont="1" applyFill="1" applyBorder="1" applyAlignment="1">
      <alignment horizontal="center" vertical="center" shrinkToFit="1"/>
    </xf>
    <xf numFmtId="0" fontId="131" fillId="0" borderId="192" xfId="0" applyFont="1" applyBorder="1" applyAlignment="1">
      <alignment horizontal="center" vertical="center" wrapText="1"/>
    </xf>
    <xf numFmtId="177" fontId="13" fillId="19" borderId="192" xfId="2" applyNumberFormat="1" applyFont="1" applyFill="1" applyBorder="1" applyAlignment="1">
      <alignment horizontal="center" vertical="center" wrapText="1"/>
    </xf>
    <xf numFmtId="177" fontId="23" fillId="19" borderId="191" xfId="2" applyNumberFormat="1" applyFont="1" applyFill="1" applyBorder="1" applyAlignment="1">
      <alignment horizontal="center" vertical="center" shrinkToFit="1"/>
    </xf>
    <xf numFmtId="177" fontId="1" fillId="19" borderId="191" xfId="2" applyNumberFormat="1" applyFont="1" applyFill="1" applyBorder="1" applyAlignment="1">
      <alignment horizontal="center" vertical="center" wrapText="1"/>
    </xf>
    <xf numFmtId="0" fontId="23" fillId="19" borderId="191" xfId="2" applyFont="1" applyFill="1" applyBorder="1" applyAlignment="1">
      <alignment horizontal="center" vertical="center" wrapText="1"/>
    </xf>
    <xf numFmtId="0" fontId="6" fillId="0" borderId="191" xfId="2" applyBorder="1">
      <alignment vertical="center"/>
    </xf>
    <xf numFmtId="0" fontId="6" fillId="0" borderId="191" xfId="2" applyBorder="1" applyAlignment="1">
      <alignment horizontal="center" vertical="center"/>
    </xf>
    <xf numFmtId="0" fontId="24" fillId="23" borderId="7" xfId="2" applyFont="1" applyFill="1" applyBorder="1" applyAlignment="1">
      <alignment horizontal="center" vertical="top" wrapText="1"/>
    </xf>
    <xf numFmtId="177" fontId="1" fillId="23" borderId="38" xfId="2" applyNumberFormat="1" applyFont="1" applyFill="1" applyBorder="1" applyAlignment="1">
      <alignment horizontal="center" vertical="center" wrapText="1"/>
    </xf>
    <xf numFmtId="0" fontId="24" fillId="23" borderId="7" xfId="2" applyFont="1" applyFill="1" applyBorder="1" applyAlignment="1">
      <alignment horizontal="center" vertical="center" wrapText="1"/>
    </xf>
    <xf numFmtId="0" fontId="115" fillId="3" borderId="9" xfId="2" applyFont="1" applyFill="1" applyBorder="1" applyAlignment="1">
      <alignment horizontal="center" vertical="center" wrapText="1"/>
    </xf>
    <xf numFmtId="0" fontId="108" fillId="26" borderId="173" xfId="2" applyFont="1" applyFill="1" applyBorder="1" applyAlignment="1">
      <alignment horizontal="left" vertical="center" shrinkToFit="1"/>
    </xf>
    <xf numFmtId="0" fontId="132" fillId="0" borderId="187" xfId="1" applyFont="1" applyFill="1" applyBorder="1" applyAlignment="1" applyProtection="1">
      <alignment vertical="top" wrapText="1"/>
    </xf>
    <xf numFmtId="0" fontId="91" fillId="21" borderId="9" xfId="2" applyFont="1" applyFill="1" applyBorder="1" applyAlignment="1">
      <alignment horizontal="center" vertical="center"/>
    </xf>
    <xf numFmtId="0" fontId="8" fillId="0" borderId="194" xfId="1" applyBorder="1" applyAlignment="1" applyProtection="1">
      <alignment horizontal="left" vertical="center" wrapText="1"/>
    </xf>
    <xf numFmtId="0" fontId="85" fillId="0" borderId="122" xfId="0" applyFont="1" applyBorder="1" applyAlignment="1">
      <alignment horizontal="center" vertical="center" wrapText="1"/>
    </xf>
    <xf numFmtId="0" fontId="135" fillId="0" borderId="139" xfId="0" applyFont="1" applyBorder="1" applyAlignment="1">
      <alignment horizontal="left" vertical="top" wrapText="1"/>
    </xf>
    <xf numFmtId="0" fontId="136" fillId="0" borderId="0" xfId="0" applyFont="1">
      <alignment vertical="center"/>
    </xf>
    <xf numFmtId="0" fontId="138" fillId="21" borderId="153" xfId="2" applyFont="1" applyFill="1" applyBorder="1" applyAlignment="1">
      <alignment horizontal="center" vertical="center" wrapText="1"/>
    </xf>
    <xf numFmtId="0" fontId="8" fillId="0" borderId="197" xfId="1" applyFill="1" applyBorder="1" applyAlignment="1" applyProtection="1">
      <alignment vertical="center" wrapText="1"/>
    </xf>
    <xf numFmtId="0" fontId="88" fillId="0" borderId="106" xfId="2" applyFont="1" applyBorder="1" applyAlignment="1">
      <alignment vertical="center" shrinkToFit="1"/>
    </xf>
    <xf numFmtId="0" fontId="6" fillId="0" borderId="107" xfId="2" applyBorder="1">
      <alignment vertical="center"/>
    </xf>
    <xf numFmtId="0" fontId="27" fillId="0" borderId="159" xfId="2" applyFont="1" applyBorder="1" applyAlignment="1">
      <alignment vertical="top" wrapText="1"/>
    </xf>
    <xf numFmtId="0" fontId="8" fillId="0" borderId="199" xfId="1" applyFill="1" applyBorder="1" applyAlignment="1" applyProtection="1">
      <alignment vertical="center" wrapText="1"/>
    </xf>
    <xf numFmtId="0" fontId="6" fillId="0" borderId="108" xfId="2" applyBorder="1">
      <alignment vertical="center"/>
    </xf>
    <xf numFmtId="0" fontId="105" fillId="5" borderId="68" xfId="0" applyFont="1" applyFill="1" applyBorder="1" applyAlignment="1">
      <alignment horizontal="left" vertical="top"/>
    </xf>
    <xf numFmtId="0" fontId="36" fillId="19" borderId="0" xfId="2" applyFont="1" applyFill="1">
      <alignment vertical="center"/>
    </xf>
    <xf numFmtId="0" fontId="37" fillId="19" borderId="0" xfId="17" applyFont="1" applyFill="1">
      <alignment vertical="center"/>
    </xf>
    <xf numFmtId="0" fontId="38" fillId="19" borderId="0" xfId="17" applyFont="1" applyFill="1" applyAlignment="1">
      <alignment vertical="top" wrapText="1"/>
    </xf>
    <xf numFmtId="0" fontId="39" fillId="19" borderId="0" xfId="2" applyFont="1" applyFill="1" applyAlignment="1">
      <alignment horizontal="center" vertical="center"/>
    </xf>
    <xf numFmtId="0" fontId="82" fillId="19" borderId="0" xfId="17" applyFont="1" applyFill="1" applyAlignment="1">
      <alignment horizontal="left" vertical="center"/>
    </xf>
    <xf numFmtId="0" fontId="40" fillId="19" borderId="0" xfId="2" applyFont="1" applyFill="1" applyAlignment="1">
      <alignment vertical="center" wrapText="1"/>
    </xf>
    <xf numFmtId="0" fontId="42" fillId="19" borderId="0" xfId="2" applyFont="1" applyFill="1" applyAlignment="1">
      <alignment vertical="center" wrapText="1"/>
    </xf>
    <xf numFmtId="0" fontId="44" fillId="19" borderId="0" xfId="2" applyFont="1" applyFill="1">
      <alignment vertical="center"/>
    </xf>
    <xf numFmtId="0" fontId="45" fillId="19" borderId="0" xfId="2" applyFont="1" applyFill="1" applyAlignment="1">
      <alignment horizontal="center" vertical="center"/>
    </xf>
    <xf numFmtId="0" fontId="38" fillId="19" borderId="0" xfId="17" applyFont="1" applyFill="1" applyAlignment="1">
      <alignment horizontal="center" vertical="center"/>
    </xf>
    <xf numFmtId="0" fontId="43" fillId="19" borderId="0" xfId="17" applyFont="1" applyFill="1" applyAlignment="1">
      <alignment vertical="top" wrapText="1"/>
    </xf>
    <xf numFmtId="0" fontId="1" fillId="19" borderId="0" xfId="17" applyFill="1" applyAlignment="1">
      <alignment horizontal="center" vertical="center"/>
    </xf>
    <xf numFmtId="0" fontId="46" fillId="19" borderId="0" xfId="2" applyFont="1" applyFill="1" applyAlignment="1">
      <alignment vertical="center" wrapText="1"/>
    </xf>
    <xf numFmtId="0" fontId="42" fillId="19" borderId="0" xfId="2" applyFont="1" applyFill="1">
      <alignment vertical="center"/>
    </xf>
    <xf numFmtId="0" fontId="38" fillId="19" borderId="0" xfId="17" applyFont="1" applyFill="1">
      <alignment vertical="center"/>
    </xf>
    <xf numFmtId="0" fontId="47" fillId="19" borderId="0" xfId="17" applyFont="1" applyFill="1" applyAlignment="1">
      <alignment horizontal="center" vertical="center" wrapText="1"/>
    </xf>
    <xf numFmtId="0" fontId="48" fillId="19" borderId="0" xfId="17" applyFont="1" applyFill="1">
      <alignment vertical="center"/>
    </xf>
    <xf numFmtId="0" fontId="6" fillId="19" borderId="0" xfId="2" applyFill="1" applyAlignment="1">
      <alignment horizontal="center" vertical="center"/>
    </xf>
    <xf numFmtId="0" fontId="46" fillId="19" borderId="0" xfId="17" applyFont="1" applyFill="1" applyAlignment="1">
      <alignment vertical="center" wrapText="1"/>
    </xf>
    <xf numFmtId="0" fontId="51" fillId="19" borderId="0" xfId="17" applyFont="1" applyFill="1" applyAlignment="1">
      <alignment horizontal="center" vertical="center"/>
    </xf>
    <xf numFmtId="0" fontId="8" fillId="19" borderId="0" xfId="1" applyFill="1" applyAlignment="1" applyProtection="1">
      <alignment horizontal="center" vertical="center"/>
    </xf>
    <xf numFmtId="0" fontId="54" fillId="19" borderId="0" xfId="17" applyFont="1" applyFill="1" applyAlignment="1">
      <alignment horizontal="center" vertical="center"/>
    </xf>
    <xf numFmtId="0" fontId="0" fillId="19" borderId="0" xfId="0" applyFill="1" applyAlignment="1">
      <alignment vertical="center" wrapText="1"/>
    </xf>
    <xf numFmtId="0" fontId="1" fillId="19" borderId="130" xfId="17" applyFill="1" applyBorder="1" applyAlignment="1">
      <alignment horizontal="center" vertical="center" wrapText="1"/>
    </xf>
    <xf numFmtId="0" fontId="1" fillId="19" borderId="0" xfId="17" applyFill="1">
      <alignment vertical="center"/>
    </xf>
    <xf numFmtId="0" fontId="1" fillId="19" borderId="131" xfId="17" applyFill="1" applyBorder="1" applyAlignment="1">
      <alignment horizontal="center" vertical="center"/>
    </xf>
    <xf numFmtId="177" fontId="23" fillId="32" borderId="191" xfId="2" applyNumberFormat="1" applyFont="1" applyFill="1" applyBorder="1" applyAlignment="1">
      <alignment horizontal="center" vertical="center" shrinkToFit="1"/>
    </xf>
    <xf numFmtId="180" fontId="50" fillId="11" borderId="200" xfId="17" applyNumberFormat="1" applyFont="1" applyFill="1" applyBorder="1" applyAlignment="1">
      <alignment horizontal="center" vertical="center"/>
    </xf>
    <xf numFmtId="0" fontId="94" fillId="19" borderId="0" xfId="0" applyFont="1" applyFill="1" applyAlignment="1">
      <alignment horizontal="center" vertical="center"/>
    </xf>
    <xf numFmtId="0" fontId="143" fillId="21" borderId="153" xfId="2" applyFont="1" applyFill="1" applyBorder="1" applyAlignment="1">
      <alignment horizontal="center" vertical="center" wrapText="1"/>
    </xf>
    <xf numFmtId="0" fontId="25" fillId="19" borderId="0" xfId="2" applyFont="1" applyFill="1">
      <alignment vertical="center"/>
    </xf>
    <xf numFmtId="0" fontId="145" fillId="0" borderId="0" xfId="0" applyFont="1" applyAlignment="1">
      <alignment vertical="top" wrapText="1"/>
    </xf>
    <xf numFmtId="0" fontId="132" fillId="0" borderId="198" xfId="1" applyFont="1" applyBorder="1" applyAlignment="1" applyProtection="1">
      <alignment vertical="top" wrapText="1"/>
    </xf>
    <xf numFmtId="0" fontId="8" fillId="0" borderId="0" xfId="1" applyFill="1" applyBorder="1" applyAlignment="1" applyProtection="1">
      <alignment vertical="center" wrapText="1"/>
    </xf>
    <xf numFmtId="0" fontId="95" fillId="19" borderId="0" xfId="0" applyFont="1" applyFill="1" applyAlignment="1">
      <alignment vertical="center" wrapText="1"/>
    </xf>
    <xf numFmtId="0" fontId="72" fillId="5" borderId="201" xfId="2" applyFont="1" applyFill="1" applyBorder="1" applyAlignment="1">
      <alignment horizontal="left" vertical="center"/>
    </xf>
    <xf numFmtId="0" fontId="135" fillId="0" borderId="196" xfId="0" applyFont="1" applyBorder="1" applyAlignment="1">
      <alignment horizontal="left" vertical="top" wrapText="1"/>
    </xf>
    <xf numFmtId="0" fontId="101" fillId="19" borderId="134" xfId="17" applyFont="1" applyFill="1" applyBorder="1" applyAlignment="1">
      <alignment horizontal="center" vertical="center" wrapText="1"/>
    </xf>
    <xf numFmtId="0" fontId="8" fillId="0" borderId="205" xfId="1" applyBorder="1" applyAlignment="1" applyProtection="1">
      <alignment horizontal="left" vertical="center" wrapText="1"/>
    </xf>
    <xf numFmtId="14" fontId="29" fillId="21" borderId="1" xfId="2" applyNumberFormat="1" applyFont="1" applyFill="1" applyBorder="1" applyAlignment="1">
      <alignment horizontal="center" vertical="center" shrinkToFit="1"/>
    </xf>
    <xf numFmtId="56" fontId="87" fillId="21" borderId="185" xfId="2" applyNumberFormat="1" applyFont="1" applyFill="1" applyBorder="1">
      <alignment vertical="center"/>
    </xf>
    <xf numFmtId="14" fontId="91" fillId="21" borderId="2" xfId="2" applyNumberFormat="1" applyFont="1" applyFill="1" applyBorder="1" applyAlignment="1">
      <alignment vertical="center" shrinkToFit="1"/>
    </xf>
    <xf numFmtId="14" fontId="87" fillId="21" borderId="206" xfId="1" applyNumberFormat="1" applyFont="1" applyFill="1" applyBorder="1" applyAlignment="1" applyProtection="1">
      <alignment vertical="center" wrapText="1"/>
    </xf>
    <xf numFmtId="183" fontId="105" fillId="5" borderId="0" xfId="0" applyNumberFormat="1" applyFont="1" applyFill="1" applyAlignment="1">
      <alignment horizontal="left" vertical="center"/>
    </xf>
    <xf numFmtId="14" fontId="121" fillId="19" borderId="135" xfId="0" applyNumberFormat="1" applyFont="1" applyFill="1" applyBorder="1" applyAlignment="1">
      <alignment horizontal="center" vertical="center"/>
    </xf>
    <xf numFmtId="0" fontId="134" fillId="0" borderId="121" xfId="1" applyFont="1" applyFill="1" applyBorder="1" applyAlignment="1" applyProtection="1">
      <alignment horizontal="left" vertical="top" wrapText="1"/>
    </xf>
    <xf numFmtId="0" fontId="132" fillId="0" borderId="155" xfId="1" applyFont="1" applyFill="1" applyBorder="1" applyAlignment="1" applyProtection="1">
      <alignment vertical="top" wrapText="1"/>
    </xf>
    <xf numFmtId="0" fontId="91" fillId="3" borderId="9" xfId="2" applyFont="1" applyFill="1" applyBorder="1" applyAlignment="1">
      <alignment horizontal="center" vertical="center"/>
    </xf>
    <xf numFmtId="14" fontId="91" fillId="21" borderId="207" xfId="2" applyNumberFormat="1" applyFont="1" applyFill="1" applyBorder="1" applyAlignment="1">
      <alignment horizontal="center" vertical="center"/>
    </xf>
    <xf numFmtId="14" fontId="91" fillId="21" borderId="208" xfId="2" applyNumberFormat="1" applyFont="1" applyFill="1" applyBorder="1" applyAlignment="1">
      <alignment horizontal="center" vertical="center"/>
    </xf>
    <xf numFmtId="14" fontId="91" fillId="21" borderId="209" xfId="2" applyNumberFormat="1" applyFont="1" applyFill="1" applyBorder="1" applyAlignment="1">
      <alignment horizontal="center" vertical="center"/>
    </xf>
    <xf numFmtId="0" fontId="8" fillId="0" borderId="210" xfId="1" applyFill="1" applyBorder="1" applyAlignment="1" applyProtection="1">
      <alignment vertical="center" wrapText="1"/>
    </xf>
    <xf numFmtId="0" fontId="8" fillId="0" borderId="212" xfId="1" applyBorder="1" applyAlignment="1" applyProtection="1">
      <alignment vertical="top" wrapText="1"/>
    </xf>
    <xf numFmtId="0" fontId="32" fillId="23" borderId="211" xfId="2" applyFont="1" applyFill="1" applyBorder="1" applyAlignment="1">
      <alignment horizontal="center" vertical="center" wrapText="1"/>
    </xf>
    <xf numFmtId="0" fontId="32" fillId="21" borderId="153" xfId="2" applyFont="1" applyFill="1" applyBorder="1" applyAlignment="1">
      <alignment horizontal="center" vertical="center" wrapText="1"/>
    </xf>
    <xf numFmtId="0" fontId="114" fillId="19" borderId="213" xfId="0" applyFont="1" applyFill="1" applyBorder="1" applyAlignment="1">
      <alignment horizontal="left" vertical="center"/>
    </xf>
    <xf numFmtId="0" fontId="114" fillId="19" borderId="214" xfId="0" applyFont="1" applyFill="1" applyBorder="1" applyAlignment="1">
      <alignment horizontal="left" vertical="center"/>
    </xf>
    <xf numFmtId="14" fontId="114" fillId="19" borderId="214" xfId="0" applyNumberFormat="1" applyFont="1" applyFill="1" applyBorder="1" applyAlignment="1">
      <alignment horizontal="center" vertical="center"/>
    </xf>
    <xf numFmtId="14" fontId="114" fillId="19" borderId="215" xfId="0" applyNumberFormat="1" applyFont="1" applyFill="1" applyBorder="1" applyAlignment="1">
      <alignment horizontal="center" vertical="center"/>
    </xf>
    <xf numFmtId="0" fontId="23" fillId="34" borderId="8" xfId="2" applyFont="1" applyFill="1" applyBorder="1" applyAlignment="1">
      <alignment horizontal="left" vertical="center"/>
    </xf>
    <xf numFmtId="177" fontId="10" fillId="34" borderId="10" xfId="2" applyNumberFormat="1" applyFont="1" applyFill="1" applyBorder="1" applyAlignment="1">
      <alignment horizontal="center" vertical="center" wrapText="1"/>
    </xf>
    <xf numFmtId="0" fontId="23" fillId="34" borderId="191" xfId="2" applyFont="1" applyFill="1" applyBorder="1" applyAlignment="1">
      <alignment horizontal="center" vertical="center" wrapText="1"/>
    </xf>
    <xf numFmtId="177" fontId="23" fillId="34" borderId="191" xfId="2" applyNumberFormat="1" applyFont="1" applyFill="1" applyBorder="1" applyAlignment="1">
      <alignment horizontal="center" vertical="center" shrinkToFit="1"/>
    </xf>
    <xf numFmtId="14" fontId="101" fillId="19" borderId="135" xfId="17" applyNumberFormat="1" applyFont="1" applyFill="1" applyBorder="1" applyAlignment="1">
      <alignment horizontal="center" vertical="center" wrapText="1"/>
    </xf>
    <xf numFmtId="0" fontId="132" fillId="0" borderId="179" xfId="2" applyFont="1" applyBorder="1" applyAlignment="1">
      <alignment horizontal="left" vertical="top" wrapText="1"/>
    </xf>
    <xf numFmtId="0" fontId="13" fillId="19" borderId="134" xfId="17" applyFont="1" applyFill="1" applyBorder="1" applyAlignment="1">
      <alignment horizontal="center" vertical="center" wrapText="1"/>
    </xf>
    <xf numFmtId="14" fontId="13" fillId="19" borderId="135" xfId="17" applyNumberFormat="1" applyFont="1" applyFill="1" applyBorder="1" applyAlignment="1">
      <alignment horizontal="center" vertical="center"/>
    </xf>
    <xf numFmtId="0" fontId="149" fillId="35" borderId="0" xfId="0" applyFont="1" applyFill="1" applyAlignment="1">
      <alignment horizontal="center" vertical="center" wrapText="1"/>
    </xf>
    <xf numFmtId="0" fontId="85" fillId="36" borderId="122" xfId="0" applyFont="1" applyFill="1" applyBorder="1" applyAlignment="1">
      <alignment horizontal="center" vertical="center" wrapText="1"/>
    </xf>
    <xf numFmtId="0" fontId="143" fillId="21" borderId="148" xfId="1" applyFont="1" applyFill="1" applyBorder="1" applyAlignment="1" applyProtection="1">
      <alignment horizontal="center" vertical="center" wrapText="1"/>
    </xf>
    <xf numFmtId="0" fontId="0" fillId="37" borderId="0" xfId="0" applyFill="1">
      <alignment vertical="center"/>
    </xf>
    <xf numFmtId="0" fontId="140" fillId="37" borderId="0" xfId="0" applyFont="1" applyFill="1">
      <alignment vertical="center"/>
    </xf>
    <xf numFmtId="0" fontId="139" fillId="37" borderId="0" xfId="0" applyFont="1" applyFill="1">
      <alignment vertical="center"/>
    </xf>
    <xf numFmtId="0" fontId="137" fillId="37" borderId="0" xfId="0" applyFont="1" applyFill="1">
      <alignment vertical="center"/>
    </xf>
    <xf numFmtId="0" fontId="142" fillId="37" borderId="0" xfId="0" applyFont="1" applyFill="1">
      <alignment vertical="center"/>
    </xf>
    <xf numFmtId="0" fontId="128" fillId="37" borderId="0" xfId="0" applyFont="1" applyFill="1" applyAlignment="1">
      <alignment vertical="center" wrapText="1"/>
    </xf>
    <xf numFmtId="0" fontId="141" fillId="37" borderId="0" xfId="0" applyFont="1" applyFill="1">
      <alignment vertical="center"/>
    </xf>
    <xf numFmtId="0" fontId="114" fillId="19" borderId="218" xfId="0" applyFont="1" applyFill="1" applyBorder="1" applyAlignment="1">
      <alignment horizontal="left" vertical="center"/>
    </xf>
    <xf numFmtId="0" fontId="114" fillId="19" borderId="219" xfId="0" applyFont="1" applyFill="1" applyBorder="1" applyAlignment="1">
      <alignment horizontal="left" vertical="center"/>
    </xf>
    <xf numFmtId="14" fontId="114" fillId="19" borderId="219" xfId="0" applyNumberFormat="1" applyFont="1" applyFill="1" applyBorder="1" applyAlignment="1">
      <alignment horizontal="center" vertical="center"/>
    </xf>
    <xf numFmtId="14" fontId="114" fillId="19" borderId="220" xfId="0" applyNumberFormat="1" applyFont="1" applyFill="1" applyBorder="1" applyAlignment="1">
      <alignment horizontal="center" vertical="center"/>
    </xf>
    <xf numFmtId="0" fontId="150" fillId="0" borderId="221" xfId="2" applyFont="1" applyBorder="1" applyAlignment="1">
      <alignment horizontal="left" vertical="top" wrapText="1"/>
    </xf>
    <xf numFmtId="180" fontId="50" fillId="11" borderId="222" xfId="17" applyNumberFormat="1" applyFont="1" applyFill="1" applyBorder="1" applyAlignment="1">
      <alignment horizontal="center" vertical="center"/>
    </xf>
    <xf numFmtId="0" fontId="13" fillId="0" borderId="224" xfId="2" applyFont="1" applyBorder="1" applyAlignment="1">
      <alignment horizontal="center" vertical="center" wrapText="1"/>
    </xf>
    <xf numFmtId="177" fontId="90" fillId="34" borderId="8" xfId="2" applyNumberFormat="1" applyFont="1" applyFill="1" applyBorder="1" applyAlignment="1">
      <alignment horizontal="center" vertical="center" shrinkToFit="1"/>
    </xf>
    <xf numFmtId="177" fontId="151" fillId="34" borderId="8" xfId="2" applyNumberFormat="1" applyFont="1" applyFill="1" applyBorder="1" applyAlignment="1">
      <alignment horizontal="center" vertical="center" wrapText="1"/>
    </xf>
    <xf numFmtId="0" fontId="90" fillId="34" borderId="10" xfId="2" applyFont="1" applyFill="1" applyBorder="1" applyAlignment="1">
      <alignment horizontal="center" vertical="center"/>
    </xf>
    <xf numFmtId="177" fontId="90" fillId="34" borderId="10" xfId="2" applyNumberFormat="1" applyFont="1" applyFill="1" applyBorder="1" applyAlignment="1">
      <alignment horizontal="center" vertical="center" shrinkToFit="1"/>
    </xf>
    <xf numFmtId="0" fontId="144" fillId="30" borderId="0" xfId="0" applyFont="1" applyFill="1" applyAlignment="1">
      <alignment horizontal="center" vertical="center" wrapText="1"/>
    </xf>
    <xf numFmtId="14" fontId="23" fillId="19" borderId="135" xfId="17" applyNumberFormat="1" applyFont="1" applyFill="1" applyBorder="1" applyAlignment="1">
      <alignment horizontal="center" vertical="center"/>
    </xf>
    <xf numFmtId="0" fontId="0" fillId="38" borderId="105" xfId="0" applyFill="1" applyBorder="1">
      <alignment vertical="center"/>
    </xf>
    <xf numFmtId="0" fontId="0" fillId="38" borderId="227" xfId="0" applyFill="1" applyBorder="1">
      <alignment vertical="center"/>
    </xf>
    <xf numFmtId="0" fontId="71" fillId="29" borderId="230" xfId="0" applyFont="1" applyFill="1" applyBorder="1" applyAlignment="1">
      <alignment horizontal="center" vertical="center"/>
    </xf>
    <xf numFmtId="0" fontId="6" fillId="19" borderId="231" xfId="2" applyFill="1" applyBorder="1" applyAlignment="1">
      <alignment horizontal="center" vertical="center" wrapText="1"/>
    </xf>
    <xf numFmtId="0" fontId="6" fillId="19" borderId="232" xfId="2" applyFill="1" applyBorder="1" applyAlignment="1">
      <alignment horizontal="center" vertical="center"/>
    </xf>
    <xf numFmtId="0" fontId="6" fillId="19" borderId="232" xfId="2" applyFill="1" applyBorder="1" applyAlignment="1">
      <alignment horizontal="center" vertical="center" wrapText="1"/>
    </xf>
    <xf numFmtId="0" fontId="6" fillId="19" borderId="233" xfId="2" applyFill="1" applyBorder="1" applyAlignment="1">
      <alignment horizontal="center" vertical="center"/>
    </xf>
    <xf numFmtId="0" fontId="0" fillId="23" borderId="228" xfId="0" applyFill="1" applyBorder="1" applyAlignment="1">
      <alignment horizontal="left" vertical="center"/>
    </xf>
    <xf numFmtId="0" fontId="0" fillId="23" borderId="229" xfId="0" applyFill="1" applyBorder="1" applyAlignment="1">
      <alignment horizontal="left" vertical="center"/>
    </xf>
    <xf numFmtId="0" fontId="71" fillId="29" borderId="229" xfId="0" applyFont="1" applyFill="1" applyBorder="1" applyAlignment="1">
      <alignment horizontal="left" vertical="center"/>
    </xf>
    <xf numFmtId="14" fontId="87" fillId="21" borderId="1" xfId="1" applyNumberFormat="1" applyFont="1" applyFill="1" applyBorder="1" applyAlignment="1" applyProtection="1">
      <alignment horizontal="center" vertical="center" shrinkToFit="1"/>
    </xf>
    <xf numFmtId="0" fontId="144" fillId="0" borderId="0" xfId="0" applyFont="1" applyAlignment="1">
      <alignment vertical="center" wrapText="1"/>
    </xf>
    <xf numFmtId="0" fontId="85" fillId="0" borderId="236" xfId="0" applyFont="1" applyBorder="1" applyAlignment="1">
      <alignment horizontal="center" vertical="center" wrapText="1"/>
    </xf>
    <xf numFmtId="0" fontId="85" fillId="0" borderId="237" xfId="0" applyFont="1" applyBorder="1" applyAlignment="1">
      <alignment horizontal="center" vertical="center" wrapText="1"/>
    </xf>
    <xf numFmtId="0" fontId="85" fillId="0" borderId="238" xfId="0" applyFont="1" applyBorder="1" applyAlignment="1">
      <alignment horizontal="center" vertical="center" wrapText="1"/>
    </xf>
    <xf numFmtId="0" fontId="114" fillId="19" borderId="239" xfId="0" applyFont="1" applyFill="1" applyBorder="1" applyAlignment="1">
      <alignment horizontal="left" vertical="center"/>
    </xf>
    <xf numFmtId="0" fontId="114" fillId="19" borderId="240" xfId="0" applyFont="1" applyFill="1" applyBorder="1" applyAlignment="1">
      <alignment horizontal="left" vertical="center"/>
    </xf>
    <xf numFmtId="14" fontId="114" fillId="19" borderId="240" xfId="0" applyNumberFormat="1" applyFont="1" applyFill="1" applyBorder="1" applyAlignment="1">
      <alignment horizontal="center" vertical="center"/>
    </xf>
    <xf numFmtId="14" fontId="114" fillId="19" borderId="241" xfId="0" applyNumberFormat="1" applyFont="1" applyFill="1" applyBorder="1" applyAlignment="1">
      <alignment horizontal="center" vertical="center"/>
    </xf>
    <xf numFmtId="0" fontId="150" fillId="0" borderId="242" xfId="1" applyFont="1" applyFill="1" applyBorder="1" applyAlignment="1" applyProtection="1">
      <alignment vertical="top" wrapText="1"/>
    </xf>
    <xf numFmtId="0" fontId="153" fillId="21" borderId="153" xfId="2" applyFont="1" applyFill="1" applyBorder="1" applyAlignment="1">
      <alignment horizontal="center" vertical="center" wrapText="1"/>
    </xf>
    <xf numFmtId="184" fontId="0" fillId="39" borderId="243" xfId="0" applyNumberFormat="1" applyFill="1" applyBorder="1">
      <alignment vertical="center"/>
    </xf>
    <xf numFmtId="0" fontId="132" fillId="0" borderId="30" xfId="1" applyFont="1" applyBorder="1" applyAlignment="1" applyProtection="1">
      <alignment horizontal="left" vertical="top" wrapText="1"/>
    </xf>
    <xf numFmtId="0" fontId="100" fillId="19" borderId="0" xfId="0" applyFont="1" applyFill="1" applyAlignment="1">
      <alignment horizontal="center" vertical="center" wrapText="1"/>
    </xf>
    <xf numFmtId="14" fontId="13" fillId="19" borderId="135" xfId="17" applyNumberFormat="1" applyFont="1" applyFill="1" applyBorder="1" applyAlignment="1">
      <alignment horizontal="center" vertical="center" wrapText="1"/>
    </xf>
    <xf numFmtId="0" fontId="32" fillId="31" borderId="105" xfId="1" applyFont="1" applyFill="1" applyBorder="1" applyAlignment="1" applyProtection="1">
      <alignment horizontal="center" vertical="center" wrapText="1" shrinkToFit="1"/>
    </xf>
    <xf numFmtId="0" fontId="6" fillId="19" borderId="244" xfId="2" applyFill="1" applyBorder="1" applyAlignment="1">
      <alignment horizontal="center" vertical="center" wrapText="1"/>
    </xf>
    <xf numFmtId="0" fontId="6" fillId="19" borderId="245" xfId="2" applyFill="1" applyBorder="1" applyAlignment="1">
      <alignment horizontal="center" vertical="center"/>
    </xf>
    <xf numFmtId="0" fontId="6" fillId="19" borderId="245" xfId="2" applyFill="1" applyBorder="1" applyAlignment="1">
      <alignment horizontal="center" vertical="center" wrapText="1"/>
    </xf>
    <xf numFmtId="0" fontId="6" fillId="19" borderId="246" xfId="2" applyFill="1" applyBorder="1" applyAlignment="1">
      <alignment horizontal="center" vertical="center"/>
    </xf>
    <xf numFmtId="0" fontId="0" fillId="37" borderId="0" xfId="0" applyFill="1" applyAlignment="1">
      <alignment horizontal="center" vertical="center"/>
    </xf>
    <xf numFmtId="0" fontId="154" fillId="37" borderId="0" xfId="0" applyFont="1" applyFill="1">
      <alignment vertical="center"/>
    </xf>
    <xf numFmtId="0" fontId="93" fillId="21" borderId="134" xfId="17" applyFont="1" applyFill="1" applyBorder="1" applyAlignment="1">
      <alignment horizontal="center" vertical="center" wrapText="1"/>
    </xf>
    <xf numFmtId="14" fontId="93" fillId="21" borderId="135" xfId="17" applyNumberFormat="1" applyFont="1" applyFill="1" applyBorder="1" applyAlignment="1">
      <alignment horizontal="center" vertical="center"/>
    </xf>
    <xf numFmtId="0" fontId="114" fillId="21" borderId="240" xfId="0" applyFont="1" applyFill="1" applyBorder="1" applyAlignment="1">
      <alignment horizontal="left" vertical="center"/>
    </xf>
    <xf numFmtId="0" fontId="114" fillId="29" borderId="214" xfId="0" applyFont="1" applyFill="1" applyBorder="1" applyAlignment="1">
      <alignment horizontal="left" vertical="center"/>
    </xf>
    <xf numFmtId="0" fontId="114" fillId="29" borderId="219" xfId="0" applyFont="1" applyFill="1" applyBorder="1" applyAlignment="1">
      <alignment horizontal="left" vertical="center"/>
    </xf>
    <xf numFmtId="0" fontId="114" fillId="29" borderId="240" xfId="0" applyFont="1" applyFill="1" applyBorder="1" applyAlignment="1">
      <alignment horizontal="left" vertical="center"/>
    </xf>
    <xf numFmtId="0" fontId="114" fillId="28" borderId="240" xfId="0" applyFont="1" applyFill="1" applyBorder="1" applyAlignment="1">
      <alignment horizontal="left" vertical="center"/>
    </xf>
    <xf numFmtId="0" fontId="114" fillId="40" borderId="240" xfId="0" applyFont="1" applyFill="1" applyBorder="1" applyAlignment="1">
      <alignment horizontal="left" vertical="center"/>
    </xf>
    <xf numFmtId="0" fontId="6" fillId="0" borderId="0" xfId="4"/>
    <xf numFmtId="14" fontId="87" fillId="21" borderId="1" xfId="2" applyNumberFormat="1" applyFont="1" applyFill="1" applyBorder="1" applyAlignment="1">
      <alignment horizontal="center" vertical="center" wrapText="1" shrinkToFit="1"/>
    </xf>
    <xf numFmtId="0" fontId="71" fillId="19" borderId="0" xfId="0" applyFont="1" applyFill="1" applyAlignment="1">
      <alignment horizontal="center" vertical="center"/>
    </xf>
    <xf numFmtId="0" fontId="85" fillId="0" borderId="137" xfId="0" applyFont="1" applyBorder="1" applyAlignment="1">
      <alignment horizontal="center" vertical="center" wrapText="1"/>
    </xf>
    <xf numFmtId="0" fontId="114" fillId="28" borderId="214" xfId="0" applyFont="1" applyFill="1" applyBorder="1" applyAlignment="1">
      <alignment horizontal="left" vertical="center"/>
    </xf>
    <xf numFmtId="0" fontId="8" fillId="0" borderId="247" xfId="1" applyFill="1" applyBorder="1" applyAlignment="1" applyProtection="1">
      <alignment vertical="center" wrapText="1"/>
    </xf>
    <xf numFmtId="14" fontId="91" fillId="21" borderId="9" xfId="2" applyNumberFormat="1" applyFont="1" applyFill="1" applyBorder="1" applyAlignment="1">
      <alignment vertical="center" shrinkToFit="1"/>
    </xf>
    <xf numFmtId="14" fontId="87" fillId="21" borderId="9" xfId="1" applyNumberFormat="1" applyFont="1" applyFill="1" applyBorder="1" applyAlignment="1" applyProtection="1">
      <alignment vertical="center" wrapText="1"/>
    </xf>
    <xf numFmtId="0" fontId="8" fillId="0" borderId="212" xfId="1" applyBorder="1" applyAlignment="1" applyProtection="1">
      <alignment vertical="center" wrapText="1"/>
    </xf>
    <xf numFmtId="14" fontId="93" fillId="21" borderId="135" xfId="17" applyNumberFormat="1" applyFont="1" applyFill="1" applyBorder="1" applyAlignment="1">
      <alignment horizontal="center" vertical="center" wrapText="1"/>
    </xf>
    <xf numFmtId="0" fontId="0" fillId="21" borderId="13" xfId="0" applyFill="1" applyBorder="1" applyAlignment="1">
      <alignment vertical="top" wrapText="1"/>
    </xf>
    <xf numFmtId="0" fontId="115" fillId="21" borderId="208" xfId="2" applyFont="1" applyFill="1" applyBorder="1" applyAlignment="1">
      <alignment horizontal="center" vertical="center" wrapText="1"/>
    </xf>
    <xf numFmtId="0" fontId="115" fillId="21" borderId="208" xfId="2" applyFont="1" applyFill="1" applyBorder="1" applyAlignment="1">
      <alignment horizontal="center" vertical="center"/>
    </xf>
    <xf numFmtId="0" fontId="115" fillId="21" borderId="207" xfId="2" applyFont="1" applyFill="1" applyBorder="1" applyAlignment="1">
      <alignment horizontal="center" vertical="center"/>
    </xf>
    <xf numFmtId="0" fontId="91" fillId="21" borderId="209" xfId="2" applyFont="1" applyFill="1" applyBorder="1" applyAlignment="1">
      <alignment horizontal="center" vertical="center"/>
    </xf>
    <xf numFmtId="56" fontId="93" fillId="19" borderId="134" xfId="17" applyNumberFormat="1" applyFont="1" applyFill="1" applyBorder="1" applyAlignment="1">
      <alignment horizontal="center" vertical="center" wrapText="1"/>
    </xf>
    <xf numFmtId="0" fontId="114" fillId="41" borderId="240" xfId="0" applyFont="1" applyFill="1" applyBorder="1" applyAlignment="1">
      <alignment horizontal="left" vertical="center"/>
    </xf>
    <xf numFmtId="0" fontId="114" fillId="41" borderId="214" xfId="0" applyFont="1" applyFill="1" applyBorder="1" applyAlignment="1">
      <alignment horizontal="left" vertical="center"/>
    </xf>
    <xf numFmtId="0" fontId="114" fillId="41" borderId="219" xfId="0" applyFont="1" applyFill="1" applyBorder="1" applyAlignment="1">
      <alignment horizontal="left" vertical="center"/>
    </xf>
    <xf numFmtId="0" fontId="114" fillId="21" borderId="219" xfId="0" applyFont="1" applyFill="1" applyBorder="1" applyAlignment="1">
      <alignment horizontal="left" vertical="center"/>
    </xf>
    <xf numFmtId="0" fontId="6" fillId="19" borderId="248" xfId="2" applyFill="1" applyBorder="1" applyAlignment="1">
      <alignment horizontal="center" vertical="center" wrapText="1"/>
    </xf>
    <xf numFmtId="0" fontId="6" fillId="19" borderId="249" xfId="2" applyFill="1" applyBorder="1" applyAlignment="1">
      <alignment horizontal="center" vertical="center"/>
    </xf>
    <xf numFmtId="0" fontId="6" fillId="19" borderId="249" xfId="2" applyFill="1" applyBorder="1" applyAlignment="1">
      <alignment horizontal="center" vertical="center" wrapText="1"/>
    </xf>
    <xf numFmtId="0" fontId="6" fillId="19" borderId="250" xfId="2" applyFill="1" applyBorder="1" applyAlignment="1">
      <alignment horizontal="center" vertical="center"/>
    </xf>
    <xf numFmtId="0" fontId="0" fillId="0" borderId="251" xfId="0" applyBorder="1">
      <alignment vertical="center"/>
    </xf>
    <xf numFmtId="0" fontId="0" fillId="0" borderId="252" xfId="0" applyBorder="1">
      <alignment vertical="center"/>
    </xf>
    <xf numFmtId="0" fontId="0" fillId="0" borderId="253" xfId="0" applyBorder="1">
      <alignment vertical="center"/>
    </xf>
    <xf numFmtId="0" fontId="148" fillId="0" borderId="0" xfId="2" applyFont="1">
      <alignment vertical="center"/>
    </xf>
    <xf numFmtId="0" fontId="101" fillId="21" borderId="134" xfId="17" applyFont="1" applyFill="1" applyBorder="1" applyAlignment="1">
      <alignment horizontal="center" vertical="center" wrapText="1"/>
    </xf>
    <xf numFmtId="0" fontId="74" fillId="0" borderId="0" xfId="0" applyFont="1" applyAlignment="1">
      <alignment horizontal="left" vertical="center" wrapText="1"/>
    </xf>
    <xf numFmtId="0" fontId="78" fillId="0" borderId="0" xfId="0" applyFont="1" applyAlignment="1">
      <alignment horizontal="left" vertical="center" wrapText="1"/>
    </xf>
    <xf numFmtId="0" fontId="77" fillId="0" borderId="0" xfId="0" applyFont="1" applyAlignment="1">
      <alignment horizontal="left" vertical="center" wrapText="1"/>
    </xf>
    <xf numFmtId="0" fontId="78" fillId="0" borderId="0" xfId="0" applyFont="1" applyAlignment="1">
      <alignment horizontal="left" vertical="top" wrapText="1"/>
    </xf>
    <xf numFmtId="0" fontId="74" fillId="0" borderId="0" xfId="0" applyFont="1" applyAlignment="1">
      <alignment horizontal="left" vertical="top" wrapText="1"/>
    </xf>
    <xf numFmtId="0" fontId="75" fillId="0" borderId="0" xfId="0" applyFont="1" applyAlignment="1">
      <alignment horizontal="left" vertical="center" wrapText="1"/>
    </xf>
    <xf numFmtId="0" fontId="6" fillId="0" borderId="68" xfId="0" applyFont="1" applyBorder="1" applyAlignment="1">
      <alignment horizontal="left" vertical="center"/>
    </xf>
    <xf numFmtId="0" fontId="6" fillId="0" borderId="0" xfId="0" applyFont="1" applyAlignment="1">
      <alignment horizontal="left" vertical="center"/>
    </xf>
    <xf numFmtId="0" fontId="6" fillId="0" borderId="70" xfId="0" applyFont="1" applyBorder="1" applyAlignment="1">
      <alignment horizontal="left" vertical="center"/>
    </xf>
    <xf numFmtId="0" fontId="105" fillId="5" borderId="0" xfId="0" applyFont="1" applyFill="1" applyAlignment="1">
      <alignment horizontal="left" vertical="center" wrapText="1"/>
    </xf>
    <xf numFmtId="0" fontId="105" fillId="5" borderId="70" xfId="0" applyFont="1" applyFill="1" applyBorder="1" applyAlignment="1">
      <alignment horizontal="left" vertical="center" wrapText="1"/>
    </xf>
    <xf numFmtId="0" fontId="105" fillId="5" borderId="0" xfId="0" applyFont="1" applyFill="1" applyAlignment="1">
      <alignment horizontal="left" vertical="center"/>
    </xf>
    <xf numFmtId="0" fontId="105" fillId="5" borderId="0" xfId="0" applyFont="1" applyFill="1" applyAlignment="1">
      <alignment horizontal="left" vertical="top" wrapText="1"/>
    </xf>
    <xf numFmtId="0" fontId="8" fillId="0" borderId="0" xfId="1" applyAlignment="1" applyProtection="1">
      <alignment horizontal="center" vertical="center" wrapText="1"/>
    </xf>
    <xf numFmtId="0" fontId="99" fillId="37" borderId="0" xfId="1" applyFont="1" applyFill="1" applyAlignment="1" applyProtection="1">
      <alignment horizontal="center" vertical="center"/>
    </xf>
    <xf numFmtId="0" fontId="50" fillId="23" borderId="48" xfId="17" applyFont="1" applyFill="1" applyBorder="1" applyAlignment="1">
      <alignment horizontal="center" vertical="center"/>
    </xf>
    <xf numFmtId="0" fontId="50" fillId="23" borderId="49" xfId="17" applyFont="1" applyFill="1" applyBorder="1" applyAlignment="1">
      <alignment horizontal="center" vertical="center"/>
    </xf>
    <xf numFmtId="0" fontId="50" fillId="0" borderId="49" xfId="17" applyFont="1" applyBorder="1" applyAlignment="1">
      <alignment horizontal="center" vertical="center"/>
    </xf>
    <xf numFmtId="0" fontId="50" fillId="0" borderId="50" xfId="17" applyFont="1" applyBorder="1" applyAlignment="1">
      <alignment horizontal="center" vertical="center"/>
    </xf>
    <xf numFmtId="0" fontId="1" fillId="0" borderId="75" xfId="17" applyBorder="1" applyAlignment="1">
      <alignment horizontal="center" vertical="center"/>
    </xf>
    <xf numFmtId="0" fontId="1" fillId="0" borderId="76" xfId="17" applyBorder="1" applyAlignment="1">
      <alignment horizontal="center" vertical="center"/>
    </xf>
    <xf numFmtId="0" fontId="1" fillId="0" borderId="77" xfId="17" applyBorder="1" applyAlignment="1">
      <alignment horizontal="center" vertical="center"/>
    </xf>
    <xf numFmtId="0" fontId="38" fillId="0" borderId="78" xfId="17" applyFont="1" applyBorder="1" applyAlignment="1">
      <alignment horizontal="center" vertical="center" wrapText="1"/>
    </xf>
    <xf numFmtId="0" fontId="38" fillId="0" borderId="44" xfId="17" applyFont="1" applyBorder="1" applyAlignment="1">
      <alignment horizontal="center" vertical="center" wrapText="1"/>
    </xf>
    <xf numFmtId="0" fontId="34" fillId="17" borderId="0" xfId="17" applyFont="1" applyFill="1" applyAlignment="1">
      <alignment horizontal="center" vertical="center"/>
    </xf>
    <xf numFmtId="179" fontId="11" fillId="0" borderId="79" xfId="17" applyNumberFormat="1" applyFont="1" applyBorder="1" applyAlignment="1">
      <alignment horizontal="center" vertical="center" shrinkToFit="1"/>
    </xf>
    <xf numFmtId="179" fontId="11" fillId="0" borderId="80" xfId="17" applyNumberFormat="1" applyFont="1" applyBorder="1" applyAlignment="1">
      <alignment horizontal="center" vertical="center" shrinkToFit="1"/>
    </xf>
    <xf numFmtId="0" fontId="48" fillId="0" borderId="81" xfId="17" applyFont="1" applyBorder="1" applyAlignment="1">
      <alignment horizontal="center" vertical="center"/>
    </xf>
    <xf numFmtId="0" fontId="48" fillId="0" borderId="82" xfId="17" applyFont="1" applyBorder="1" applyAlignment="1">
      <alignment horizontal="center" vertical="center"/>
    </xf>
    <xf numFmtId="0" fontId="10" fillId="6" borderId="225" xfId="17" applyFont="1" applyFill="1" applyBorder="1" applyAlignment="1">
      <alignment horizontal="center" vertical="center" wrapText="1"/>
    </xf>
    <xf numFmtId="0" fontId="10" fillId="6" borderId="223" xfId="17" applyFont="1" applyFill="1" applyBorder="1" applyAlignment="1">
      <alignment horizontal="center" vertical="center" wrapText="1"/>
    </xf>
    <xf numFmtId="0" fontId="10" fillId="6" borderId="226" xfId="17" applyFont="1" applyFill="1" applyBorder="1" applyAlignment="1">
      <alignment horizontal="center" vertical="center" wrapText="1"/>
    </xf>
    <xf numFmtId="0" fontId="37" fillId="19" borderId="162" xfId="17" applyFont="1" applyFill="1" applyBorder="1" applyAlignment="1">
      <alignment horizontal="left" vertical="top" wrapText="1"/>
    </xf>
    <xf numFmtId="0" fontId="37" fillId="19" borderId="163" xfId="17" applyFont="1" applyFill="1" applyBorder="1" applyAlignment="1">
      <alignment horizontal="left" vertical="top" wrapText="1"/>
    </xf>
    <xf numFmtId="0" fontId="37" fillId="19" borderId="164" xfId="17" applyFont="1" applyFill="1" applyBorder="1" applyAlignment="1">
      <alignment horizontal="left" vertical="top" wrapText="1"/>
    </xf>
    <xf numFmtId="0" fontId="37" fillId="21" borderId="162" xfId="17" applyFont="1" applyFill="1" applyBorder="1" applyAlignment="1">
      <alignment horizontal="left" vertical="top" wrapText="1"/>
    </xf>
    <xf numFmtId="0" fontId="37" fillId="21" borderId="163" xfId="17" applyFont="1" applyFill="1" applyBorder="1" applyAlignment="1">
      <alignment horizontal="left" vertical="top" wrapText="1"/>
    </xf>
    <xf numFmtId="0" fontId="37" fillId="21" borderId="164" xfId="17" applyFont="1" applyFill="1" applyBorder="1" applyAlignment="1">
      <alignment horizontal="left" vertical="top" wrapText="1"/>
    </xf>
    <xf numFmtId="0" fontId="37" fillId="19" borderId="83" xfId="18" applyFont="1" applyFill="1" applyBorder="1" applyAlignment="1">
      <alignment horizontal="center" vertical="center"/>
    </xf>
    <xf numFmtId="0" fontId="37" fillId="19" borderId="84" xfId="18" applyFont="1" applyFill="1" applyBorder="1" applyAlignment="1">
      <alignment horizontal="center" vertical="center"/>
    </xf>
    <xf numFmtId="0" fontId="12" fillId="0" borderId="123" xfId="17" applyFont="1" applyBorder="1" applyAlignment="1">
      <alignment horizontal="center" vertical="center" wrapText="1"/>
    </xf>
    <xf numFmtId="0" fontId="12" fillId="0" borderId="124" xfId="17" applyFont="1" applyBorder="1" applyAlignment="1">
      <alignment horizontal="center" vertical="center" wrapText="1"/>
    </xf>
    <xf numFmtId="0" fontId="12" fillId="0" borderId="125" xfId="17" applyFont="1" applyBorder="1" applyAlignment="1">
      <alignment horizontal="center" vertical="center" wrapText="1"/>
    </xf>
    <xf numFmtId="0" fontId="55" fillId="19" borderId="127" xfId="17" applyFont="1" applyFill="1" applyBorder="1" applyAlignment="1">
      <alignment horizontal="center" vertical="center"/>
    </xf>
    <xf numFmtId="0" fontId="55" fillId="19" borderId="128" xfId="17" applyFont="1" applyFill="1" applyBorder="1" applyAlignment="1">
      <alignment horizontal="center" vertical="center"/>
    </xf>
    <xf numFmtId="0" fontId="55" fillId="19" borderId="129" xfId="17" applyFont="1" applyFill="1" applyBorder="1" applyAlignment="1">
      <alignment horizontal="center" vertical="center"/>
    </xf>
    <xf numFmtId="0" fontId="110" fillId="19" borderId="162" xfId="17" applyFont="1" applyFill="1" applyBorder="1" applyAlignment="1">
      <alignment horizontal="left" vertical="top" wrapText="1"/>
    </xf>
    <xf numFmtId="0" fontId="110" fillId="19" borderId="163" xfId="17" applyFont="1" applyFill="1" applyBorder="1" applyAlignment="1">
      <alignment horizontal="left" vertical="top" wrapText="1"/>
    </xf>
    <xf numFmtId="0" fontId="110" fillId="19" borderId="164" xfId="17" applyFont="1" applyFill="1" applyBorder="1" applyAlignment="1">
      <alignment horizontal="left" vertical="top" wrapText="1"/>
    </xf>
    <xf numFmtId="0" fontId="13" fillId="19" borderId="162" xfId="17" applyFont="1" applyFill="1" applyBorder="1" applyAlignment="1">
      <alignment horizontal="left" vertical="top" wrapText="1"/>
    </xf>
    <xf numFmtId="0" fontId="13" fillId="19" borderId="163" xfId="17" applyFont="1" applyFill="1" applyBorder="1" applyAlignment="1">
      <alignment horizontal="left" vertical="top" wrapText="1"/>
    </xf>
    <xf numFmtId="0" fontId="13" fillId="19" borderId="164" xfId="17" applyFont="1" applyFill="1" applyBorder="1" applyAlignment="1">
      <alignment horizontal="left" vertical="top" wrapText="1"/>
    </xf>
    <xf numFmtId="0" fontId="37" fillId="19" borderId="193" xfId="17" applyFont="1" applyFill="1" applyBorder="1" applyAlignment="1">
      <alignment horizontal="left" vertical="top" wrapText="1"/>
    </xf>
    <xf numFmtId="0" fontId="37" fillId="19" borderId="134" xfId="17" applyFont="1" applyFill="1" applyBorder="1" applyAlignment="1">
      <alignment horizontal="left" vertical="top" wrapText="1"/>
    </xf>
    <xf numFmtId="0" fontId="93" fillId="21" borderId="162" xfId="17" applyFont="1" applyFill="1" applyBorder="1" applyAlignment="1">
      <alignment horizontal="left" vertical="top" wrapText="1"/>
    </xf>
    <xf numFmtId="0" fontId="93" fillId="21" borderId="163" xfId="17" applyFont="1" applyFill="1" applyBorder="1" applyAlignment="1">
      <alignment horizontal="left" vertical="top" wrapText="1"/>
    </xf>
    <xf numFmtId="0" fontId="93" fillId="21" borderId="164" xfId="17" applyFont="1" applyFill="1" applyBorder="1" applyAlignment="1">
      <alignment horizontal="left" vertical="top" wrapText="1"/>
    </xf>
    <xf numFmtId="0" fontId="13" fillId="19" borderId="162" xfId="2" applyFont="1" applyFill="1" applyBorder="1" applyAlignment="1">
      <alignment horizontal="left" vertical="top" wrapText="1"/>
    </xf>
    <xf numFmtId="0" fontId="13" fillId="19" borderId="163" xfId="2" applyFont="1" applyFill="1" applyBorder="1" applyAlignment="1">
      <alignment horizontal="left" vertical="top" wrapText="1"/>
    </xf>
    <xf numFmtId="0" fontId="13" fillId="19" borderId="164" xfId="2" applyFont="1" applyFill="1" applyBorder="1" applyAlignment="1">
      <alignment horizontal="left" vertical="top" wrapText="1"/>
    </xf>
    <xf numFmtId="0" fontId="60" fillId="12" borderId="58" xfId="17" applyFont="1" applyFill="1" applyBorder="1" applyAlignment="1">
      <alignment horizontal="right" vertical="center" wrapText="1"/>
    </xf>
    <xf numFmtId="0" fontId="61" fillId="12" borderId="58" xfId="0" applyFont="1" applyFill="1" applyBorder="1" applyAlignment="1">
      <alignment horizontal="right" vertical="center"/>
    </xf>
    <xf numFmtId="0" fontId="0" fillId="12" borderId="58" xfId="0" applyFill="1" applyBorder="1" applyAlignment="1">
      <alignment horizontal="right" vertical="center"/>
    </xf>
    <xf numFmtId="180" fontId="60" fillId="12" borderId="58" xfId="17" applyNumberFormat="1" applyFont="1" applyFill="1" applyBorder="1" applyAlignment="1">
      <alignment horizontal="center" vertical="center" wrapText="1"/>
    </xf>
    <xf numFmtId="180" fontId="0" fillId="12" borderId="58" xfId="0" applyNumberFormat="1" applyFill="1" applyBorder="1" applyAlignment="1">
      <alignment horizontal="center" vertical="center" wrapText="1"/>
    </xf>
    <xf numFmtId="0" fontId="62" fillId="13" borderId="59" xfId="17" applyFont="1" applyFill="1" applyBorder="1" applyAlignment="1">
      <alignment horizontal="center" vertical="center" wrapText="1"/>
    </xf>
    <xf numFmtId="0" fontId="63" fillId="13" borderId="59" xfId="0" applyFont="1" applyFill="1" applyBorder="1" applyAlignment="1">
      <alignment horizontal="center" vertical="center"/>
    </xf>
    <xf numFmtId="0" fontId="62" fillId="10" borderId="59" xfId="0" applyFont="1" applyFill="1" applyBorder="1" applyAlignment="1">
      <alignment horizontal="center" vertical="center"/>
    </xf>
    <xf numFmtId="0" fontId="65" fillId="10" borderId="59" xfId="0" applyFont="1" applyFill="1" applyBorder="1" applyAlignment="1">
      <alignment horizontal="center" vertical="center"/>
    </xf>
    <xf numFmtId="0" fontId="67" fillId="18" borderId="109" xfId="16" applyFont="1" applyFill="1" applyBorder="1" applyAlignment="1">
      <alignment horizontal="center" vertical="center"/>
    </xf>
    <xf numFmtId="0" fontId="67" fillId="18" borderId="114" xfId="16" applyFont="1" applyFill="1" applyBorder="1" applyAlignment="1">
      <alignment horizontal="center" vertical="center"/>
    </xf>
    <xf numFmtId="0" fontId="67" fillId="18" borderId="116" xfId="16" applyFont="1" applyFill="1" applyBorder="1" applyAlignment="1">
      <alignment horizontal="center" vertical="center"/>
    </xf>
    <xf numFmtId="0" fontId="68" fillId="2" borderId="110" xfId="16" applyFont="1" applyFill="1" applyBorder="1" applyAlignment="1">
      <alignment vertical="center" wrapText="1"/>
    </xf>
    <xf numFmtId="0" fontId="68" fillId="2" borderId="111" xfId="16" applyFont="1" applyFill="1" applyBorder="1" applyAlignment="1">
      <alignment vertical="center" wrapText="1"/>
    </xf>
    <xf numFmtId="0" fontId="68" fillId="2" borderId="112" xfId="16" applyFont="1" applyFill="1" applyBorder="1" applyAlignment="1">
      <alignment vertical="center" wrapText="1"/>
    </xf>
    <xf numFmtId="0" fontId="68" fillId="2" borderId="99" xfId="16" applyFont="1" applyFill="1" applyBorder="1" applyAlignment="1">
      <alignment vertical="center" wrapText="1"/>
    </xf>
    <xf numFmtId="0" fontId="68" fillId="2" borderId="0" xfId="16" applyFont="1" applyFill="1" applyAlignment="1">
      <alignment vertical="center" wrapText="1"/>
    </xf>
    <xf numFmtId="0" fontId="68" fillId="2" borderId="100" xfId="16" applyFont="1" applyFill="1" applyBorder="1" applyAlignment="1">
      <alignment vertical="center" wrapText="1"/>
    </xf>
    <xf numFmtId="0" fontId="68" fillId="2" borderId="117" xfId="16" applyFont="1" applyFill="1" applyBorder="1" applyAlignment="1">
      <alignment vertical="center" wrapText="1"/>
    </xf>
    <xf numFmtId="0" fontId="68" fillId="2" borderId="118" xfId="16" applyFont="1" applyFill="1" applyBorder="1" applyAlignment="1">
      <alignment vertical="center" wrapText="1"/>
    </xf>
    <xf numFmtId="0" fontId="68" fillId="2" borderId="119" xfId="16" applyFont="1" applyFill="1" applyBorder="1" applyAlignment="1">
      <alignment vertical="center" wrapText="1"/>
    </xf>
    <xf numFmtId="0" fontId="68" fillId="2" borderId="110" xfId="16" applyFont="1" applyFill="1" applyBorder="1" applyAlignment="1">
      <alignment horizontal="left" vertical="center" wrapText="1"/>
    </xf>
    <xf numFmtId="0" fontId="68" fillId="2" borderId="111" xfId="16" applyFont="1" applyFill="1" applyBorder="1" applyAlignment="1">
      <alignment horizontal="left" vertical="center" wrapText="1"/>
    </xf>
    <xf numFmtId="0" fontId="68" fillId="2" borderId="113" xfId="16" applyFont="1" applyFill="1" applyBorder="1" applyAlignment="1">
      <alignment horizontal="left" vertical="center" wrapText="1"/>
    </xf>
    <xf numFmtId="0" fontId="68" fillId="2" borderId="99"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15" xfId="16" applyFont="1" applyFill="1" applyBorder="1" applyAlignment="1">
      <alignment horizontal="left" vertical="center" wrapText="1"/>
    </xf>
    <xf numFmtId="0" fontId="68" fillId="2" borderId="117" xfId="16" applyFont="1" applyFill="1" applyBorder="1" applyAlignment="1">
      <alignment horizontal="left" vertical="center" wrapText="1"/>
    </xf>
    <xf numFmtId="0" fontId="68" fillId="2" borderId="118" xfId="16" applyFont="1" applyFill="1" applyBorder="1" applyAlignment="1">
      <alignment horizontal="left" vertical="center" wrapText="1"/>
    </xf>
    <xf numFmtId="0" fontId="68" fillId="2" borderId="120" xfId="16" applyFont="1" applyFill="1" applyBorder="1" applyAlignment="1">
      <alignment horizontal="left" vertical="center" wrapText="1"/>
    </xf>
    <xf numFmtId="0" fontId="7" fillId="5" borderId="36" xfId="17" applyFont="1" applyFill="1" applyBorder="1" applyAlignment="1">
      <alignment horizontal="center" vertical="center" wrapText="1"/>
    </xf>
    <xf numFmtId="0" fontId="60" fillId="25" borderId="72" xfId="17" applyFont="1" applyFill="1" applyBorder="1" applyAlignment="1">
      <alignment horizontal="center" vertical="center" wrapText="1"/>
    </xf>
    <xf numFmtId="0" fontId="58" fillId="16" borderId="72" xfId="17" applyFont="1" applyFill="1" applyBorder="1" applyAlignment="1">
      <alignment horizontal="center" vertical="center" wrapText="1"/>
    </xf>
    <xf numFmtId="0" fontId="0" fillId="16" borderId="72" xfId="0" applyFill="1" applyBorder="1" applyAlignment="1">
      <alignment horizontal="center" vertical="center" wrapText="1"/>
    </xf>
    <xf numFmtId="180" fontId="60" fillId="3" borderId="73" xfId="17" applyNumberFormat="1" applyFont="1" applyFill="1" applyBorder="1" applyAlignment="1">
      <alignment horizontal="center" vertical="center" wrapText="1"/>
    </xf>
    <xf numFmtId="180" fontId="60" fillId="3" borderId="74" xfId="17" applyNumberFormat="1" applyFont="1" applyFill="1" applyBorder="1" applyAlignment="1">
      <alignment horizontal="center" vertical="center" wrapText="1"/>
    </xf>
    <xf numFmtId="0" fontId="68" fillId="3" borderId="73" xfId="17" applyFont="1" applyFill="1" applyBorder="1" applyAlignment="1">
      <alignment horizontal="center" vertical="center" wrapText="1"/>
    </xf>
    <xf numFmtId="0" fontId="68" fillId="3" borderId="195" xfId="17" applyFont="1" applyFill="1" applyBorder="1" applyAlignment="1">
      <alignment horizontal="center" vertical="center" wrapText="1"/>
    </xf>
    <xf numFmtId="0" fontId="68" fillId="3" borderId="74" xfId="17" applyFont="1" applyFill="1" applyBorder="1" applyAlignment="1">
      <alignment horizontal="center" vertical="center" wrapText="1"/>
    </xf>
    <xf numFmtId="0" fontId="43" fillId="19" borderId="0" xfId="17" applyFont="1" applyFill="1" applyAlignment="1">
      <alignment horizontal="left" vertical="center"/>
    </xf>
    <xf numFmtId="0" fontId="96" fillId="19" borderId="162" xfId="2" applyFont="1" applyFill="1" applyBorder="1" applyAlignment="1">
      <alignment horizontal="left" vertical="top" wrapText="1"/>
    </xf>
    <xf numFmtId="0" fontId="96" fillId="19" borderId="163" xfId="2" applyFont="1" applyFill="1" applyBorder="1" applyAlignment="1">
      <alignment horizontal="left" vertical="top" wrapText="1"/>
    </xf>
    <xf numFmtId="0" fontId="96" fillId="19" borderId="164" xfId="2" applyFont="1" applyFill="1" applyBorder="1" applyAlignment="1">
      <alignment horizontal="left" vertical="top" wrapText="1"/>
    </xf>
    <xf numFmtId="14" fontId="87" fillId="21" borderId="141" xfId="2" applyNumberFormat="1" applyFont="1" applyFill="1" applyBorder="1" applyAlignment="1">
      <alignment horizontal="center" vertical="center" wrapText="1" shrinkToFit="1"/>
    </xf>
    <xf numFmtId="14" fontId="87" fillId="21" borderId="139" xfId="2" applyNumberFormat="1" applyFont="1" applyFill="1" applyBorder="1" applyAlignment="1">
      <alignment horizontal="center" vertical="center" wrapText="1" shrinkToFit="1"/>
    </xf>
    <xf numFmtId="14" fontId="87" fillId="21" borderId="140" xfId="2" applyNumberFormat="1" applyFont="1" applyFill="1" applyBorder="1" applyAlignment="1">
      <alignment horizontal="center" vertical="center" wrapText="1" shrinkToFit="1"/>
    </xf>
    <xf numFmtId="14" fontId="87" fillId="21" borderId="183" xfId="2" applyNumberFormat="1" applyFont="1" applyFill="1" applyBorder="1" applyAlignment="1">
      <alignment horizontal="center" vertical="center" wrapText="1" shrinkToFit="1"/>
    </xf>
    <xf numFmtId="14" fontId="87" fillId="21" borderId="1" xfId="2" applyNumberFormat="1" applyFont="1" applyFill="1" applyBorder="1" applyAlignment="1">
      <alignment horizontal="center" vertical="center" shrinkToFit="1"/>
    </xf>
    <xf numFmtId="14" fontId="87" fillId="21" borderId="138" xfId="2" applyNumberFormat="1" applyFont="1" applyFill="1" applyBorder="1" applyAlignment="1">
      <alignment horizontal="center" vertical="center" shrinkToFit="1"/>
    </xf>
    <xf numFmtId="14" fontId="87" fillId="21" borderId="183" xfId="2" applyNumberFormat="1" applyFont="1" applyFill="1" applyBorder="1" applyAlignment="1">
      <alignment horizontal="center" vertical="center" shrinkToFit="1"/>
    </xf>
    <xf numFmtId="56" fontId="87" fillId="21" borderId="1" xfId="2" applyNumberFormat="1" applyFont="1" applyFill="1" applyBorder="1" applyAlignment="1">
      <alignment horizontal="center" vertical="center" wrapText="1"/>
    </xf>
    <xf numFmtId="56" fontId="87" fillId="21" borderId="138" xfId="2" applyNumberFormat="1" applyFont="1" applyFill="1" applyBorder="1" applyAlignment="1">
      <alignment horizontal="center" vertical="center" wrapText="1"/>
    </xf>
    <xf numFmtId="14" fontId="87" fillId="21" borderId="1" xfId="2" applyNumberFormat="1" applyFont="1" applyFill="1" applyBorder="1" applyAlignment="1">
      <alignment horizontal="center" vertical="center" wrapText="1" shrinkToFit="1"/>
    </xf>
    <xf numFmtId="14" fontId="87" fillId="21" borderId="2" xfId="2" applyNumberFormat="1" applyFont="1" applyFill="1" applyBorder="1" applyAlignment="1">
      <alignment horizontal="center" vertical="center" wrapText="1" shrinkToFit="1"/>
    </xf>
    <xf numFmtId="14" fontId="87" fillId="21" borderId="154" xfId="1" applyNumberFormat="1" applyFont="1" applyFill="1" applyBorder="1" applyAlignment="1" applyProtection="1">
      <alignment horizontal="center" vertical="center" wrapText="1"/>
    </xf>
    <xf numFmtId="0" fontId="87" fillId="21" borderId="154" xfId="2" applyFont="1" applyFill="1" applyBorder="1" applyAlignment="1">
      <alignment horizontal="center" vertical="center"/>
    </xf>
    <xf numFmtId="0" fontId="87" fillId="21" borderId="158" xfId="2" applyFont="1" applyFill="1" applyBorder="1" applyAlignment="1">
      <alignment horizontal="center" vertical="center"/>
    </xf>
    <xf numFmtId="14" fontId="87" fillId="21" borderId="178" xfId="1" applyNumberFormat="1" applyFont="1" applyFill="1" applyBorder="1" applyAlignment="1" applyProtection="1">
      <alignment horizontal="center" vertical="center" wrapText="1"/>
    </xf>
    <xf numFmtId="56" fontId="87" fillId="21" borderId="40" xfId="2" applyNumberFormat="1" applyFont="1" applyFill="1" applyBorder="1" applyAlignment="1">
      <alignment horizontal="center" vertical="center" wrapText="1"/>
    </xf>
    <xf numFmtId="14" fontId="87" fillId="21" borderId="176" xfId="1" applyNumberFormat="1" applyFont="1" applyFill="1" applyBorder="1" applyAlignment="1" applyProtection="1">
      <alignment horizontal="center" vertical="center" wrapText="1"/>
    </xf>
    <xf numFmtId="14" fontId="87" fillId="21" borderId="177" xfId="1" applyNumberFormat="1" applyFont="1" applyFill="1" applyBorder="1" applyAlignment="1" applyProtection="1">
      <alignment horizontal="center" vertical="center" wrapText="1"/>
    </xf>
    <xf numFmtId="14" fontId="35" fillId="21" borderId="183" xfId="1" applyNumberFormat="1" applyFont="1" applyFill="1" applyBorder="1" applyAlignment="1" applyProtection="1">
      <alignment horizontal="center" vertical="center" shrinkToFit="1"/>
    </xf>
    <xf numFmtId="14" fontId="35" fillId="21" borderId="1" xfId="2" applyNumberFormat="1" applyFont="1" applyFill="1" applyBorder="1" applyAlignment="1">
      <alignment horizontal="center" vertical="center" shrinkToFit="1"/>
    </xf>
    <xf numFmtId="14" fontId="35" fillId="21" borderId="138" xfId="2" applyNumberFormat="1" applyFont="1" applyFill="1" applyBorder="1" applyAlignment="1">
      <alignment horizontal="center" vertical="center" shrinkToFit="1"/>
    </xf>
    <xf numFmtId="0" fontId="6" fillId="0" borderId="0" xfId="2">
      <alignment vertical="center"/>
    </xf>
    <xf numFmtId="0" fontId="6" fillId="0" borderId="0" xfId="2" applyAlignment="1">
      <alignment horizontal="center" vertical="center" wrapText="1"/>
    </xf>
    <xf numFmtId="0" fontId="23" fillId="33" borderId="0" xfId="2" applyFont="1" applyFill="1" applyAlignment="1">
      <alignment horizontal="left" vertical="center" wrapText="1"/>
    </xf>
    <xf numFmtId="0" fontId="23" fillId="33" borderId="0" xfId="2" applyFont="1" applyFill="1" applyAlignment="1">
      <alignment horizontal="left" vertical="center"/>
    </xf>
    <xf numFmtId="0" fontId="1" fillId="15" borderId="66" xfId="2" applyFont="1" applyFill="1" applyBorder="1" applyAlignment="1">
      <alignment vertical="top" wrapText="1"/>
    </xf>
    <xf numFmtId="0" fontId="6" fillId="0" borderId="62" xfId="2" applyBorder="1" applyAlignment="1">
      <alignment vertical="top" wrapText="1"/>
    </xf>
    <xf numFmtId="0" fontId="69" fillId="0" borderId="0" xfId="1" applyFont="1" applyAlignment="1" applyProtection="1">
      <alignment vertical="center"/>
    </xf>
    <xf numFmtId="0" fontId="6" fillId="24" borderId="54" xfId="2" applyFill="1" applyBorder="1" applyAlignment="1">
      <alignment horizontal="left" vertical="top" wrapText="1"/>
    </xf>
    <xf numFmtId="0" fontId="6" fillId="24" borderId="126" xfId="2" applyFill="1" applyBorder="1" applyAlignment="1">
      <alignment horizontal="left" vertical="top" wrapText="1"/>
    </xf>
    <xf numFmtId="0" fontId="6" fillId="24" borderId="143" xfId="2" applyFill="1" applyBorder="1" applyAlignment="1">
      <alignment horizontal="left" vertical="top" wrapText="1"/>
    </xf>
    <xf numFmtId="0" fontId="1" fillId="28" borderId="54" xfId="2" applyFont="1" applyFill="1" applyBorder="1" applyAlignment="1">
      <alignment horizontal="left" vertical="top" wrapText="1"/>
    </xf>
    <xf numFmtId="0" fontId="1" fillId="28" borderId="65" xfId="2" applyFont="1" applyFill="1" applyBorder="1" applyAlignment="1">
      <alignment horizontal="left" vertical="top" wrapText="1"/>
    </xf>
    <xf numFmtId="0" fontId="8" fillId="28" borderId="126" xfId="1" applyFill="1" applyBorder="1" applyAlignment="1" applyProtection="1">
      <alignment horizontal="left" vertical="top"/>
    </xf>
    <xf numFmtId="0" fontId="6" fillId="28" borderId="142" xfId="2" applyFill="1" applyBorder="1" applyAlignment="1">
      <alignment horizontal="left" vertical="top"/>
    </xf>
    <xf numFmtId="0" fontId="6" fillId="2" borderId="71" xfId="2" applyFill="1" applyBorder="1" applyAlignment="1">
      <alignment vertical="top" wrapText="1"/>
    </xf>
    <xf numFmtId="0" fontId="15" fillId="2" borderId="62" xfId="0" applyFont="1" applyFill="1" applyBorder="1" applyAlignment="1">
      <alignment vertical="top" wrapText="1"/>
    </xf>
    <xf numFmtId="0" fontId="1" fillId="2" borderId="71" xfId="2" applyFont="1" applyFill="1" applyBorder="1" applyAlignment="1">
      <alignment horizontal="left" vertical="top" wrapText="1"/>
    </xf>
    <xf numFmtId="0" fontId="1" fillId="2" borderId="62" xfId="2" applyFont="1" applyFill="1" applyBorder="1" applyAlignment="1">
      <alignment horizontal="left" vertical="top" wrapText="1"/>
    </xf>
    <xf numFmtId="0" fontId="14" fillId="5" borderId="202" xfId="2" applyFont="1" applyFill="1" applyBorder="1" applyAlignment="1">
      <alignment horizontal="center" vertical="center" wrapText="1"/>
    </xf>
    <xf numFmtId="0" fontId="14" fillId="5" borderId="203" xfId="2" applyFont="1" applyFill="1" applyBorder="1" applyAlignment="1">
      <alignment horizontal="center" vertical="center" wrapText="1"/>
    </xf>
    <xf numFmtId="0" fontId="14" fillId="5" borderId="204" xfId="2" applyFont="1" applyFill="1" applyBorder="1" applyAlignment="1">
      <alignment horizontal="center" vertical="center" wrapText="1"/>
    </xf>
    <xf numFmtId="0" fontId="6" fillId="5" borderId="85" xfId="2" applyFill="1" applyBorder="1">
      <alignment vertical="center"/>
    </xf>
    <xf numFmtId="0" fontId="6" fillId="5" borderId="24" xfId="2" applyFill="1" applyBorder="1">
      <alignment vertical="center"/>
    </xf>
    <xf numFmtId="0" fontId="6" fillId="5" borderId="86" xfId="2" applyFill="1" applyBorder="1">
      <alignment vertical="center"/>
    </xf>
    <xf numFmtId="0" fontId="6" fillId="5" borderId="87" xfId="2" applyFill="1" applyBorder="1">
      <alignment vertical="center"/>
    </xf>
    <xf numFmtId="0" fontId="6" fillId="5" borderId="88" xfId="2" applyFill="1" applyBorder="1">
      <alignment vertical="center"/>
    </xf>
    <xf numFmtId="0" fontId="6" fillId="5" borderId="89" xfId="2" applyFill="1" applyBorder="1">
      <alignment vertical="center"/>
    </xf>
    <xf numFmtId="0" fontId="22" fillId="5" borderId="90" xfId="2" applyFont="1" applyFill="1" applyBorder="1" applyAlignment="1">
      <alignment horizontal="center" vertical="top" wrapText="1"/>
    </xf>
    <xf numFmtId="0" fontId="22" fillId="5" borderId="82" xfId="2" applyFont="1" applyFill="1" applyBorder="1" applyAlignment="1">
      <alignment horizontal="center" vertical="top" wrapText="1"/>
    </xf>
    <xf numFmtId="0" fontId="22" fillId="5" borderId="91" xfId="2" applyFont="1" applyFill="1" applyBorder="1" applyAlignment="1">
      <alignment horizontal="center" vertical="top" wrapText="1"/>
    </xf>
    <xf numFmtId="0" fontId="22" fillId="5" borderId="92" xfId="2" applyFont="1" applyFill="1" applyBorder="1" applyAlignment="1">
      <alignment horizontal="center" vertical="top" wrapText="1"/>
    </xf>
    <xf numFmtId="0" fontId="22" fillId="5" borderId="93" xfId="2" applyFont="1" applyFill="1" applyBorder="1" applyAlignment="1">
      <alignment horizontal="center" vertical="top" wrapText="1"/>
    </xf>
    <xf numFmtId="0" fontId="1" fillId="5" borderId="14" xfId="2" applyFont="1" applyFill="1" applyBorder="1" applyAlignment="1">
      <alignment vertical="top" wrapText="1"/>
    </xf>
    <xf numFmtId="0" fontId="6" fillId="5" borderId="0" xfId="2" applyFill="1" applyAlignment="1">
      <alignment vertical="top" wrapText="1"/>
    </xf>
    <xf numFmtId="0" fontId="6" fillId="5" borderId="15" xfId="2" applyFill="1" applyBorder="1" applyAlignment="1">
      <alignment vertical="top" wrapText="1"/>
    </xf>
    <xf numFmtId="0" fontId="117" fillId="5" borderId="17" xfId="2" applyFont="1" applyFill="1" applyBorder="1" applyAlignment="1">
      <alignment horizontal="center" vertical="center" shrinkToFit="1"/>
    </xf>
    <xf numFmtId="0" fontId="117" fillId="5" borderId="4" xfId="2" applyFont="1" applyFill="1" applyBorder="1" applyAlignment="1">
      <alignment horizontal="center" vertical="center" shrinkToFit="1"/>
    </xf>
    <xf numFmtId="0" fontId="0" fillId="23" borderId="234" xfId="0" applyFill="1" applyBorder="1" applyAlignment="1">
      <alignment horizontal="center" vertical="center"/>
    </xf>
    <xf numFmtId="0" fontId="0" fillId="23" borderId="107" xfId="0" applyFill="1" applyBorder="1" applyAlignment="1">
      <alignment horizontal="center" vertical="center"/>
    </xf>
    <xf numFmtId="0" fontId="71" fillId="29" borderId="107" xfId="0" applyFont="1" applyFill="1" applyBorder="1" applyAlignment="1">
      <alignment horizontal="center" vertical="center"/>
    </xf>
    <xf numFmtId="0" fontId="71" fillId="29" borderId="235" xfId="0" applyFont="1" applyFill="1" applyBorder="1" applyAlignment="1">
      <alignment horizontal="center" vertical="center"/>
    </xf>
    <xf numFmtId="0" fontId="26" fillId="19" borderId="0" xfId="19" applyFont="1" applyFill="1" applyAlignment="1">
      <alignment vertical="center" wrapText="1"/>
    </xf>
    <xf numFmtId="0" fontId="28" fillId="21" borderId="97" xfId="2" applyFont="1" applyFill="1" applyBorder="1" applyAlignment="1">
      <alignment horizontal="center" vertical="center" shrinkToFit="1"/>
    </xf>
    <xf numFmtId="0" fontId="18" fillId="21" borderId="28" xfId="2" applyFont="1" applyFill="1" applyBorder="1" applyAlignment="1">
      <alignment horizontal="center" vertical="center" shrinkToFit="1"/>
    </xf>
    <xf numFmtId="0" fontId="18" fillId="21" borderId="98" xfId="2" applyFont="1" applyFill="1" applyBorder="1" applyAlignment="1">
      <alignment horizontal="center" vertical="center" shrinkToFit="1"/>
    </xf>
    <xf numFmtId="0" fontId="116" fillId="19" borderId="97" xfId="2" applyFont="1" applyFill="1" applyBorder="1" applyAlignment="1">
      <alignment horizontal="center" vertical="center" wrapText="1" shrinkToFit="1"/>
    </xf>
    <xf numFmtId="0" fontId="32" fillId="19" borderId="28" xfId="2" applyFont="1" applyFill="1" applyBorder="1" applyAlignment="1">
      <alignment horizontal="center" vertical="center" shrinkToFit="1"/>
    </xf>
    <xf numFmtId="0" fontId="32" fillId="19" borderId="98" xfId="2" applyFont="1" applyFill="1" applyBorder="1" applyAlignment="1">
      <alignment horizontal="center" vertical="center" shrinkToFit="1"/>
    </xf>
    <xf numFmtId="0" fontId="132" fillId="19" borderId="94" xfId="1" applyFont="1" applyFill="1" applyBorder="1" applyAlignment="1" applyProtection="1">
      <alignment vertical="top" wrapText="1"/>
    </xf>
    <xf numFmtId="0" fontId="21" fillId="19" borderId="95" xfId="2" applyFont="1" applyFill="1" applyBorder="1" applyAlignment="1">
      <alignment vertical="top" wrapText="1"/>
    </xf>
    <xf numFmtId="0" fontId="21" fillId="19" borderId="96" xfId="2" applyFont="1" applyFill="1" applyBorder="1" applyAlignment="1">
      <alignment vertical="top" wrapText="1"/>
    </xf>
    <xf numFmtId="0" fontId="116" fillId="29" borderId="97" xfId="2" applyFont="1" applyFill="1" applyBorder="1" applyAlignment="1">
      <alignment horizontal="center" vertical="center" wrapText="1" shrinkToFit="1"/>
    </xf>
    <xf numFmtId="0" fontId="18" fillId="29" borderId="28" xfId="2" applyFont="1" applyFill="1" applyBorder="1" applyAlignment="1">
      <alignment horizontal="center" vertical="center" shrinkToFit="1"/>
    </xf>
    <xf numFmtId="0" fontId="18" fillId="29" borderId="98" xfId="2" applyFont="1" applyFill="1" applyBorder="1" applyAlignment="1">
      <alignment horizontal="center" vertical="center" shrinkToFit="1"/>
    </xf>
    <xf numFmtId="0" fontId="134" fillId="29" borderId="216" xfId="1" applyFont="1" applyFill="1" applyBorder="1" applyAlignment="1" applyProtection="1">
      <alignment horizontal="left" vertical="top" wrapText="1"/>
    </xf>
    <xf numFmtId="0" fontId="134" fillId="29" borderId="107" xfId="1" applyFont="1" applyFill="1" applyBorder="1" applyAlignment="1" applyProtection="1">
      <alignment horizontal="left" vertical="top" wrapText="1"/>
    </xf>
    <xf numFmtId="0" fontId="134" fillId="29" borderId="217" xfId="1" applyFont="1" applyFill="1" applyBorder="1" applyAlignment="1" applyProtection="1">
      <alignment horizontal="left" vertical="top" wrapText="1"/>
    </xf>
    <xf numFmtId="0" fontId="88" fillId="19" borderId="145" xfId="1" applyFont="1" applyFill="1" applyBorder="1" applyAlignment="1" applyProtection="1">
      <alignment horizontal="center" vertical="center" wrapText="1" shrinkToFit="1"/>
    </xf>
    <xf numFmtId="0" fontId="28" fillId="19" borderId="146" xfId="2" applyFont="1" applyFill="1" applyBorder="1" applyAlignment="1">
      <alignment horizontal="center" vertical="center" wrapText="1" shrinkToFit="1"/>
    </xf>
    <xf numFmtId="0" fontId="28" fillId="19" borderId="147" xfId="2" applyFont="1" applyFill="1" applyBorder="1" applyAlignment="1">
      <alignment horizontal="center" vertical="center" wrapText="1" shrinkToFit="1"/>
    </xf>
    <xf numFmtId="0" fontId="134" fillId="19" borderId="55" xfId="2" applyFont="1" applyFill="1" applyBorder="1" applyAlignment="1">
      <alignment horizontal="left" vertical="top" wrapText="1" shrinkToFit="1"/>
    </xf>
    <xf numFmtId="0" fontId="20" fillId="19" borderId="56" xfId="2" applyFont="1" applyFill="1" applyBorder="1" applyAlignment="1">
      <alignment horizontal="left" vertical="top" wrapText="1" shrinkToFit="1"/>
    </xf>
    <xf numFmtId="0" fontId="20" fillId="19" borderId="57" xfId="2" applyFont="1" applyFill="1" applyBorder="1" applyAlignment="1">
      <alignment horizontal="left" vertical="top" wrapText="1" shrinkToFit="1"/>
    </xf>
    <xf numFmtId="0" fontId="10" fillId="0" borderId="0" xfId="2" applyFont="1" applyAlignment="1">
      <alignment vertical="center" wrapText="1"/>
    </xf>
    <xf numFmtId="0" fontId="10" fillId="0" borderId="0" xfId="2" applyFont="1">
      <alignment vertical="center"/>
    </xf>
    <xf numFmtId="0" fontId="10" fillId="0" borderId="56" xfId="2" applyFont="1" applyBorder="1">
      <alignment vertical="center"/>
    </xf>
    <xf numFmtId="0" fontId="28" fillId="29" borderId="145" xfId="2" applyFont="1" applyFill="1" applyBorder="1" applyAlignment="1">
      <alignment horizontal="center" vertical="center" wrapText="1" shrinkToFit="1"/>
    </xf>
    <xf numFmtId="0" fontId="28" fillId="29" borderId="146" xfId="2" applyFont="1" applyFill="1" applyBorder="1" applyAlignment="1">
      <alignment horizontal="center" vertical="center" wrapText="1" shrinkToFit="1"/>
    </xf>
    <xf numFmtId="0" fontId="28" fillId="29" borderId="147" xfId="2" applyFont="1" applyFill="1" applyBorder="1" applyAlignment="1">
      <alignment horizontal="center" vertical="center" wrapText="1" shrinkToFit="1"/>
    </xf>
    <xf numFmtId="0" fontId="152" fillId="29" borderId="55" xfId="2" applyFont="1" applyFill="1" applyBorder="1" applyAlignment="1">
      <alignment horizontal="left" vertical="top" wrapText="1" shrinkToFit="1"/>
    </xf>
    <xf numFmtId="0" fontId="152" fillId="29" borderId="56" xfId="2" applyFont="1" applyFill="1" applyBorder="1" applyAlignment="1">
      <alignment horizontal="left" vertical="top" wrapText="1" shrinkToFit="1"/>
    </xf>
    <xf numFmtId="0" fontId="152" fillId="29" borderId="57" xfId="2" applyFont="1" applyFill="1" applyBorder="1" applyAlignment="1">
      <alignment horizontal="left" vertical="top" wrapText="1" shrinkToFit="1"/>
    </xf>
    <xf numFmtId="0" fontId="88" fillId="19" borderId="97" xfId="1" applyFont="1" applyFill="1" applyBorder="1" applyAlignment="1" applyProtection="1">
      <alignment horizontal="center" vertical="center" wrapText="1"/>
    </xf>
    <xf numFmtId="0" fontId="88" fillId="19" borderId="28" xfId="1" applyFont="1" applyFill="1" applyBorder="1" applyAlignment="1" applyProtection="1">
      <alignment horizontal="center" vertical="center" wrapText="1"/>
    </xf>
    <xf numFmtId="0" fontId="88" fillId="19" borderId="98" xfId="1" applyFont="1" applyFill="1" applyBorder="1" applyAlignment="1" applyProtection="1">
      <alignment horizontal="center" vertical="center" wrapText="1"/>
    </xf>
    <xf numFmtId="0" fontId="132" fillId="19" borderId="94" xfId="1" applyFont="1" applyFill="1" applyBorder="1" applyAlignment="1" applyProtection="1">
      <alignment horizontal="left" vertical="top" wrapText="1"/>
    </xf>
    <xf numFmtId="0" fontId="21" fillId="19" borderId="159" xfId="1" applyFont="1" applyFill="1" applyBorder="1" applyAlignment="1" applyProtection="1">
      <alignment horizontal="left" vertical="top" wrapText="1"/>
    </xf>
    <xf numFmtId="0" fontId="21" fillId="19" borderId="160" xfId="1" applyFont="1" applyFill="1" applyBorder="1" applyAlignment="1" applyProtection="1">
      <alignment horizontal="left" vertical="top" wrapText="1"/>
    </xf>
    <xf numFmtId="0" fontId="88" fillId="29" borderId="97" xfId="1" applyFont="1" applyFill="1" applyBorder="1" applyAlignment="1" applyProtection="1">
      <alignment horizontal="center" vertical="center" wrapText="1"/>
    </xf>
    <xf numFmtId="0" fontId="88" fillId="29" borderId="28" xfId="1" applyFont="1" applyFill="1" applyBorder="1" applyAlignment="1" applyProtection="1">
      <alignment horizontal="center" vertical="center" wrapText="1"/>
    </xf>
    <xf numFmtId="0" fontId="88" fillId="29" borderId="98" xfId="1" applyFont="1" applyFill="1" applyBorder="1" applyAlignment="1" applyProtection="1">
      <alignment horizontal="center" vertical="center" wrapText="1"/>
    </xf>
    <xf numFmtId="0" fontId="132" fillId="29" borderId="94" xfId="1" applyFont="1" applyFill="1" applyBorder="1" applyAlignment="1" applyProtection="1">
      <alignment horizontal="left" vertical="top" wrapText="1"/>
    </xf>
    <xf numFmtId="0" fontId="21" fillId="29" borderId="159" xfId="1" applyFont="1" applyFill="1" applyBorder="1" applyAlignment="1" applyProtection="1">
      <alignment horizontal="left" vertical="top" wrapText="1"/>
    </xf>
    <xf numFmtId="0" fontId="21" fillId="29" borderId="160" xfId="1" applyFont="1" applyFill="1" applyBorder="1" applyAlignment="1" applyProtection="1">
      <alignment horizontal="left" vertical="top" wrapTex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xf numFmtId="0" fontId="133" fillId="0" borderId="254" xfId="1" applyFont="1" applyFill="1" applyBorder="1" applyAlignment="1" applyProtection="1">
      <alignment horizontal="left" vertical="top" wrapText="1"/>
    </xf>
    <xf numFmtId="0" fontId="8" fillId="0" borderId="255" xfId="1" applyFill="1" applyBorder="1" applyAlignment="1" applyProtection="1">
      <alignment horizontal="left" vertical="center" wrapText="1"/>
    </xf>
    <xf numFmtId="0" fontId="32" fillId="21" borderId="256" xfId="2" applyFont="1" applyFill="1" applyBorder="1" applyAlignment="1">
      <alignment horizontal="left" vertical="center" wrapText="1"/>
    </xf>
    <xf numFmtId="0" fontId="6" fillId="0" borderId="0" xfId="2" applyAlignment="1">
      <alignment horizontal="center" vertical="top"/>
    </xf>
    <xf numFmtId="0" fontId="155" fillId="42" borderId="0" xfId="20" applyFont="1" applyFill="1" applyAlignment="1">
      <alignment horizontal="center" vertical="center"/>
    </xf>
    <xf numFmtId="0" fontId="6" fillId="42" borderId="0" xfId="20" applyFill="1">
      <alignment vertical="center"/>
    </xf>
    <xf numFmtId="0" fontId="163" fillId="0" borderId="0" xfId="20" applyFont="1">
      <alignment vertical="center"/>
    </xf>
    <xf numFmtId="0" fontId="87" fillId="0" borderId="0" xfId="20" applyFont="1" applyAlignment="1">
      <alignment horizontal="center" vertical="center"/>
    </xf>
    <xf numFmtId="0" fontId="21" fillId="0" borderId="0" xfId="20" applyFont="1" applyAlignment="1">
      <alignment horizontal="center" vertical="center"/>
    </xf>
    <xf numFmtId="0" fontId="164" fillId="0" borderId="0" xfId="20" applyFont="1">
      <alignment vertical="center"/>
    </xf>
    <xf numFmtId="0" fontId="6" fillId="0" borderId="0" xfId="20">
      <alignment vertical="center"/>
    </xf>
    <xf numFmtId="0" fontId="87" fillId="43" borderId="0" xfId="20" applyFont="1" applyFill="1" applyAlignment="1">
      <alignment horizontal="center" vertical="center" wrapText="1" shrinkToFit="1"/>
    </xf>
    <xf numFmtId="0" fontId="21" fillId="43" borderId="0" xfId="20" applyFont="1" applyFill="1" applyAlignment="1">
      <alignment horizontal="center" vertical="center" wrapText="1" shrinkToFit="1"/>
    </xf>
    <xf numFmtId="0" fontId="157" fillId="0" borderId="0" xfId="20" applyFont="1">
      <alignment vertical="center"/>
    </xf>
    <xf numFmtId="0" fontId="156" fillId="0" borderId="0" xfId="20" applyFont="1" applyAlignment="1">
      <alignment horizontal="center" vertical="center"/>
    </xf>
    <xf numFmtId="0" fontId="6" fillId="0" borderId="0" xfId="20" applyAlignment="1">
      <alignment horizontal="center" vertical="center"/>
    </xf>
    <xf numFmtId="0" fontId="7" fillId="44" borderId="0" xfId="4" applyFont="1" applyFill="1" applyAlignment="1">
      <alignment vertical="top"/>
    </xf>
    <xf numFmtId="0" fontId="127" fillId="44" borderId="0" xfId="20" applyFont="1" applyFill="1" applyAlignment="1">
      <alignment vertical="top"/>
    </xf>
    <xf numFmtId="0" fontId="7" fillId="44" borderId="0" xfId="20" applyFont="1" applyFill="1" applyAlignment="1">
      <alignment vertical="top"/>
    </xf>
    <xf numFmtId="0" fontId="165" fillId="0" borderId="0" xfId="20" applyFont="1">
      <alignment vertical="center"/>
    </xf>
    <xf numFmtId="0" fontId="158" fillId="44" borderId="0" xfId="20" applyFont="1" applyFill="1" applyAlignment="1">
      <alignment vertical="top" wrapText="1"/>
    </xf>
    <xf numFmtId="0" fontId="159" fillId="44" borderId="0" xfId="20" applyFont="1" applyFill="1" applyAlignment="1">
      <alignment vertical="top" wrapText="1"/>
    </xf>
    <xf numFmtId="0" fontId="166" fillId="45" borderId="0" xfId="20" applyFont="1" applyFill="1" applyAlignment="1">
      <alignment horizontal="left" vertical="center" wrapText="1" indent="1"/>
    </xf>
    <xf numFmtId="0" fontId="162" fillId="45" borderId="0" xfId="20" applyFont="1" applyFill="1" applyAlignment="1">
      <alignment horizontal="left" vertical="center" wrapText="1" indent="1"/>
    </xf>
    <xf numFmtId="0" fontId="168" fillId="0" borderId="0" xfId="20" applyFont="1">
      <alignment vertical="center"/>
    </xf>
    <xf numFmtId="0" fontId="169" fillId="44" borderId="0" xfId="20" applyFont="1" applyFill="1" applyAlignment="1">
      <alignment vertical="top"/>
    </xf>
    <xf numFmtId="0" fontId="34" fillId="44" borderId="0" xfId="20" applyFont="1" applyFill="1" applyAlignment="1">
      <alignment vertical="top"/>
    </xf>
    <xf numFmtId="0" fontId="6" fillId="44" borderId="0" xfId="20" applyFill="1" applyAlignment="1">
      <alignment vertical="top" wrapText="1"/>
    </xf>
    <xf numFmtId="0" fontId="160" fillId="44" borderId="0" xfId="20" applyFont="1" applyFill="1" applyAlignment="1">
      <alignment vertical="top"/>
    </xf>
    <xf numFmtId="0" fontId="34" fillId="28" borderId="257" xfId="4" applyFont="1" applyFill="1" applyBorder="1"/>
    <xf numFmtId="0" fontId="161" fillId="28" borderId="258" xfId="4" applyFont="1" applyFill="1" applyBorder="1"/>
    <xf numFmtId="0" fontId="17" fillId="28" borderId="258" xfId="4" applyFont="1" applyFill="1" applyBorder="1"/>
    <xf numFmtId="0" fontId="17" fillId="28" borderId="259" xfId="4" applyFont="1" applyFill="1" applyBorder="1"/>
    <xf numFmtId="0" fontId="17" fillId="28" borderId="260" xfId="4" applyFont="1" applyFill="1" applyBorder="1"/>
    <xf numFmtId="0" fontId="167" fillId="46" borderId="0" xfId="4" applyFont="1" applyFill="1" applyAlignment="1">
      <alignment horizontal="left" vertical="center" wrapText="1" indent="2"/>
    </xf>
    <xf numFmtId="0" fontId="17" fillId="46" borderId="0" xfId="20" applyFont="1" applyFill="1" applyAlignment="1">
      <alignment horizontal="left" vertical="center" wrapText="1" indent="2"/>
    </xf>
    <xf numFmtId="0" fontId="17" fillId="28" borderId="261" xfId="4" applyFont="1" applyFill="1" applyBorder="1"/>
    <xf numFmtId="0" fontId="17" fillId="28" borderId="262" xfId="4" applyFont="1" applyFill="1" applyBorder="1"/>
    <xf numFmtId="0" fontId="17" fillId="28" borderId="263" xfId="4" applyFont="1" applyFill="1" applyBorder="1"/>
    <xf numFmtId="0" fontId="17" fillId="28" borderId="264" xfId="4" applyFont="1" applyFill="1" applyBorder="1"/>
  </cellXfs>
  <cellStyles count="25">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FF99FF"/>
      <color rgb="FF6DDDF7"/>
      <color rgb="FF6EF729"/>
      <color rgb="FFD4FDC3"/>
      <color rgb="FFFAFEC2"/>
      <color rgb="FF00CC00"/>
      <color rgb="FF3399FF"/>
      <color rgb="FFFFCC00"/>
      <color rgb="FFCC00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'48　感染症統計'!$A$7</c:f>
              <c:strCache>
                <c:ptCount val="1"/>
                <c:pt idx="0">
                  <c:v>2023年</c:v>
                </c:pt>
              </c:strCache>
            </c:strRef>
          </c:tx>
          <c:spPr>
            <a:ln w="63500" cap="rnd">
              <a:solidFill>
                <a:srgbClr val="FF0000"/>
              </a:solidFill>
              <a:round/>
            </a:ln>
            <a:effectLst/>
          </c:spPr>
          <c:marker>
            <c:symbol val="none"/>
          </c:marker>
          <c:cat>
            <c:multiLvlStrRef>
              <c:f>'48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767 </c:v>
                  </c:pt>
                  <c:pt idx="9">
                    <c:v>454 </c:v>
                  </c:pt>
                  <c:pt idx="10">
                    <c:v>387 </c:v>
                  </c:pt>
                  <c:pt idx="11">
                    <c:v>415 </c:v>
                  </c:pt>
                  <c:pt idx="13">
                    <c:v>3,647 </c:v>
                  </c:pt>
                </c:lvl>
              </c:multiLvlStrCache>
            </c:multiLvlStrRef>
          </c:cat>
          <c:val>
            <c:numRef>
              <c:f>'48　感染症統計'!$B$7:$M$7</c:f>
              <c:numCache>
                <c:formatCode>#,##0_ </c:formatCode>
                <c:ptCount val="12"/>
                <c:pt idx="0" formatCode="General">
                  <c:v>82</c:v>
                </c:pt>
                <c:pt idx="1">
                  <c:v>62</c:v>
                </c:pt>
                <c:pt idx="2">
                  <c:v>99</c:v>
                </c:pt>
                <c:pt idx="3">
                  <c:v>112</c:v>
                </c:pt>
                <c:pt idx="4" formatCode="General">
                  <c:v>224</c:v>
                </c:pt>
                <c:pt idx="5" formatCode="General">
                  <c:v>524</c:v>
                </c:pt>
                <c:pt idx="6" formatCode="General">
                  <c:v>521</c:v>
                </c:pt>
                <c:pt idx="7">
                  <c:v>767</c:v>
                </c:pt>
                <c:pt idx="8">
                  <c:v>454</c:v>
                </c:pt>
                <c:pt idx="9">
                  <c:v>387</c:v>
                </c:pt>
                <c:pt idx="10">
                  <c:v>415</c:v>
                </c:pt>
              </c:numCache>
            </c:numRef>
          </c:val>
          <c:smooth val="0"/>
          <c:extLst>
            <c:ext xmlns:c16="http://schemas.microsoft.com/office/drawing/2014/chart" uri="{C3380CC4-5D6E-409C-BE32-E72D297353CC}">
              <c16:uniqueId val="{00000000-EF25-4824-8530-875CCEE0B185}"/>
            </c:ext>
          </c:extLst>
        </c:ser>
        <c:ser>
          <c:idx val="7"/>
          <c:order val="1"/>
          <c:tx>
            <c:strRef>
              <c:f>'48　感染症統計'!$A$8</c:f>
              <c:strCache>
                <c:ptCount val="1"/>
                <c:pt idx="0">
                  <c:v>2022年</c:v>
                </c:pt>
              </c:strCache>
            </c:strRef>
          </c:tx>
          <c:spPr>
            <a:ln w="25400" cap="rnd">
              <a:solidFill>
                <a:schemeClr val="accent6">
                  <a:lumMod val="75000"/>
                </a:schemeClr>
              </a:solidFill>
              <a:round/>
            </a:ln>
            <a:effectLst/>
          </c:spPr>
          <c:marker>
            <c:symbol val="none"/>
          </c:marker>
          <c:cat>
            <c:multiLvlStrRef>
              <c:f>'48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767 </c:v>
                  </c:pt>
                  <c:pt idx="9">
                    <c:v>454 </c:v>
                  </c:pt>
                  <c:pt idx="10">
                    <c:v>387 </c:v>
                  </c:pt>
                  <c:pt idx="11">
                    <c:v>415 </c:v>
                  </c:pt>
                  <c:pt idx="13">
                    <c:v>3,647 </c:v>
                  </c:pt>
                </c:lvl>
              </c:multiLvlStrCache>
            </c:multiLvlStrRef>
          </c:cat>
          <c:val>
            <c:numRef>
              <c:f>'48　感染症統計'!$B$8:$M$8</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1-EF25-4824-8530-875CCEE0B185}"/>
            </c:ext>
          </c:extLst>
        </c:ser>
        <c:ser>
          <c:idx val="0"/>
          <c:order val="2"/>
          <c:tx>
            <c:strRef>
              <c:f>'48　感染症統計'!$A$9</c:f>
              <c:strCache>
                <c:ptCount val="1"/>
                <c:pt idx="0">
                  <c:v>2021年</c:v>
                </c:pt>
              </c:strCache>
            </c:strRef>
          </c:tx>
          <c:spPr>
            <a:ln w="28575" cap="rnd">
              <a:solidFill>
                <a:schemeClr val="accent6"/>
              </a:solidFill>
              <a:round/>
            </a:ln>
            <a:effectLst/>
          </c:spPr>
          <c:marker>
            <c:symbol val="none"/>
          </c:marker>
          <c:cat>
            <c:multiLvlStrRef>
              <c:f>'48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767 </c:v>
                  </c:pt>
                  <c:pt idx="9">
                    <c:v>454 </c:v>
                  </c:pt>
                  <c:pt idx="10">
                    <c:v>387 </c:v>
                  </c:pt>
                  <c:pt idx="11">
                    <c:v>415 </c:v>
                  </c:pt>
                  <c:pt idx="13">
                    <c:v>3,647 </c:v>
                  </c:pt>
                </c:lvl>
              </c:multiLvlStrCache>
            </c:multiLvlStrRef>
          </c:cat>
          <c:val>
            <c:numRef>
              <c:f>'48　感染症統計'!$B$9:$M$9</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2-EF25-4824-8530-875CCEE0B185}"/>
            </c:ext>
          </c:extLst>
        </c:ser>
        <c:ser>
          <c:idx val="1"/>
          <c:order val="3"/>
          <c:tx>
            <c:strRef>
              <c:f>'48　感染症統計'!$A$10</c:f>
              <c:strCache>
                <c:ptCount val="1"/>
                <c:pt idx="0">
                  <c:v>2020年</c:v>
                </c:pt>
              </c:strCache>
            </c:strRef>
          </c:tx>
          <c:spPr>
            <a:ln w="12700" cap="rnd">
              <a:solidFill>
                <a:srgbClr val="FF0066"/>
              </a:solidFill>
              <a:round/>
            </a:ln>
            <a:effectLst/>
          </c:spPr>
          <c:marker>
            <c:symbol val="none"/>
          </c:marker>
          <c:cat>
            <c:multiLvlStrRef>
              <c:f>'48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767 </c:v>
                  </c:pt>
                  <c:pt idx="9">
                    <c:v>454 </c:v>
                  </c:pt>
                  <c:pt idx="10">
                    <c:v>387 </c:v>
                  </c:pt>
                  <c:pt idx="11">
                    <c:v>415 </c:v>
                  </c:pt>
                  <c:pt idx="13">
                    <c:v>3,647 </c:v>
                  </c:pt>
                </c:lvl>
              </c:multiLvlStrCache>
            </c:multiLvlStrRef>
          </c:cat>
          <c:val>
            <c:numRef>
              <c:f>'48　感染症統計'!$B$10:$M$10</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3-EF25-4824-8530-875CCEE0B185}"/>
            </c:ext>
          </c:extLst>
        </c:ser>
        <c:ser>
          <c:idx val="2"/>
          <c:order val="4"/>
          <c:tx>
            <c:strRef>
              <c:f>'48　感染症統計'!$A$11</c:f>
              <c:strCache>
                <c:ptCount val="1"/>
                <c:pt idx="0">
                  <c:v>2019年</c:v>
                </c:pt>
              </c:strCache>
            </c:strRef>
          </c:tx>
          <c:spPr>
            <a:ln w="19050" cap="rnd">
              <a:solidFill>
                <a:srgbClr val="0070C0"/>
              </a:solidFill>
              <a:round/>
            </a:ln>
            <a:effectLst/>
          </c:spPr>
          <c:marker>
            <c:symbol val="none"/>
          </c:marker>
          <c:cat>
            <c:multiLvlStrRef>
              <c:f>'48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767 </c:v>
                  </c:pt>
                  <c:pt idx="9">
                    <c:v>454 </c:v>
                  </c:pt>
                  <c:pt idx="10">
                    <c:v>387 </c:v>
                  </c:pt>
                  <c:pt idx="11">
                    <c:v>415 </c:v>
                  </c:pt>
                  <c:pt idx="13">
                    <c:v>3,647 </c:v>
                  </c:pt>
                </c:lvl>
              </c:multiLvlStrCache>
            </c:multiLvlStrRef>
          </c:cat>
          <c:val>
            <c:numRef>
              <c:f>'48　感染症統計'!$B$11:$M$11</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4-EF25-4824-8530-875CCEE0B185}"/>
            </c:ext>
          </c:extLst>
        </c:ser>
        <c:ser>
          <c:idx val="3"/>
          <c:order val="5"/>
          <c:tx>
            <c:strRef>
              <c:f>'48　感染症統計'!$A$12</c:f>
              <c:strCache>
                <c:ptCount val="1"/>
                <c:pt idx="0">
                  <c:v>2018年</c:v>
                </c:pt>
              </c:strCache>
            </c:strRef>
          </c:tx>
          <c:spPr>
            <a:ln w="12700" cap="rnd">
              <a:solidFill>
                <a:schemeClr val="accent4"/>
              </a:solidFill>
              <a:round/>
            </a:ln>
            <a:effectLst/>
          </c:spPr>
          <c:marker>
            <c:symbol val="none"/>
          </c:marker>
          <c:cat>
            <c:multiLvlStrRef>
              <c:f>'48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767 </c:v>
                  </c:pt>
                  <c:pt idx="9">
                    <c:v>454 </c:v>
                  </c:pt>
                  <c:pt idx="10">
                    <c:v>387 </c:v>
                  </c:pt>
                  <c:pt idx="11">
                    <c:v>415 </c:v>
                  </c:pt>
                  <c:pt idx="13">
                    <c:v>3,647 </c:v>
                  </c:pt>
                </c:lvl>
              </c:multiLvlStrCache>
            </c:multiLvlStrRef>
          </c:cat>
          <c:val>
            <c:numRef>
              <c:f>'48　感染症統計'!$B$12:$M$12</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5-EF25-4824-8530-875CCEE0B185}"/>
            </c:ext>
          </c:extLst>
        </c:ser>
        <c:ser>
          <c:idx val="4"/>
          <c:order val="6"/>
          <c:tx>
            <c:strRef>
              <c:f>'48　感染症統計'!$A$13</c:f>
              <c:strCache>
                <c:ptCount val="1"/>
                <c:pt idx="0">
                  <c:v>2017年</c:v>
                </c:pt>
              </c:strCache>
            </c:strRef>
          </c:tx>
          <c:spPr>
            <a:ln w="12700" cap="rnd">
              <a:solidFill>
                <a:schemeClr val="accent5"/>
              </a:solidFill>
              <a:round/>
            </a:ln>
            <a:effectLst/>
          </c:spPr>
          <c:marker>
            <c:symbol val="none"/>
          </c:marker>
          <c:cat>
            <c:multiLvlStrRef>
              <c:f>'48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767 </c:v>
                  </c:pt>
                  <c:pt idx="9">
                    <c:v>454 </c:v>
                  </c:pt>
                  <c:pt idx="10">
                    <c:v>387 </c:v>
                  </c:pt>
                  <c:pt idx="11">
                    <c:v>415 </c:v>
                  </c:pt>
                  <c:pt idx="13">
                    <c:v>3,647 </c:v>
                  </c:pt>
                </c:lvl>
              </c:multiLvlStrCache>
            </c:multiLvlStrRef>
          </c:cat>
          <c:val>
            <c:numRef>
              <c:f>'48　感染症統計'!$B$13:$M$13</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6-EF25-4824-8530-875CCEE0B185}"/>
            </c:ext>
          </c:extLst>
        </c:ser>
        <c:ser>
          <c:idx val="5"/>
          <c:order val="7"/>
          <c:tx>
            <c:strRef>
              <c:f>'48　感染症統計'!$A$14</c:f>
              <c:strCache>
                <c:ptCount val="1"/>
                <c:pt idx="0">
                  <c:v>2016年</c:v>
                </c:pt>
              </c:strCache>
            </c:strRef>
          </c:tx>
          <c:spPr>
            <a:ln w="12700" cap="rnd">
              <a:solidFill>
                <a:schemeClr val="tx2"/>
              </a:solidFill>
              <a:round/>
            </a:ln>
            <a:effectLst/>
          </c:spPr>
          <c:marker>
            <c:symbol val="none"/>
          </c:marker>
          <c:cat>
            <c:multiLvlStrRef>
              <c:f>'48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767 </c:v>
                  </c:pt>
                  <c:pt idx="9">
                    <c:v>454 </c:v>
                  </c:pt>
                  <c:pt idx="10">
                    <c:v>387 </c:v>
                  </c:pt>
                  <c:pt idx="11">
                    <c:v>415 </c:v>
                  </c:pt>
                  <c:pt idx="13">
                    <c:v>3,647 </c:v>
                  </c:pt>
                </c:lvl>
              </c:multiLvlStrCache>
            </c:multiLvlStrRef>
          </c:cat>
          <c:val>
            <c:numRef>
              <c:f>'48　感染症統計'!$B$14:$M$14</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7-EF25-4824-8530-875CCEE0B185}"/>
            </c:ext>
          </c:extLst>
        </c:ser>
        <c:ser>
          <c:idx val="8"/>
          <c:order val="8"/>
          <c:tx>
            <c:strRef>
              <c:f>'48　感染症統計'!$A$15</c:f>
              <c:strCache>
                <c:ptCount val="1"/>
                <c:pt idx="0">
                  <c:v>2015年</c:v>
                </c:pt>
              </c:strCache>
            </c:strRef>
          </c:tx>
          <c:spPr>
            <a:ln w="28575" cap="rnd">
              <a:solidFill>
                <a:schemeClr val="accent3">
                  <a:lumMod val="60000"/>
                </a:schemeClr>
              </a:solidFill>
              <a:round/>
            </a:ln>
            <a:effectLst/>
          </c:spPr>
          <c:marker>
            <c:symbol val="none"/>
          </c:marker>
          <c:cat>
            <c:multiLvlStrRef>
              <c:f>'48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767 </c:v>
                  </c:pt>
                  <c:pt idx="9">
                    <c:v>454 </c:v>
                  </c:pt>
                  <c:pt idx="10">
                    <c:v>387 </c:v>
                  </c:pt>
                  <c:pt idx="11">
                    <c:v>415 </c:v>
                  </c:pt>
                  <c:pt idx="13">
                    <c:v>3,647 </c:v>
                  </c:pt>
                </c:lvl>
              </c:multiLvlStrCache>
            </c:multiLvlStrRef>
          </c:cat>
          <c:val>
            <c:numRef>
              <c:f>'48　感染症統計'!$B$15:$M$15</c:f>
            </c:numRef>
          </c:val>
          <c:smooth val="0"/>
          <c:extLst>
            <c:ext xmlns:c16="http://schemas.microsoft.com/office/drawing/2014/chart" uri="{C3380CC4-5D6E-409C-BE32-E72D297353CC}">
              <c16:uniqueId val="{00000000-6506-44AA-9707-A37582B7246C}"/>
            </c:ext>
          </c:extLst>
        </c:ser>
        <c:dLbls>
          <c:showLegendKey val="0"/>
          <c:showVal val="0"/>
          <c:showCatName val="0"/>
          <c:showSerName val="0"/>
          <c:showPercent val="0"/>
          <c:showBubbleSize val="0"/>
        </c:dLbls>
        <c:smooth val="0"/>
        <c:axId val="473875992"/>
        <c:axId val="473875208"/>
      </c:lineChart>
      <c:catAx>
        <c:axId val="473875992"/>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no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midCat"/>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3028580731600248"/>
          <c:h val="0.842014388798628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'48　感染症統計'!$P$7</c:f>
              <c:strCache>
                <c:ptCount val="1"/>
                <c:pt idx="0">
                  <c:v>2023年</c:v>
                </c:pt>
              </c:strCache>
            </c:strRef>
          </c:tx>
          <c:spPr>
            <a:ln w="63500" cap="rnd">
              <a:solidFill>
                <a:srgbClr val="FF0000"/>
              </a:solidFill>
              <a:round/>
            </a:ln>
            <a:effectLst/>
          </c:spPr>
          <c:marker>
            <c:symbol val="none"/>
          </c:marker>
          <c:val>
            <c:numRef>
              <c:f>'48　感染症統計'!$Q$7:$AB$7</c:f>
              <c:numCache>
                <c:formatCode>#,##0_ </c:formatCode>
                <c:ptCount val="12"/>
                <c:pt idx="0" formatCode="General">
                  <c:v>1</c:v>
                </c:pt>
                <c:pt idx="1">
                  <c:v>1</c:v>
                </c:pt>
                <c:pt idx="2">
                  <c:v>4</c:v>
                </c:pt>
                <c:pt idx="3">
                  <c:v>2</c:v>
                </c:pt>
                <c:pt idx="4">
                  <c:v>2</c:v>
                </c:pt>
                <c:pt idx="5">
                  <c:v>7</c:v>
                </c:pt>
                <c:pt idx="6">
                  <c:v>7</c:v>
                </c:pt>
                <c:pt idx="7">
                  <c:v>3</c:v>
                </c:pt>
                <c:pt idx="8">
                  <c:v>1</c:v>
                </c:pt>
                <c:pt idx="9">
                  <c:v>7</c:v>
                </c:pt>
                <c:pt idx="10">
                  <c:v>7</c:v>
                </c:pt>
              </c:numCache>
            </c:numRef>
          </c:val>
          <c:smooth val="0"/>
          <c:extLst>
            <c:ext xmlns:c16="http://schemas.microsoft.com/office/drawing/2014/chart" uri="{C3380CC4-5D6E-409C-BE32-E72D297353CC}">
              <c16:uniqueId val="{00000000-691A-4A61-BF12-3A5977548A2F}"/>
            </c:ext>
          </c:extLst>
        </c:ser>
        <c:ser>
          <c:idx val="7"/>
          <c:order val="1"/>
          <c:tx>
            <c:strRef>
              <c:f>'48　感染症統計'!$P$8</c:f>
              <c:strCache>
                <c:ptCount val="1"/>
                <c:pt idx="0">
                  <c:v>2022年</c:v>
                </c:pt>
              </c:strCache>
            </c:strRef>
          </c:tx>
          <c:spPr>
            <a:ln w="25400" cap="rnd">
              <a:solidFill>
                <a:schemeClr val="accent6">
                  <a:lumMod val="75000"/>
                </a:schemeClr>
              </a:solidFill>
              <a:round/>
            </a:ln>
            <a:effectLst/>
          </c:spPr>
          <c:marker>
            <c:symbol val="none"/>
          </c:marker>
          <c:val>
            <c:numRef>
              <c:f>'48　感染症統計'!$Q$8:$AB$8</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1-691A-4A61-BF12-3A5977548A2F}"/>
            </c:ext>
          </c:extLst>
        </c:ser>
        <c:ser>
          <c:idx val="0"/>
          <c:order val="2"/>
          <c:tx>
            <c:strRef>
              <c:f>'48　感染症統計'!$P$9</c:f>
              <c:strCache>
                <c:ptCount val="1"/>
                <c:pt idx="0">
                  <c:v>2021年</c:v>
                </c:pt>
              </c:strCache>
            </c:strRef>
          </c:tx>
          <c:spPr>
            <a:ln w="28575" cap="rnd">
              <a:solidFill>
                <a:srgbClr val="FF0066"/>
              </a:solidFill>
              <a:round/>
            </a:ln>
            <a:effectLst/>
          </c:spPr>
          <c:marker>
            <c:symbol val="none"/>
          </c:marker>
          <c:val>
            <c:numRef>
              <c:f>'48　感染症統計'!$Q$9:$AB$9</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2-691A-4A61-BF12-3A5977548A2F}"/>
            </c:ext>
          </c:extLst>
        </c:ser>
        <c:ser>
          <c:idx val="1"/>
          <c:order val="3"/>
          <c:tx>
            <c:strRef>
              <c:f>'48　感染症統計'!$P$10</c:f>
              <c:strCache>
                <c:ptCount val="1"/>
                <c:pt idx="0">
                  <c:v>2020年</c:v>
                </c:pt>
              </c:strCache>
            </c:strRef>
          </c:tx>
          <c:spPr>
            <a:ln w="28575" cap="rnd">
              <a:solidFill>
                <a:schemeClr val="accent2"/>
              </a:solidFill>
              <a:round/>
            </a:ln>
            <a:effectLst/>
          </c:spPr>
          <c:marker>
            <c:symbol val="none"/>
          </c:marker>
          <c:val>
            <c:numRef>
              <c:f>'48　感染症統計'!$Q$10:$AB$10</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3-691A-4A61-BF12-3A5977548A2F}"/>
            </c:ext>
          </c:extLst>
        </c:ser>
        <c:ser>
          <c:idx val="2"/>
          <c:order val="4"/>
          <c:tx>
            <c:strRef>
              <c:f>'48　感染症統計'!$P$11</c:f>
              <c:strCache>
                <c:ptCount val="1"/>
                <c:pt idx="0">
                  <c:v>2019年</c:v>
                </c:pt>
              </c:strCache>
            </c:strRef>
          </c:tx>
          <c:spPr>
            <a:ln w="28575" cap="rnd">
              <a:solidFill>
                <a:schemeClr val="accent3">
                  <a:lumMod val="50000"/>
                </a:schemeClr>
              </a:solidFill>
              <a:round/>
            </a:ln>
            <a:effectLst/>
          </c:spPr>
          <c:marker>
            <c:symbol val="none"/>
          </c:marker>
          <c:val>
            <c:numRef>
              <c:f>'48　感染症統計'!$Q$11:$AB$11</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4-691A-4A61-BF12-3A5977548A2F}"/>
            </c:ext>
          </c:extLst>
        </c:ser>
        <c:ser>
          <c:idx val="3"/>
          <c:order val="5"/>
          <c:tx>
            <c:strRef>
              <c:f>'48　感染症統計'!$P$12</c:f>
              <c:strCache>
                <c:ptCount val="1"/>
                <c:pt idx="0">
                  <c:v>2018年</c:v>
                </c:pt>
              </c:strCache>
            </c:strRef>
          </c:tx>
          <c:spPr>
            <a:ln w="28575" cap="rnd">
              <a:solidFill>
                <a:schemeClr val="accent4">
                  <a:lumMod val="75000"/>
                </a:schemeClr>
              </a:solidFill>
              <a:round/>
            </a:ln>
            <a:effectLst/>
          </c:spPr>
          <c:marker>
            <c:symbol val="none"/>
          </c:marker>
          <c:val>
            <c:numRef>
              <c:f>'48　感染症統計'!$Q$12:$AB$12</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5-691A-4A61-BF12-3A5977548A2F}"/>
            </c:ext>
          </c:extLst>
        </c:ser>
        <c:ser>
          <c:idx val="4"/>
          <c:order val="6"/>
          <c:tx>
            <c:strRef>
              <c:f>'48　感染症統計'!$P$13</c:f>
              <c:strCache>
                <c:ptCount val="1"/>
                <c:pt idx="0">
                  <c:v>2017年</c:v>
                </c:pt>
              </c:strCache>
            </c:strRef>
          </c:tx>
          <c:spPr>
            <a:ln w="28575" cap="rnd">
              <a:solidFill>
                <a:schemeClr val="accent5"/>
              </a:solidFill>
              <a:round/>
            </a:ln>
            <a:effectLst/>
          </c:spPr>
          <c:marker>
            <c:symbol val="none"/>
          </c:marker>
          <c:val>
            <c:numRef>
              <c:f>'48　感染症統計'!$Q$13:$AB$13</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6-691A-4A61-BF12-3A5977548A2F}"/>
            </c:ext>
          </c:extLst>
        </c:ser>
        <c:ser>
          <c:idx val="5"/>
          <c:order val="7"/>
          <c:tx>
            <c:strRef>
              <c:f>'48　感染症統計'!$P$14</c:f>
              <c:strCache>
                <c:ptCount val="1"/>
                <c:pt idx="0">
                  <c:v>2016年</c:v>
                </c:pt>
              </c:strCache>
            </c:strRef>
          </c:tx>
          <c:spPr>
            <a:ln w="28575" cap="rnd">
              <a:solidFill>
                <a:srgbClr val="3399FF"/>
              </a:solidFill>
              <a:round/>
            </a:ln>
            <a:effectLst/>
          </c:spPr>
          <c:marker>
            <c:symbol val="none"/>
          </c:marker>
          <c:val>
            <c:numRef>
              <c:f>'48　感染症統計'!$Q$14:$AB$14</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0-1CAA-40BC-BA86-DDE164B336AE}"/>
            </c:ext>
          </c:extLst>
        </c:ser>
        <c:dLbls>
          <c:showLegendKey val="0"/>
          <c:showVal val="0"/>
          <c:showCatName val="0"/>
          <c:showSerName val="0"/>
          <c:showPercent val="0"/>
          <c:showBubbleSize val="0"/>
        </c:dLbls>
        <c:smooth val="0"/>
        <c:axId val="473874032"/>
        <c:axId val="473874424"/>
        <c:extLst/>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spPr>
        <a:noFill/>
        <a:ln>
          <a:noFill/>
        </a:ln>
        <a:effectLst/>
      </c:spPr>
    </c:plotArea>
    <c:legend>
      <c:legendPos val="b"/>
      <c:layout>
        <c:manualLayout>
          <c:xMode val="edge"/>
          <c:yMode val="edge"/>
          <c:x val="0.85543391131567292"/>
          <c:y val="8.9866993536922485E-2"/>
          <c:w val="0.1445661342448421"/>
          <c:h val="0.910132987231984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gif"/><Relationship Id="rId1" Type="http://schemas.openxmlformats.org/officeDocument/2006/relationships/image" Target="../media/image4.pn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1" Type="http://schemas.openxmlformats.org/officeDocument/2006/relationships/image" Target="../media/image8.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xdr:from>
      <xdr:col>1</xdr:col>
      <xdr:colOff>0</xdr:colOff>
      <xdr:row>27</xdr:row>
      <xdr:rowOff>76200</xdr:rowOff>
    </xdr:from>
    <xdr:to>
      <xdr:col>6</xdr:col>
      <xdr:colOff>28575</xdr:colOff>
      <xdr:row>33</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41</xdr:row>
      <xdr:rowOff>0</xdr:rowOff>
    </xdr:from>
    <xdr:to>
      <xdr:col>10</xdr:col>
      <xdr:colOff>50165</xdr:colOff>
      <xdr:row>41</xdr:row>
      <xdr:rowOff>12065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50165</xdr:colOff>
      <xdr:row>41</xdr:row>
      <xdr:rowOff>12065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50165</xdr:colOff>
      <xdr:row>41</xdr:row>
      <xdr:rowOff>12065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50165</xdr:colOff>
      <xdr:row>41</xdr:row>
      <xdr:rowOff>12065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50165</xdr:colOff>
      <xdr:row>41</xdr:row>
      <xdr:rowOff>12065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50165</xdr:colOff>
      <xdr:row>41</xdr:row>
      <xdr:rowOff>12065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50165</xdr:colOff>
      <xdr:row>41</xdr:row>
      <xdr:rowOff>12065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50165</xdr:colOff>
      <xdr:row>41</xdr:row>
      <xdr:rowOff>12065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165652</xdr:colOff>
      <xdr:row>4</xdr:row>
      <xdr:rowOff>306458</xdr:rowOff>
    </xdr:from>
    <xdr:to>
      <xdr:col>25</xdr:col>
      <xdr:colOff>554935</xdr:colOff>
      <xdr:row>30</xdr:row>
      <xdr:rowOff>165653</xdr:rowOff>
    </xdr:to>
    <xdr:sp macro="" textlink="">
      <xdr:nvSpPr>
        <xdr:cNvPr id="3" name="正方形/長方形 2">
          <a:extLst>
            <a:ext uri="{FF2B5EF4-FFF2-40B4-BE49-F238E27FC236}">
              <a16:creationId xmlns:a16="http://schemas.microsoft.com/office/drawing/2014/main" id="{4D89A3EA-C377-1924-A6E4-87DEFD657E04}"/>
            </a:ext>
          </a:extLst>
        </xdr:cNvPr>
        <xdr:cNvSpPr/>
      </xdr:nvSpPr>
      <xdr:spPr>
        <a:xfrm>
          <a:off x="6377609" y="621197"/>
          <a:ext cx="7553739" cy="4638260"/>
        </a:xfrm>
        <a:prstGeom prst="rect">
          <a:avLst/>
        </a:prstGeom>
        <a:solidFill>
          <a:sysClr val="window" lastClr="FFFFFF"/>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fontAlgn="base"/>
          <a:r>
            <a:rPr lang="ja-JP" altLang="en-US" sz="1800" b="0" i="0">
              <a:solidFill>
                <a:schemeClr val="dk1"/>
              </a:solidFill>
              <a:effectLst/>
              <a:latin typeface="+mn-lt"/>
              <a:ea typeface="+mn-ea"/>
              <a:cs typeface="+mn-cs"/>
            </a:rPr>
            <a:t>おすすめポイント</a:t>
          </a:r>
        </a:p>
        <a:p>
          <a:pPr lvl="1" fontAlgn="base"/>
          <a:r>
            <a:rPr lang="ja-JP" altLang="en-US" sz="1800" b="0" i="0">
              <a:solidFill>
                <a:schemeClr val="dk1"/>
              </a:solidFill>
              <a:effectLst/>
              <a:latin typeface="+mn-lt"/>
              <a:ea typeface="+mn-ea"/>
              <a:cs typeface="+mn-cs"/>
            </a:rPr>
            <a:t>　「ラーメンスープ」を「麺を入れない、飲むスープ」にしました！　　　　　　　　　麺が入っていないので、ランチスープをはじめ、いろいろなシーンで　　　お楽しみいただけます。　　　　　　　　　　　　　　　　　　　　　　　　　　　　　　　　</a:t>
          </a:r>
        </a:p>
        <a:p>
          <a:pPr lvl="1" fontAlgn="base"/>
          <a:r>
            <a:rPr lang="ja-JP" altLang="en-US" sz="1800" b="0" i="0">
              <a:solidFill>
                <a:schemeClr val="dk1"/>
              </a:solidFill>
              <a:effectLst/>
              <a:latin typeface="+mn-lt"/>
              <a:ea typeface="+mn-ea"/>
              <a:cs typeface="+mn-cs"/>
            </a:rPr>
            <a:t>　また、お酒を飲んだ後に無性に食べたくなるのが〆のラーメン。　　　　　　　でも、カロリーが</a:t>
          </a:r>
          <a:r>
            <a:rPr lang="en-US" altLang="ja-JP" sz="1800" b="0" i="0">
              <a:solidFill>
                <a:schemeClr val="dk1"/>
              </a:solidFill>
              <a:effectLst/>
              <a:latin typeface="+mn-lt"/>
              <a:ea typeface="+mn-ea"/>
              <a:cs typeface="+mn-cs"/>
            </a:rPr>
            <a:t>…</a:t>
          </a:r>
          <a:r>
            <a:rPr lang="ja-JP" altLang="en-US" sz="1800" b="0" i="0">
              <a:solidFill>
                <a:schemeClr val="dk1"/>
              </a:solidFill>
              <a:effectLst/>
              <a:latin typeface="+mn-lt"/>
              <a:ea typeface="+mn-ea"/>
              <a:cs typeface="+mn-cs"/>
            </a:rPr>
            <a:t>。そんな「罪悪感」も麺がない分、抑えられます。　　　　　　　　　　</a:t>
          </a:r>
        </a:p>
        <a:p>
          <a:pPr lvl="1" fontAlgn="base"/>
          <a:r>
            <a:rPr lang="ja-JP" altLang="en-US" sz="1800" b="0" i="0">
              <a:solidFill>
                <a:schemeClr val="dk1"/>
              </a:solidFill>
              <a:effectLst/>
              <a:latin typeface="+mn-lt"/>
              <a:ea typeface="+mn-ea"/>
              <a:cs typeface="+mn-cs"/>
            </a:rPr>
            <a:t>　必要な湯量は</a:t>
          </a:r>
          <a:r>
            <a:rPr lang="en-US" altLang="ja-JP" sz="1800" b="0" i="0">
              <a:solidFill>
                <a:schemeClr val="dk1"/>
              </a:solidFill>
              <a:effectLst/>
              <a:latin typeface="+mn-lt"/>
              <a:ea typeface="+mn-ea"/>
              <a:cs typeface="+mn-cs"/>
            </a:rPr>
            <a:t>130ml</a:t>
          </a:r>
          <a:r>
            <a:rPr lang="ja-JP" altLang="en-US" sz="1800" b="0" i="0">
              <a:solidFill>
                <a:schemeClr val="dk1"/>
              </a:solidFill>
              <a:effectLst/>
              <a:latin typeface="+mn-lt"/>
              <a:ea typeface="+mn-ea"/>
              <a:cs typeface="+mn-cs"/>
            </a:rPr>
            <a:t>ですが、濃い目のスープがお好みの方は　　　　　　　　　　　　　　　</a:t>
          </a:r>
        </a:p>
        <a:p>
          <a:pPr lvl="1" fontAlgn="base"/>
          <a:r>
            <a:rPr lang="ja-JP" altLang="en-US" sz="1800" b="0" i="0">
              <a:solidFill>
                <a:schemeClr val="dk1"/>
              </a:solidFill>
              <a:effectLst/>
              <a:latin typeface="+mn-lt"/>
              <a:ea typeface="+mn-ea"/>
              <a:cs typeface="+mn-cs"/>
            </a:rPr>
            <a:t>　「のんべえライン」まで。</a:t>
          </a:r>
          <a:endParaRPr lang="en-US" altLang="ja-JP" sz="1800" b="0" i="0">
            <a:solidFill>
              <a:schemeClr val="dk1"/>
            </a:solidFill>
            <a:effectLst/>
            <a:latin typeface="+mn-lt"/>
            <a:ea typeface="+mn-ea"/>
            <a:cs typeface="+mn-cs"/>
          </a:endParaRPr>
        </a:p>
        <a:p>
          <a:pPr lvl="1" fontAlgn="base"/>
          <a:br>
            <a:rPr lang="ja-JP" altLang="en-US" sz="2000" b="0" i="0">
              <a:solidFill>
                <a:schemeClr val="dk1"/>
              </a:solidFill>
              <a:effectLst/>
              <a:latin typeface="+mn-lt"/>
              <a:ea typeface="+mn-ea"/>
              <a:cs typeface="+mn-cs"/>
            </a:rPr>
          </a:br>
          <a:r>
            <a:rPr lang="en-US" altLang="ja-JP" sz="2000" b="0" i="0">
              <a:solidFill>
                <a:schemeClr val="dk1"/>
              </a:solidFill>
              <a:effectLst/>
              <a:latin typeface="+mn-lt"/>
              <a:ea typeface="+mn-ea"/>
              <a:cs typeface="+mn-cs"/>
            </a:rPr>
            <a:t>【</a:t>
          </a:r>
          <a:r>
            <a:rPr lang="ja-JP" altLang="en-US" sz="2000" b="0" i="0">
              <a:solidFill>
                <a:schemeClr val="dk1"/>
              </a:solidFill>
              <a:effectLst/>
              <a:latin typeface="+mn-lt"/>
              <a:ea typeface="+mn-ea"/>
              <a:cs typeface="+mn-cs"/>
            </a:rPr>
            <a:t>セット内容</a:t>
          </a:r>
          <a:r>
            <a:rPr lang="en-US" altLang="ja-JP" sz="2000" b="0" i="0">
              <a:solidFill>
                <a:schemeClr val="dk1"/>
              </a:solidFill>
              <a:effectLst/>
              <a:latin typeface="+mn-lt"/>
              <a:ea typeface="+mn-ea"/>
              <a:cs typeface="+mn-cs"/>
            </a:rPr>
            <a:t>】</a:t>
          </a:r>
          <a:r>
            <a:rPr lang="ja-JP" altLang="en-US" sz="2000" b="0" i="0">
              <a:solidFill>
                <a:schemeClr val="dk1"/>
              </a:solidFill>
              <a:effectLst/>
              <a:latin typeface="+mn-lt"/>
              <a:ea typeface="+mn-ea"/>
              <a:cs typeface="+mn-cs"/>
            </a:rPr>
            <a:t>　</a:t>
          </a:r>
          <a:r>
            <a:rPr lang="en-US" altLang="ja-JP" sz="2000" b="1" i="0">
              <a:solidFill>
                <a:srgbClr val="FF0000"/>
              </a:solidFill>
              <a:effectLst/>
              <a:latin typeface="+mn-lt"/>
              <a:ea typeface="+mn-ea"/>
              <a:cs typeface="+mn-cs"/>
            </a:rPr>
            <a:t>1,800</a:t>
          </a:r>
          <a:r>
            <a:rPr lang="ja-JP" altLang="en-US" sz="2000" b="1" i="0">
              <a:solidFill>
                <a:srgbClr val="FF0000"/>
              </a:solidFill>
              <a:effectLst/>
              <a:latin typeface="+mn-lt"/>
              <a:ea typeface="+mn-ea"/>
              <a:cs typeface="+mn-cs"/>
            </a:rPr>
            <a:t>円 </a:t>
          </a:r>
          <a:r>
            <a:rPr lang="en-US" altLang="ja-JP" sz="2000" b="1" i="0">
              <a:solidFill>
                <a:srgbClr val="FF0000"/>
              </a:solidFill>
              <a:effectLst/>
              <a:latin typeface="+mn-lt"/>
              <a:ea typeface="+mn-ea"/>
              <a:cs typeface="+mn-cs"/>
            </a:rPr>
            <a:t>(</a:t>
          </a:r>
          <a:r>
            <a:rPr lang="ja-JP" altLang="en-US" sz="2000" b="1" i="0">
              <a:solidFill>
                <a:srgbClr val="FF0000"/>
              </a:solidFill>
              <a:effectLst/>
              <a:latin typeface="+mn-lt"/>
              <a:ea typeface="+mn-ea"/>
              <a:cs typeface="+mn-cs"/>
            </a:rPr>
            <a:t>税込</a:t>
          </a:r>
          <a:r>
            <a:rPr lang="en-US" altLang="ja-JP" sz="2000" b="1" i="0">
              <a:solidFill>
                <a:srgbClr val="FF0000"/>
              </a:solidFill>
              <a:effectLst/>
              <a:latin typeface="+mn-lt"/>
              <a:ea typeface="+mn-ea"/>
              <a:cs typeface="+mn-cs"/>
            </a:rPr>
            <a:t>1,944</a:t>
          </a:r>
          <a:r>
            <a:rPr lang="ja-JP" altLang="en-US" sz="2000" b="1" i="0">
              <a:solidFill>
                <a:srgbClr val="FF0000"/>
              </a:solidFill>
              <a:effectLst/>
              <a:latin typeface="+mn-lt"/>
              <a:ea typeface="+mn-ea"/>
              <a:cs typeface="+mn-cs"/>
            </a:rPr>
            <a:t>円</a:t>
          </a:r>
          <a:r>
            <a:rPr lang="en-US" altLang="ja-JP" sz="2000" b="1" i="0">
              <a:solidFill>
                <a:srgbClr val="FF0000"/>
              </a:solidFill>
              <a:effectLst/>
              <a:latin typeface="+mn-lt"/>
              <a:ea typeface="+mn-ea"/>
              <a:cs typeface="+mn-cs"/>
            </a:rPr>
            <a:t>)</a:t>
          </a:r>
          <a:br>
            <a:rPr lang="en-US" altLang="ja-JP" sz="2000" b="0" i="0">
              <a:solidFill>
                <a:schemeClr val="dk1"/>
              </a:solidFill>
              <a:effectLst/>
              <a:latin typeface="+mn-lt"/>
              <a:ea typeface="+mn-ea"/>
              <a:cs typeface="+mn-cs"/>
            </a:rPr>
          </a:br>
          <a:r>
            <a:rPr lang="en-US" altLang="ja-JP" sz="2000" b="0" i="0">
              <a:solidFill>
                <a:schemeClr val="dk1"/>
              </a:solidFill>
              <a:effectLst/>
              <a:latin typeface="+mn-lt"/>
              <a:ea typeface="+mn-ea"/>
              <a:cs typeface="+mn-cs"/>
            </a:rPr>
            <a:t>■</a:t>
          </a:r>
          <a:r>
            <a:rPr lang="ja-JP" altLang="en-US" sz="2000" b="0" i="0">
              <a:solidFill>
                <a:schemeClr val="dk1"/>
              </a:solidFill>
              <a:effectLst/>
              <a:latin typeface="+mn-lt"/>
              <a:ea typeface="+mn-ea"/>
              <a:cs typeface="+mn-cs"/>
            </a:rPr>
            <a:t>あみ印 </a:t>
          </a:r>
          <a:r>
            <a:rPr lang="en-US" altLang="ja-JP" sz="2000" b="0" i="0">
              <a:solidFill>
                <a:schemeClr val="dk1"/>
              </a:solidFill>
              <a:effectLst/>
              <a:latin typeface="+mn-lt"/>
              <a:ea typeface="+mn-ea"/>
              <a:cs typeface="+mn-cs"/>
            </a:rPr>
            <a:t>NOMEN </a:t>
          </a:r>
          <a:r>
            <a:rPr lang="ja-JP" altLang="en-US" sz="2000" b="0" i="0">
              <a:solidFill>
                <a:schemeClr val="dk1"/>
              </a:solidFill>
              <a:effectLst/>
              <a:latin typeface="+mn-lt"/>
              <a:ea typeface="+mn-ea"/>
              <a:cs typeface="+mn-cs"/>
            </a:rPr>
            <a:t>あごだし醤油</a:t>
          </a:r>
          <a:r>
            <a:rPr lang="en-US" altLang="ja-JP" sz="2000" b="0" i="0">
              <a:solidFill>
                <a:schemeClr val="dk1"/>
              </a:solidFill>
              <a:effectLst/>
              <a:latin typeface="+mn-lt"/>
              <a:ea typeface="+mn-ea"/>
              <a:cs typeface="+mn-cs"/>
            </a:rPr>
            <a:t>×4</a:t>
          </a:r>
          <a:r>
            <a:rPr lang="ja-JP" altLang="en-US" sz="2000" b="0" i="0">
              <a:solidFill>
                <a:schemeClr val="dk1"/>
              </a:solidFill>
              <a:effectLst/>
              <a:latin typeface="+mn-lt"/>
              <a:ea typeface="+mn-ea"/>
              <a:cs typeface="+mn-cs"/>
            </a:rPr>
            <a:t>個</a:t>
          </a:r>
          <a:br>
            <a:rPr lang="ja-JP" altLang="en-US" sz="2000" b="0" i="0">
              <a:solidFill>
                <a:schemeClr val="dk1"/>
              </a:solidFill>
              <a:effectLst/>
              <a:latin typeface="+mn-lt"/>
              <a:ea typeface="+mn-ea"/>
              <a:cs typeface="+mn-cs"/>
            </a:rPr>
          </a:br>
          <a:r>
            <a:rPr lang="ja-JP" altLang="en-US" sz="2000" b="0" i="0">
              <a:solidFill>
                <a:schemeClr val="dk1"/>
              </a:solidFill>
              <a:effectLst/>
              <a:latin typeface="+mn-lt"/>
              <a:ea typeface="+mn-ea"/>
              <a:cs typeface="+mn-cs"/>
            </a:rPr>
            <a:t>■あみ印 </a:t>
          </a:r>
          <a:r>
            <a:rPr lang="en-US" altLang="ja-JP" sz="2000" b="0" i="0">
              <a:solidFill>
                <a:schemeClr val="dk1"/>
              </a:solidFill>
              <a:effectLst/>
              <a:latin typeface="+mn-lt"/>
              <a:ea typeface="+mn-ea"/>
              <a:cs typeface="+mn-cs"/>
            </a:rPr>
            <a:t>NOMEN </a:t>
          </a:r>
          <a:r>
            <a:rPr lang="ja-JP" altLang="en-US" sz="2000" b="0" i="0">
              <a:solidFill>
                <a:schemeClr val="dk1"/>
              </a:solidFill>
              <a:effectLst/>
              <a:latin typeface="+mn-lt"/>
              <a:ea typeface="+mn-ea"/>
              <a:cs typeface="+mn-cs"/>
            </a:rPr>
            <a:t>地鶏風しお</a:t>
          </a:r>
          <a:r>
            <a:rPr lang="en-US" altLang="ja-JP" sz="2000" b="0" i="0">
              <a:solidFill>
                <a:schemeClr val="dk1"/>
              </a:solidFill>
              <a:effectLst/>
              <a:latin typeface="+mn-lt"/>
              <a:ea typeface="+mn-ea"/>
              <a:cs typeface="+mn-cs"/>
            </a:rPr>
            <a:t>×4</a:t>
          </a:r>
          <a:r>
            <a:rPr lang="ja-JP" altLang="en-US" sz="2000" b="0" i="0">
              <a:solidFill>
                <a:schemeClr val="dk1"/>
              </a:solidFill>
              <a:effectLst/>
              <a:latin typeface="+mn-lt"/>
              <a:ea typeface="+mn-ea"/>
              <a:cs typeface="+mn-cs"/>
            </a:rPr>
            <a:t>個</a:t>
          </a:r>
          <a:br>
            <a:rPr lang="ja-JP" altLang="en-US" sz="2000" b="0" i="0">
              <a:solidFill>
                <a:schemeClr val="dk1"/>
              </a:solidFill>
              <a:effectLst/>
              <a:latin typeface="+mn-lt"/>
              <a:ea typeface="+mn-ea"/>
              <a:cs typeface="+mn-cs"/>
            </a:rPr>
          </a:br>
          <a:r>
            <a:rPr lang="ja-JP" altLang="en-US" sz="2000" b="0" i="0">
              <a:solidFill>
                <a:schemeClr val="dk1"/>
              </a:solidFill>
              <a:effectLst/>
              <a:latin typeface="+mn-lt"/>
              <a:ea typeface="+mn-ea"/>
              <a:cs typeface="+mn-cs"/>
            </a:rPr>
            <a:t>■あみ印 </a:t>
          </a:r>
          <a:r>
            <a:rPr lang="en-US" altLang="ja-JP" sz="2000" b="0" i="0">
              <a:solidFill>
                <a:schemeClr val="dk1"/>
              </a:solidFill>
              <a:effectLst/>
              <a:latin typeface="+mn-lt"/>
              <a:ea typeface="+mn-ea"/>
              <a:cs typeface="+mn-cs"/>
            </a:rPr>
            <a:t>NOMEN </a:t>
          </a:r>
          <a:r>
            <a:rPr lang="ja-JP" altLang="en-US" sz="2000" b="0" i="0">
              <a:solidFill>
                <a:schemeClr val="dk1"/>
              </a:solidFill>
              <a:effectLst/>
              <a:latin typeface="+mn-lt"/>
              <a:ea typeface="+mn-ea"/>
              <a:cs typeface="+mn-cs"/>
            </a:rPr>
            <a:t>博多とんこつ</a:t>
          </a:r>
          <a:r>
            <a:rPr lang="en-US" altLang="ja-JP" sz="2000" b="0" i="0">
              <a:solidFill>
                <a:schemeClr val="dk1"/>
              </a:solidFill>
              <a:effectLst/>
              <a:latin typeface="+mn-lt"/>
              <a:ea typeface="+mn-ea"/>
              <a:cs typeface="+mn-cs"/>
            </a:rPr>
            <a:t>×4</a:t>
          </a:r>
          <a:r>
            <a:rPr lang="ja-JP" altLang="en-US" sz="2000" b="0" i="0">
              <a:solidFill>
                <a:schemeClr val="dk1"/>
              </a:solidFill>
              <a:effectLst/>
              <a:latin typeface="+mn-lt"/>
              <a:ea typeface="+mn-ea"/>
              <a:cs typeface="+mn-cs"/>
            </a:rPr>
            <a:t>個</a:t>
          </a:r>
        </a:p>
        <a:p>
          <a:pPr algn="l"/>
          <a:endParaRPr kumimoji="1" lang="ja-JP" altLang="en-US" sz="1100"/>
        </a:p>
      </xdr:txBody>
    </xdr:sp>
    <xdr:clientData/>
  </xdr:twoCellAnchor>
  <xdr:twoCellAnchor>
    <xdr:from>
      <xdr:col>1</xdr:col>
      <xdr:colOff>563217</xdr:colOff>
      <xdr:row>31</xdr:row>
      <xdr:rowOff>66260</xdr:rowOff>
    </xdr:from>
    <xdr:to>
      <xdr:col>25</xdr:col>
      <xdr:colOff>571500</xdr:colOff>
      <xdr:row>33</xdr:row>
      <xdr:rowOff>82826</xdr:rowOff>
    </xdr:to>
    <xdr:sp macro="" textlink="">
      <xdr:nvSpPr>
        <xdr:cNvPr id="4" name="四角形: 角を丸くする 3">
          <a:extLst>
            <a:ext uri="{FF2B5EF4-FFF2-40B4-BE49-F238E27FC236}">
              <a16:creationId xmlns:a16="http://schemas.microsoft.com/office/drawing/2014/main" id="{FF2580A0-BA2F-BCF7-70C1-606F2245FE2D}"/>
            </a:ext>
          </a:extLst>
        </xdr:cNvPr>
        <xdr:cNvSpPr/>
      </xdr:nvSpPr>
      <xdr:spPr>
        <a:xfrm>
          <a:off x="563217" y="6228521"/>
          <a:ext cx="13335000" cy="347870"/>
        </a:xfrm>
        <a:prstGeom prst="roundRect">
          <a:avLst/>
        </a:prstGeom>
        <a:solidFill>
          <a:schemeClr val="bg1"/>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ja-JP" altLang="en-US" sz="1600" b="1">
              <a:hlinkClick xmlns:r="http://schemas.openxmlformats.org/officeDocument/2006/relationships" r:id=""/>
            </a:rPr>
            <a:t>ご注文→　</a:t>
          </a:r>
          <a:r>
            <a:rPr lang="en-US" altLang="ja-JP" sz="1600" b="1">
              <a:hlinkClick xmlns:r="http://schemas.openxmlformats.org/officeDocument/2006/relationships" r:id=""/>
            </a:rPr>
            <a:t>〔</a:t>
          </a:r>
          <a:r>
            <a:rPr lang="ja-JP" altLang="en-US" sz="1600" b="1">
              <a:hlinkClick xmlns:r="http://schemas.openxmlformats.org/officeDocument/2006/relationships" r:id=""/>
            </a:rPr>
            <a:t>セット</a:t>
          </a:r>
          <a:r>
            <a:rPr lang="en-US" altLang="ja-JP" sz="1600" b="1">
              <a:hlinkClick xmlns:r="http://schemas.openxmlformats.org/officeDocument/2006/relationships" r:id=""/>
            </a:rPr>
            <a:t>〕</a:t>
          </a:r>
          <a:r>
            <a:rPr lang="ja-JP" altLang="en-US" sz="1600" b="1">
              <a:hlinkClick xmlns:r="http://schemas.openxmlformats.org/officeDocument/2006/relationships" r:id=""/>
            </a:rPr>
            <a:t>あみ印 </a:t>
          </a:r>
          <a:r>
            <a:rPr lang="en-US" altLang="ja-JP" sz="1600" b="1">
              <a:hlinkClick xmlns:r="http://schemas.openxmlformats.org/officeDocument/2006/relationships" r:id=""/>
            </a:rPr>
            <a:t>NOMEN </a:t>
          </a:r>
          <a:r>
            <a:rPr lang="ja-JP" altLang="en-US" sz="1600" b="1">
              <a:hlinkClick xmlns:r="http://schemas.openxmlformats.org/officeDocument/2006/relationships" r:id=""/>
            </a:rPr>
            <a:t>アソートセット </a:t>
          </a:r>
          <a:r>
            <a:rPr lang="en-US" altLang="ja-JP" sz="1600" b="1">
              <a:hlinkClick xmlns:r="http://schemas.openxmlformats.org/officeDocument/2006/relationships" r:id=""/>
            </a:rPr>
            <a:t>3</a:t>
          </a:r>
          <a:r>
            <a:rPr lang="ja-JP" altLang="en-US" sz="1600" b="1">
              <a:hlinkClick xmlns:r="http://schemas.openxmlformats.org/officeDocument/2006/relationships" r:id=""/>
            </a:rPr>
            <a:t>種</a:t>
          </a:r>
          <a:r>
            <a:rPr lang="en-US" altLang="ja-JP" sz="1600" b="1">
              <a:hlinkClick xmlns:r="http://schemas.openxmlformats.org/officeDocument/2006/relationships" r:id=""/>
            </a:rPr>
            <a:t>×</a:t>
          </a:r>
          <a:r>
            <a:rPr lang="ja-JP" altLang="en-US" sz="1600" b="1">
              <a:hlinkClick xmlns:r="http://schemas.openxmlformats.org/officeDocument/2006/relationships" r:id=""/>
            </a:rPr>
            <a:t>各</a:t>
          </a:r>
          <a:r>
            <a:rPr lang="en-US" altLang="ja-JP" sz="1600" b="1">
              <a:hlinkClick xmlns:r="http://schemas.openxmlformats.org/officeDocument/2006/relationships" r:id=""/>
            </a:rPr>
            <a:t>4</a:t>
          </a:r>
          <a:r>
            <a:rPr lang="ja-JP" altLang="en-US" sz="1600" b="1">
              <a:hlinkClick xmlns:r="http://schemas.openxmlformats.org/officeDocument/2006/relationships" r:id=""/>
            </a:rPr>
            <a:t>個｜格安・安いお酒の通販／配達ならカクヤス </a:t>
          </a:r>
          <a:r>
            <a:rPr lang="en-US" altLang="ja-JP" sz="1600" b="1">
              <a:hlinkClick xmlns:r="http://schemas.openxmlformats.org/officeDocument/2006/relationships" r:id=""/>
            </a:rPr>
            <a:t>(kakuyasu.co.jp)</a:t>
          </a:r>
          <a:endParaRPr kumimoji="1" lang="ja-JP" altLang="en-US" sz="1600" b="1"/>
        </a:p>
      </xdr:txBody>
    </xdr:sp>
    <xdr:clientData/>
  </xdr:twoCellAnchor>
  <xdr:twoCellAnchor>
    <xdr:from>
      <xdr:col>13</xdr:col>
      <xdr:colOff>149086</xdr:colOff>
      <xdr:row>0</xdr:row>
      <xdr:rowOff>265043</xdr:rowOff>
    </xdr:from>
    <xdr:to>
      <xdr:col>25</xdr:col>
      <xdr:colOff>546653</xdr:colOff>
      <xdr:row>4</xdr:row>
      <xdr:rowOff>231913</xdr:rowOff>
    </xdr:to>
    <xdr:sp macro="" textlink="">
      <xdr:nvSpPr>
        <xdr:cNvPr id="5" name="四角形: 角を丸くする 4">
          <a:extLst>
            <a:ext uri="{FF2B5EF4-FFF2-40B4-BE49-F238E27FC236}">
              <a16:creationId xmlns:a16="http://schemas.microsoft.com/office/drawing/2014/main" id="{6EA14B5F-35E2-49FD-AC0B-AE5BF71278E6}"/>
            </a:ext>
          </a:extLst>
        </xdr:cNvPr>
        <xdr:cNvSpPr/>
      </xdr:nvSpPr>
      <xdr:spPr>
        <a:xfrm>
          <a:off x="6311347" y="265043"/>
          <a:ext cx="7562023" cy="1167848"/>
        </a:xfrm>
        <a:prstGeom prst="roundRect">
          <a:avLst/>
        </a:prstGeom>
        <a:solidFill>
          <a:schemeClr val="bg1"/>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2000" b="1">
              <a:solidFill>
                <a:schemeClr val="dk1"/>
              </a:solidFill>
              <a:effectLst/>
              <a:latin typeface="+mn-lt"/>
              <a:ea typeface="+mn-ea"/>
              <a:cs typeface="+mn-cs"/>
            </a:rPr>
            <a:t>　　</a:t>
          </a:r>
          <a:r>
            <a:rPr lang="ja-JP" altLang="ja-JP" sz="2000" b="1">
              <a:solidFill>
                <a:schemeClr val="dk1"/>
              </a:solidFill>
              <a:effectLst/>
              <a:latin typeface="+mn-lt"/>
              <a:ea typeface="+mn-ea"/>
              <a:cs typeface="+mn-cs"/>
            </a:rPr>
            <a:t>あみ印食品工業</a:t>
          </a:r>
          <a:r>
            <a:rPr lang="ja-JP" altLang="en-US" sz="2000" b="1">
              <a:solidFill>
                <a:schemeClr val="dk1"/>
              </a:solidFill>
              <a:effectLst/>
              <a:latin typeface="+mn-lt"/>
              <a:ea typeface="+mn-ea"/>
              <a:cs typeface="+mn-cs"/>
            </a:rPr>
            <a:t>株式会社</a:t>
          </a:r>
          <a:endParaRPr lang="en-US" altLang="ja-JP" sz="2000" b="1">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b="1">
              <a:solidFill>
                <a:schemeClr val="dk1"/>
              </a:solidFill>
              <a:effectLst/>
              <a:latin typeface="+mn-lt"/>
              <a:ea typeface="+mn-ea"/>
              <a:cs typeface="+mn-cs"/>
            </a:rPr>
            <a:t>　　　　　〒</a:t>
          </a:r>
          <a:r>
            <a:rPr lang="en-US" altLang="ja-JP" sz="1600" b="1">
              <a:solidFill>
                <a:schemeClr val="dk1"/>
              </a:solidFill>
              <a:effectLst/>
              <a:latin typeface="+mn-lt"/>
              <a:ea typeface="+mn-ea"/>
              <a:cs typeface="+mn-cs"/>
            </a:rPr>
            <a:t>114-0013</a:t>
          </a:r>
          <a:r>
            <a:rPr lang="ja-JP" altLang="en-US" sz="1600" b="1">
              <a:solidFill>
                <a:schemeClr val="dk1"/>
              </a:solidFill>
              <a:effectLst/>
              <a:latin typeface="+mn-lt"/>
              <a:ea typeface="+mn-ea"/>
              <a:cs typeface="+mn-cs"/>
            </a:rPr>
            <a:t>　東京都北区東田端</a:t>
          </a:r>
          <a:r>
            <a:rPr lang="en-US" altLang="ja-JP" sz="1600" b="1">
              <a:solidFill>
                <a:schemeClr val="dk1"/>
              </a:solidFill>
              <a:effectLst/>
              <a:latin typeface="+mn-lt"/>
              <a:ea typeface="+mn-ea"/>
              <a:cs typeface="+mn-cs"/>
            </a:rPr>
            <a:t>1-6-2</a:t>
          </a:r>
          <a:r>
            <a:rPr lang="ja-JP" altLang="en-US" sz="1600" b="1">
              <a:solidFill>
                <a:schemeClr val="dk1"/>
              </a:solidFill>
              <a:effectLst/>
              <a:latin typeface="+mn-lt"/>
              <a:ea typeface="+mn-ea"/>
              <a:cs typeface="+mn-cs"/>
            </a:rPr>
            <a:t>　田端ビル</a:t>
          </a:r>
          <a:endParaRPr lang="en-US" altLang="ja-JP" sz="1600" b="1">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b="1"/>
            <a:t>　　　　　☎　</a:t>
          </a:r>
          <a:r>
            <a:rPr lang="en-US" altLang="ja-JP" sz="1600" b="1">
              <a:solidFill>
                <a:schemeClr val="dk1"/>
              </a:solidFill>
              <a:effectLst/>
              <a:latin typeface="+mn-lt"/>
              <a:ea typeface="+mn-ea"/>
              <a:cs typeface="+mn-cs"/>
            </a:rPr>
            <a:t>03-3894-4161</a:t>
          </a:r>
          <a:r>
            <a:rPr lang="ja-JP" altLang="en-US" sz="1600" b="1">
              <a:solidFill>
                <a:schemeClr val="dk1"/>
              </a:solidFill>
              <a:effectLst/>
              <a:latin typeface="+mn-lt"/>
              <a:ea typeface="+mn-ea"/>
              <a:cs typeface="+mn-cs"/>
            </a:rPr>
            <a:t>（代表）</a:t>
          </a:r>
          <a:r>
            <a:rPr lang="ja-JP" altLang="ja-JP" sz="1600" b="1">
              <a:solidFill>
                <a:schemeClr val="dk1"/>
              </a:solidFill>
              <a:effectLst/>
              <a:latin typeface="+mn-lt"/>
              <a:ea typeface="+mn-ea"/>
              <a:cs typeface="+mn-cs"/>
            </a:rPr>
            <a:t>　　　　　　　</a:t>
          </a:r>
          <a:r>
            <a:rPr lang="ja-JP" altLang="ja-JP" sz="1400" b="1">
              <a:solidFill>
                <a:schemeClr val="tx2"/>
              </a:solidFill>
              <a:effectLst/>
              <a:latin typeface="+mn-lt"/>
              <a:ea typeface="+mn-ea"/>
              <a:cs typeface="+mn-cs"/>
            </a:rPr>
            <a:t>　　</a:t>
          </a:r>
          <a:r>
            <a:rPr lang="ja-JP" altLang="ja-JP" sz="1400" b="1">
              <a:solidFill>
                <a:schemeClr val="dk1"/>
              </a:solidFill>
              <a:effectLst/>
              <a:latin typeface="+mn-lt"/>
              <a:ea typeface="+mn-ea"/>
              <a:cs typeface="+mn-cs"/>
            </a:rPr>
            <a:t>　　</a:t>
          </a:r>
          <a:endParaRPr lang="ja-JP" altLang="en-US" sz="1400" b="1" i="0">
            <a:solidFill>
              <a:schemeClr val="dk1"/>
            </a:solidFill>
            <a:effectLst/>
            <a:latin typeface="+mn-lt"/>
            <a:ea typeface="+mn-ea"/>
            <a:cs typeface="+mn-cs"/>
          </a:endParaRPr>
        </a:p>
      </xdr:txBody>
    </xdr:sp>
    <xdr:clientData/>
  </xdr:twoCellAnchor>
  <xdr:twoCellAnchor>
    <xdr:from>
      <xdr:col>1</xdr:col>
      <xdr:colOff>588065</xdr:colOff>
      <xdr:row>5</xdr:row>
      <xdr:rowOff>16565</xdr:rowOff>
    </xdr:from>
    <xdr:to>
      <xdr:col>13</xdr:col>
      <xdr:colOff>82981</xdr:colOff>
      <xdr:row>30</xdr:row>
      <xdr:rowOff>155118</xdr:rowOff>
    </xdr:to>
    <xdr:grpSp>
      <xdr:nvGrpSpPr>
        <xdr:cNvPr id="7" name="グループ化 6">
          <a:extLst>
            <a:ext uri="{FF2B5EF4-FFF2-40B4-BE49-F238E27FC236}">
              <a16:creationId xmlns:a16="http://schemas.microsoft.com/office/drawing/2014/main" id="{917EA446-4B83-746A-5A38-37920AE9B370}"/>
            </a:ext>
          </a:extLst>
        </xdr:cNvPr>
        <xdr:cNvGrpSpPr/>
      </xdr:nvGrpSpPr>
      <xdr:grpSpPr>
        <a:xfrm>
          <a:off x="588065" y="1532282"/>
          <a:ext cx="5657177" cy="4602879"/>
          <a:chOff x="4919869" y="654326"/>
          <a:chExt cx="5624047" cy="4602879"/>
        </a:xfrm>
      </xdr:grpSpPr>
      <xdr:pic>
        <xdr:nvPicPr>
          <xdr:cNvPr id="2" name="図 1">
            <a:extLst>
              <a:ext uri="{FF2B5EF4-FFF2-40B4-BE49-F238E27FC236}">
                <a16:creationId xmlns:a16="http://schemas.microsoft.com/office/drawing/2014/main" id="{9BDD1E58-6D95-642A-1B57-FC6ABBB78A9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4919869" y="654326"/>
            <a:ext cx="5624047" cy="4602879"/>
          </a:xfrm>
          <a:prstGeom prst="rect">
            <a:avLst/>
          </a:prstGeom>
        </xdr:spPr>
      </xdr:pic>
      <xdr:pic>
        <xdr:nvPicPr>
          <xdr:cNvPr id="6" name="図 5">
            <a:extLst>
              <a:ext uri="{FF2B5EF4-FFF2-40B4-BE49-F238E27FC236}">
                <a16:creationId xmlns:a16="http://schemas.microsoft.com/office/drawing/2014/main" id="{0CDF3ED9-EB16-5088-7DC7-ACDA98F22701}"/>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8506237" y="662609"/>
            <a:ext cx="1631675" cy="1744205"/>
          </a:xfrm>
          <a:prstGeom prst="rect">
            <a:avLst/>
          </a:prstGeom>
        </xdr:spPr>
      </xdr:pic>
    </xdr:grpSp>
    <xdr:clientData/>
  </xdr:twoCellAnchor>
  <xdr:twoCellAnchor>
    <xdr:from>
      <xdr:col>1</xdr:col>
      <xdr:colOff>596348</xdr:colOff>
      <xdr:row>0</xdr:row>
      <xdr:rowOff>240196</xdr:rowOff>
    </xdr:from>
    <xdr:to>
      <xdr:col>13</xdr:col>
      <xdr:colOff>82826</xdr:colOff>
      <xdr:row>4</xdr:row>
      <xdr:rowOff>248478</xdr:rowOff>
    </xdr:to>
    <xdr:sp macro="" textlink="">
      <xdr:nvSpPr>
        <xdr:cNvPr id="9" name="四角形: 角を丸くする 8">
          <a:extLst>
            <a:ext uri="{FF2B5EF4-FFF2-40B4-BE49-F238E27FC236}">
              <a16:creationId xmlns:a16="http://schemas.microsoft.com/office/drawing/2014/main" id="{E7E085C1-9B98-F6FE-3348-74759610CDC9}"/>
            </a:ext>
          </a:extLst>
        </xdr:cNvPr>
        <xdr:cNvSpPr/>
      </xdr:nvSpPr>
      <xdr:spPr>
        <a:xfrm>
          <a:off x="596348" y="240196"/>
          <a:ext cx="5648739" cy="1209260"/>
        </a:xfrm>
        <a:prstGeom prst="roundRect">
          <a:avLst/>
        </a:prstGeom>
        <a:solidFill>
          <a:schemeClr val="bg1"/>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3600" b="1"/>
            <a:t>新商品のご案内</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15240</xdr:colOff>
      <xdr:row>4</xdr:row>
      <xdr:rowOff>0</xdr:rowOff>
    </xdr:from>
    <xdr:to>
      <xdr:col>13</xdr:col>
      <xdr:colOff>160020</xdr:colOff>
      <xdr:row>17</xdr:row>
      <xdr:rowOff>434340</xdr:rowOff>
    </xdr:to>
    <xdr:pic>
      <xdr:nvPicPr>
        <xdr:cNvPr id="13" name="図 12" descr="感染性胃腸炎患者報告数　直近5シーズン">
          <a:extLst>
            <a:ext uri="{FF2B5EF4-FFF2-40B4-BE49-F238E27FC236}">
              <a16:creationId xmlns:a16="http://schemas.microsoft.com/office/drawing/2014/main" id="{6808C3A0-7727-772E-A060-299271AE5B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9140" y="990600"/>
          <a:ext cx="7353300" cy="2750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487679</xdr:colOff>
      <xdr:row>9</xdr:row>
      <xdr:rowOff>137139</xdr:rowOff>
    </xdr:from>
    <xdr:to>
      <xdr:col>13</xdr:col>
      <xdr:colOff>304800</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21579" y="2019279"/>
          <a:ext cx="7025641" cy="1104904"/>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3</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2</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5.11</a:t>
          </a:r>
          <a:endParaRPr lang="en-US" altLang="ja-JP" sz="1000" b="0" i="0" u="none" strike="noStrike" baseline="0">
            <a:solidFill>
              <a:sysClr val="windowText" lastClr="000000"/>
            </a:solidFill>
            <a:effectLst/>
            <a:latin typeface="+mn-lt"/>
            <a:ea typeface="+mn-ea"/>
            <a:cs typeface="+mn-cs"/>
          </a:endParaRPr>
        </a:p>
        <a:p>
          <a:pPr algn="ctr" rtl="0">
            <a:defRPr sz="1000"/>
          </a:pPr>
          <a:r>
            <a:rPr lang="ja-JP" altLang="en-US"/>
            <a:t> </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615142</xdr:colOff>
      <xdr:row>4</xdr:row>
      <xdr:rowOff>152771</xdr:rowOff>
    </xdr:from>
    <xdr:to>
      <xdr:col>13</xdr:col>
      <xdr:colOff>748871</xdr:colOff>
      <xdr:row>8</xdr:row>
      <xdr:rowOff>23043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896302" y="1143371"/>
          <a:ext cx="2594989" cy="594172"/>
        </a:xfrm>
        <a:prstGeom prst="borderCallout2">
          <a:avLst>
            <a:gd name="adj1" fmla="val 101279"/>
            <a:gd name="adj2" fmla="val 51060"/>
            <a:gd name="adj3" fmla="val 210486"/>
            <a:gd name="adj4" fmla="val 51057"/>
            <a:gd name="adj5" fmla="val 266000"/>
            <a:gd name="adj6" fmla="val -117303"/>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ノロウイルスのピークは</a:t>
          </a:r>
        </a:p>
        <a:p>
          <a:pPr algn="l" rtl="0">
            <a:defRPr sz="1000"/>
          </a:pPr>
          <a:r>
            <a:rPr lang="en-US" altLang="ja-JP" sz="1400" b="1" i="0" u="none" strike="noStrike" baseline="0">
              <a:solidFill>
                <a:srgbClr val="FF0000"/>
              </a:solidFill>
              <a:latin typeface="ＭＳ Ｐゴシック"/>
              <a:ea typeface="ＭＳ Ｐゴシック"/>
            </a:rPr>
            <a:t>11-12</a:t>
          </a:r>
          <a:r>
            <a:rPr lang="ja-JP" altLang="en-US" sz="1400" b="1" i="0" u="none" strike="noStrike" baseline="0">
              <a:solidFill>
                <a:srgbClr val="FF0000"/>
              </a:solidFill>
              <a:latin typeface="ＭＳ Ｐゴシック"/>
              <a:ea typeface="ＭＳ Ｐゴシック"/>
            </a:rPr>
            <a:t>月です。</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8</xdr:col>
      <xdr:colOff>252184</xdr:colOff>
      <xdr:row>13</xdr:row>
      <xdr:rowOff>68580</xdr:rowOff>
    </xdr:from>
    <xdr:to>
      <xdr:col>8</xdr:col>
      <xdr:colOff>575002</xdr:colOff>
      <xdr:row>15</xdr:row>
      <xdr:rowOff>38100</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6614884" y="2621280"/>
          <a:ext cx="322818" cy="304800"/>
        </a:xfrm>
        <a:prstGeom prst="ellipse">
          <a:avLst/>
        </a:prstGeom>
        <a:noFill/>
        <a:ln w="25400" algn="ctr">
          <a:solidFill>
            <a:srgbClr val="000000"/>
          </a:solidFill>
          <a:round/>
          <a:headEnd/>
          <a:tailEnd/>
        </a:ln>
      </xdr:spPr>
    </xdr:sp>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86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xdr:row>
      <xdr:rowOff>0</xdr:rowOff>
    </xdr:from>
    <xdr:to>
      <xdr:col>3</xdr:col>
      <xdr:colOff>129540</xdr:colOff>
      <xdr:row>16</xdr:row>
      <xdr:rowOff>5029</xdr:rowOff>
    </xdr:to>
    <xdr:pic>
      <xdr:nvPicPr>
        <xdr:cNvPr id="16" name="図 15">
          <a:extLst>
            <a:ext uri="{FF2B5EF4-FFF2-40B4-BE49-F238E27FC236}">
              <a16:creationId xmlns:a16="http://schemas.microsoft.com/office/drawing/2014/main" id="{25B22F90-F73E-5CAE-0C84-DD73FD874DFE}"/>
            </a:ext>
          </a:extLst>
        </xdr:cNvPr>
        <xdr:cNvPicPr>
          <a:picLocks noChangeAspect="1"/>
        </xdr:cNvPicPr>
      </xdr:nvPicPr>
      <xdr:blipFill>
        <a:blip xmlns:r="http://schemas.openxmlformats.org/officeDocument/2006/relationships" r:embed="rId3"/>
        <a:stretch>
          <a:fillRect/>
        </a:stretch>
      </xdr:blipFill>
      <xdr:spPr>
        <a:xfrm>
          <a:off x="0" y="548640"/>
          <a:ext cx="1615440" cy="2512009"/>
        </a:xfrm>
        <a:prstGeom prst="rect">
          <a:avLst/>
        </a:prstGeom>
      </xdr:spPr>
    </xdr:pic>
    <xdr:clientData/>
  </xdr:twoCellAnchor>
  <xdr:twoCellAnchor editAs="oneCell">
    <xdr:from>
      <xdr:col>4</xdr:col>
      <xdr:colOff>876300</xdr:colOff>
      <xdr:row>2</xdr:row>
      <xdr:rowOff>7620</xdr:rowOff>
    </xdr:from>
    <xdr:to>
      <xdr:col>6</xdr:col>
      <xdr:colOff>758178</xdr:colOff>
      <xdr:row>15</xdr:row>
      <xdr:rowOff>144780</xdr:rowOff>
    </xdr:to>
    <xdr:pic>
      <xdr:nvPicPr>
        <xdr:cNvPr id="28" name="図 27">
          <a:extLst>
            <a:ext uri="{FF2B5EF4-FFF2-40B4-BE49-F238E27FC236}">
              <a16:creationId xmlns:a16="http://schemas.microsoft.com/office/drawing/2014/main" id="{AA3CFC94-F655-1BF7-845D-6F53302C09AA}"/>
            </a:ext>
          </a:extLst>
        </xdr:cNvPr>
        <xdr:cNvPicPr>
          <a:picLocks noChangeAspect="1"/>
        </xdr:cNvPicPr>
      </xdr:nvPicPr>
      <xdr:blipFill>
        <a:blip xmlns:r="http://schemas.openxmlformats.org/officeDocument/2006/relationships" r:embed="rId4"/>
        <a:stretch>
          <a:fillRect/>
        </a:stretch>
      </xdr:blipFill>
      <xdr:spPr>
        <a:xfrm>
          <a:off x="2834640" y="556260"/>
          <a:ext cx="1680198" cy="2476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285750</xdr:colOff>
      <xdr:row>7</xdr:row>
      <xdr:rowOff>266700</xdr:rowOff>
    </xdr:from>
    <xdr:to>
      <xdr:col>6</xdr:col>
      <xdr:colOff>514350</xdr:colOff>
      <xdr:row>11</xdr:row>
      <xdr:rowOff>66675</xdr:rowOff>
    </xdr:to>
    <xdr:sp macro="" textlink="">
      <xdr:nvSpPr>
        <xdr:cNvPr id="2" name="右矢印 1">
          <a:extLst>
            <a:ext uri="{FF2B5EF4-FFF2-40B4-BE49-F238E27FC236}">
              <a16:creationId xmlns:a16="http://schemas.microsoft.com/office/drawing/2014/main" id="{4812866A-00B5-4483-99E6-A1CC4D5D1A94}"/>
            </a:ext>
          </a:extLst>
        </xdr:cNvPr>
        <xdr:cNvSpPr/>
      </xdr:nvSpPr>
      <xdr:spPr>
        <a:xfrm>
          <a:off x="3089910" y="2087880"/>
          <a:ext cx="845820" cy="897255"/>
        </a:xfrm>
        <a:prstGeom prst="rightArrow">
          <a:avLst/>
        </a:prstGeom>
        <a:solidFill>
          <a:schemeClr val="bg2">
            <a:lumMod val="75000"/>
          </a:schemeClr>
        </a:solidFill>
        <a:ln>
          <a:solidFill>
            <a:schemeClr val="bg2">
              <a:lumMod val="50000"/>
            </a:schemeClr>
          </a:solidFill>
        </a:ln>
        <a:effectLst>
          <a:outerShdw blurRad="50800" dist="50800" dir="5400000" algn="ctr" rotWithShape="0">
            <a:schemeClr val="bg1">
              <a:lumMod val="85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1</xdr:col>
      <xdr:colOff>171450</xdr:colOff>
      <xdr:row>4</xdr:row>
      <xdr:rowOff>190500</xdr:rowOff>
    </xdr:from>
    <xdr:to>
      <xdr:col>5</xdr:col>
      <xdr:colOff>66675</xdr:colOff>
      <xdr:row>14</xdr:row>
      <xdr:rowOff>76200</xdr:rowOff>
    </xdr:to>
    <xdr:pic>
      <xdr:nvPicPr>
        <xdr:cNvPr id="3" name="図 1">
          <a:extLst>
            <a:ext uri="{FF2B5EF4-FFF2-40B4-BE49-F238E27FC236}">
              <a16:creationId xmlns:a16="http://schemas.microsoft.com/office/drawing/2014/main" id="{461E4B4C-7465-4DBA-8799-50128B630C33}"/>
            </a:ext>
          </a:extLst>
        </xdr:cNvPr>
        <xdr:cNvPicPr>
          <a:picLocks noChangeAspect="1"/>
        </xdr:cNvPicPr>
      </xdr:nvPicPr>
      <xdr:blipFill>
        <a:blip xmlns:r="http://schemas.openxmlformats.org/officeDocument/2006/relationships" r:embed="rId1" cstate="print">
          <a:lum bright="20000" contrast="20000"/>
        </a:blip>
        <a:srcRect/>
        <a:stretch>
          <a:fillRect/>
        </a:stretch>
      </xdr:blipFill>
      <xdr:spPr bwMode="auto">
        <a:xfrm>
          <a:off x="506730" y="1257300"/>
          <a:ext cx="2364105" cy="2560320"/>
        </a:xfrm>
        <a:prstGeom prst="rect">
          <a:avLst/>
        </a:prstGeom>
        <a:noFill/>
        <a:ln w="9525">
          <a:solidFill>
            <a:srgbClr val="FFFFFF"/>
          </a:solidFill>
          <a:miter lim="800000"/>
          <a:headEnd/>
          <a:tailEnd/>
        </a:ln>
      </xdr:spPr>
    </xdr:pic>
    <xdr:clientData/>
  </xdr:twoCellAnchor>
  <xdr:twoCellAnchor>
    <xdr:from>
      <xdr:col>1</xdr:col>
      <xdr:colOff>133350</xdr:colOff>
      <xdr:row>4</xdr:row>
      <xdr:rowOff>152400</xdr:rowOff>
    </xdr:from>
    <xdr:to>
      <xdr:col>5</xdr:col>
      <xdr:colOff>95250</xdr:colOff>
      <xdr:row>14</xdr:row>
      <xdr:rowOff>142875</xdr:rowOff>
    </xdr:to>
    <xdr:sp macro="" textlink="">
      <xdr:nvSpPr>
        <xdr:cNvPr id="4" name="正方形/長方形 2">
          <a:extLst>
            <a:ext uri="{FF2B5EF4-FFF2-40B4-BE49-F238E27FC236}">
              <a16:creationId xmlns:a16="http://schemas.microsoft.com/office/drawing/2014/main" id="{393F47E3-4A85-4388-9C01-496F55237060}"/>
            </a:ext>
          </a:extLst>
        </xdr:cNvPr>
        <xdr:cNvSpPr>
          <a:spLocks noChangeArrowheads="1"/>
        </xdr:cNvSpPr>
      </xdr:nvSpPr>
      <xdr:spPr bwMode="auto">
        <a:xfrm>
          <a:off x="468630" y="1219200"/>
          <a:ext cx="2430780" cy="2665095"/>
        </a:xfrm>
        <a:prstGeom prst="rect">
          <a:avLst/>
        </a:prstGeom>
        <a:noFill/>
        <a:ln w="63500" algn="ctr">
          <a:solidFill>
            <a:srgbClr val="FFFFFF"/>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0</xdr:colOff>
      <xdr:row>14</xdr:row>
      <xdr:rowOff>20004</xdr:rowOff>
    </xdr:from>
    <xdr:to>
      <xdr:col>2</xdr:col>
      <xdr:colOff>4373879</xdr:colOff>
      <xdr:row>32</xdr:row>
      <xdr:rowOff>44006</xdr:rowOff>
    </xdr:to>
    <xdr:pic>
      <xdr:nvPicPr>
        <xdr:cNvPr id="3" name="図 2">
          <a:extLst>
            <a:ext uri="{FF2B5EF4-FFF2-40B4-BE49-F238E27FC236}">
              <a16:creationId xmlns:a16="http://schemas.microsoft.com/office/drawing/2014/main" id="{9AE92918-96A5-6D94-6B57-E6A081AB0E86}"/>
            </a:ext>
          </a:extLst>
        </xdr:cNvPr>
        <xdr:cNvPicPr>
          <a:picLocks noChangeAspect="1"/>
        </xdr:cNvPicPr>
      </xdr:nvPicPr>
      <xdr:blipFill>
        <a:blip xmlns:r="http://schemas.openxmlformats.org/officeDocument/2006/relationships" r:embed="rId2"/>
        <a:stretch>
          <a:fillRect/>
        </a:stretch>
      </xdr:blipFill>
      <xdr:spPr>
        <a:xfrm>
          <a:off x="2110740" y="6276024"/>
          <a:ext cx="4373879" cy="317106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35</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23</xdr:row>
      <xdr:rowOff>66675</xdr:rowOff>
    </xdr:from>
    <xdr:to>
      <xdr:col>9</xdr:col>
      <xdr:colOff>447674</xdr:colOff>
      <xdr:row>25</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15</xdr:row>
      <xdr:rowOff>0</xdr:rowOff>
    </xdr:from>
    <xdr:to>
      <xdr:col>24</xdr:col>
      <xdr:colOff>851</xdr:colOff>
      <xdr:row>21</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19</xdr:row>
      <xdr:rowOff>95250</xdr:rowOff>
    </xdr:from>
    <xdr:to>
      <xdr:col>27</xdr:col>
      <xdr:colOff>171450</xdr:colOff>
      <xdr:row>23</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11</xdr:row>
      <xdr:rowOff>9525</xdr:rowOff>
    </xdr:from>
    <xdr:to>
      <xdr:col>31</xdr:col>
      <xdr:colOff>613410</xdr:colOff>
      <xdr:row>15</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2021608" y="2515658"/>
          <a:ext cx="3493135" cy="676275"/>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12</xdr:row>
      <xdr:rowOff>129541</xdr:rowOff>
    </xdr:from>
    <xdr:to>
      <xdr:col>13</xdr:col>
      <xdr:colOff>447675</xdr:colOff>
      <xdr:row>22</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47820" y="2864274"/>
          <a:ext cx="2387388" cy="1034627"/>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15</xdr:row>
      <xdr:rowOff>0</xdr:rowOff>
    </xdr:from>
    <xdr:to>
      <xdr:col>9</xdr:col>
      <xdr:colOff>68580</xdr:colOff>
      <xdr:row>22</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14600" y="3191933"/>
          <a:ext cx="1778847" cy="706967"/>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187960</xdr:colOff>
      <xdr:row>25</xdr:row>
      <xdr:rowOff>39794</xdr:rowOff>
    </xdr:from>
    <xdr:to>
      <xdr:col>14</xdr:col>
      <xdr:colOff>5080</xdr:colOff>
      <xdr:row>52</xdr:row>
      <xdr:rowOff>85514</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406399</xdr:colOff>
      <xdr:row>25</xdr:row>
      <xdr:rowOff>45720</xdr:rowOff>
    </xdr:from>
    <xdr:to>
      <xdr:col>29</xdr:col>
      <xdr:colOff>7619</xdr:colOff>
      <xdr:row>52</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398420</xdr:colOff>
      <xdr:row>46</xdr:row>
      <xdr:rowOff>144457</xdr:rowOff>
    </xdr:from>
    <xdr:ext cx="4553463" cy="261674"/>
    <xdr:pic>
      <xdr:nvPicPr>
        <xdr:cNvPr id="17" name="図 16">
          <a:extLst>
            <a:ext uri="{FF2B5EF4-FFF2-40B4-BE49-F238E27FC236}">
              <a16:creationId xmlns:a16="http://schemas.microsoft.com/office/drawing/2014/main" id="{F64DD475-14BE-4FFE-8C20-C05DD39895B7}"/>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501953" y="8043857"/>
          <a:ext cx="4553463" cy="261674"/>
        </a:xfrm>
        <a:prstGeom prst="rect">
          <a:avLst/>
        </a:prstGeom>
      </xdr:spPr>
    </xdr:pic>
    <xdr:clientData/>
  </xdr:oneCellAnchor>
  <xdr:twoCellAnchor>
    <xdr:from>
      <xdr:col>18</xdr:col>
      <xdr:colOff>18887</xdr:colOff>
      <xdr:row>23</xdr:row>
      <xdr:rowOff>24319</xdr:rowOff>
    </xdr:from>
    <xdr:to>
      <xdr:col>24</xdr:col>
      <xdr:colOff>203200</xdr:colOff>
      <xdr:row>45</xdr:row>
      <xdr:rowOff>16934</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a:off x="8561754" y="4156052"/>
          <a:ext cx="2978313" cy="3802615"/>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6079</xdr:colOff>
      <xdr:row>23</xdr:row>
      <xdr:rowOff>20267</xdr:rowOff>
    </xdr:from>
    <xdr:to>
      <xdr:col>10</xdr:col>
      <xdr:colOff>262467</xdr:colOff>
      <xdr:row>42</xdr:row>
      <xdr:rowOff>25400</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a:off x="1902612" y="4152000"/>
          <a:ext cx="3050388" cy="3307133"/>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9</xdr:col>
      <xdr:colOff>137160</xdr:colOff>
      <xdr:row>27</xdr:row>
      <xdr:rowOff>53340</xdr:rowOff>
    </xdr:from>
    <xdr:to>
      <xdr:col>18</xdr:col>
      <xdr:colOff>15240</xdr:colOff>
      <xdr:row>29</xdr:row>
      <xdr:rowOff>190500</xdr:rowOff>
    </xdr:to>
    <xdr:sp macro="" textlink="">
      <xdr:nvSpPr>
        <xdr:cNvPr id="22" name="吹き出し: 折線 21">
          <a:extLst>
            <a:ext uri="{FF2B5EF4-FFF2-40B4-BE49-F238E27FC236}">
              <a16:creationId xmlns:a16="http://schemas.microsoft.com/office/drawing/2014/main" id="{8A32EA83-7289-2A49-BFC3-05E401CCD300}"/>
            </a:ext>
          </a:extLst>
        </xdr:cNvPr>
        <xdr:cNvSpPr/>
      </xdr:nvSpPr>
      <xdr:spPr>
        <a:xfrm>
          <a:off x="4358640" y="4594860"/>
          <a:ext cx="4191000" cy="472440"/>
        </a:xfrm>
        <a:prstGeom prst="borderCallout2">
          <a:avLst>
            <a:gd name="adj1" fmla="val 21976"/>
            <a:gd name="adj2" fmla="val 394"/>
            <a:gd name="adj3" fmla="val 18751"/>
            <a:gd name="adj4" fmla="val -485"/>
            <a:gd name="adj5" fmla="val 13890"/>
            <a:gd name="adj6" fmla="val 236"/>
          </a:avLst>
        </a:prstGeom>
        <a:solidFill>
          <a:schemeClr val="accent4">
            <a:lumMod val="20000"/>
            <a:lumOff val="8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コロナ５類移行に伴う　人の往来の増加、会食機会の増加。　　　　　　食肉原材不足から　衛生度合いの低い原材料の市場への放出</a:t>
          </a:r>
          <a:r>
            <a:rPr kumimoji="1" lang="en-US" altLang="ja-JP" sz="1100" b="1"/>
            <a:t>?</a:t>
          </a:r>
          <a:endParaRPr kumimoji="1" lang="ja-JP" altLang="en-US" sz="1100" b="1"/>
        </a:p>
      </xdr:txBody>
    </xdr:sp>
    <xdr:clientData/>
  </xdr:twoCellAnchor>
  <xdr:twoCellAnchor>
    <xdr:from>
      <xdr:col>6</xdr:col>
      <xdr:colOff>381000</xdr:colOff>
      <xdr:row>6</xdr:row>
      <xdr:rowOff>182880</xdr:rowOff>
    </xdr:from>
    <xdr:to>
      <xdr:col>11</xdr:col>
      <xdr:colOff>259080</xdr:colOff>
      <xdr:row>26</xdr:row>
      <xdr:rowOff>129540</xdr:rowOff>
    </xdr:to>
    <xdr:cxnSp macro="">
      <xdr:nvCxnSpPr>
        <xdr:cNvPr id="24" name="直線矢印コネクタ 23">
          <a:extLst>
            <a:ext uri="{FF2B5EF4-FFF2-40B4-BE49-F238E27FC236}">
              <a16:creationId xmlns:a16="http://schemas.microsoft.com/office/drawing/2014/main" id="{7550AFDD-42A5-9905-4905-A7277AED0E56}"/>
            </a:ext>
          </a:extLst>
        </xdr:cNvPr>
        <xdr:cNvCxnSpPr/>
      </xdr:nvCxnSpPr>
      <xdr:spPr>
        <a:xfrm flipH="1" flipV="1">
          <a:off x="3208020" y="1531620"/>
          <a:ext cx="2202180" cy="2971800"/>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oneCellAnchor>
    <xdr:from>
      <xdr:col>1</xdr:col>
      <xdr:colOff>118534</xdr:colOff>
      <xdr:row>46</xdr:row>
      <xdr:rowOff>152401</xdr:rowOff>
    </xdr:from>
    <xdr:ext cx="5009237" cy="287866"/>
    <xdr:pic>
      <xdr:nvPicPr>
        <xdr:cNvPr id="25" name="図 24">
          <a:extLst>
            <a:ext uri="{FF2B5EF4-FFF2-40B4-BE49-F238E27FC236}">
              <a16:creationId xmlns:a16="http://schemas.microsoft.com/office/drawing/2014/main" id="{47EB66A0-2030-4501-95D6-8B954730864F}"/>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618067" y="8051801"/>
          <a:ext cx="5009237" cy="287866"/>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hyperlink" Target="https://japan.focustaiwan.tw/society/202312060004" TargetMode="External"/><Relationship Id="rId2" Type="http://schemas.openxmlformats.org/officeDocument/2006/relationships/hyperlink" Target="https://www.viet-jo.com/news/economy/231204175917.html" TargetMode="External"/><Relationship Id="rId1" Type="http://schemas.openxmlformats.org/officeDocument/2006/relationships/hyperlink" Target="https://www.foods-ch.com/anzen/kt_48122/" TargetMode="External"/><Relationship Id="rId5" Type="http://schemas.openxmlformats.org/officeDocument/2006/relationships/printerSettings" Target="../printerSettings/printerSettings11.bin"/><Relationship Id="rId4" Type="http://schemas.openxmlformats.org/officeDocument/2006/relationships/hyperlink" Target="https://www.zennoh.or.jp/gf/topics/2023/98392.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3.nhk.or.jp/news/html/20231205/k10014279061000.html" TargetMode="External"/><Relationship Id="rId3" Type="http://schemas.openxmlformats.org/officeDocument/2006/relationships/hyperlink" Target="https://news.tv-asahi.co.jp/news_society/articles/000326257.html" TargetMode="External"/><Relationship Id="rId7" Type="http://schemas.openxmlformats.org/officeDocument/2006/relationships/hyperlink" Target="https://newsdig.tbs.co.jp/articles/-/878427" TargetMode="External"/><Relationship Id="rId2" Type="http://schemas.openxmlformats.org/officeDocument/2006/relationships/hyperlink" Target="https://www.yomiuri.co.jp/national/20231202-OYT1T50065/" TargetMode="External"/><Relationship Id="rId1" Type="http://schemas.openxmlformats.org/officeDocument/2006/relationships/hyperlink" Target="https://www.chunichi.co.jp/article/817509" TargetMode="External"/><Relationship Id="rId6" Type="http://schemas.openxmlformats.org/officeDocument/2006/relationships/hyperlink" Target="https://www3.nhk.or.jp/lnews/nagano/20231206/1010028986.html" TargetMode="External"/><Relationship Id="rId5" Type="http://schemas.openxmlformats.org/officeDocument/2006/relationships/hyperlink" Target="https://www.fukushima-tv.co.jp/localnews/2023/12/2023120700000008.html" TargetMode="External"/><Relationship Id="rId10" Type="http://schemas.openxmlformats.org/officeDocument/2006/relationships/printerSettings" Target="../printerSettings/printerSettings5.bin"/><Relationship Id="rId4" Type="http://schemas.openxmlformats.org/officeDocument/2006/relationships/hyperlink" Target="https://www.chunichi.co.jp/article/818052" TargetMode="External"/><Relationship Id="rId9" Type="http://schemas.openxmlformats.org/officeDocument/2006/relationships/hyperlink" Target="https://www.kanaloco.jp/news/government/article-1040021.html"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3.nhk.or.jp/news/html/20231202/k10014276121000.html" TargetMode="External"/><Relationship Id="rId3" Type="http://schemas.openxmlformats.org/officeDocument/2006/relationships/hyperlink" Target="https://www.recordchina.co.jp/b924923-s25-c100-d0193.html" TargetMode="External"/><Relationship Id="rId7" Type="http://schemas.openxmlformats.org/officeDocument/2006/relationships/hyperlink" Target="https://news.yahoo.co.jp/articles/f257c796310ee5fab8f0bfb0ae307a0bde4202b9" TargetMode="External"/><Relationship Id="rId2" Type="http://schemas.openxmlformats.org/officeDocument/2006/relationships/hyperlink" Target="https://news.yahoo.co.jp/articles/75996df349f1f093457962ef48d5fb82350ca1af" TargetMode="External"/><Relationship Id="rId1" Type="http://schemas.openxmlformats.org/officeDocument/2006/relationships/hyperlink" Target="https://www.topics.or.jp/articles/-/1005364" TargetMode="External"/><Relationship Id="rId6" Type="http://schemas.openxmlformats.org/officeDocument/2006/relationships/hyperlink" Target="https://www.jetro.go.jp/biznews/2023/12/40d11b44ca93180d.html" TargetMode="External"/><Relationship Id="rId11" Type="http://schemas.openxmlformats.org/officeDocument/2006/relationships/printerSettings" Target="../printerSettings/printerSettings6.bin"/><Relationship Id="rId5" Type="http://schemas.openxmlformats.org/officeDocument/2006/relationships/hyperlink" Target="https://www.nikkei.com/article/DGKKZO76704310V01C23A2FFJ000/" TargetMode="External"/><Relationship Id="rId10" Type="http://schemas.openxmlformats.org/officeDocument/2006/relationships/hyperlink" Target="https://www.jetro.go.jp/biznews/2023/12/87cbbd0840f1bc25.html" TargetMode="External"/><Relationship Id="rId4" Type="http://schemas.openxmlformats.org/officeDocument/2006/relationships/hyperlink" Target="https://www.jetro.go.jp/biznews/2023/12/ddd622b977eca4e7.html" TargetMode="External"/><Relationship Id="rId9" Type="http://schemas.openxmlformats.org/officeDocument/2006/relationships/hyperlink" Target="https://www.jetro.go.jp/biznews/2023/12/c243bfd91edf3dbf.html"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www.mhlw.go.jp/stf/covid-19/kokunainohasseijoukyou.html"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5"/>
  <sheetViews>
    <sheetView zoomScaleNormal="100" workbookViewId="0">
      <selection activeCell="A22" sqref="A14:H22"/>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140" t="s">
        <v>445</v>
      </c>
      <c r="B1" s="141"/>
      <c r="C1" s="141" t="s">
        <v>166</v>
      </c>
      <c r="D1" s="141"/>
      <c r="E1" s="141"/>
      <c r="F1" s="141"/>
      <c r="G1" s="141"/>
      <c r="H1" s="141"/>
      <c r="I1" s="100"/>
    </row>
    <row r="2" spans="1:9">
      <c r="A2" s="142" t="s">
        <v>116</v>
      </c>
      <c r="B2" s="143"/>
      <c r="C2" s="143"/>
      <c r="D2" s="143"/>
      <c r="E2" s="143"/>
      <c r="F2" s="143"/>
      <c r="G2" s="143"/>
      <c r="H2" s="143"/>
      <c r="I2" s="100"/>
    </row>
    <row r="3" spans="1:9" ht="15.75" customHeight="1">
      <c r="A3" s="516" t="s">
        <v>28</v>
      </c>
      <c r="B3" s="517"/>
      <c r="C3" s="517"/>
      <c r="D3" s="517"/>
      <c r="E3" s="517"/>
      <c r="F3" s="517"/>
      <c r="G3" s="517"/>
      <c r="H3" s="518"/>
      <c r="I3" s="100"/>
    </row>
    <row r="4" spans="1:9">
      <c r="A4" s="142" t="s">
        <v>446</v>
      </c>
      <c r="B4" s="143"/>
      <c r="C4" s="143"/>
      <c r="D4" s="143"/>
      <c r="E4" s="143"/>
      <c r="F4" s="143"/>
      <c r="G4" s="143"/>
      <c r="H4" s="143"/>
      <c r="I4" s="100"/>
    </row>
    <row r="5" spans="1:9">
      <c r="A5" s="142" t="s">
        <v>117</v>
      </c>
      <c r="B5" s="143"/>
      <c r="C5" s="143"/>
      <c r="D5" s="143"/>
      <c r="E5" s="143"/>
      <c r="F5" s="143"/>
      <c r="G5" s="143"/>
      <c r="H5" s="143"/>
      <c r="I5" s="100"/>
    </row>
    <row r="6" spans="1:9">
      <c r="A6" s="144" t="s">
        <v>116</v>
      </c>
      <c r="B6" s="145"/>
      <c r="C6" s="145"/>
      <c r="D6" s="145"/>
      <c r="E6" s="145"/>
      <c r="F6" s="145"/>
      <c r="G6" s="145"/>
      <c r="H6" s="145"/>
      <c r="I6" s="100"/>
    </row>
    <row r="7" spans="1:9">
      <c r="A7" s="144" t="s">
        <v>118</v>
      </c>
      <c r="B7" s="145"/>
      <c r="C7" s="145"/>
      <c r="D7" s="145"/>
      <c r="E7" s="145"/>
      <c r="F7" s="145"/>
      <c r="G7" s="145"/>
      <c r="H7" s="145"/>
      <c r="I7" s="100"/>
    </row>
    <row r="8" spans="1:9">
      <c r="A8" s="146" t="s">
        <v>119</v>
      </c>
      <c r="B8" s="147"/>
      <c r="C8" s="147"/>
      <c r="D8" s="147"/>
      <c r="E8" s="147"/>
      <c r="F8" s="147"/>
      <c r="G8" s="147"/>
      <c r="H8" s="147"/>
      <c r="I8" s="100"/>
    </row>
    <row r="9" spans="1:9" ht="15" customHeight="1">
      <c r="A9" s="350" t="s">
        <v>176</v>
      </c>
      <c r="C9" s="171"/>
      <c r="D9" s="171"/>
      <c r="E9" s="171"/>
      <c r="F9" s="171"/>
      <c r="G9" s="171"/>
      <c r="H9" s="171"/>
      <c r="I9" s="100"/>
    </row>
    <row r="10" spans="1:9" ht="15" customHeight="1">
      <c r="A10" s="350" t="s">
        <v>180</v>
      </c>
      <c r="B10" s="170"/>
      <c r="C10" s="171"/>
      <c r="D10" s="171"/>
      <c r="E10" s="171"/>
      <c r="F10" s="171"/>
      <c r="G10" s="171"/>
      <c r="H10" s="171"/>
      <c r="I10" s="100"/>
    </row>
    <row r="11" spans="1:9" ht="15" customHeight="1">
      <c r="A11" s="350" t="s">
        <v>181</v>
      </c>
      <c r="B11" s="170"/>
      <c r="C11" s="171"/>
      <c r="D11" s="171"/>
      <c r="E11" s="171"/>
      <c r="F11" s="171"/>
      <c r="G11" s="171"/>
      <c r="H11" s="171"/>
      <c r="I11" s="100"/>
    </row>
    <row r="12" spans="1:9" ht="15" customHeight="1">
      <c r="A12" s="350" t="s">
        <v>182</v>
      </c>
      <c r="G12" s="171" t="s">
        <v>28</v>
      </c>
      <c r="H12" s="171"/>
      <c r="I12" s="100"/>
    </row>
    <row r="13" spans="1:9" ht="15" customHeight="1">
      <c r="A13" s="350"/>
      <c r="G13" s="171"/>
      <c r="H13" s="171"/>
      <c r="I13" s="100"/>
    </row>
    <row r="14" spans="1:9" ht="15" customHeight="1">
      <c r="A14" s="350" t="s">
        <v>183</v>
      </c>
      <c r="B14" s="170" t="str">
        <f>+'48　食中毒記事等 '!A2</f>
        <v xml:space="preserve">豊橋のスポーツ行事で８２人が食中毒 仕出し弁当店に営業禁止処分 - 中日新聞 </v>
      </c>
      <c r="C14" s="170"/>
      <c r="D14" s="172"/>
      <c r="E14" s="170"/>
      <c r="F14" s="173"/>
      <c r="G14" s="171"/>
      <c r="H14" s="171"/>
      <c r="I14" s="100"/>
    </row>
    <row r="15" spans="1:9" ht="15" customHeight="1">
      <c r="A15" s="350" t="s">
        <v>184</v>
      </c>
      <c r="B15" s="170" t="s">
        <v>185</v>
      </c>
      <c r="C15" s="170"/>
      <c r="D15" s="170" t="s">
        <v>186</v>
      </c>
      <c r="E15" s="170"/>
      <c r="F15" s="172">
        <f>+'48　ノロウイルス関連情報 '!G73</f>
        <v>5.1100000000000003</v>
      </c>
      <c r="G15" s="170" t="str">
        <f>+'48　ノロウイルス関連情報 '!H73</f>
        <v>　：先週より</v>
      </c>
      <c r="H15" s="394">
        <f>+'48　ノロウイルス関連情報 '!I73</f>
        <v>0.72000000000000064</v>
      </c>
      <c r="I15" s="100"/>
    </row>
    <row r="16" spans="1:9" s="112" customFormat="1" ht="15" customHeight="1">
      <c r="A16" s="174" t="s">
        <v>120</v>
      </c>
      <c r="B16" s="522" t="str">
        <f>+'48　残留農薬　等 '!A2</f>
        <v>ブロッコリー 一部残留農薬基準超過</v>
      </c>
      <c r="C16" s="522"/>
      <c r="D16" s="522"/>
      <c r="E16" s="522"/>
      <c r="F16" s="522"/>
      <c r="G16" s="522"/>
      <c r="H16" s="175"/>
      <c r="I16" s="111"/>
    </row>
    <row r="17" spans="1:16" ht="15" customHeight="1">
      <c r="A17" s="169" t="s">
        <v>121</v>
      </c>
      <c r="B17" s="522" t="str">
        <f>+'48　食品表示'!A2</f>
        <v>コメを偽って表示し販売か 卸売り会社に山梨県が是正指示</v>
      </c>
      <c r="C17" s="522"/>
      <c r="D17" s="522"/>
      <c r="E17" s="522"/>
      <c r="F17" s="522"/>
      <c r="G17" s="522"/>
      <c r="H17" s="171"/>
      <c r="I17" s="100"/>
    </row>
    <row r="18" spans="1:16" ht="15" customHeight="1">
      <c r="A18" s="169" t="s">
        <v>122</v>
      </c>
      <c r="B18" s="171" t="str">
        <f>+'48　海外情報'!A2</f>
        <v>イタリア下院、欧州初の培養肉の生産・販売禁止法案を可決(イタリア) ｜ ビジネス短信 ―ジェトロ</v>
      </c>
      <c r="D18" s="171"/>
      <c r="E18" s="171"/>
      <c r="F18" s="171"/>
      <c r="G18" s="171"/>
      <c r="H18" s="171"/>
      <c r="I18" s="100"/>
    </row>
    <row r="19" spans="1:16" ht="15" customHeight="1">
      <c r="A19" s="176" t="s">
        <v>123</v>
      </c>
      <c r="B19" s="177" t="str">
        <f>+'48　海外情報'!A5</f>
        <v>米環境保護庁、ノースカロライナ州へのPFAS含有廃棄物の輸入承認を取り消し(米国、オランダ) ｜ ジェトロ</v>
      </c>
      <c r="C19" s="519" t="s">
        <v>190</v>
      </c>
      <c r="D19" s="519"/>
      <c r="E19" s="519"/>
      <c r="F19" s="519"/>
      <c r="G19" s="519"/>
      <c r="H19" s="520"/>
      <c r="I19" s="100"/>
    </row>
    <row r="20" spans="1:16" ht="15" customHeight="1">
      <c r="A20" s="169" t="s">
        <v>124</v>
      </c>
      <c r="B20" s="170" t="str">
        <f>+'48　感染症統計'!A21</f>
        <v>※2023年 第48週（11/27～12/3） 現在</v>
      </c>
      <c r="C20" s="171"/>
      <c r="D20" s="170" t="s">
        <v>21</v>
      </c>
      <c r="E20" s="171"/>
      <c r="F20" s="171"/>
      <c r="G20" s="171"/>
      <c r="H20" s="171"/>
      <c r="I20" s="100"/>
    </row>
    <row r="21" spans="1:16" ht="15" customHeight="1">
      <c r="A21" s="169" t="s">
        <v>125</v>
      </c>
      <c r="B21" s="521" t="s">
        <v>205</v>
      </c>
      <c r="C21" s="521"/>
      <c r="D21" s="521"/>
      <c r="E21" s="521"/>
      <c r="F21" s="521"/>
      <c r="G21" s="521"/>
      <c r="H21" s="171"/>
      <c r="I21" s="100"/>
    </row>
    <row r="22" spans="1:16" ht="15" customHeight="1">
      <c r="A22" s="169" t="s">
        <v>162</v>
      </c>
      <c r="B22" s="284" t="str">
        <f>+'48  衛生訓話'!A2</f>
        <v>今週のお題　(年末になりました　来年に向けて　大掃除)</v>
      </c>
      <c r="C22" s="171"/>
      <c r="D22" s="171"/>
      <c r="E22" s="171"/>
      <c r="F22" s="178"/>
      <c r="G22" s="171"/>
      <c r="H22" s="171"/>
      <c r="I22" s="100"/>
    </row>
    <row r="23" spans="1:16" ht="15" customHeight="1">
      <c r="A23" s="169" t="s">
        <v>193</v>
      </c>
      <c r="B23" s="313" t="s">
        <v>232</v>
      </c>
      <c r="C23" s="171"/>
      <c r="D23" s="171"/>
      <c r="E23" s="171"/>
      <c r="F23" s="171" t="s">
        <v>21</v>
      </c>
      <c r="G23" s="171"/>
      <c r="H23" s="171"/>
      <c r="I23" s="100"/>
      <c r="P23" t="s">
        <v>172</v>
      </c>
    </row>
    <row r="24" spans="1:16" ht="15" customHeight="1">
      <c r="A24" s="169" t="s">
        <v>21</v>
      </c>
      <c r="C24" s="171"/>
      <c r="D24" s="171"/>
      <c r="E24" s="171"/>
      <c r="F24" s="171"/>
      <c r="G24" s="171"/>
      <c r="H24" s="171"/>
      <c r="I24" s="100"/>
      <c r="L24" t="s">
        <v>190</v>
      </c>
    </row>
    <row r="25" spans="1:16">
      <c r="A25" s="146" t="s">
        <v>119</v>
      </c>
      <c r="B25" s="147"/>
      <c r="C25" s="147"/>
      <c r="D25" s="147"/>
      <c r="E25" s="147"/>
      <c r="F25" s="147"/>
      <c r="G25" s="147"/>
      <c r="H25" s="147"/>
      <c r="I25" s="100"/>
    </row>
    <row r="26" spans="1:16">
      <c r="A26" s="144" t="s">
        <v>21</v>
      </c>
      <c r="B26" s="145"/>
      <c r="C26" s="145"/>
      <c r="D26" s="145"/>
      <c r="E26" s="145"/>
      <c r="F26" s="145"/>
      <c r="G26" s="145"/>
      <c r="H26" s="145"/>
      <c r="I26" s="100"/>
    </row>
    <row r="27" spans="1:16">
      <c r="A27" s="101" t="s">
        <v>126</v>
      </c>
      <c r="I27" s="100"/>
    </row>
    <row r="28" spans="1:16">
      <c r="A28" s="100"/>
      <c r="I28" s="100"/>
    </row>
    <row r="29" spans="1:16">
      <c r="A29" s="100"/>
      <c r="I29" s="100"/>
    </row>
    <row r="30" spans="1:16">
      <c r="A30" s="100"/>
      <c r="I30" s="100"/>
    </row>
    <row r="31" spans="1:16">
      <c r="A31" s="100"/>
      <c r="I31" s="100"/>
    </row>
    <row r="32" spans="1:16">
      <c r="A32" s="100"/>
      <c r="I32" s="100"/>
    </row>
    <row r="33" spans="1:9">
      <c r="A33" s="100"/>
      <c r="I33" s="100"/>
    </row>
    <row r="34" spans="1:9">
      <c r="A34" s="100"/>
      <c r="H34" t="s">
        <v>174</v>
      </c>
      <c r="I34" s="100"/>
    </row>
    <row r="35" spans="1:9">
      <c r="A35" s="100"/>
      <c r="I35" s="100"/>
    </row>
    <row r="36" spans="1:9">
      <c r="A36" s="100"/>
      <c r="I36" s="100"/>
    </row>
    <row r="37" spans="1:9">
      <c r="A37" s="100"/>
      <c r="I37" s="100"/>
    </row>
    <row r="38" spans="1:9" ht="13.8" thickBot="1">
      <c r="A38" s="102"/>
      <c r="B38" s="103"/>
      <c r="C38" s="103"/>
      <c r="D38" s="103"/>
      <c r="E38" s="103"/>
      <c r="F38" s="103"/>
      <c r="G38" s="103"/>
      <c r="H38" s="103"/>
      <c r="I38" s="100"/>
    </row>
    <row r="39" spans="1:9" ht="13.8" thickTop="1"/>
    <row r="42" spans="1:9" ht="24.6">
      <c r="A42" s="116" t="s">
        <v>129</v>
      </c>
    </row>
    <row r="43" spans="1:9" ht="40.5" customHeight="1">
      <c r="A43" s="523" t="s">
        <v>130</v>
      </c>
      <c r="B43" s="523"/>
      <c r="C43" s="523"/>
      <c r="D43" s="523"/>
      <c r="E43" s="523"/>
      <c r="F43" s="523"/>
      <c r="G43" s="523"/>
    </row>
    <row r="44" spans="1:9" ht="30.75" customHeight="1">
      <c r="A44" s="515" t="s">
        <v>131</v>
      </c>
      <c r="B44" s="515"/>
      <c r="C44" s="515"/>
      <c r="D44" s="515"/>
      <c r="E44" s="515"/>
      <c r="F44" s="515"/>
      <c r="G44" s="515"/>
    </row>
    <row r="45" spans="1:9" ht="15">
      <c r="A45" s="117"/>
    </row>
    <row r="46" spans="1:9" ht="69.75" customHeight="1">
      <c r="A46" s="510" t="s">
        <v>139</v>
      </c>
      <c r="B46" s="510"/>
      <c r="C46" s="510"/>
      <c r="D46" s="510"/>
      <c r="E46" s="510"/>
      <c r="F46" s="510"/>
      <c r="G46" s="510"/>
    </row>
    <row r="47" spans="1:9" ht="35.25" customHeight="1">
      <c r="A47" s="515" t="s">
        <v>132</v>
      </c>
      <c r="B47" s="515"/>
      <c r="C47" s="515"/>
      <c r="D47" s="515"/>
      <c r="E47" s="515"/>
      <c r="F47" s="515"/>
      <c r="G47" s="515"/>
    </row>
    <row r="48" spans="1:9" ht="59.25" customHeight="1">
      <c r="A48" s="510" t="s">
        <v>133</v>
      </c>
      <c r="B48" s="510"/>
      <c r="C48" s="510"/>
      <c r="D48" s="510"/>
      <c r="E48" s="510"/>
      <c r="F48" s="510"/>
      <c r="G48" s="510"/>
    </row>
    <row r="49" spans="1:7" ht="15">
      <c r="A49" s="118"/>
    </row>
    <row r="50" spans="1:7" ht="27.75" customHeight="1">
      <c r="A50" s="512" t="s">
        <v>134</v>
      </c>
      <c r="B50" s="512"/>
      <c r="C50" s="512"/>
      <c r="D50" s="512"/>
      <c r="E50" s="512"/>
      <c r="F50" s="512"/>
      <c r="G50" s="512"/>
    </row>
    <row r="51" spans="1:7" ht="53.25" customHeight="1">
      <c r="A51" s="511" t="s">
        <v>140</v>
      </c>
      <c r="B51" s="510"/>
      <c r="C51" s="510"/>
      <c r="D51" s="510"/>
      <c r="E51" s="510"/>
      <c r="F51" s="510"/>
      <c r="G51" s="510"/>
    </row>
    <row r="52" spans="1:7" ht="15">
      <c r="A52" s="118"/>
    </row>
    <row r="53" spans="1:7" ht="32.25" customHeight="1">
      <c r="A53" s="512" t="s">
        <v>135</v>
      </c>
      <c r="B53" s="512"/>
      <c r="C53" s="512"/>
      <c r="D53" s="512"/>
      <c r="E53" s="512"/>
      <c r="F53" s="512"/>
      <c r="G53" s="512"/>
    </row>
    <row r="54" spans="1:7" ht="15">
      <c r="A54" s="117"/>
    </row>
    <row r="55" spans="1:7" ht="87" customHeight="1">
      <c r="A55" s="511" t="s">
        <v>141</v>
      </c>
      <c r="B55" s="510"/>
      <c r="C55" s="510"/>
      <c r="D55" s="510"/>
      <c r="E55" s="510"/>
      <c r="F55" s="510"/>
      <c r="G55" s="510"/>
    </row>
    <row r="56" spans="1:7" ht="15">
      <c r="A56" s="118"/>
    </row>
    <row r="57" spans="1:7" ht="32.25" customHeight="1">
      <c r="A57" s="512" t="s">
        <v>136</v>
      </c>
      <c r="B57" s="512"/>
      <c r="C57" s="512"/>
      <c r="D57" s="512"/>
      <c r="E57" s="512"/>
      <c r="F57" s="512"/>
      <c r="G57" s="512"/>
    </row>
    <row r="58" spans="1:7" ht="29.25" customHeight="1">
      <c r="A58" s="510" t="s">
        <v>137</v>
      </c>
      <c r="B58" s="510"/>
      <c r="C58" s="510"/>
      <c r="D58" s="510"/>
      <c r="E58" s="510"/>
      <c r="F58" s="510"/>
      <c r="G58" s="510"/>
    </row>
    <row r="59" spans="1:7" ht="15">
      <c r="A59" s="118"/>
    </row>
    <row r="60" spans="1:7" s="112" customFormat="1" ht="110.25" customHeight="1">
      <c r="A60" s="513" t="s">
        <v>142</v>
      </c>
      <c r="B60" s="514"/>
      <c r="C60" s="514"/>
      <c r="D60" s="514"/>
      <c r="E60" s="514"/>
      <c r="F60" s="514"/>
      <c r="G60" s="514"/>
    </row>
    <row r="61" spans="1:7" ht="34.5" customHeight="1">
      <c r="A61" s="515" t="s">
        <v>138</v>
      </c>
      <c r="B61" s="515"/>
      <c r="C61" s="515"/>
      <c r="D61" s="515"/>
      <c r="E61" s="515"/>
      <c r="F61" s="515"/>
      <c r="G61" s="515"/>
    </row>
    <row r="62" spans="1:7" ht="114" customHeight="1">
      <c r="A62" s="511" t="s">
        <v>143</v>
      </c>
      <c r="B62" s="510"/>
      <c r="C62" s="510"/>
      <c r="D62" s="510"/>
      <c r="E62" s="510"/>
      <c r="F62" s="510"/>
      <c r="G62" s="510"/>
    </row>
    <row r="63" spans="1:7" ht="109.5" customHeight="1">
      <c r="A63" s="510"/>
      <c r="B63" s="510"/>
      <c r="C63" s="510"/>
      <c r="D63" s="510"/>
      <c r="E63" s="510"/>
      <c r="F63" s="510"/>
      <c r="G63" s="510"/>
    </row>
    <row r="64" spans="1:7" ht="15">
      <c r="A64" s="118"/>
    </row>
    <row r="65" spans="1:7" s="115" customFormat="1" ht="57.75" customHeight="1">
      <c r="A65" s="510"/>
      <c r="B65" s="510"/>
      <c r="C65" s="510"/>
      <c r="D65" s="510"/>
      <c r="E65" s="510"/>
      <c r="F65" s="510"/>
      <c r="G65" s="510"/>
    </row>
  </sheetData>
  <mergeCells count="21">
    <mergeCell ref="A3:H3"/>
    <mergeCell ref="C19:H19"/>
    <mergeCell ref="B21:G21"/>
    <mergeCell ref="B16:G16"/>
    <mergeCell ref="A43:G43"/>
    <mergeCell ref="B17:G17"/>
    <mergeCell ref="A51:G51"/>
    <mergeCell ref="A50:G50"/>
    <mergeCell ref="A57:G57"/>
    <mergeCell ref="A44:G44"/>
    <mergeCell ref="A46:G46"/>
    <mergeCell ref="A48:G48"/>
    <mergeCell ref="A47:G47"/>
    <mergeCell ref="A63:G63"/>
    <mergeCell ref="A62:G62"/>
    <mergeCell ref="A65:G65"/>
    <mergeCell ref="A55:G55"/>
    <mergeCell ref="A53:G53"/>
    <mergeCell ref="A60:G60"/>
    <mergeCell ref="A58:G58"/>
    <mergeCell ref="A61:G61"/>
  </mergeCells>
  <phoneticPr fontId="33"/>
  <hyperlinks>
    <hyperlink ref="A43"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53"/>
  <sheetViews>
    <sheetView view="pageBreakPreview" zoomScaleNormal="100" zoomScaleSheetLayoutView="100" workbookViewId="0">
      <selection activeCell="C19" sqref="C19"/>
    </sheetView>
  </sheetViews>
  <sheetFormatPr defaultColWidth="9" defaultRowHeight="13.2"/>
  <cols>
    <col min="1" max="1" width="21.33203125" style="41" customWidth="1"/>
    <col min="2" max="2" width="19.77734375" style="41" customWidth="1"/>
    <col min="3" max="3" width="80.21875" style="258" customWidth="1"/>
    <col min="4" max="4" width="14.44140625" style="42" customWidth="1"/>
    <col min="5" max="5" width="13.6640625" style="42"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272" t="s">
        <v>240</v>
      </c>
      <c r="B1" s="273" t="s">
        <v>156</v>
      </c>
      <c r="C1" s="336" t="s">
        <v>171</v>
      </c>
      <c r="D1" s="274" t="s">
        <v>25</v>
      </c>
      <c r="E1" s="275" t="s">
        <v>26</v>
      </c>
    </row>
    <row r="2" spans="1:5" s="105" customFormat="1" ht="24" customHeight="1">
      <c r="A2" s="406" t="s">
        <v>211</v>
      </c>
      <c r="B2" s="407" t="s">
        <v>241</v>
      </c>
      <c r="C2" s="476" t="s">
        <v>316</v>
      </c>
      <c r="D2" s="408">
        <v>45268</v>
      </c>
      <c r="E2" s="409">
        <v>45268</v>
      </c>
    </row>
    <row r="3" spans="1:5" s="105" customFormat="1" ht="24" customHeight="1">
      <c r="A3" s="456" t="s">
        <v>211</v>
      </c>
      <c r="B3" s="457" t="s">
        <v>216</v>
      </c>
      <c r="C3" s="478" t="s">
        <v>317</v>
      </c>
      <c r="D3" s="458">
        <v>45268</v>
      </c>
      <c r="E3" s="459">
        <v>45268</v>
      </c>
    </row>
    <row r="4" spans="1:5" s="105" customFormat="1" ht="24" customHeight="1">
      <c r="A4" s="456" t="s">
        <v>211</v>
      </c>
      <c r="B4" s="457" t="s">
        <v>242</v>
      </c>
      <c r="C4" s="478" t="s">
        <v>318</v>
      </c>
      <c r="D4" s="458">
        <v>45268</v>
      </c>
      <c r="E4" s="459">
        <v>45268</v>
      </c>
    </row>
    <row r="5" spans="1:5" s="105" customFormat="1" ht="24" customHeight="1">
      <c r="A5" s="456" t="s">
        <v>211</v>
      </c>
      <c r="B5" s="457" t="s">
        <v>243</v>
      </c>
      <c r="C5" s="497" t="s">
        <v>228</v>
      </c>
      <c r="D5" s="458">
        <v>45267</v>
      </c>
      <c r="E5" s="459">
        <v>45268</v>
      </c>
    </row>
    <row r="6" spans="1:5" s="105" customFormat="1" ht="24" customHeight="1">
      <c r="A6" s="406" t="s">
        <v>211</v>
      </c>
      <c r="B6" s="407" t="s">
        <v>244</v>
      </c>
      <c r="C6" s="476" t="s">
        <v>319</v>
      </c>
      <c r="D6" s="408">
        <v>45265</v>
      </c>
      <c r="E6" s="409">
        <v>45268</v>
      </c>
    </row>
    <row r="7" spans="1:5" s="105" customFormat="1" ht="24" customHeight="1">
      <c r="A7" s="406" t="s">
        <v>214</v>
      </c>
      <c r="B7" s="407" t="s">
        <v>245</v>
      </c>
      <c r="C7" s="498" t="s">
        <v>320</v>
      </c>
      <c r="D7" s="408">
        <v>45261</v>
      </c>
      <c r="E7" s="409">
        <v>45268</v>
      </c>
    </row>
    <row r="8" spans="1:5" ht="24" customHeight="1">
      <c r="A8" s="406" t="s">
        <v>214</v>
      </c>
      <c r="B8" s="407" t="s">
        <v>246</v>
      </c>
      <c r="C8" s="498" t="s">
        <v>321</v>
      </c>
      <c r="D8" s="408">
        <v>45261</v>
      </c>
      <c r="E8" s="409">
        <v>45268</v>
      </c>
    </row>
    <row r="9" spans="1:5" s="105" customFormat="1" ht="22.95" customHeight="1">
      <c r="A9" s="406" t="s">
        <v>211</v>
      </c>
      <c r="B9" s="407" t="s">
        <v>247</v>
      </c>
      <c r="C9" s="407" t="s">
        <v>322</v>
      </c>
      <c r="D9" s="408">
        <v>45260</v>
      </c>
      <c r="E9" s="409">
        <v>45268</v>
      </c>
    </row>
    <row r="10" spans="1:5" s="105" customFormat="1" ht="22.95" customHeight="1">
      <c r="A10" s="406" t="s">
        <v>211</v>
      </c>
      <c r="B10" s="407" t="s">
        <v>226</v>
      </c>
      <c r="C10" s="476" t="s">
        <v>248</v>
      </c>
      <c r="D10" s="408">
        <v>45267</v>
      </c>
      <c r="E10" s="409">
        <v>45267</v>
      </c>
    </row>
    <row r="11" spans="1:5" s="105" customFormat="1" ht="22.95" customHeight="1">
      <c r="A11" s="105" t="s">
        <v>211</v>
      </c>
      <c r="B11" s="407" t="s">
        <v>249</v>
      </c>
      <c r="C11" s="485" t="s">
        <v>250</v>
      </c>
      <c r="D11" s="408">
        <v>45267</v>
      </c>
      <c r="E11" s="409">
        <v>45267</v>
      </c>
    </row>
    <row r="12" spans="1:5" s="105" customFormat="1" ht="22.95" customHeight="1">
      <c r="A12" s="406" t="s">
        <v>211</v>
      </c>
      <c r="B12" s="407" t="s">
        <v>251</v>
      </c>
      <c r="C12" s="476" t="s">
        <v>252</v>
      </c>
      <c r="D12" s="408">
        <v>45266</v>
      </c>
      <c r="E12" s="409">
        <v>45267</v>
      </c>
    </row>
    <row r="13" spans="1:5" s="105" customFormat="1" ht="22.95" customHeight="1">
      <c r="A13" s="428" t="s">
        <v>214</v>
      </c>
      <c r="B13" s="429" t="s">
        <v>253</v>
      </c>
      <c r="C13" s="499" t="s">
        <v>254</v>
      </c>
      <c r="D13" s="430">
        <v>45266</v>
      </c>
      <c r="E13" s="431">
        <v>45267</v>
      </c>
    </row>
    <row r="14" spans="1:5" s="105" customFormat="1" ht="22.95" customHeight="1">
      <c r="A14" s="428" t="s">
        <v>211</v>
      </c>
      <c r="B14" s="429" t="s">
        <v>255</v>
      </c>
      <c r="C14" s="429" t="s">
        <v>256</v>
      </c>
      <c r="D14" s="430">
        <v>45266</v>
      </c>
      <c r="E14" s="431">
        <v>45267</v>
      </c>
    </row>
    <row r="15" spans="1:5" s="105" customFormat="1" ht="22.95" customHeight="1">
      <c r="A15" s="428" t="s">
        <v>213</v>
      </c>
      <c r="B15" s="429" t="s">
        <v>257</v>
      </c>
      <c r="C15" s="499" t="s">
        <v>258</v>
      </c>
      <c r="D15" s="430">
        <v>45266</v>
      </c>
      <c r="E15" s="431">
        <v>45267</v>
      </c>
    </row>
    <row r="16" spans="1:5" s="105" customFormat="1" ht="22.95" customHeight="1">
      <c r="A16" s="428" t="s">
        <v>211</v>
      </c>
      <c r="B16" s="429" t="s">
        <v>227</v>
      </c>
      <c r="C16" s="477" t="s">
        <v>259</v>
      </c>
      <c r="D16" s="430">
        <v>45266</v>
      </c>
      <c r="E16" s="431">
        <v>45266</v>
      </c>
    </row>
    <row r="17" spans="1:5" s="105" customFormat="1" ht="22.95" customHeight="1">
      <c r="A17" s="428" t="s">
        <v>214</v>
      </c>
      <c r="B17" s="429" t="s">
        <v>260</v>
      </c>
      <c r="C17" s="429" t="s">
        <v>261</v>
      </c>
      <c r="D17" s="430">
        <v>45266</v>
      </c>
      <c r="E17" s="431">
        <v>45266</v>
      </c>
    </row>
    <row r="18" spans="1:5" s="105" customFormat="1" ht="22.95" customHeight="1">
      <c r="A18" s="428" t="s">
        <v>211</v>
      </c>
      <c r="B18" s="429" t="s">
        <v>262</v>
      </c>
      <c r="C18" s="500" t="s">
        <v>263</v>
      </c>
      <c r="D18" s="430">
        <v>45265</v>
      </c>
      <c r="E18" s="431">
        <v>45266</v>
      </c>
    </row>
    <row r="19" spans="1:5" s="105" customFormat="1" ht="22.95" customHeight="1">
      <c r="A19" s="456" t="s">
        <v>213</v>
      </c>
      <c r="B19" s="457" t="s">
        <v>264</v>
      </c>
      <c r="C19" s="480" t="s">
        <v>265</v>
      </c>
      <c r="D19" s="458">
        <v>45265</v>
      </c>
      <c r="E19" s="459">
        <v>45266</v>
      </c>
    </row>
    <row r="20" spans="1:5" s="105" customFormat="1" ht="22.95" customHeight="1">
      <c r="A20" s="456" t="s">
        <v>211</v>
      </c>
      <c r="B20" s="457" t="s">
        <v>266</v>
      </c>
      <c r="C20" s="475" t="s">
        <v>267</v>
      </c>
      <c r="D20" s="458">
        <v>45265</v>
      </c>
      <c r="E20" s="459">
        <v>45266</v>
      </c>
    </row>
    <row r="21" spans="1:5" s="105" customFormat="1" ht="22.95" customHeight="1">
      <c r="A21" s="456" t="s">
        <v>211</v>
      </c>
      <c r="B21" s="457" t="s">
        <v>268</v>
      </c>
      <c r="C21" s="478" t="s">
        <v>269</v>
      </c>
      <c r="D21" s="458">
        <v>45265</v>
      </c>
      <c r="E21" s="459">
        <v>45266</v>
      </c>
    </row>
    <row r="22" spans="1:5" s="105" customFormat="1" ht="22.95" customHeight="1">
      <c r="A22" s="456" t="s">
        <v>211</v>
      </c>
      <c r="B22" s="457" t="s">
        <v>270</v>
      </c>
      <c r="C22" s="478" t="s">
        <v>271</v>
      </c>
      <c r="D22" s="458">
        <v>45265</v>
      </c>
      <c r="E22" s="459">
        <v>45266</v>
      </c>
    </row>
    <row r="23" spans="1:5" s="105" customFormat="1" ht="22.95" customHeight="1">
      <c r="A23" s="456" t="s">
        <v>211</v>
      </c>
      <c r="B23" s="457" t="s">
        <v>272</v>
      </c>
      <c r="C23" s="475" t="s">
        <v>273</v>
      </c>
      <c r="D23" s="458">
        <v>45265</v>
      </c>
      <c r="E23" s="459">
        <v>45266</v>
      </c>
    </row>
    <row r="24" spans="1:5" s="105" customFormat="1" ht="22.95" customHeight="1">
      <c r="A24" s="456" t="s">
        <v>211</v>
      </c>
      <c r="B24" s="457" t="s">
        <v>274</v>
      </c>
      <c r="C24" s="475" t="s">
        <v>275</v>
      </c>
      <c r="D24" s="458">
        <v>45265</v>
      </c>
      <c r="E24" s="459">
        <v>45266</v>
      </c>
    </row>
    <row r="25" spans="1:5" s="105" customFormat="1" ht="22.95" customHeight="1">
      <c r="A25" s="456" t="s">
        <v>211</v>
      </c>
      <c r="B25" s="457" t="s">
        <v>226</v>
      </c>
      <c r="C25" s="478" t="s">
        <v>276</v>
      </c>
      <c r="D25" s="458">
        <v>45265</v>
      </c>
      <c r="E25" s="459">
        <v>45265</v>
      </c>
    </row>
    <row r="26" spans="1:5" s="105" customFormat="1" ht="22.95" customHeight="1">
      <c r="A26" s="456" t="s">
        <v>211</v>
      </c>
      <c r="B26" s="457" t="s">
        <v>277</v>
      </c>
      <c r="C26" s="497" t="s">
        <v>278</v>
      </c>
      <c r="D26" s="458">
        <v>45265</v>
      </c>
      <c r="E26" s="459">
        <v>45265</v>
      </c>
    </row>
    <row r="27" spans="1:5" s="105" customFormat="1" ht="22.95" customHeight="1">
      <c r="A27" s="456" t="s">
        <v>213</v>
      </c>
      <c r="B27" s="457" t="s">
        <v>279</v>
      </c>
      <c r="C27" s="457" t="s">
        <v>280</v>
      </c>
      <c r="D27" s="458">
        <v>45265</v>
      </c>
      <c r="E27" s="459">
        <v>45265</v>
      </c>
    </row>
    <row r="28" spans="1:5" s="105" customFormat="1" ht="22.95" customHeight="1">
      <c r="A28" s="456" t="s">
        <v>214</v>
      </c>
      <c r="B28" s="457" t="s">
        <v>281</v>
      </c>
      <c r="C28" s="475" t="s">
        <v>282</v>
      </c>
      <c r="D28" s="458">
        <v>45265</v>
      </c>
      <c r="E28" s="459">
        <v>45265</v>
      </c>
    </row>
    <row r="29" spans="1:5" s="105" customFormat="1" ht="22.95" customHeight="1">
      <c r="A29" s="456" t="s">
        <v>211</v>
      </c>
      <c r="B29" s="457" t="s">
        <v>212</v>
      </c>
      <c r="C29" s="480" t="s">
        <v>283</v>
      </c>
      <c r="D29" s="458">
        <v>45264</v>
      </c>
      <c r="E29" s="459">
        <v>45265</v>
      </c>
    </row>
    <row r="30" spans="1:5" s="105" customFormat="1" ht="22.95" customHeight="1">
      <c r="A30" s="456" t="s">
        <v>215</v>
      </c>
      <c r="B30" s="457" t="s">
        <v>284</v>
      </c>
      <c r="C30" s="497" t="s">
        <v>285</v>
      </c>
      <c r="D30" s="458">
        <v>45264</v>
      </c>
      <c r="E30" s="459">
        <v>45265</v>
      </c>
    </row>
    <row r="31" spans="1:5" s="105" customFormat="1" ht="22.95" customHeight="1">
      <c r="A31" s="456" t="s">
        <v>211</v>
      </c>
      <c r="B31" s="457" t="s">
        <v>286</v>
      </c>
      <c r="C31" s="457" t="s">
        <v>287</v>
      </c>
      <c r="D31" s="458">
        <v>45264</v>
      </c>
      <c r="E31" s="459">
        <v>45265</v>
      </c>
    </row>
    <row r="32" spans="1:5" s="105" customFormat="1" ht="22.95" customHeight="1">
      <c r="A32" s="456" t="s">
        <v>211</v>
      </c>
      <c r="B32" s="457" t="s">
        <v>212</v>
      </c>
      <c r="C32" s="478" t="s">
        <v>288</v>
      </c>
      <c r="D32" s="458">
        <v>45264</v>
      </c>
      <c r="E32" s="459">
        <v>45265</v>
      </c>
    </row>
    <row r="33" spans="1:5" s="105" customFormat="1" ht="22.95" customHeight="1">
      <c r="A33" s="456" t="s">
        <v>214</v>
      </c>
      <c r="B33" s="457" t="s">
        <v>289</v>
      </c>
      <c r="C33" s="497" t="s">
        <v>290</v>
      </c>
      <c r="D33" s="458">
        <v>45264</v>
      </c>
      <c r="E33" s="459">
        <v>45265</v>
      </c>
    </row>
    <row r="34" spans="1:5" s="105" customFormat="1" ht="22.95" customHeight="1">
      <c r="A34" s="456" t="s">
        <v>214</v>
      </c>
      <c r="B34" s="457" t="s">
        <v>291</v>
      </c>
      <c r="C34" s="475" t="s">
        <v>292</v>
      </c>
      <c r="D34" s="458">
        <v>45264</v>
      </c>
      <c r="E34" s="459">
        <v>45265</v>
      </c>
    </row>
    <row r="35" spans="1:5" s="105" customFormat="1" ht="22.95" customHeight="1">
      <c r="A35" s="456" t="s">
        <v>215</v>
      </c>
      <c r="B35" s="457" t="s">
        <v>293</v>
      </c>
      <c r="C35" s="475" t="s">
        <v>294</v>
      </c>
      <c r="D35" s="458">
        <v>45264</v>
      </c>
      <c r="E35" s="459">
        <v>45265</v>
      </c>
    </row>
    <row r="36" spans="1:5" s="105" customFormat="1" ht="22.95" customHeight="1">
      <c r="A36" s="456" t="s">
        <v>211</v>
      </c>
      <c r="B36" s="457" t="s">
        <v>295</v>
      </c>
      <c r="C36" s="478" t="s">
        <v>296</v>
      </c>
      <c r="D36" s="458">
        <v>45264</v>
      </c>
      <c r="E36" s="459">
        <v>45264</v>
      </c>
    </row>
    <row r="37" spans="1:5" s="105" customFormat="1" ht="22.95" customHeight="1">
      <c r="A37" s="456" t="s">
        <v>211</v>
      </c>
      <c r="B37" s="457" t="s">
        <v>297</v>
      </c>
      <c r="C37" s="475" t="s">
        <v>298</v>
      </c>
      <c r="D37" s="458">
        <v>45264</v>
      </c>
      <c r="E37" s="459">
        <v>45264</v>
      </c>
    </row>
    <row r="38" spans="1:5" s="105" customFormat="1" ht="22.95" customHeight="1">
      <c r="A38" s="456" t="s">
        <v>211</v>
      </c>
      <c r="B38" s="457" t="s">
        <v>299</v>
      </c>
      <c r="C38" s="497" t="s">
        <v>300</v>
      </c>
      <c r="D38" s="458">
        <v>45264</v>
      </c>
      <c r="E38" s="459">
        <v>45264</v>
      </c>
    </row>
    <row r="39" spans="1:5" s="105" customFormat="1" ht="22.95" customHeight="1">
      <c r="A39" s="456" t="s">
        <v>211</v>
      </c>
      <c r="B39" s="457" t="s">
        <v>301</v>
      </c>
      <c r="C39" s="497" t="s">
        <v>302</v>
      </c>
      <c r="D39" s="458">
        <v>45264</v>
      </c>
      <c r="E39" s="459">
        <v>45264</v>
      </c>
    </row>
    <row r="40" spans="1:5" s="105" customFormat="1" ht="22.95" customHeight="1">
      <c r="A40" s="456" t="s">
        <v>211</v>
      </c>
      <c r="B40" s="457" t="s">
        <v>303</v>
      </c>
      <c r="C40" s="497" t="s">
        <v>304</v>
      </c>
      <c r="D40" s="458">
        <v>45264</v>
      </c>
      <c r="E40" s="459">
        <v>45264</v>
      </c>
    </row>
    <row r="41" spans="1:5" s="105" customFormat="1" ht="22.95" customHeight="1">
      <c r="A41" s="456" t="s">
        <v>215</v>
      </c>
      <c r="B41" s="457" t="s">
        <v>305</v>
      </c>
      <c r="C41" s="497" t="s">
        <v>306</v>
      </c>
      <c r="D41" s="458">
        <v>45261</v>
      </c>
      <c r="E41" s="459">
        <v>45264</v>
      </c>
    </row>
    <row r="42" spans="1:5" s="105" customFormat="1" ht="22.95" customHeight="1">
      <c r="A42" s="456" t="s">
        <v>211</v>
      </c>
      <c r="B42" s="457" t="s">
        <v>307</v>
      </c>
      <c r="C42" s="480" t="s">
        <v>308</v>
      </c>
      <c r="D42" s="458">
        <v>45261</v>
      </c>
      <c r="E42" s="459">
        <v>45264</v>
      </c>
    </row>
    <row r="43" spans="1:5" s="105" customFormat="1" ht="22.95" customHeight="1">
      <c r="A43" s="456" t="s">
        <v>213</v>
      </c>
      <c r="B43" s="457" t="s">
        <v>309</v>
      </c>
      <c r="C43" s="497" t="s">
        <v>310</v>
      </c>
      <c r="D43" s="458">
        <v>45261</v>
      </c>
      <c r="E43" s="459">
        <v>45264</v>
      </c>
    </row>
    <row r="44" spans="1:5" s="105" customFormat="1" ht="22.95" customHeight="1">
      <c r="A44" s="456" t="s">
        <v>214</v>
      </c>
      <c r="B44" s="457" t="s">
        <v>311</v>
      </c>
      <c r="C44" s="457" t="s">
        <v>312</v>
      </c>
      <c r="D44" s="458">
        <v>45261</v>
      </c>
      <c r="E44" s="459">
        <v>45264</v>
      </c>
    </row>
    <row r="45" spans="1:5" s="105" customFormat="1" ht="22.95" customHeight="1">
      <c r="A45" s="456" t="s">
        <v>211</v>
      </c>
      <c r="B45" s="457" t="s">
        <v>284</v>
      </c>
      <c r="C45" s="479" t="s">
        <v>313</v>
      </c>
      <c r="D45" s="458">
        <v>45261</v>
      </c>
      <c r="E45" s="459">
        <v>45264</v>
      </c>
    </row>
    <row r="46" spans="1:5" s="105" customFormat="1" ht="22.95" customHeight="1">
      <c r="A46" s="456" t="s">
        <v>211</v>
      </c>
      <c r="B46" s="457" t="s">
        <v>314</v>
      </c>
      <c r="C46" s="475" t="s">
        <v>315</v>
      </c>
      <c r="D46" s="458">
        <v>45261</v>
      </c>
      <c r="E46" s="459">
        <v>45264</v>
      </c>
    </row>
    <row r="47" spans="1:5" s="105" customFormat="1" ht="22.95" customHeight="1">
      <c r="A47" s="456"/>
      <c r="B47" s="457"/>
      <c r="C47" s="457"/>
      <c r="D47" s="458"/>
      <c r="E47" s="459"/>
    </row>
    <row r="48" spans="1:5" s="105" customFormat="1" ht="22.95" customHeight="1">
      <c r="A48" s="428"/>
      <c r="B48" s="429"/>
      <c r="C48" s="429"/>
      <c r="D48" s="430"/>
      <c r="E48" s="431"/>
    </row>
    <row r="49" spans="1:11" ht="20.25" customHeight="1">
      <c r="A49" s="304"/>
      <c r="B49" s="305"/>
      <c r="C49" s="256"/>
      <c r="D49" s="306"/>
      <c r="E49" s="306"/>
      <c r="J49" s="123"/>
      <c r="K49" s="123"/>
    </row>
    <row r="50" spans="1:11" ht="20.25" customHeight="1">
      <c r="A50" s="38"/>
      <c r="B50" s="39"/>
      <c r="C50" s="256" t="s">
        <v>167</v>
      </c>
      <c r="D50" s="40"/>
      <c r="E50" s="40"/>
      <c r="J50" s="123"/>
      <c r="K50" s="123"/>
    </row>
    <row r="51" spans="1:11" ht="20.25" customHeight="1">
      <c r="A51" s="304"/>
      <c r="B51" s="305"/>
      <c r="C51" s="256"/>
      <c r="D51" s="306"/>
      <c r="E51" s="306"/>
      <c r="J51" s="123"/>
      <c r="K51" s="123"/>
    </row>
    <row r="52" spans="1:11">
      <c r="A52" s="257" t="s">
        <v>144</v>
      </c>
      <c r="B52" s="257"/>
      <c r="C52" s="257"/>
      <c r="D52" s="307"/>
      <c r="E52" s="307"/>
    </row>
    <row r="53" spans="1:11">
      <c r="A53" s="675" t="s">
        <v>27</v>
      </c>
      <c r="B53" s="675"/>
      <c r="C53" s="675"/>
      <c r="D53" s="308"/>
      <c r="E53" s="308"/>
    </row>
  </sheetData>
  <mergeCells count="1">
    <mergeCell ref="A53:C53"/>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22"/>
  <sheetViews>
    <sheetView zoomScale="92" zoomScaleNormal="92" zoomScaleSheetLayoutView="100" workbookViewId="0">
      <selection activeCell="A6" sqref="A6:N6"/>
    </sheetView>
  </sheetViews>
  <sheetFormatPr defaultColWidth="9" defaultRowHeight="276.60000000000002" customHeight="1"/>
  <cols>
    <col min="1" max="13" width="9" style="1"/>
    <col min="14" max="14" width="108.6640625" style="1" customWidth="1"/>
    <col min="15" max="15" width="26.88671875" style="10" customWidth="1"/>
    <col min="16" max="16384" width="9" style="1"/>
  </cols>
  <sheetData>
    <row r="1" spans="1:16" ht="46.2" customHeight="1" thickBot="1">
      <c r="A1" s="676" t="s">
        <v>334</v>
      </c>
      <c r="B1" s="677"/>
      <c r="C1" s="677"/>
      <c r="D1" s="677"/>
      <c r="E1" s="677"/>
      <c r="F1" s="677"/>
      <c r="G1" s="677"/>
      <c r="H1" s="677"/>
      <c r="I1" s="677"/>
      <c r="J1" s="677"/>
      <c r="K1" s="677"/>
      <c r="L1" s="677"/>
      <c r="M1" s="677"/>
      <c r="N1" s="678"/>
    </row>
    <row r="2" spans="1:16" ht="42.6" customHeight="1">
      <c r="A2" s="679" t="s">
        <v>336</v>
      </c>
      <c r="B2" s="680"/>
      <c r="C2" s="680"/>
      <c r="D2" s="680"/>
      <c r="E2" s="680"/>
      <c r="F2" s="680"/>
      <c r="G2" s="680"/>
      <c r="H2" s="680"/>
      <c r="I2" s="680"/>
      <c r="J2" s="680"/>
      <c r="K2" s="680"/>
      <c r="L2" s="680"/>
      <c r="M2" s="680"/>
      <c r="N2" s="681"/>
    </row>
    <row r="3" spans="1:16" ht="194.4" customHeight="1" thickBot="1">
      <c r="A3" s="682" t="s">
        <v>337</v>
      </c>
      <c r="B3" s="683"/>
      <c r="C3" s="683"/>
      <c r="D3" s="683"/>
      <c r="E3" s="683"/>
      <c r="F3" s="683"/>
      <c r="G3" s="683"/>
      <c r="H3" s="683"/>
      <c r="I3" s="683"/>
      <c r="J3" s="683"/>
      <c r="K3" s="683"/>
      <c r="L3" s="683"/>
      <c r="M3" s="683"/>
      <c r="N3" s="684"/>
      <c r="P3" s="297"/>
    </row>
    <row r="4" spans="1:16" ht="47.4" customHeight="1">
      <c r="A4" s="685" t="s">
        <v>338</v>
      </c>
      <c r="B4" s="686"/>
      <c r="C4" s="686"/>
      <c r="D4" s="686"/>
      <c r="E4" s="686"/>
      <c r="F4" s="686"/>
      <c r="G4" s="686"/>
      <c r="H4" s="686"/>
      <c r="I4" s="686"/>
      <c r="J4" s="686"/>
      <c r="K4" s="686"/>
      <c r="L4" s="686"/>
      <c r="M4" s="686"/>
      <c r="N4" s="687"/>
    </row>
    <row r="5" spans="1:16" ht="54.6" customHeight="1" thickBot="1">
      <c r="A5" s="688" t="s">
        <v>339</v>
      </c>
      <c r="B5" s="689"/>
      <c r="C5" s="689"/>
      <c r="D5" s="689"/>
      <c r="E5" s="689"/>
      <c r="F5" s="689"/>
      <c r="G5" s="689"/>
      <c r="H5" s="689"/>
      <c r="I5" s="689"/>
      <c r="J5" s="689"/>
      <c r="K5" s="689"/>
      <c r="L5" s="689"/>
      <c r="M5" s="689"/>
      <c r="N5" s="690"/>
    </row>
    <row r="6" spans="1:16" ht="49.2" customHeight="1" thickBot="1">
      <c r="A6" s="691" t="s">
        <v>340</v>
      </c>
      <c r="B6" s="692"/>
      <c r="C6" s="692"/>
      <c r="D6" s="692"/>
      <c r="E6" s="692"/>
      <c r="F6" s="692"/>
      <c r="G6" s="692"/>
      <c r="H6" s="692"/>
      <c r="I6" s="692"/>
      <c r="J6" s="692"/>
      <c r="K6" s="692"/>
      <c r="L6" s="692"/>
      <c r="M6" s="692"/>
      <c r="N6" s="693"/>
    </row>
    <row r="7" spans="1:16" ht="252" customHeight="1" thickBot="1">
      <c r="A7" s="694" t="s">
        <v>341</v>
      </c>
      <c r="B7" s="695"/>
      <c r="C7" s="695"/>
      <c r="D7" s="695"/>
      <c r="E7" s="695"/>
      <c r="F7" s="695"/>
      <c r="G7" s="695"/>
      <c r="H7" s="695"/>
      <c r="I7" s="695"/>
      <c r="J7" s="695"/>
      <c r="K7" s="695"/>
      <c r="L7" s="695"/>
      <c r="M7" s="695"/>
      <c r="N7" s="696"/>
      <c r="O7" s="43" t="s">
        <v>187</v>
      </c>
    </row>
    <row r="8" spans="1:16" ht="49.2" customHeight="1" thickBot="1">
      <c r="A8" s="700" t="s">
        <v>342</v>
      </c>
      <c r="B8" s="701"/>
      <c r="C8" s="701"/>
      <c r="D8" s="701"/>
      <c r="E8" s="701"/>
      <c r="F8" s="701"/>
      <c r="G8" s="701"/>
      <c r="H8" s="701"/>
      <c r="I8" s="701"/>
      <c r="J8" s="701"/>
      <c r="K8" s="701"/>
      <c r="L8" s="701"/>
      <c r="M8" s="701"/>
      <c r="N8" s="702"/>
      <c r="O8" s="46"/>
    </row>
    <row r="9" spans="1:16" ht="126" customHeight="1" thickBot="1">
      <c r="A9" s="703" t="s">
        <v>343</v>
      </c>
      <c r="B9" s="704"/>
      <c r="C9" s="704"/>
      <c r="D9" s="704"/>
      <c r="E9" s="704"/>
      <c r="F9" s="704"/>
      <c r="G9" s="704"/>
      <c r="H9" s="704"/>
      <c r="I9" s="704"/>
      <c r="J9" s="704"/>
      <c r="K9" s="704"/>
      <c r="L9" s="704"/>
      <c r="M9" s="704"/>
      <c r="N9" s="705"/>
      <c r="O9" s="46"/>
    </row>
    <row r="10" spans="1:16" s="105" customFormat="1" ht="49.2" hidden="1" customHeight="1">
      <c r="A10" s="706"/>
      <c r="B10" s="707"/>
      <c r="C10" s="707"/>
      <c r="D10" s="707"/>
      <c r="E10" s="707"/>
      <c r="F10" s="707"/>
      <c r="G10" s="707"/>
      <c r="H10" s="707"/>
      <c r="I10" s="707"/>
      <c r="J10" s="707"/>
      <c r="K10" s="707"/>
      <c r="L10" s="707"/>
      <c r="M10" s="707"/>
      <c r="N10" s="708"/>
      <c r="O10" s="278"/>
    </row>
    <row r="11" spans="1:16" s="105" customFormat="1" ht="144.6" hidden="1" customHeight="1" thickBot="1">
      <c r="A11" s="709"/>
      <c r="B11" s="710"/>
      <c r="C11" s="710"/>
      <c r="D11" s="710"/>
      <c r="E11" s="710"/>
      <c r="F11" s="710"/>
      <c r="G11" s="710"/>
      <c r="H11" s="710"/>
      <c r="I11" s="710"/>
      <c r="J11" s="710"/>
      <c r="K11" s="710"/>
      <c r="L11" s="710"/>
      <c r="M11" s="710"/>
      <c r="N11" s="711"/>
      <c r="O11" s="278"/>
    </row>
    <row r="12" spans="1:16" ht="49.8" hidden="1" customHeight="1">
      <c r="A12" s="712"/>
      <c r="B12" s="713"/>
      <c r="C12" s="713"/>
      <c r="D12" s="713"/>
      <c r="E12" s="713"/>
      <c r="F12" s="713"/>
      <c r="G12" s="713"/>
      <c r="H12" s="713"/>
      <c r="I12" s="713"/>
      <c r="J12" s="713"/>
      <c r="K12" s="713"/>
      <c r="L12" s="713"/>
      <c r="M12" s="713"/>
      <c r="N12" s="714"/>
    </row>
    <row r="13" spans="1:16" ht="137.4" hidden="1" customHeight="1" thickBot="1">
      <c r="A13" s="715"/>
      <c r="B13" s="716"/>
      <c r="C13" s="716"/>
      <c r="D13" s="716"/>
      <c r="E13" s="716"/>
      <c r="F13" s="716"/>
      <c r="G13" s="716"/>
      <c r="H13" s="716"/>
      <c r="I13" s="716"/>
      <c r="J13" s="716"/>
      <c r="K13" s="716"/>
      <c r="L13" s="716"/>
      <c r="M13" s="716"/>
      <c r="N13" s="717"/>
    </row>
    <row r="14" spans="1:16" ht="38.4" customHeight="1">
      <c r="A14" s="699" t="s">
        <v>28</v>
      </c>
      <c r="B14" s="699"/>
      <c r="C14" s="699"/>
      <c r="D14" s="699"/>
      <c r="E14" s="699"/>
      <c r="F14" s="699"/>
      <c r="G14" s="699"/>
      <c r="H14" s="699"/>
      <c r="I14" s="699"/>
      <c r="J14" s="699"/>
      <c r="K14" s="699"/>
      <c r="L14" s="699"/>
      <c r="M14" s="699"/>
      <c r="N14" s="699"/>
    </row>
    <row r="15" spans="1:16" ht="43.8" customHeight="1">
      <c r="A15" s="697" t="s">
        <v>27</v>
      </c>
      <c r="B15" s="698"/>
      <c r="C15" s="698"/>
      <c r="D15" s="698"/>
      <c r="E15" s="698"/>
      <c r="F15" s="698"/>
      <c r="G15" s="698"/>
      <c r="H15" s="698"/>
      <c r="I15" s="698"/>
      <c r="J15" s="698"/>
      <c r="K15" s="698"/>
      <c r="L15" s="698"/>
      <c r="M15" s="698"/>
      <c r="N15" s="698"/>
    </row>
    <row r="22" spans="1:1" ht="276.60000000000002" customHeight="1">
      <c r="A22" s="452"/>
    </row>
  </sheetData>
  <mergeCells count="15">
    <mergeCell ref="A6:N6"/>
    <mergeCell ref="A7:N7"/>
    <mergeCell ref="A15:N15"/>
    <mergeCell ref="A14:N14"/>
    <mergeCell ref="A8:N8"/>
    <mergeCell ref="A9:N9"/>
    <mergeCell ref="A10:N10"/>
    <mergeCell ref="A11:N11"/>
    <mergeCell ref="A12:N12"/>
    <mergeCell ref="A13:N13"/>
    <mergeCell ref="A1:N1"/>
    <mergeCell ref="A2:N2"/>
    <mergeCell ref="A3:N3"/>
    <mergeCell ref="A4:N4"/>
    <mergeCell ref="A5:N5"/>
  </mergeCells>
  <phoneticPr fontId="16"/>
  <pageMargins left="0.7" right="0.7" top="0.75" bottom="0.75" header="0.3" footer="0.3"/>
  <pageSetup paperSize="9" scale="59" orientation="portrait" horizontalDpi="300" verticalDpi="300" r:id="rId1"/>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1"/>
  </sheetPr>
  <dimension ref="A1:C41"/>
  <sheetViews>
    <sheetView view="pageBreakPreview" zoomScale="86" zoomScaleNormal="75" zoomScaleSheetLayoutView="86" workbookViewId="0">
      <selection activeCell="A26" sqref="A26"/>
    </sheetView>
  </sheetViews>
  <sheetFormatPr defaultColWidth="9" defaultRowHeight="14.4"/>
  <cols>
    <col min="1" max="1" width="216.77734375" style="5" customWidth="1"/>
    <col min="2" max="2" width="33.109375" style="3" hidden="1" customWidth="1"/>
    <col min="3" max="3" width="23.109375" style="4" hidden="1" customWidth="1"/>
    <col min="4" max="16384" width="9" style="1"/>
  </cols>
  <sheetData>
    <row r="1" spans="1:3" s="41" customFormat="1" ht="46.2" customHeight="1" thickBot="1">
      <c r="A1" s="128" t="s">
        <v>335</v>
      </c>
      <c r="B1" s="44" t="s">
        <v>0</v>
      </c>
      <c r="C1" s="45" t="s">
        <v>2</v>
      </c>
    </row>
    <row r="2" spans="1:3" ht="46.8" customHeight="1">
      <c r="A2" s="302" t="s">
        <v>344</v>
      </c>
      <c r="B2" s="2"/>
      <c r="C2" s="718"/>
    </row>
    <row r="3" spans="1:3" ht="281.39999999999998" customHeight="1">
      <c r="A3" s="463" t="s">
        <v>345</v>
      </c>
      <c r="B3" s="47"/>
      <c r="C3" s="719"/>
    </row>
    <row r="4" spans="1:3" ht="34.799999999999997" customHeight="1" thickBot="1">
      <c r="A4" s="119" t="s">
        <v>346</v>
      </c>
      <c r="B4" s="1"/>
      <c r="C4" s="1"/>
    </row>
    <row r="5" spans="1:3" ht="41.4" customHeight="1">
      <c r="A5" s="418" t="s">
        <v>347</v>
      </c>
      <c r="B5" s="2"/>
      <c r="C5" s="718"/>
    </row>
    <row r="6" spans="1:3" ht="170.4" customHeight="1">
      <c r="A6" s="382" t="s">
        <v>348</v>
      </c>
      <c r="B6" s="47"/>
      <c r="C6" s="719"/>
    </row>
    <row r="7" spans="1:3" ht="33.6" customHeight="1">
      <c r="A7" s="297" t="s">
        <v>349</v>
      </c>
      <c r="B7" s="1"/>
      <c r="C7" s="1"/>
    </row>
    <row r="8" spans="1:3" ht="43.2" customHeight="1">
      <c r="A8" s="439" t="s">
        <v>350</v>
      </c>
      <c r="B8" s="155"/>
      <c r="C8" s="718"/>
    </row>
    <row r="9" spans="1:3" ht="146.4" customHeight="1" thickBot="1">
      <c r="A9" s="396" t="s">
        <v>351</v>
      </c>
      <c r="B9" s="156"/>
      <c r="C9" s="719"/>
    </row>
    <row r="10" spans="1:3" ht="36" customHeight="1">
      <c r="A10" s="344" t="s">
        <v>352</v>
      </c>
      <c r="B10" s="1"/>
      <c r="C10" s="1"/>
    </row>
    <row r="11" spans="1:3" s="346" customFormat="1" ht="42.6" customHeight="1">
      <c r="A11" s="466" t="s">
        <v>353</v>
      </c>
      <c r="B11" s="345"/>
      <c r="C11" s="345"/>
    </row>
    <row r="12" spans="1:3" ht="409.6" customHeight="1" thickBot="1">
      <c r="A12" s="383" t="s">
        <v>354</v>
      </c>
      <c r="B12" s="347"/>
      <c r="C12" s="347"/>
    </row>
    <row r="13" spans="1:3" s="349" customFormat="1" ht="34.200000000000003" customHeight="1">
      <c r="A13" s="348" t="s">
        <v>355</v>
      </c>
    </row>
    <row r="14" spans="1:3" s="346" customFormat="1" ht="42.6" hidden="1" customHeight="1">
      <c r="A14" s="466"/>
      <c r="B14" s="345"/>
      <c r="C14" s="345"/>
    </row>
    <row r="15" spans="1:3" ht="205.8" hidden="1" customHeight="1" thickBot="1">
      <c r="A15" s="383"/>
      <c r="B15" s="347"/>
      <c r="C15" s="347"/>
    </row>
    <row r="16" spans="1:3" s="349" customFormat="1" ht="34.200000000000003" hidden="1" customHeight="1">
      <c r="A16" s="348"/>
    </row>
    <row r="17" spans="1:3" ht="29.4" hidden="1" customHeight="1">
      <c r="A17" s="486"/>
      <c r="B17" s="1"/>
      <c r="C17" s="1"/>
    </row>
    <row r="18" spans="1:3" ht="29.4" customHeight="1">
      <c r="A18" s="384"/>
      <c r="B18" s="1"/>
      <c r="C18" s="1"/>
    </row>
    <row r="19" spans="1:3" ht="39" customHeight="1">
      <c r="A19" s="1" t="s">
        <v>154</v>
      </c>
      <c r="B19" s="1"/>
      <c r="C19" s="1"/>
    </row>
    <row r="20" spans="1:3" ht="32.25" customHeight="1">
      <c r="A20" s="1" t="s">
        <v>155</v>
      </c>
      <c r="B20" s="1"/>
      <c r="C20" s="1"/>
    </row>
    <row r="21" spans="1:3" ht="36.75" customHeight="1"/>
    <row r="22" spans="1:3" ht="33" customHeight="1"/>
    <row r="23" spans="1:3" ht="36.75" customHeight="1"/>
    <row r="24" spans="1:3" ht="36.75" customHeight="1"/>
    <row r="25" spans="1:3" ht="25.5" customHeight="1"/>
    <row r="26" spans="1:3" ht="32.25" customHeight="1"/>
    <row r="27" spans="1:3" ht="30.75" customHeight="1"/>
    <row r="28" spans="1:3" ht="42.75" customHeight="1"/>
    <row r="29" spans="1:3" ht="43.5" customHeight="1"/>
    <row r="30" spans="1:3" ht="27.75" customHeight="1"/>
    <row r="31" spans="1:3" ht="30.75" customHeight="1"/>
    <row r="32" spans="1:3" ht="29.25" customHeight="1"/>
    <row r="33" ht="27" customHeight="1"/>
    <row r="34" ht="27" customHeight="1"/>
    <row r="35" ht="27" customHeight="1"/>
    <row r="36" ht="27" customHeight="1"/>
    <row r="37" ht="27" customHeight="1"/>
    <row r="38" ht="27" customHeight="1"/>
    <row r="39" ht="27" customHeight="1"/>
    <row r="40" ht="27" customHeight="1"/>
    <row r="41" ht="27" customHeight="1"/>
  </sheetData>
  <mergeCells count="3">
    <mergeCell ref="C2:C3"/>
    <mergeCell ref="C5:C6"/>
    <mergeCell ref="C8:C9"/>
  </mergeCells>
  <phoneticPr fontId="16"/>
  <hyperlinks>
    <hyperlink ref="A4" r:id="rId1" xr:uid="{9F26AFFA-8F72-4914-B630-90A7F49D7D15}"/>
    <hyperlink ref="A7" r:id="rId2" xr:uid="{960FF3A4-5BFF-4950-A171-67E6AA19BD80}"/>
    <hyperlink ref="A10" r:id="rId3" xr:uid="{AE84B782-F240-409A-89CF-C642C9614446}"/>
    <hyperlink ref="A13" r:id="rId4" xr:uid="{A35DD886-23AA-44E1-AC91-64D312710D76}"/>
  </hyperlinks>
  <pageMargins left="0" right="0" top="0.19685039370078741" bottom="0.39370078740157483" header="0" footer="0.19685039370078741"/>
  <pageSetup paperSize="9" scale="62" orientation="portrait" r:id="rId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177C5-1616-4CA5-A211-6B1BE283E847}">
  <sheetPr codeName="Sheet2"/>
  <dimension ref="A1:AA39"/>
  <sheetViews>
    <sheetView view="pageBreakPreview" topLeftCell="B7" zoomScale="92" zoomScaleNormal="100" zoomScaleSheetLayoutView="92" workbookViewId="0">
      <selection activeCell="AC8" sqref="AC8"/>
    </sheetView>
  </sheetViews>
  <sheetFormatPr defaultRowHeight="13.2"/>
  <cols>
    <col min="1" max="1" width="8.88671875" hidden="1" customWidth="1"/>
    <col min="6" max="6" width="4.88671875" customWidth="1"/>
    <col min="8" max="8" width="1.77734375" customWidth="1"/>
    <col min="9" max="9" width="8.88671875" hidden="1" customWidth="1"/>
    <col min="11" max="11" width="11.6640625" customWidth="1"/>
    <col min="17" max="17" width="6.109375" customWidth="1"/>
    <col min="27" max="27" width="4.109375" customWidth="1"/>
  </cols>
  <sheetData>
    <row r="1" spans="1:27" ht="55.2" customHeight="1">
      <c r="B1" s="421"/>
      <c r="C1" s="421"/>
      <c r="D1" s="421"/>
      <c r="E1" s="421"/>
      <c r="F1" s="421"/>
      <c r="G1" s="421"/>
      <c r="H1" s="421"/>
      <c r="I1" s="421"/>
      <c r="J1" s="421"/>
      <c r="K1" s="421"/>
      <c r="L1" s="421"/>
      <c r="M1" s="421"/>
      <c r="N1" s="421"/>
      <c r="O1" s="421"/>
      <c r="P1" s="421"/>
      <c r="Q1" s="421"/>
      <c r="R1" s="421"/>
      <c r="S1" s="421"/>
      <c r="T1" s="421"/>
      <c r="U1" s="421"/>
      <c r="V1" s="421"/>
      <c r="W1" s="421"/>
      <c r="X1" s="421"/>
      <c r="Y1" s="421"/>
      <c r="Z1" s="421"/>
      <c r="AA1" s="421"/>
    </row>
    <row r="2" spans="1:27">
      <c r="B2" s="421"/>
      <c r="C2" s="421"/>
      <c r="D2" s="421"/>
      <c r="E2" s="421"/>
      <c r="F2" s="421"/>
      <c r="G2" s="421"/>
      <c r="H2" s="421"/>
      <c r="I2" s="421"/>
      <c r="J2" s="421"/>
      <c r="K2" s="421"/>
      <c r="L2" s="421"/>
      <c r="M2" s="421"/>
      <c r="N2" s="421"/>
      <c r="O2" s="421"/>
      <c r="P2" s="421"/>
      <c r="Q2" s="421"/>
      <c r="R2" s="421"/>
      <c r="S2" s="421"/>
      <c r="T2" s="421"/>
      <c r="U2" s="421"/>
      <c r="V2" s="421"/>
      <c r="W2" s="421"/>
      <c r="X2" s="421"/>
      <c r="Y2" s="421"/>
      <c r="Z2" s="421"/>
      <c r="AA2" s="421"/>
    </row>
    <row r="3" spans="1:27">
      <c r="B3" s="421"/>
      <c r="C3" s="421"/>
      <c r="D3" s="421"/>
      <c r="E3" s="421"/>
      <c r="F3" s="421"/>
      <c r="G3" s="421"/>
      <c r="H3" s="421"/>
      <c r="I3" s="421"/>
      <c r="J3" s="421"/>
      <c r="K3" s="421"/>
      <c r="L3" s="421"/>
      <c r="M3" s="421"/>
      <c r="N3" s="421"/>
      <c r="O3" s="421"/>
      <c r="P3" s="421"/>
      <c r="Q3" s="421"/>
      <c r="R3" s="421"/>
      <c r="S3" s="421"/>
      <c r="T3" s="421"/>
      <c r="U3" s="421"/>
      <c r="V3" s="421"/>
      <c r="W3" s="421"/>
      <c r="X3" s="421"/>
      <c r="Y3" s="421"/>
      <c r="Z3" s="421"/>
      <c r="AA3" s="421"/>
    </row>
    <row r="4" spans="1:27">
      <c r="B4" s="421"/>
      <c r="C4" s="421"/>
      <c r="D4" s="421"/>
      <c r="E4" s="421"/>
      <c r="F4" s="421"/>
      <c r="G4" s="421"/>
      <c r="H4" s="421"/>
      <c r="I4" s="421"/>
      <c r="J4" s="421"/>
      <c r="K4" s="421"/>
      <c r="L4" s="421"/>
      <c r="M4" s="421"/>
      <c r="N4" s="421"/>
      <c r="O4" s="421"/>
      <c r="P4" s="421"/>
      <c r="Q4" s="421"/>
      <c r="R4" s="421"/>
      <c r="S4" s="421"/>
      <c r="T4" s="421"/>
      <c r="U4" s="421"/>
      <c r="V4" s="421"/>
      <c r="W4" s="421"/>
      <c r="X4" s="421"/>
      <c r="Y4" s="421"/>
      <c r="Z4" s="421"/>
      <c r="AA4" s="421"/>
    </row>
    <row r="5" spans="1:27" ht="24.6" customHeight="1">
      <c r="A5" s="422"/>
      <c r="B5" s="422"/>
      <c r="C5" s="422"/>
      <c r="D5" s="422"/>
      <c r="E5" s="422"/>
      <c r="F5" s="422"/>
      <c r="G5" s="423"/>
      <c r="H5" s="421"/>
      <c r="I5" s="421"/>
      <c r="J5" s="421"/>
      <c r="K5" s="421"/>
      <c r="L5" s="472"/>
      <c r="M5" s="472"/>
      <c r="N5" s="472"/>
      <c r="O5" s="472"/>
      <c r="P5" s="472"/>
      <c r="Q5" s="472"/>
      <c r="R5" s="472"/>
      <c r="S5" s="421"/>
      <c r="T5" s="421"/>
      <c r="U5" s="421"/>
      <c r="V5" s="421"/>
      <c r="W5" s="421"/>
      <c r="X5" s="421"/>
      <c r="Y5" s="421"/>
      <c r="Z5" s="421"/>
      <c r="AA5" s="421"/>
    </row>
    <row r="6" spans="1:27" ht="24.6" customHeight="1">
      <c r="A6" s="424"/>
      <c r="B6" s="424"/>
      <c r="C6" s="424"/>
      <c r="D6" s="425"/>
      <c r="E6" s="425"/>
      <c r="F6" s="425"/>
      <c r="G6" s="425"/>
      <c r="H6" s="421"/>
      <c r="I6" s="421"/>
      <c r="J6" s="421"/>
      <c r="K6" s="421"/>
      <c r="L6" s="472"/>
      <c r="M6" s="472"/>
      <c r="N6" s="472"/>
      <c r="O6" s="472"/>
      <c r="P6" s="472"/>
      <c r="Q6" s="472"/>
      <c r="R6" s="472"/>
      <c r="S6" s="421"/>
      <c r="T6" s="421"/>
      <c r="U6" s="421"/>
      <c r="V6" s="421"/>
      <c r="W6" s="421"/>
      <c r="X6" s="421"/>
      <c r="Y6" s="421"/>
      <c r="Z6" s="421"/>
      <c r="AA6" s="421"/>
    </row>
    <row r="7" spans="1:27" ht="7.2" customHeight="1">
      <c r="A7" s="426"/>
      <c r="B7" s="426"/>
      <c r="C7" s="426"/>
      <c r="D7" s="426"/>
      <c r="E7" s="426"/>
      <c r="F7" s="426"/>
      <c r="G7" s="426"/>
      <c r="H7" s="421"/>
      <c r="I7" s="421"/>
      <c r="J7" s="421"/>
      <c r="K7" s="421"/>
      <c r="L7" s="421"/>
      <c r="M7" s="421"/>
      <c r="N7" s="421"/>
      <c r="O7" s="421"/>
      <c r="P7" s="421"/>
      <c r="Q7" s="421"/>
      <c r="R7" s="421"/>
      <c r="S7" s="421"/>
      <c r="T7" s="421"/>
      <c r="U7" s="421"/>
      <c r="V7" s="421"/>
      <c r="W7" s="421"/>
      <c r="X7" s="421"/>
      <c r="Y7" s="421"/>
      <c r="Z7" s="421"/>
      <c r="AA7" s="421"/>
    </row>
    <row r="8" spans="1:27" ht="24.6" customHeight="1">
      <c r="A8" s="427"/>
      <c r="B8" s="427"/>
      <c r="C8" s="427"/>
      <c r="D8" s="427"/>
      <c r="E8" s="427"/>
      <c r="F8" s="427"/>
      <c r="G8" s="427"/>
      <c r="H8" s="421"/>
      <c r="I8" s="421"/>
      <c r="J8" s="421"/>
      <c r="K8" s="421"/>
      <c r="L8" s="421"/>
      <c r="M8" s="421"/>
      <c r="N8" s="421"/>
      <c r="O8" s="421"/>
      <c r="P8" s="421"/>
      <c r="Q8" s="421"/>
      <c r="R8" s="421"/>
      <c r="S8" s="421"/>
      <c r="T8" s="421"/>
      <c r="U8" s="421"/>
      <c r="V8" s="421"/>
      <c r="W8" s="421"/>
      <c r="X8" s="421"/>
      <c r="Y8" s="421"/>
      <c r="Z8" s="421"/>
      <c r="AA8" s="421"/>
    </row>
    <row r="9" spans="1:27" ht="13.2" customHeight="1">
      <c r="A9" s="426"/>
      <c r="B9" s="426"/>
      <c r="C9" s="426"/>
      <c r="D9" s="426"/>
      <c r="E9" s="426"/>
      <c r="F9" s="426"/>
      <c r="G9" s="426"/>
      <c r="H9" s="421"/>
      <c r="I9" s="421"/>
      <c r="J9" s="421"/>
      <c r="K9" s="421"/>
      <c r="L9" s="421"/>
      <c r="M9" s="421"/>
      <c r="N9" s="421"/>
      <c r="O9" s="421"/>
      <c r="P9" s="421"/>
      <c r="Q9" s="421"/>
      <c r="R9" s="421"/>
      <c r="S9" s="421"/>
      <c r="T9" s="421"/>
      <c r="U9" s="421"/>
      <c r="V9" s="421"/>
      <c r="W9" s="421"/>
      <c r="X9" s="421"/>
      <c r="Y9" s="421"/>
      <c r="Z9" s="421"/>
      <c r="AA9" s="421"/>
    </row>
    <row r="10" spans="1:27" ht="13.2" customHeight="1">
      <c r="A10" s="426"/>
      <c r="B10" s="426"/>
      <c r="C10" s="426"/>
      <c r="D10" s="426"/>
      <c r="E10" s="426"/>
      <c r="F10" s="426"/>
      <c r="G10" s="426"/>
      <c r="H10" s="421"/>
      <c r="I10" s="421"/>
      <c r="J10" s="421"/>
      <c r="K10" s="421"/>
      <c r="L10" s="421"/>
      <c r="M10" s="421"/>
      <c r="N10" s="421"/>
      <c r="O10" s="421"/>
      <c r="P10" s="421"/>
      <c r="Q10" s="421"/>
      <c r="R10" s="421"/>
      <c r="S10" s="421"/>
      <c r="T10" s="421"/>
      <c r="U10" s="421"/>
      <c r="V10" s="421"/>
      <c r="W10" s="421"/>
      <c r="X10" s="421"/>
      <c r="Y10" s="421"/>
      <c r="Z10" s="421"/>
      <c r="AA10" s="421"/>
    </row>
    <row r="11" spans="1:27" ht="13.2" customHeight="1">
      <c r="A11" s="426"/>
      <c r="B11" s="426"/>
      <c r="C11" s="426"/>
      <c r="D11" s="426"/>
      <c r="E11" s="426"/>
      <c r="F11" s="426"/>
      <c r="G11" s="426"/>
      <c r="H11" s="426"/>
      <c r="I11" s="426"/>
      <c r="J11" s="426"/>
      <c r="K11" s="426"/>
      <c r="L11" s="426"/>
      <c r="M11" s="421"/>
      <c r="N11" s="421"/>
      <c r="O11" s="421"/>
      <c r="P11" s="421"/>
      <c r="Q11" s="421"/>
      <c r="R11" s="421"/>
      <c r="S11" s="421"/>
      <c r="T11" s="421"/>
      <c r="U11" s="421"/>
      <c r="V11" s="421"/>
      <c r="W11" s="421"/>
      <c r="X11" s="421"/>
      <c r="Y11" s="421"/>
      <c r="Z11" s="421"/>
      <c r="AA11" s="421"/>
    </row>
    <row r="12" spans="1:27" ht="13.2" customHeight="1">
      <c r="A12" s="426"/>
      <c r="B12" s="426"/>
      <c r="C12" s="426"/>
      <c r="D12" s="426"/>
      <c r="E12" s="426"/>
      <c r="F12" s="426"/>
      <c r="G12" s="426"/>
      <c r="H12" s="426"/>
      <c r="I12" s="426"/>
      <c r="J12" s="426"/>
      <c r="K12" s="426"/>
      <c r="L12" s="426"/>
      <c r="M12" s="421"/>
      <c r="N12" s="421"/>
      <c r="O12" s="421"/>
      <c r="P12" s="421"/>
      <c r="Q12" s="421"/>
      <c r="R12" s="421"/>
      <c r="S12" s="421"/>
      <c r="T12" s="421"/>
      <c r="U12" s="421"/>
      <c r="V12" s="421"/>
      <c r="W12" s="421"/>
      <c r="X12" s="421"/>
      <c r="Y12" s="421"/>
      <c r="Z12" s="421"/>
      <c r="AA12" s="421"/>
    </row>
    <row r="13" spans="1:27">
      <c r="A13" s="421"/>
      <c r="B13" s="421"/>
      <c r="C13" s="421"/>
      <c r="D13" s="421"/>
      <c r="E13" s="421"/>
      <c r="F13" s="421"/>
      <c r="G13" s="421"/>
      <c r="H13" s="421"/>
      <c r="I13" s="421"/>
      <c r="J13" s="421"/>
      <c r="K13" s="421"/>
      <c r="L13" s="421"/>
      <c r="M13" s="421"/>
      <c r="N13" s="421"/>
      <c r="O13" s="421"/>
      <c r="P13" s="421"/>
      <c r="Q13" s="421"/>
      <c r="R13" s="421"/>
      <c r="S13" s="421"/>
      <c r="T13" s="421"/>
      <c r="U13" s="421"/>
      <c r="V13" s="421"/>
      <c r="W13" s="421"/>
      <c r="X13" s="421"/>
      <c r="Y13" s="421"/>
      <c r="Z13" s="421"/>
      <c r="AA13" s="421"/>
    </row>
    <row r="14" spans="1:27" ht="21" customHeight="1">
      <c r="A14" s="421"/>
      <c r="B14" s="421"/>
      <c r="C14" s="421"/>
      <c r="D14" s="421"/>
      <c r="E14" s="421"/>
      <c r="F14" s="421"/>
      <c r="G14" s="421"/>
      <c r="H14" s="421"/>
      <c r="I14" s="421"/>
      <c r="J14" s="421"/>
      <c r="K14" s="421"/>
      <c r="L14" s="421"/>
      <c r="M14" s="421"/>
      <c r="N14" s="421"/>
      <c r="O14" s="421"/>
      <c r="P14" s="421"/>
      <c r="Q14" s="421"/>
      <c r="R14" s="421"/>
      <c r="S14" s="421"/>
      <c r="T14" s="421"/>
      <c r="U14" s="421"/>
      <c r="V14" s="421"/>
      <c r="W14" s="421"/>
      <c r="X14" s="421"/>
      <c r="Y14" s="421"/>
      <c r="Z14" s="421"/>
      <c r="AA14" s="421"/>
    </row>
    <row r="15" spans="1:27" ht="13.2" customHeight="1">
      <c r="A15" s="421"/>
      <c r="B15" s="421"/>
      <c r="C15" s="421"/>
      <c r="D15" s="421"/>
      <c r="E15" s="421"/>
      <c r="F15" s="421"/>
      <c r="G15" s="421"/>
      <c r="H15" s="421"/>
      <c r="I15" s="421"/>
      <c r="J15" s="421"/>
      <c r="K15" s="421"/>
      <c r="L15" s="421"/>
      <c r="M15" s="421"/>
      <c r="N15" s="421"/>
      <c r="O15" s="421"/>
      <c r="P15" s="421"/>
      <c r="Q15" s="421"/>
      <c r="R15" s="421"/>
      <c r="S15" s="421"/>
      <c r="T15" s="421"/>
      <c r="U15" s="421"/>
      <c r="V15" s="421"/>
      <c r="W15" s="421"/>
      <c r="X15" s="421"/>
      <c r="Y15" s="421"/>
      <c r="Z15" s="421"/>
      <c r="AA15" s="421"/>
    </row>
    <row r="16" spans="1:27" ht="13.2" customHeight="1">
      <c r="A16" s="421"/>
      <c r="B16" s="421"/>
      <c r="C16" s="421"/>
      <c r="D16" s="421"/>
      <c r="E16" s="421"/>
      <c r="F16" s="421"/>
      <c r="G16" s="421"/>
      <c r="H16" s="421"/>
      <c r="I16" s="421"/>
      <c r="J16" s="421"/>
      <c r="K16" s="421"/>
      <c r="L16" s="421"/>
      <c r="M16" s="421"/>
      <c r="N16" s="421"/>
      <c r="O16" s="421"/>
      <c r="P16" s="421"/>
      <c r="Q16" s="421"/>
      <c r="R16" s="421"/>
      <c r="S16" s="421"/>
      <c r="T16" s="421"/>
      <c r="U16" s="421"/>
      <c r="V16" s="421"/>
      <c r="W16" s="421"/>
      <c r="X16" s="421"/>
      <c r="Y16" s="421"/>
      <c r="Z16" s="421"/>
      <c r="AA16" s="421"/>
    </row>
    <row r="17" spans="1:27">
      <c r="A17" s="421"/>
      <c r="B17" s="421"/>
      <c r="C17" s="421"/>
      <c r="D17" s="421"/>
      <c r="E17" s="421"/>
      <c r="F17" s="421"/>
      <c r="G17" s="421"/>
      <c r="H17" s="421"/>
      <c r="I17" s="421"/>
      <c r="J17" s="421"/>
      <c r="K17" s="421"/>
      <c r="L17" s="421"/>
      <c r="M17" s="421"/>
      <c r="N17" s="421"/>
      <c r="O17" s="421"/>
      <c r="P17" s="421"/>
      <c r="Q17" s="421"/>
      <c r="R17" s="421"/>
      <c r="S17" s="421"/>
      <c r="T17" s="421"/>
      <c r="U17" s="421"/>
      <c r="V17" s="421"/>
      <c r="W17" s="421"/>
      <c r="X17" s="421"/>
      <c r="Y17" s="421"/>
      <c r="Z17" s="421"/>
      <c r="AA17" s="421"/>
    </row>
    <row r="18" spans="1:27">
      <c r="A18" s="421"/>
      <c r="B18" s="421"/>
      <c r="C18" s="421"/>
      <c r="D18" s="421"/>
      <c r="E18" s="421"/>
      <c r="F18" s="421"/>
      <c r="G18" s="421"/>
      <c r="H18" s="421"/>
      <c r="I18" s="421"/>
      <c r="J18" s="421"/>
      <c r="K18" s="421"/>
      <c r="L18" s="421"/>
      <c r="M18" s="421"/>
      <c r="N18" s="421"/>
      <c r="O18" s="421"/>
      <c r="P18" s="421"/>
      <c r="Q18" s="421"/>
      <c r="R18" s="421"/>
      <c r="S18" s="421"/>
      <c r="T18" s="421"/>
      <c r="U18" s="421"/>
      <c r="V18" s="421"/>
      <c r="W18" s="471"/>
      <c r="X18" s="421"/>
      <c r="Y18" s="421"/>
      <c r="Z18" s="421"/>
      <c r="AA18" s="421"/>
    </row>
    <row r="19" spans="1:27">
      <c r="A19" s="421"/>
      <c r="B19" s="421"/>
      <c r="C19" s="421"/>
      <c r="D19" s="421"/>
      <c r="E19" s="421"/>
      <c r="F19" s="421"/>
      <c r="G19" s="421"/>
      <c r="H19" s="421"/>
      <c r="I19" s="421"/>
      <c r="J19" s="421"/>
      <c r="K19" s="421"/>
      <c r="L19" s="421"/>
      <c r="M19" s="421"/>
      <c r="N19" s="421"/>
      <c r="O19" s="421"/>
      <c r="P19" s="421"/>
      <c r="Q19" s="421"/>
      <c r="R19" s="421"/>
      <c r="S19" s="421"/>
      <c r="T19" s="421"/>
      <c r="U19" s="421"/>
      <c r="V19" s="421"/>
      <c r="W19" s="421"/>
      <c r="X19" s="421"/>
      <c r="Y19" s="421"/>
      <c r="Z19" s="421"/>
      <c r="AA19" s="421"/>
    </row>
    <row r="20" spans="1:27">
      <c r="A20" s="421"/>
      <c r="B20" s="421"/>
      <c r="C20" s="421"/>
      <c r="D20" s="421"/>
      <c r="E20" s="421"/>
      <c r="F20" s="421"/>
      <c r="G20" s="421"/>
      <c r="H20" s="421"/>
      <c r="I20" s="421"/>
      <c r="J20" s="421"/>
      <c r="K20" s="421"/>
      <c r="L20" s="421"/>
      <c r="M20" s="421"/>
      <c r="N20" s="421"/>
      <c r="O20" s="421"/>
      <c r="P20" s="421"/>
      <c r="Q20" s="421"/>
      <c r="R20" s="421"/>
      <c r="S20" s="421"/>
      <c r="T20" s="421"/>
      <c r="U20" s="421"/>
      <c r="V20" s="421"/>
      <c r="W20" s="421"/>
      <c r="X20" s="421"/>
      <c r="Y20" s="421"/>
      <c r="Z20" s="421"/>
      <c r="AA20" s="421"/>
    </row>
    <row r="21" spans="1:27">
      <c r="A21" s="421"/>
      <c r="B21" s="421"/>
      <c r="C21" s="421"/>
      <c r="D21" s="421"/>
      <c r="E21" s="421"/>
      <c r="F21" s="421"/>
      <c r="G21" s="421"/>
      <c r="H21" s="421"/>
      <c r="I21" s="421"/>
      <c r="J21" s="421"/>
      <c r="K21" s="421"/>
      <c r="L21" s="421"/>
      <c r="M21" s="421"/>
      <c r="N21" s="421"/>
      <c r="O21" s="421"/>
      <c r="P21" s="421"/>
      <c r="Q21" s="421"/>
      <c r="R21" s="421"/>
      <c r="S21" s="421"/>
      <c r="T21" s="421"/>
      <c r="U21" s="421"/>
      <c r="V21" s="421"/>
      <c r="W21" s="421"/>
      <c r="X21" s="421"/>
      <c r="Y21" s="421"/>
      <c r="Z21" s="421"/>
      <c r="AA21" s="421"/>
    </row>
    <row r="22" spans="1:27">
      <c r="A22" s="421"/>
      <c r="B22" s="421"/>
      <c r="C22" s="421"/>
      <c r="D22" s="421"/>
      <c r="E22" s="421"/>
      <c r="F22" s="421"/>
      <c r="G22" s="421"/>
      <c r="H22" s="421"/>
      <c r="I22" s="421"/>
      <c r="J22" s="421"/>
      <c r="K22" s="421"/>
      <c r="L22" s="421"/>
      <c r="M22" s="421"/>
      <c r="N22" s="421"/>
      <c r="O22" s="421"/>
      <c r="P22" s="421"/>
      <c r="Q22" s="421"/>
      <c r="R22" s="421"/>
      <c r="S22" s="421"/>
      <c r="T22" s="421"/>
      <c r="U22" s="421"/>
      <c r="V22" s="421"/>
      <c r="W22" s="421"/>
      <c r="X22" s="421"/>
      <c r="Y22" s="421"/>
      <c r="Z22" s="421"/>
      <c r="AA22" s="421"/>
    </row>
    <row r="23" spans="1:27">
      <c r="A23" s="421"/>
      <c r="B23" s="421"/>
      <c r="C23" s="421"/>
      <c r="D23" s="421"/>
      <c r="E23" s="421"/>
      <c r="F23" s="421"/>
      <c r="G23" s="421"/>
      <c r="H23" s="421"/>
      <c r="I23" s="421"/>
      <c r="J23" s="421"/>
      <c r="K23" s="421"/>
      <c r="L23" s="421"/>
      <c r="M23" s="421"/>
      <c r="N23" s="421"/>
      <c r="O23" s="421"/>
      <c r="P23" s="421"/>
      <c r="Q23" s="421"/>
      <c r="R23" s="421"/>
      <c r="S23" s="421"/>
      <c r="T23" s="421"/>
      <c r="U23" s="421"/>
      <c r="V23" s="421"/>
      <c r="W23" s="421"/>
      <c r="X23" s="421"/>
      <c r="Y23" s="421"/>
      <c r="Z23" s="421"/>
      <c r="AA23" s="421"/>
    </row>
    <row r="24" spans="1:27">
      <c r="A24" s="421"/>
      <c r="B24" s="421"/>
      <c r="C24" s="421"/>
      <c r="D24" s="421"/>
      <c r="E24" s="421"/>
      <c r="F24" s="421"/>
      <c r="G24" s="421"/>
      <c r="H24" s="421"/>
      <c r="I24" s="421"/>
      <c r="J24" s="421"/>
      <c r="K24" s="421"/>
      <c r="L24" s="421"/>
      <c r="M24" s="421"/>
      <c r="N24" s="421"/>
      <c r="O24" s="421"/>
      <c r="P24" s="421"/>
      <c r="Q24" s="421"/>
      <c r="R24" s="421"/>
      <c r="S24" s="421"/>
      <c r="T24" s="421"/>
      <c r="U24" s="421"/>
      <c r="V24" s="421"/>
      <c r="W24" s="421"/>
      <c r="X24" s="421"/>
      <c r="Y24" s="421"/>
      <c r="Z24" s="421"/>
      <c r="AA24" s="421"/>
    </row>
    <row r="25" spans="1:27">
      <c r="A25" s="421"/>
      <c r="B25" s="421"/>
      <c r="C25" s="421"/>
      <c r="D25" s="421"/>
      <c r="E25" s="421"/>
      <c r="F25" s="421"/>
      <c r="G25" s="421"/>
      <c r="H25" s="421"/>
      <c r="I25" s="421"/>
      <c r="J25" s="421"/>
      <c r="K25" s="421"/>
      <c r="L25" s="421"/>
      <c r="M25" s="421"/>
      <c r="N25" s="421"/>
      <c r="O25" s="421"/>
      <c r="P25" s="421"/>
      <c r="Q25" s="421"/>
      <c r="R25" s="421"/>
      <c r="S25" s="421"/>
      <c r="T25" s="421"/>
      <c r="U25" s="421"/>
      <c r="V25" s="421"/>
      <c r="W25" s="421"/>
      <c r="X25" s="421"/>
      <c r="Y25" s="421"/>
      <c r="Z25" s="421"/>
      <c r="AA25" s="421"/>
    </row>
    <row r="26" spans="1:27">
      <c r="A26" s="421"/>
      <c r="B26" s="421"/>
      <c r="C26" s="421"/>
      <c r="D26" s="421"/>
      <c r="E26" s="421"/>
      <c r="F26" s="421"/>
      <c r="G26" s="421"/>
      <c r="H26" s="421"/>
      <c r="I26" s="421"/>
      <c r="J26" s="421"/>
      <c r="K26" s="421"/>
      <c r="L26" s="421"/>
      <c r="M26" s="421"/>
      <c r="N26" s="421"/>
      <c r="O26" s="421"/>
      <c r="P26" s="421"/>
      <c r="Q26" s="421"/>
      <c r="R26" s="421"/>
      <c r="S26" s="421"/>
      <c r="T26" s="421"/>
      <c r="U26" s="421"/>
      <c r="V26" s="421"/>
      <c r="W26" s="421"/>
      <c r="X26" s="421"/>
      <c r="Y26" s="421"/>
      <c r="Z26" s="421"/>
      <c r="AA26" s="421"/>
    </row>
    <row r="27" spans="1:27">
      <c r="A27" s="421"/>
      <c r="B27" s="421"/>
      <c r="C27" s="421"/>
      <c r="D27" s="421"/>
      <c r="E27" s="421"/>
      <c r="F27" s="421"/>
      <c r="G27" s="421"/>
      <c r="H27" s="421"/>
      <c r="I27" s="421"/>
      <c r="J27" s="421"/>
      <c r="K27" s="421"/>
      <c r="L27" s="421"/>
      <c r="M27" s="421"/>
      <c r="N27" s="421"/>
      <c r="O27" s="421"/>
      <c r="P27" s="421"/>
      <c r="Q27" s="421"/>
      <c r="R27" s="421"/>
      <c r="S27" s="421"/>
      <c r="T27" s="421"/>
      <c r="U27" s="421"/>
      <c r="V27" s="421"/>
      <c r="W27" s="421"/>
      <c r="X27" s="421"/>
      <c r="Y27" s="421"/>
      <c r="Z27" s="421"/>
      <c r="AA27" s="421"/>
    </row>
    <row r="28" spans="1:27">
      <c r="A28" s="421"/>
      <c r="B28" s="421"/>
      <c r="C28" s="421"/>
      <c r="D28" s="421"/>
      <c r="E28" s="421"/>
      <c r="F28" s="421"/>
      <c r="G28" s="421"/>
      <c r="H28" s="421"/>
      <c r="I28" s="421"/>
      <c r="J28" s="421"/>
      <c r="K28" s="421"/>
      <c r="L28" s="421"/>
      <c r="M28" s="421"/>
      <c r="N28" s="421"/>
      <c r="O28" s="421"/>
      <c r="P28" s="421"/>
      <c r="Q28" s="421"/>
      <c r="R28" s="421"/>
      <c r="S28" s="421"/>
      <c r="T28" s="421"/>
      <c r="U28" s="421"/>
      <c r="V28" s="421"/>
      <c r="W28" s="421"/>
      <c r="X28" s="421"/>
      <c r="Y28" s="421"/>
      <c r="Z28" s="421"/>
      <c r="AA28" s="421"/>
    </row>
    <row r="29" spans="1:27">
      <c r="A29" s="421"/>
      <c r="B29" s="421"/>
      <c r="C29" s="421"/>
      <c r="D29" s="421"/>
      <c r="E29" s="421"/>
      <c r="F29" s="421"/>
      <c r="G29" s="421"/>
      <c r="H29" s="421"/>
      <c r="I29" s="421"/>
      <c r="J29" s="421"/>
      <c r="K29" s="421"/>
      <c r="L29" s="421"/>
      <c r="M29" s="421"/>
      <c r="N29" s="421"/>
      <c r="O29" s="421"/>
      <c r="P29" s="421"/>
      <c r="Q29" s="421"/>
      <c r="R29" s="421"/>
      <c r="S29" s="421"/>
      <c r="T29" s="421"/>
      <c r="U29" s="421"/>
      <c r="V29" s="421"/>
      <c r="W29" s="421"/>
      <c r="X29" s="421"/>
      <c r="Y29" s="421"/>
      <c r="Z29" s="421"/>
      <c r="AA29" s="421"/>
    </row>
    <row r="30" spans="1:27">
      <c r="A30" s="421"/>
      <c r="B30" s="421"/>
      <c r="C30" s="421"/>
      <c r="D30" s="421"/>
      <c r="E30" s="421"/>
      <c r="F30" s="421"/>
      <c r="G30" s="421"/>
      <c r="H30" s="421"/>
      <c r="I30" s="421"/>
      <c r="J30" s="421"/>
      <c r="K30" s="421"/>
      <c r="L30" s="421"/>
      <c r="M30" s="421"/>
      <c r="N30" s="421"/>
      <c r="O30" s="421"/>
      <c r="P30" s="421"/>
      <c r="Q30" s="421"/>
      <c r="R30" s="421"/>
      <c r="S30" s="421"/>
      <c r="T30" s="421"/>
      <c r="U30" s="421"/>
      <c r="V30" s="421"/>
      <c r="W30" s="421"/>
      <c r="X30" s="421"/>
      <c r="Y30" s="421"/>
      <c r="Z30" s="421"/>
      <c r="AA30" s="421"/>
    </row>
    <row r="31" spans="1:27" ht="14.4">
      <c r="A31" s="421"/>
      <c r="B31" s="421"/>
      <c r="C31" s="421"/>
      <c r="D31" s="421"/>
      <c r="E31" s="524"/>
      <c r="F31" s="524"/>
      <c r="G31" s="524"/>
      <c r="H31" s="524"/>
      <c r="I31" s="524"/>
      <c r="J31" s="524"/>
      <c r="K31" s="524"/>
      <c r="L31" s="421"/>
      <c r="M31" s="421"/>
      <c r="N31" s="421"/>
      <c r="O31" s="421"/>
      <c r="P31" s="421"/>
      <c r="Q31" s="421"/>
      <c r="R31" s="421"/>
      <c r="S31" s="524"/>
      <c r="T31" s="524"/>
      <c r="U31" s="524"/>
      <c r="V31" s="524"/>
      <c r="W31" s="421"/>
      <c r="X31" s="421"/>
      <c r="Y31" s="421"/>
      <c r="Z31" s="421"/>
      <c r="AA31" s="421"/>
    </row>
    <row r="32" spans="1:27">
      <c r="A32" s="421"/>
      <c r="B32" s="421"/>
      <c r="C32" s="421"/>
      <c r="D32" s="421"/>
      <c r="E32" s="421"/>
      <c r="F32" s="421"/>
      <c r="G32" s="421"/>
      <c r="H32" s="421"/>
      <c r="I32" s="421"/>
      <c r="J32" s="421"/>
      <c r="K32" s="421"/>
      <c r="L32" s="421"/>
      <c r="M32" s="421"/>
      <c r="N32" s="421"/>
      <c r="O32" s="421"/>
      <c r="P32" s="421"/>
      <c r="Q32" s="421"/>
      <c r="R32" s="421"/>
      <c r="S32" s="421"/>
      <c r="T32" s="421"/>
      <c r="U32" s="421"/>
      <c r="V32" s="421"/>
      <c r="W32" s="421"/>
      <c r="X32" s="421"/>
      <c r="Y32" s="421"/>
      <c r="Z32" s="421"/>
      <c r="AA32" s="421"/>
    </row>
    <row r="33" spans="1:27">
      <c r="A33" s="421"/>
      <c r="B33" s="421"/>
      <c r="C33" s="421"/>
      <c r="D33" s="421"/>
      <c r="E33" s="421"/>
      <c r="F33" s="421"/>
      <c r="G33" s="421"/>
      <c r="H33" s="421"/>
      <c r="I33" s="421"/>
      <c r="J33" s="421"/>
      <c r="K33" s="421"/>
      <c r="L33" s="421"/>
      <c r="M33" s="421"/>
      <c r="N33" s="421"/>
      <c r="O33" s="421"/>
      <c r="P33" s="421"/>
      <c r="Q33" s="421"/>
      <c r="R33" s="421"/>
      <c r="S33" s="421"/>
      <c r="T33" s="421"/>
      <c r="U33" s="421"/>
      <c r="V33" s="421"/>
      <c r="W33" s="421"/>
      <c r="X33" s="421"/>
      <c r="Y33" s="421"/>
      <c r="Z33" s="421"/>
      <c r="AA33" s="421"/>
    </row>
    <row r="34" spans="1:27">
      <c r="A34" s="421"/>
      <c r="B34" s="421"/>
      <c r="C34" s="421"/>
      <c r="D34" s="421"/>
      <c r="E34" s="421"/>
      <c r="F34" s="421"/>
      <c r="G34" s="421"/>
      <c r="H34" s="421"/>
      <c r="I34" s="421"/>
      <c r="J34" s="421"/>
      <c r="K34" s="421"/>
      <c r="L34" s="421"/>
      <c r="M34" s="421"/>
      <c r="N34" s="421"/>
      <c r="O34" s="421"/>
      <c r="P34" s="421"/>
      <c r="Q34" s="421"/>
      <c r="R34" s="421"/>
      <c r="S34" s="421"/>
      <c r="T34" s="421"/>
      <c r="U34" s="421"/>
      <c r="V34" s="421"/>
      <c r="W34" s="421"/>
      <c r="X34" s="421"/>
      <c r="Y34" s="421"/>
      <c r="Z34" s="421"/>
      <c r="AA34" s="421"/>
    </row>
    <row r="35" spans="1:27">
      <c r="A35" s="421"/>
      <c r="B35" s="421"/>
      <c r="C35" s="421"/>
      <c r="D35" s="421"/>
      <c r="E35" s="421"/>
      <c r="F35" s="421"/>
      <c r="G35" s="421"/>
      <c r="H35" s="421"/>
      <c r="I35" s="421"/>
      <c r="J35" s="421"/>
      <c r="K35" s="421"/>
      <c r="L35" s="421"/>
      <c r="M35" s="421"/>
      <c r="N35" s="421"/>
      <c r="O35" s="421"/>
      <c r="P35" s="421"/>
      <c r="Q35" s="421"/>
      <c r="R35" s="421"/>
      <c r="S35" s="421"/>
      <c r="T35" s="421"/>
      <c r="U35" s="421"/>
      <c r="V35" s="421"/>
      <c r="W35" s="421"/>
      <c r="X35" s="421"/>
      <c r="Y35" s="421"/>
      <c r="Z35" s="421"/>
      <c r="AA35" s="421"/>
    </row>
    <row r="36" spans="1:27">
      <c r="A36" s="421"/>
      <c r="B36" s="421"/>
      <c r="C36" s="421"/>
      <c r="D36" s="421"/>
      <c r="E36" s="421"/>
      <c r="F36" s="421"/>
      <c r="G36" s="421"/>
      <c r="H36" s="421"/>
      <c r="I36" s="421"/>
      <c r="J36" s="421"/>
      <c r="K36" s="421"/>
      <c r="L36" s="421"/>
      <c r="M36" s="421"/>
      <c r="N36" s="421"/>
      <c r="O36" s="421"/>
      <c r="P36" s="421"/>
      <c r="Q36" s="421"/>
      <c r="R36" s="421"/>
      <c r="S36" s="421"/>
      <c r="T36" s="421"/>
      <c r="U36" s="421"/>
      <c r="V36" s="421"/>
      <c r="W36" s="421"/>
      <c r="X36" s="421"/>
      <c r="Y36" s="421"/>
      <c r="Z36" s="421"/>
      <c r="AA36" s="421"/>
    </row>
    <row r="37" spans="1:27">
      <c r="A37" s="421"/>
      <c r="B37" s="421"/>
      <c r="C37" s="421"/>
      <c r="D37" s="421"/>
      <c r="E37" s="421"/>
      <c r="F37" s="421"/>
      <c r="G37" s="421"/>
      <c r="H37" s="421"/>
      <c r="I37" s="421"/>
      <c r="J37" s="421"/>
      <c r="K37" s="421"/>
      <c r="L37" s="421"/>
      <c r="M37" s="421"/>
      <c r="N37" s="421"/>
      <c r="O37" s="421"/>
      <c r="P37" s="421"/>
      <c r="Q37" s="421"/>
      <c r="R37" s="421"/>
      <c r="S37" s="421"/>
      <c r="T37" s="421"/>
      <c r="U37" s="421"/>
      <c r="V37" s="421"/>
      <c r="W37" s="421"/>
      <c r="X37" s="421"/>
      <c r="Y37" s="421"/>
      <c r="Z37" s="421"/>
      <c r="AA37" s="421"/>
    </row>
    <row r="38" spans="1:27">
      <c r="A38" s="421"/>
      <c r="B38" s="421"/>
      <c r="C38" s="421"/>
      <c r="D38" s="421"/>
      <c r="E38" s="421"/>
      <c r="F38" s="421"/>
      <c r="G38" s="421"/>
      <c r="H38" s="421"/>
      <c r="I38" s="421"/>
      <c r="J38" s="421"/>
      <c r="K38" s="421"/>
      <c r="L38" s="421"/>
      <c r="M38" s="421"/>
      <c r="N38" s="421"/>
      <c r="O38" s="421"/>
      <c r="P38" s="421"/>
      <c r="Q38" s="421"/>
      <c r="R38" s="421"/>
      <c r="S38" s="421"/>
      <c r="T38" s="421"/>
      <c r="U38" s="421"/>
      <c r="V38" s="421"/>
      <c r="W38" s="421"/>
      <c r="X38" s="421"/>
      <c r="Y38" s="421"/>
      <c r="Z38" s="421"/>
      <c r="AA38" s="421"/>
    </row>
    <row r="39" spans="1:27">
      <c r="A39" s="421"/>
      <c r="B39" s="421"/>
      <c r="C39" s="421"/>
      <c r="D39" s="421"/>
      <c r="E39" s="421"/>
      <c r="F39" s="421"/>
      <c r="G39" s="421"/>
      <c r="H39" s="421"/>
      <c r="I39" s="421"/>
      <c r="J39" s="421"/>
      <c r="K39" s="421"/>
      <c r="L39" s="421"/>
      <c r="M39" s="421"/>
      <c r="N39" s="421"/>
      <c r="O39" s="421"/>
      <c r="P39" s="421"/>
      <c r="Q39" s="421"/>
      <c r="R39" s="421"/>
      <c r="S39" s="421"/>
      <c r="T39" s="421"/>
      <c r="U39" s="421"/>
      <c r="V39" s="421"/>
      <c r="W39" s="421"/>
      <c r="X39" s="421"/>
      <c r="Y39" s="421"/>
      <c r="Z39" s="421"/>
      <c r="AA39" s="421"/>
    </row>
  </sheetData>
  <sheetProtection formatCells="0" formatColumns="0" formatRows="0" insertColumns="0" insertRows="0" insertHyperlinks="0" deleteColumns="0" deleteRows="0" sort="0" autoFilter="0" pivotTables="0"/>
  <mergeCells count="2">
    <mergeCell ref="E31:K31"/>
    <mergeCell ref="S31:V31"/>
  </mergeCells>
  <phoneticPr fontId="86"/>
  <pageMargins left="0.7" right="0.7" top="0.75" bottom="0.75" header="0.3" footer="0.3"/>
  <pageSetup paperSize="9" scale="3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4"/>
  <sheetViews>
    <sheetView tabSelected="1" zoomScaleNormal="100" zoomScaleSheetLayoutView="100" workbookViewId="0">
      <selection activeCell="F17" sqref="F17:G17"/>
    </sheetView>
  </sheetViews>
  <sheetFormatPr defaultColWidth="9" defaultRowHeight="13.2"/>
  <cols>
    <col min="1" max="1" width="12.77734375" style="53" customWidth="1"/>
    <col min="2" max="2" width="5.109375" style="53" customWidth="1"/>
    <col min="3" max="3" width="3.77734375" style="53" customWidth="1"/>
    <col min="4" max="4" width="6.88671875" style="53" customWidth="1"/>
    <col min="5" max="5" width="13.109375" style="53" customWidth="1"/>
    <col min="6" max="6" width="13.109375" style="88" customWidth="1"/>
    <col min="7" max="7" width="11.33203125" style="53" customWidth="1"/>
    <col min="8" max="8" width="26.6640625" style="65" customWidth="1"/>
    <col min="9" max="9" width="13" style="58" customWidth="1"/>
    <col min="10" max="10" width="16.109375" style="58" customWidth="1"/>
    <col min="11" max="11" width="13.44140625" style="88" customWidth="1"/>
    <col min="12" max="12" width="22.44140625" style="88" customWidth="1"/>
    <col min="13" max="13" width="13.44140625" style="63" customWidth="1"/>
    <col min="14" max="14" width="22.44140625" style="53" customWidth="1"/>
    <col min="15" max="15" width="9" style="54"/>
    <col min="16" max="16384" width="9" style="53"/>
  </cols>
  <sheetData>
    <row r="1" spans="1:16" ht="26.25" customHeight="1" thickTop="1">
      <c r="A1" s="48" t="s">
        <v>170</v>
      </c>
      <c r="B1" s="49"/>
      <c r="C1" s="49"/>
      <c r="D1" s="50"/>
      <c r="E1" s="50"/>
      <c r="F1" s="51"/>
      <c r="G1" s="52"/>
      <c r="H1" s="351"/>
      <c r="I1" s="352" t="s">
        <v>37</v>
      </c>
      <c r="J1" s="353"/>
      <c r="K1" s="354"/>
      <c r="L1" s="355"/>
      <c r="M1" s="356"/>
    </row>
    <row r="2" spans="1:16" ht="17.399999999999999">
      <c r="A2" s="55"/>
      <c r="B2" s="182"/>
      <c r="C2" s="182"/>
      <c r="D2" s="182"/>
      <c r="E2" s="182"/>
      <c r="F2" s="182"/>
      <c r="G2" s="56"/>
      <c r="H2" s="357"/>
      <c r="I2" s="609" t="s">
        <v>188</v>
      </c>
      <c r="J2" s="609"/>
      <c r="K2" s="609"/>
      <c r="L2" s="609"/>
      <c r="M2" s="609"/>
      <c r="N2" s="157"/>
      <c r="P2" s="120"/>
    </row>
    <row r="3" spans="1:16" ht="17.399999999999999">
      <c r="A3" s="183" t="s">
        <v>28</v>
      </c>
      <c r="B3" s="184"/>
      <c r="D3" s="185"/>
      <c r="E3" s="185"/>
      <c r="F3" s="185"/>
      <c r="G3" s="57"/>
      <c r="H3" s="106"/>
      <c r="I3" s="360"/>
      <c r="J3" s="361"/>
      <c r="K3" s="362"/>
      <c r="L3" s="354"/>
      <c r="M3" s="363"/>
    </row>
    <row r="4" spans="1:16" ht="17.399999999999999">
      <c r="A4" s="59"/>
      <c r="B4" s="184"/>
      <c r="C4" s="88"/>
      <c r="D4" s="185"/>
      <c r="E4" s="185"/>
      <c r="F4" s="186"/>
      <c r="G4" s="60"/>
      <c r="H4" s="364"/>
      <c r="I4" s="364"/>
      <c r="J4" s="353"/>
      <c r="K4" s="362"/>
      <c r="L4" s="354"/>
      <c r="M4" s="363"/>
      <c r="N4" s="246"/>
    </row>
    <row r="5" spans="1:16">
      <c r="A5" s="187"/>
      <c r="D5" s="185"/>
      <c r="E5" s="61"/>
      <c r="F5" s="188"/>
      <c r="G5" s="62"/>
      <c r="H5"/>
      <c r="I5" s="365"/>
      <c r="J5" s="353"/>
      <c r="K5" s="362"/>
      <c r="L5" s="362"/>
      <c r="M5" s="363"/>
    </row>
    <row r="6" spans="1:16" ht="17.399999999999999">
      <c r="A6" s="187"/>
      <c r="D6" s="185"/>
      <c r="E6" s="188"/>
      <c r="F6" s="188"/>
      <c r="G6" s="62"/>
      <c r="H6" s="357"/>
      <c r="I6" s="366"/>
      <c r="J6" s="353"/>
      <c r="K6" s="362"/>
      <c r="L6" s="362"/>
      <c r="M6" s="363"/>
    </row>
    <row r="7" spans="1:16">
      <c r="A7" s="187"/>
      <c r="D7" s="185"/>
      <c r="E7" s="188"/>
      <c r="F7" s="188"/>
      <c r="G7" s="62"/>
      <c r="H7" s="367"/>
      <c r="I7" s="365"/>
      <c r="J7" s="353"/>
      <c r="K7" s="362"/>
      <c r="L7" s="362"/>
      <c r="M7" s="363"/>
    </row>
    <row r="8" spans="1:16">
      <c r="A8" s="187"/>
      <c r="D8" s="185"/>
      <c r="E8" s="188"/>
      <c r="F8" s="188"/>
      <c r="G8" s="62"/>
      <c r="H8" s="358"/>
      <c r="I8" s="368"/>
      <c r="J8" s="368"/>
      <c r="K8" s="368"/>
      <c r="L8" s="362"/>
      <c r="M8" s="369"/>
    </row>
    <row r="9" spans="1:16">
      <c r="A9" s="187"/>
      <c r="D9" s="185"/>
      <c r="E9" s="188"/>
      <c r="F9" s="188"/>
      <c r="G9" s="62"/>
      <c r="H9" s="368"/>
      <c r="I9" s="368"/>
      <c r="J9" s="368"/>
      <c r="K9" s="368"/>
      <c r="L9" s="362"/>
      <c r="M9" s="369"/>
      <c r="N9" s="64"/>
    </row>
    <row r="10" spans="1:16">
      <c r="A10" s="187"/>
      <c r="D10" s="185"/>
      <c r="E10" s="188"/>
      <c r="F10" s="188"/>
      <c r="G10" s="62"/>
      <c r="H10" s="368"/>
      <c r="I10" s="368"/>
      <c r="J10" s="368"/>
      <c r="K10" s="368"/>
      <c r="L10" s="362"/>
      <c r="M10" s="369"/>
      <c r="N10" s="64" t="s">
        <v>38</v>
      </c>
    </row>
    <row r="11" spans="1:16">
      <c r="A11" s="187"/>
      <c r="D11" s="185"/>
      <c r="E11" s="188"/>
      <c r="F11" s="188"/>
      <c r="G11" s="62"/>
      <c r="H11" s="368"/>
      <c r="I11" s="368"/>
      <c r="J11" s="368"/>
      <c r="K11" s="368"/>
      <c r="L11" s="362"/>
      <c r="M11" s="369"/>
    </row>
    <row r="12" spans="1:16">
      <c r="A12" s="187"/>
      <c r="D12" s="185"/>
      <c r="E12" s="188"/>
      <c r="F12" s="188"/>
      <c r="G12" s="62"/>
      <c r="H12" s="368"/>
      <c r="I12" s="368"/>
      <c r="J12" s="368"/>
      <c r="K12" s="368"/>
      <c r="L12" s="362"/>
      <c r="M12" s="369"/>
      <c r="N12" s="64" t="s">
        <v>39</v>
      </c>
      <c r="O12" s="283"/>
    </row>
    <row r="13" spans="1:16">
      <c r="A13" s="187"/>
      <c r="D13" s="185"/>
      <c r="E13" s="188"/>
      <c r="F13" s="188"/>
      <c r="G13" s="62"/>
      <c r="H13" s="368"/>
      <c r="I13" s="368"/>
      <c r="J13" s="368"/>
      <c r="K13" s="368"/>
      <c r="L13" s="362"/>
      <c r="M13" s="369"/>
    </row>
    <row r="14" spans="1:16">
      <c r="A14" s="187"/>
      <c r="D14" s="185"/>
      <c r="E14" s="188"/>
      <c r="F14" s="188"/>
      <c r="G14" s="62"/>
      <c r="H14" s="368"/>
      <c r="I14" s="368"/>
      <c r="J14" s="368"/>
      <c r="K14" s="368"/>
      <c r="L14" s="362"/>
      <c r="M14" s="369"/>
      <c r="N14" s="314" t="s">
        <v>40</v>
      </c>
    </row>
    <row r="15" spans="1:16">
      <c r="A15" s="187"/>
      <c r="D15" s="185"/>
      <c r="E15" s="185" t="s">
        <v>21</v>
      </c>
      <c r="F15" s="186"/>
      <c r="G15" s="57"/>
      <c r="H15" s="367"/>
      <c r="I15" s="365"/>
      <c r="J15" s="358"/>
      <c r="K15" s="362"/>
      <c r="L15" s="362"/>
      <c r="M15" s="369"/>
    </row>
    <row r="16" spans="1:16">
      <c r="A16" s="187"/>
      <c r="D16" s="185"/>
      <c r="E16" s="185"/>
      <c r="F16" s="186"/>
      <c r="G16" s="57"/>
      <c r="H16" s="353"/>
      <c r="I16" s="365"/>
      <c r="J16" s="353"/>
      <c r="K16" s="362"/>
      <c r="L16" s="362"/>
      <c r="M16" s="369"/>
      <c r="N16" s="247" t="s">
        <v>168</v>
      </c>
    </row>
    <row r="17" spans="1:19" ht="20.25" customHeight="1" thickBot="1">
      <c r="A17" s="525" t="s">
        <v>447</v>
      </c>
      <c r="B17" s="526"/>
      <c r="C17" s="526"/>
      <c r="D17" s="190"/>
      <c r="E17" s="191"/>
      <c r="F17" s="527" t="s">
        <v>448</v>
      </c>
      <c r="G17" s="528"/>
      <c r="H17" s="367"/>
      <c r="I17" s="365"/>
      <c r="J17" s="358"/>
      <c r="K17" s="362"/>
      <c r="L17" s="359"/>
      <c r="M17" s="363"/>
      <c r="N17" s="189" t="s">
        <v>127</v>
      </c>
    </row>
    <row r="18" spans="1:19" ht="39" customHeight="1" thickTop="1">
      <c r="A18" s="529" t="s">
        <v>41</v>
      </c>
      <c r="B18" s="530"/>
      <c r="C18" s="531"/>
      <c r="D18" s="192" t="s">
        <v>42</v>
      </c>
      <c r="E18" s="193"/>
      <c r="F18" s="532" t="s">
        <v>43</v>
      </c>
      <c r="G18" s="533"/>
      <c r="H18" s="353"/>
      <c r="I18" s="365"/>
      <c r="J18" s="353"/>
      <c r="K18" s="362"/>
      <c r="L18" s="362"/>
      <c r="M18" s="363"/>
      <c r="Q18" s="53" t="s">
        <v>28</v>
      </c>
      <c r="S18" s="53" t="s">
        <v>21</v>
      </c>
    </row>
    <row r="19" spans="1:19" ht="30" customHeight="1">
      <c r="A19" s="534" t="s">
        <v>192</v>
      </c>
      <c r="B19" s="534"/>
      <c r="C19" s="534"/>
      <c r="D19" s="534"/>
      <c r="E19" s="534"/>
      <c r="F19" s="534"/>
      <c r="G19" s="534"/>
      <c r="H19" s="370"/>
      <c r="I19" s="371" t="s">
        <v>44</v>
      </c>
      <c r="J19" s="371"/>
      <c r="K19" s="371"/>
      <c r="L19" s="359"/>
      <c r="M19" s="363"/>
    </row>
    <row r="20" spans="1:19" ht="17.399999999999999">
      <c r="E20" s="194" t="s">
        <v>45</v>
      </c>
      <c r="F20" s="195" t="s">
        <v>46</v>
      </c>
      <c r="H20" s="285" t="s">
        <v>148</v>
      </c>
      <c r="I20" s="365"/>
      <c r="J20" s="353" t="s">
        <v>21</v>
      </c>
      <c r="K20" s="372" t="s">
        <v>21</v>
      </c>
      <c r="L20" s="362"/>
      <c r="M20" s="363"/>
    </row>
    <row r="21" spans="1:19" ht="16.8" thickBot="1">
      <c r="A21" s="196"/>
      <c r="B21" s="535">
        <v>45270</v>
      </c>
      <c r="C21" s="536"/>
      <c r="D21" s="197" t="s">
        <v>47</v>
      </c>
      <c r="E21" s="537" t="s">
        <v>48</v>
      </c>
      <c r="F21" s="538"/>
      <c r="G21" s="58" t="s">
        <v>49</v>
      </c>
      <c r="H21" s="548" t="s">
        <v>235</v>
      </c>
      <c r="I21" s="549"/>
      <c r="J21" s="549"/>
      <c r="K21" s="549"/>
      <c r="L21" s="549"/>
      <c r="M21" s="373"/>
      <c r="N21" s="375"/>
    </row>
    <row r="22" spans="1:19" ht="36" customHeight="1" thickTop="1" thickBot="1">
      <c r="A22" s="198" t="s">
        <v>50</v>
      </c>
      <c r="B22" s="550" t="s">
        <v>51</v>
      </c>
      <c r="C22" s="551"/>
      <c r="D22" s="552"/>
      <c r="E22" s="66" t="s">
        <v>233</v>
      </c>
      <c r="F22" s="66" t="s">
        <v>234</v>
      </c>
      <c r="G22" s="199" t="s">
        <v>52</v>
      </c>
      <c r="H22" s="553" t="s">
        <v>189</v>
      </c>
      <c r="I22" s="554"/>
      <c r="J22" s="554"/>
      <c r="K22" s="554"/>
      <c r="L22" s="555"/>
      <c r="M22" s="374" t="s">
        <v>53</v>
      </c>
      <c r="N22" s="376" t="s">
        <v>54</v>
      </c>
      <c r="R22" s="53" t="s">
        <v>28</v>
      </c>
    </row>
    <row r="23" spans="1:19" ht="79.2" customHeight="1" thickBot="1">
      <c r="A23" s="434" t="s">
        <v>55</v>
      </c>
      <c r="B23" s="539" t="str">
        <f>IF(G23&gt;5,"☆☆☆☆",IF(AND(G23&gt;=2.39,G23&lt;5),"☆☆☆",IF(AND(G23&gt;=1.39,G23&lt;2.4),"☆☆",IF(AND(G23&gt;0,G23&lt;1.4),"☆",IF(AND(G23&gt;=-1.39,G23&lt;0),"★",IF(AND(G23&gt;=-2.39,G23&lt;-1.4),"★★",IF(AND(G23&gt;=-3.39,G23&lt;-2.4),"★★★")))))))</f>
        <v>☆</v>
      </c>
      <c r="C23" s="540"/>
      <c r="D23" s="541"/>
      <c r="E23" s="340">
        <v>1.52</v>
      </c>
      <c r="F23" s="340">
        <v>1.96</v>
      </c>
      <c r="G23" s="289">
        <f t="shared" ref="G23:G69" si="0">F23-E23</f>
        <v>0.43999999999999995</v>
      </c>
      <c r="H23" s="543"/>
      <c r="I23" s="543"/>
      <c r="J23" s="543"/>
      <c r="K23" s="543"/>
      <c r="L23" s="544"/>
      <c r="M23" s="388"/>
      <c r="N23" s="414"/>
      <c r="O23" s="259" t="s">
        <v>161</v>
      </c>
    </row>
    <row r="24" spans="1:19" ht="66" customHeight="1" thickBot="1">
      <c r="A24" s="200" t="s">
        <v>56</v>
      </c>
      <c r="B24" s="539" t="str">
        <f t="shared" ref="B24" si="1">IF(G24&gt;5,"☆☆☆☆",IF(AND(G24&gt;=2.39,G24&lt;5),"☆☆☆",IF(AND(G24&gt;=1.39,G24&lt;2.4),"☆☆",IF(AND(G24&gt;0,G24&lt;1.4),"☆",IF(AND(G24&gt;=-1.39,G24&lt;0),"★",IF(AND(G24&gt;=-2.39,G24&lt;-1.4),"★★",IF(AND(G24&gt;=-3.39,G24&lt;-2.4),"★★★")))))))</f>
        <v>☆</v>
      </c>
      <c r="C24" s="540"/>
      <c r="D24" s="541"/>
      <c r="E24" s="340">
        <v>2.13</v>
      </c>
      <c r="F24" s="340">
        <v>2.5</v>
      </c>
      <c r="G24" s="433">
        <f t="shared" si="0"/>
        <v>0.37000000000000011</v>
      </c>
      <c r="H24" s="556"/>
      <c r="I24" s="557"/>
      <c r="J24" s="557"/>
      <c r="K24" s="557"/>
      <c r="L24" s="558"/>
      <c r="M24" s="150"/>
      <c r="N24" s="151"/>
      <c r="O24" s="259" t="s">
        <v>56</v>
      </c>
      <c r="Q24" s="53" t="s">
        <v>28</v>
      </c>
    </row>
    <row r="25" spans="1:19" ht="81" customHeight="1" thickBot="1">
      <c r="A25" s="265" t="s">
        <v>57</v>
      </c>
      <c r="B25" s="539" t="str">
        <f t="shared" ref="B25:B70" si="2">IF(G25&gt;5,"☆☆☆☆",IF(AND(G25&gt;=2.39,G25&lt;5),"☆☆☆",IF(AND(G25&gt;=1.39,G25&lt;2.4),"☆☆",IF(AND(G25&gt;0,G25&lt;1.4),"☆",IF(AND(G25&gt;=-1.39,G25&lt;0),"★",IF(AND(G25&gt;=-2.39,G25&lt;-1.4),"★★",IF(AND(G25&gt;=-3.39,G25&lt;-2.4),"★★★")))))))</f>
        <v>☆☆</v>
      </c>
      <c r="C25" s="540"/>
      <c r="D25" s="541"/>
      <c r="E25" s="122">
        <v>3.05</v>
      </c>
      <c r="F25" s="122">
        <v>5.05</v>
      </c>
      <c r="G25" s="289">
        <f t="shared" si="0"/>
        <v>2</v>
      </c>
      <c r="H25" s="545" t="s">
        <v>361</v>
      </c>
      <c r="I25" s="546"/>
      <c r="J25" s="546"/>
      <c r="K25" s="546"/>
      <c r="L25" s="547"/>
      <c r="M25" s="509" t="s">
        <v>362</v>
      </c>
      <c r="N25" s="474">
        <v>45264</v>
      </c>
      <c r="O25" s="259" t="s">
        <v>57</v>
      </c>
    </row>
    <row r="26" spans="1:19" ht="83.25" customHeight="1" thickBot="1">
      <c r="A26" s="265" t="s">
        <v>58</v>
      </c>
      <c r="B26" s="539" t="str">
        <f t="shared" si="2"/>
        <v>☆</v>
      </c>
      <c r="C26" s="540"/>
      <c r="D26" s="541"/>
      <c r="E26" s="340">
        <v>1.89</v>
      </c>
      <c r="F26" s="340">
        <v>2.36</v>
      </c>
      <c r="G26" s="289">
        <f t="shared" si="0"/>
        <v>0.47</v>
      </c>
      <c r="H26" s="542"/>
      <c r="I26" s="543"/>
      <c r="J26" s="543"/>
      <c r="K26" s="543"/>
      <c r="L26" s="544"/>
      <c r="M26" s="150"/>
      <c r="N26" s="151"/>
      <c r="O26" s="259" t="s">
        <v>58</v>
      </c>
    </row>
    <row r="27" spans="1:19" ht="78.599999999999994" customHeight="1" thickBot="1">
      <c r="A27" s="265" t="s">
        <v>59</v>
      </c>
      <c r="B27" s="539" t="str">
        <f t="shared" si="2"/>
        <v>★</v>
      </c>
      <c r="C27" s="540"/>
      <c r="D27" s="541"/>
      <c r="E27" s="340">
        <v>2.35</v>
      </c>
      <c r="F27" s="340">
        <v>2.21</v>
      </c>
      <c r="G27" s="289">
        <f t="shared" si="0"/>
        <v>-0.14000000000000012</v>
      </c>
      <c r="H27" s="542"/>
      <c r="I27" s="543"/>
      <c r="J27" s="543"/>
      <c r="K27" s="543"/>
      <c r="L27" s="544"/>
      <c r="M27" s="150"/>
      <c r="N27" s="151"/>
      <c r="O27" s="259" t="s">
        <v>59</v>
      </c>
    </row>
    <row r="28" spans="1:19" ht="87" customHeight="1" thickBot="1">
      <c r="A28" s="265" t="s">
        <v>60</v>
      </c>
      <c r="B28" s="539" t="str">
        <f t="shared" si="2"/>
        <v>☆</v>
      </c>
      <c r="C28" s="540"/>
      <c r="D28" s="541"/>
      <c r="E28" s="340">
        <v>2.71</v>
      </c>
      <c r="F28" s="122">
        <v>3.86</v>
      </c>
      <c r="G28" s="289">
        <f t="shared" si="0"/>
        <v>1.1499999999999999</v>
      </c>
      <c r="H28" s="542"/>
      <c r="I28" s="543"/>
      <c r="J28" s="543"/>
      <c r="K28" s="543"/>
      <c r="L28" s="544"/>
      <c r="M28" s="150"/>
      <c r="N28" s="151"/>
      <c r="O28" s="259" t="s">
        <v>60</v>
      </c>
    </row>
    <row r="29" spans="1:19" ht="81" customHeight="1" thickBot="1">
      <c r="A29" s="265" t="s">
        <v>61</v>
      </c>
      <c r="B29" s="539" t="str">
        <f t="shared" si="2"/>
        <v>★</v>
      </c>
      <c r="C29" s="540"/>
      <c r="D29" s="541"/>
      <c r="E29" s="340">
        <v>1.71</v>
      </c>
      <c r="F29" s="340">
        <v>1.55</v>
      </c>
      <c r="G29" s="289">
        <f t="shared" si="0"/>
        <v>-0.15999999999999992</v>
      </c>
      <c r="H29" s="542"/>
      <c r="I29" s="543"/>
      <c r="J29" s="543"/>
      <c r="K29" s="543"/>
      <c r="L29" s="544"/>
      <c r="M29" s="150"/>
      <c r="N29" s="151"/>
      <c r="O29" s="259" t="s">
        <v>61</v>
      </c>
    </row>
    <row r="30" spans="1:19" ht="73.5" customHeight="1" thickBot="1">
      <c r="A30" s="265" t="s">
        <v>62</v>
      </c>
      <c r="B30" s="539" t="str">
        <f t="shared" si="2"/>
        <v>★</v>
      </c>
      <c r="C30" s="540"/>
      <c r="D30" s="541"/>
      <c r="E30" s="122">
        <v>3.28</v>
      </c>
      <c r="F30" s="122">
        <v>3.27</v>
      </c>
      <c r="G30" s="289">
        <f t="shared" si="0"/>
        <v>-9.9999999999997868E-3</v>
      </c>
      <c r="H30" s="542"/>
      <c r="I30" s="543"/>
      <c r="J30" s="543"/>
      <c r="K30" s="543"/>
      <c r="L30" s="544"/>
      <c r="M30" s="150"/>
      <c r="N30" s="151"/>
      <c r="O30" s="259" t="s">
        <v>62</v>
      </c>
    </row>
    <row r="31" spans="1:19" ht="75.75" customHeight="1" thickBot="1">
      <c r="A31" s="265" t="s">
        <v>63</v>
      </c>
      <c r="B31" s="539" t="str">
        <f t="shared" si="2"/>
        <v>☆</v>
      </c>
      <c r="C31" s="540"/>
      <c r="D31" s="541"/>
      <c r="E31" s="340">
        <v>2.4</v>
      </c>
      <c r="F31" s="122">
        <v>3.31</v>
      </c>
      <c r="G31" s="289">
        <f t="shared" si="0"/>
        <v>0.91000000000000014</v>
      </c>
      <c r="H31" s="545" t="s">
        <v>356</v>
      </c>
      <c r="I31" s="546"/>
      <c r="J31" s="546"/>
      <c r="K31" s="546"/>
      <c r="L31" s="547"/>
      <c r="M31" s="473" t="s">
        <v>221</v>
      </c>
      <c r="N31" s="474">
        <v>45269</v>
      </c>
      <c r="O31" s="259" t="s">
        <v>63</v>
      </c>
    </row>
    <row r="32" spans="1:19" ht="90" customHeight="1" thickBot="1">
      <c r="A32" s="266" t="s">
        <v>64</v>
      </c>
      <c r="B32" s="539" t="str">
        <f t="shared" si="2"/>
        <v>☆</v>
      </c>
      <c r="C32" s="540"/>
      <c r="D32" s="541"/>
      <c r="E32" s="122">
        <v>5.83</v>
      </c>
      <c r="F32" s="419">
        <v>6.52</v>
      </c>
      <c r="G32" s="289">
        <f t="shared" si="0"/>
        <v>0.6899999999999995</v>
      </c>
      <c r="H32" s="542"/>
      <c r="I32" s="543"/>
      <c r="J32" s="543"/>
      <c r="K32" s="543"/>
      <c r="L32" s="544"/>
      <c r="M32" s="150"/>
      <c r="N32" s="151"/>
      <c r="O32" s="259" t="s">
        <v>64</v>
      </c>
    </row>
    <row r="33" spans="1:16" ht="74.400000000000006" customHeight="1" thickBot="1">
      <c r="A33" s="267" t="s">
        <v>65</v>
      </c>
      <c r="B33" s="539" t="str">
        <f t="shared" si="2"/>
        <v>☆</v>
      </c>
      <c r="C33" s="540"/>
      <c r="D33" s="541"/>
      <c r="E33" s="419">
        <v>6.34</v>
      </c>
      <c r="F33" s="419">
        <v>6.84</v>
      </c>
      <c r="G33" s="289">
        <f t="shared" si="0"/>
        <v>0.5</v>
      </c>
      <c r="H33" s="542"/>
      <c r="I33" s="543"/>
      <c r="J33" s="543"/>
      <c r="K33" s="543"/>
      <c r="L33" s="544"/>
      <c r="M33" s="150"/>
      <c r="N33" s="151"/>
      <c r="O33" s="259" t="s">
        <v>65</v>
      </c>
    </row>
    <row r="34" spans="1:16" ht="87" customHeight="1" thickBot="1">
      <c r="A34" s="200" t="s">
        <v>66</v>
      </c>
      <c r="B34" s="539" t="str">
        <f t="shared" si="2"/>
        <v>☆</v>
      </c>
      <c r="C34" s="540"/>
      <c r="D34" s="541"/>
      <c r="E34" s="122">
        <v>4.5599999999999996</v>
      </c>
      <c r="F34" s="122">
        <v>5.74</v>
      </c>
      <c r="G34" s="289">
        <f t="shared" si="0"/>
        <v>1.1800000000000006</v>
      </c>
      <c r="H34" s="559"/>
      <c r="I34" s="560"/>
      <c r="J34" s="560"/>
      <c r="K34" s="560"/>
      <c r="L34" s="561"/>
      <c r="M34" s="464"/>
      <c r="N34" s="465"/>
      <c r="O34" s="259" t="s">
        <v>66</v>
      </c>
    </row>
    <row r="35" spans="1:16" ht="94.5" customHeight="1" thickBot="1">
      <c r="A35" s="266" t="s">
        <v>67</v>
      </c>
      <c r="B35" s="539" t="str">
        <f t="shared" si="2"/>
        <v>☆☆</v>
      </c>
      <c r="C35" s="540"/>
      <c r="D35" s="541"/>
      <c r="E35" s="122">
        <v>5.46</v>
      </c>
      <c r="F35" s="419">
        <v>7.19</v>
      </c>
      <c r="G35" s="289">
        <f t="shared" si="0"/>
        <v>1.7300000000000004</v>
      </c>
      <c r="H35" s="559"/>
      <c r="I35" s="560"/>
      <c r="J35" s="560"/>
      <c r="K35" s="560"/>
      <c r="L35" s="561"/>
      <c r="M35" s="416"/>
      <c r="N35" s="417"/>
      <c r="O35" s="259" t="s">
        <v>67</v>
      </c>
    </row>
    <row r="36" spans="1:16" ht="92.4" customHeight="1" thickBot="1">
      <c r="A36" s="268" t="s">
        <v>68</v>
      </c>
      <c r="B36" s="539" t="str">
        <f t="shared" si="2"/>
        <v>☆</v>
      </c>
      <c r="C36" s="540"/>
      <c r="D36" s="541"/>
      <c r="E36" s="122">
        <v>4.87</v>
      </c>
      <c r="F36" s="122">
        <v>5.84</v>
      </c>
      <c r="G36" s="289">
        <f t="shared" si="0"/>
        <v>0.96999999999999975</v>
      </c>
      <c r="H36" s="542" t="s">
        <v>223</v>
      </c>
      <c r="I36" s="543"/>
      <c r="J36" s="543"/>
      <c r="K36" s="543"/>
      <c r="L36" s="544"/>
      <c r="M36" s="309" t="s">
        <v>224</v>
      </c>
      <c r="N36" s="310">
        <v>45258</v>
      </c>
      <c r="O36" s="259" t="s">
        <v>68</v>
      </c>
    </row>
    <row r="37" spans="1:16" ht="87.75" customHeight="1" thickBot="1">
      <c r="A37" s="265" t="s">
        <v>69</v>
      </c>
      <c r="B37" s="539" t="str">
        <f t="shared" si="2"/>
        <v>★</v>
      </c>
      <c r="C37" s="540"/>
      <c r="D37" s="541"/>
      <c r="E37" s="122">
        <v>4.25</v>
      </c>
      <c r="F37" s="122">
        <v>3.45</v>
      </c>
      <c r="G37" s="289">
        <f t="shared" si="0"/>
        <v>-0.79999999999999982</v>
      </c>
      <c r="H37" s="542"/>
      <c r="I37" s="543"/>
      <c r="J37" s="543"/>
      <c r="K37" s="543"/>
      <c r="L37" s="544"/>
      <c r="M37" s="150"/>
      <c r="N37" s="151"/>
      <c r="O37" s="259" t="s">
        <v>69</v>
      </c>
    </row>
    <row r="38" spans="1:16" ht="75.75" customHeight="1" thickBot="1">
      <c r="A38" s="265" t="s">
        <v>70</v>
      </c>
      <c r="B38" s="539" t="str">
        <f t="shared" si="2"/>
        <v>☆</v>
      </c>
      <c r="C38" s="540"/>
      <c r="D38" s="541"/>
      <c r="E38" s="122">
        <v>4.0999999999999996</v>
      </c>
      <c r="F38" s="122">
        <v>5.07</v>
      </c>
      <c r="G38" s="289">
        <f t="shared" si="0"/>
        <v>0.97000000000000064</v>
      </c>
      <c r="H38" s="542"/>
      <c r="I38" s="543"/>
      <c r="J38" s="543"/>
      <c r="K38" s="543"/>
      <c r="L38" s="544"/>
      <c r="M38" s="150"/>
      <c r="N38" s="151"/>
      <c r="O38" s="259" t="s">
        <v>70</v>
      </c>
    </row>
    <row r="39" spans="1:16" ht="70.2" customHeight="1" thickBot="1">
      <c r="A39" s="265" t="s">
        <v>71</v>
      </c>
      <c r="B39" s="539" t="str">
        <f t="shared" si="2"/>
        <v>☆</v>
      </c>
      <c r="C39" s="540"/>
      <c r="D39" s="541"/>
      <c r="E39" s="122">
        <v>4.9000000000000004</v>
      </c>
      <c r="F39" s="419">
        <v>6.07</v>
      </c>
      <c r="G39" s="289">
        <f t="shared" si="0"/>
        <v>1.17</v>
      </c>
      <c r="H39" s="542"/>
      <c r="I39" s="543"/>
      <c r="J39" s="543"/>
      <c r="K39" s="543"/>
      <c r="L39" s="544"/>
      <c r="M39" s="309"/>
      <c r="N39" s="310"/>
      <c r="O39" s="259" t="s">
        <v>71</v>
      </c>
    </row>
    <row r="40" spans="1:16" ht="78.75" customHeight="1" thickBot="1">
      <c r="A40" s="265" t="s">
        <v>72</v>
      </c>
      <c r="B40" s="539" t="str">
        <f t="shared" si="2"/>
        <v>☆</v>
      </c>
      <c r="C40" s="540"/>
      <c r="D40" s="541"/>
      <c r="E40" s="419">
        <v>6.4</v>
      </c>
      <c r="F40" s="419">
        <v>7.76</v>
      </c>
      <c r="G40" s="289">
        <f t="shared" si="0"/>
        <v>1.3599999999999994</v>
      </c>
      <c r="H40" s="542"/>
      <c r="I40" s="543"/>
      <c r="J40" s="543"/>
      <c r="K40" s="543"/>
      <c r="L40" s="544"/>
      <c r="M40" s="150"/>
      <c r="N40" s="151"/>
      <c r="O40" s="259" t="s">
        <v>72</v>
      </c>
    </row>
    <row r="41" spans="1:16" ht="66" customHeight="1" thickBot="1">
      <c r="A41" s="265" t="s">
        <v>73</v>
      </c>
      <c r="B41" s="539" t="str">
        <f t="shared" si="2"/>
        <v>☆☆☆</v>
      </c>
      <c r="C41" s="540"/>
      <c r="D41" s="541"/>
      <c r="E41" s="122">
        <v>5</v>
      </c>
      <c r="F41" s="419">
        <v>7.5</v>
      </c>
      <c r="G41" s="289">
        <f t="shared" si="0"/>
        <v>2.5</v>
      </c>
      <c r="H41" s="542"/>
      <c r="I41" s="543"/>
      <c r="J41" s="543"/>
      <c r="K41" s="543"/>
      <c r="L41" s="544"/>
      <c r="M41" s="150"/>
      <c r="N41" s="151"/>
      <c r="O41" s="259" t="s">
        <v>73</v>
      </c>
    </row>
    <row r="42" spans="1:16" ht="77.25" customHeight="1" thickBot="1">
      <c r="A42" s="265" t="s">
        <v>74</v>
      </c>
      <c r="B42" s="539" t="str">
        <f t="shared" si="2"/>
        <v>☆</v>
      </c>
      <c r="C42" s="540"/>
      <c r="D42" s="541"/>
      <c r="E42" s="340">
        <v>2.37</v>
      </c>
      <c r="F42" s="122">
        <v>3.15</v>
      </c>
      <c r="G42" s="289">
        <f t="shared" si="0"/>
        <v>0.7799999999999998</v>
      </c>
      <c r="H42" s="542"/>
      <c r="I42" s="543"/>
      <c r="J42" s="543"/>
      <c r="K42" s="543"/>
      <c r="L42" s="544"/>
      <c r="M42" s="309"/>
      <c r="N42" s="151"/>
      <c r="O42" s="259" t="s">
        <v>74</v>
      </c>
      <c r="P42" s="53" t="s">
        <v>148</v>
      </c>
    </row>
    <row r="43" spans="1:16" ht="77.400000000000006" customHeight="1" thickBot="1">
      <c r="A43" s="265" t="s">
        <v>75</v>
      </c>
      <c r="B43" s="539" t="str">
        <f t="shared" si="2"/>
        <v>☆</v>
      </c>
      <c r="C43" s="540"/>
      <c r="D43" s="541"/>
      <c r="E43" s="340">
        <v>2.19</v>
      </c>
      <c r="F43" s="122">
        <v>3.19</v>
      </c>
      <c r="G43" s="289">
        <f t="shared" si="0"/>
        <v>1</v>
      </c>
      <c r="H43" s="542"/>
      <c r="I43" s="543"/>
      <c r="J43" s="543"/>
      <c r="K43" s="543"/>
      <c r="L43" s="544"/>
      <c r="M43" s="150"/>
      <c r="N43" s="151"/>
      <c r="O43" s="259" t="s">
        <v>75</v>
      </c>
    </row>
    <row r="44" spans="1:16" ht="77.25" customHeight="1" thickBot="1">
      <c r="A44" s="269" t="s">
        <v>76</v>
      </c>
      <c r="B44" s="539" t="str">
        <f t="shared" si="2"/>
        <v>☆</v>
      </c>
      <c r="C44" s="540"/>
      <c r="D44" s="541"/>
      <c r="E44" s="122">
        <v>4.09</v>
      </c>
      <c r="F44" s="122">
        <v>5.16</v>
      </c>
      <c r="G44" s="289">
        <f t="shared" si="0"/>
        <v>1.0700000000000003</v>
      </c>
      <c r="H44" s="562"/>
      <c r="I44" s="563"/>
      <c r="J44" s="563"/>
      <c r="K44" s="563"/>
      <c r="L44" s="563"/>
      <c r="M44" s="150"/>
      <c r="N44" s="395"/>
      <c r="O44" s="259" t="s">
        <v>76</v>
      </c>
    </row>
    <row r="45" spans="1:16" ht="81.75" customHeight="1" thickBot="1">
      <c r="A45" s="265" t="s">
        <v>77</v>
      </c>
      <c r="B45" s="539" t="str">
        <f t="shared" si="2"/>
        <v>☆</v>
      </c>
      <c r="C45" s="540"/>
      <c r="D45" s="541"/>
      <c r="E45" s="122">
        <v>3.6</v>
      </c>
      <c r="F45" s="122">
        <v>3.85</v>
      </c>
      <c r="G45" s="289">
        <f t="shared" si="0"/>
        <v>0.25</v>
      </c>
      <c r="H45" s="564" t="s">
        <v>357</v>
      </c>
      <c r="I45" s="565"/>
      <c r="J45" s="565"/>
      <c r="K45" s="565"/>
      <c r="L45" s="566"/>
      <c r="M45" s="473" t="s">
        <v>358</v>
      </c>
      <c r="N45" s="490">
        <v>45266</v>
      </c>
      <c r="O45" s="259" t="s">
        <v>77</v>
      </c>
    </row>
    <row r="46" spans="1:16" ht="72.75" customHeight="1" thickBot="1">
      <c r="A46" s="265" t="s">
        <v>78</v>
      </c>
      <c r="B46" s="539" t="str">
        <f t="shared" si="2"/>
        <v>★</v>
      </c>
      <c r="C46" s="540"/>
      <c r="D46" s="541"/>
      <c r="E46" s="122">
        <v>4.67</v>
      </c>
      <c r="F46" s="122">
        <v>3.98</v>
      </c>
      <c r="G46" s="289">
        <f t="shared" si="0"/>
        <v>-0.69</v>
      </c>
      <c r="H46" s="542"/>
      <c r="I46" s="543"/>
      <c r="J46" s="543"/>
      <c r="K46" s="543"/>
      <c r="L46" s="544"/>
      <c r="M46" s="150"/>
      <c r="N46" s="151"/>
      <c r="O46" s="259" t="s">
        <v>78</v>
      </c>
    </row>
    <row r="47" spans="1:16" ht="91.2" customHeight="1" thickBot="1">
      <c r="A47" s="265" t="s">
        <v>79</v>
      </c>
      <c r="B47" s="539" t="str">
        <f t="shared" si="2"/>
        <v>☆</v>
      </c>
      <c r="C47" s="540"/>
      <c r="D47" s="541"/>
      <c r="E47" s="122">
        <v>3.83</v>
      </c>
      <c r="F47" s="122">
        <v>4.78</v>
      </c>
      <c r="G47" s="289">
        <f t="shared" si="0"/>
        <v>0.95000000000000018</v>
      </c>
      <c r="H47" s="542"/>
      <c r="I47" s="543"/>
      <c r="J47" s="543"/>
      <c r="K47" s="543"/>
      <c r="L47" s="544"/>
      <c r="M47" s="379"/>
      <c r="N47" s="151"/>
      <c r="O47" s="259" t="s">
        <v>79</v>
      </c>
    </row>
    <row r="48" spans="1:16" ht="78.75" customHeight="1" thickBot="1">
      <c r="A48" s="265" t="s">
        <v>80</v>
      </c>
      <c r="B48" s="539" t="str">
        <f t="shared" si="2"/>
        <v>☆</v>
      </c>
      <c r="C48" s="540"/>
      <c r="D48" s="541"/>
      <c r="E48" s="122">
        <v>3.06</v>
      </c>
      <c r="F48" s="122">
        <v>3.64</v>
      </c>
      <c r="G48" s="289">
        <f t="shared" si="0"/>
        <v>0.58000000000000007</v>
      </c>
      <c r="H48" s="567"/>
      <c r="I48" s="568"/>
      <c r="J48" s="568"/>
      <c r="K48" s="568"/>
      <c r="L48" s="569"/>
      <c r="M48" s="150"/>
      <c r="N48" s="151"/>
      <c r="O48" s="259" t="s">
        <v>80</v>
      </c>
    </row>
    <row r="49" spans="1:15" ht="74.25" customHeight="1" thickBot="1">
      <c r="A49" s="265" t="s">
        <v>81</v>
      </c>
      <c r="B49" s="539" t="str">
        <f t="shared" si="2"/>
        <v>☆</v>
      </c>
      <c r="C49" s="540"/>
      <c r="D49" s="541"/>
      <c r="E49" s="122">
        <v>5.05</v>
      </c>
      <c r="F49" s="122">
        <v>5.2</v>
      </c>
      <c r="G49" s="289">
        <f t="shared" si="0"/>
        <v>0.15000000000000036</v>
      </c>
      <c r="H49" s="542"/>
      <c r="I49" s="543"/>
      <c r="J49" s="543"/>
      <c r="K49" s="543"/>
      <c r="L49" s="544"/>
      <c r="M49" s="150"/>
      <c r="N49" s="151"/>
      <c r="O49" s="259" t="s">
        <v>81</v>
      </c>
    </row>
    <row r="50" spans="1:15" ht="73.2" customHeight="1" thickBot="1">
      <c r="A50" s="265" t="s">
        <v>82</v>
      </c>
      <c r="B50" s="539" t="str">
        <f t="shared" si="2"/>
        <v>☆</v>
      </c>
      <c r="C50" s="540"/>
      <c r="D50" s="541"/>
      <c r="E50" s="122">
        <v>4.9800000000000004</v>
      </c>
      <c r="F50" s="122">
        <v>5.73</v>
      </c>
      <c r="G50" s="289">
        <f t="shared" si="0"/>
        <v>0.75</v>
      </c>
      <c r="H50" s="567"/>
      <c r="I50" s="568"/>
      <c r="J50" s="568"/>
      <c r="K50" s="568"/>
      <c r="L50" s="569"/>
      <c r="M50" s="150"/>
      <c r="N50" s="440"/>
      <c r="O50" s="259" t="s">
        <v>82</v>
      </c>
    </row>
    <row r="51" spans="1:15" ht="73.5" customHeight="1" thickBot="1">
      <c r="A51" s="265" t="s">
        <v>83</v>
      </c>
      <c r="B51" s="539" t="str">
        <f t="shared" si="2"/>
        <v>☆</v>
      </c>
      <c r="C51" s="540"/>
      <c r="D51" s="541"/>
      <c r="E51" s="122">
        <v>5.15</v>
      </c>
      <c r="F51" s="122">
        <v>5.38</v>
      </c>
      <c r="G51" s="289">
        <f t="shared" si="0"/>
        <v>0.22999999999999954</v>
      </c>
      <c r="H51" s="542"/>
      <c r="I51" s="543"/>
      <c r="J51" s="543"/>
      <c r="K51" s="543"/>
      <c r="L51" s="544"/>
      <c r="M51" s="311"/>
      <c r="N51" s="312"/>
      <c r="O51" s="259" t="s">
        <v>83</v>
      </c>
    </row>
    <row r="52" spans="1:15" ht="75" customHeight="1" thickBot="1">
      <c r="A52" s="265" t="s">
        <v>84</v>
      </c>
      <c r="B52" s="539" t="s">
        <v>236</v>
      </c>
      <c r="C52" s="540"/>
      <c r="D52" s="541"/>
      <c r="E52" s="122">
        <v>3.5</v>
      </c>
      <c r="F52" s="122">
        <v>3.5</v>
      </c>
      <c r="G52" s="289">
        <f t="shared" si="0"/>
        <v>0</v>
      </c>
      <c r="H52" s="542"/>
      <c r="I52" s="543"/>
      <c r="J52" s="543"/>
      <c r="K52" s="543"/>
      <c r="L52" s="544"/>
      <c r="M52" s="150"/>
      <c r="N52" s="151"/>
      <c r="O52" s="259" t="s">
        <v>84</v>
      </c>
    </row>
    <row r="53" spans="1:15" ht="77.25" customHeight="1" thickBot="1">
      <c r="A53" s="265" t="s">
        <v>85</v>
      </c>
      <c r="B53" s="539" t="str">
        <f t="shared" si="2"/>
        <v>☆</v>
      </c>
      <c r="C53" s="540"/>
      <c r="D53" s="541"/>
      <c r="E53" s="122">
        <v>3.11</v>
      </c>
      <c r="F53" s="122">
        <v>3.53</v>
      </c>
      <c r="G53" s="289">
        <f t="shared" si="0"/>
        <v>0.41999999999999993</v>
      </c>
      <c r="H53" s="542"/>
      <c r="I53" s="543"/>
      <c r="J53" s="543"/>
      <c r="K53" s="543"/>
      <c r="L53" s="544"/>
      <c r="M53" s="150"/>
      <c r="N53" s="151"/>
      <c r="O53" s="259" t="s">
        <v>85</v>
      </c>
    </row>
    <row r="54" spans="1:15" ht="70.8" customHeight="1" thickBot="1">
      <c r="A54" s="265" t="s">
        <v>86</v>
      </c>
      <c r="B54" s="539" t="str">
        <f t="shared" si="2"/>
        <v>★</v>
      </c>
      <c r="C54" s="540"/>
      <c r="D54" s="541"/>
      <c r="E54" s="122">
        <v>3.87</v>
      </c>
      <c r="F54" s="122">
        <v>3.35</v>
      </c>
      <c r="G54" s="289">
        <f t="shared" si="0"/>
        <v>-0.52</v>
      </c>
      <c r="H54" s="542"/>
      <c r="I54" s="543"/>
      <c r="J54" s="543"/>
      <c r="K54" s="543"/>
      <c r="L54" s="544"/>
      <c r="M54" s="150"/>
      <c r="N54" s="151"/>
      <c r="O54" s="259" t="s">
        <v>86</v>
      </c>
    </row>
    <row r="55" spans="1:15" ht="69" customHeight="1" thickBot="1">
      <c r="A55" s="265" t="s">
        <v>87</v>
      </c>
      <c r="B55" s="539" t="str">
        <f t="shared" si="2"/>
        <v>☆</v>
      </c>
      <c r="C55" s="540"/>
      <c r="D55" s="541"/>
      <c r="E55" s="122">
        <v>4.7</v>
      </c>
      <c r="F55" s="122">
        <v>5.3</v>
      </c>
      <c r="G55" s="289">
        <f t="shared" si="0"/>
        <v>0.59999999999999964</v>
      </c>
      <c r="H55" s="542"/>
      <c r="I55" s="543"/>
      <c r="J55" s="543"/>
      <c r="K55" s="543"/>
      <c r="L55" s="544"/>
      <c r="M55" s="150"/>
      <c r="N55" s="151"/>
      <c r="O55" s="259" t="s">
        <v>87</v>
      </c>
    </row>
    <row r="56" spans="1:15" ht="69" customHeight="1" thickBot="1">
      <c r="A56" s="265" t="s">
        <v>88</v>
      </c>
      <c r="B56" s="539" t="str">
        <f t="shared" si="2"/>
        <v>☆</v>
      </c>
      <c r="C56" s="540"/>
      <c r="D56" s="541"/>
      <c r="E56" s="122">
        <v>4.2699999999999996</v>
      </c>
      <c r="F56" s="122">
        <v>5.34</v>
      </c>
      <c r="G56" s="289">
        <f t="shared" si="0"/>
        <v>1.0700000000000003</v>
      </c>
      <c r="H56" s="545" t="s">
        <v>359</v>
      </c>
      <c r="I56" s="546"/>
      <c r="J56" s="546"/>
      <c r="K56" s="546"/>
      <c r="L56" s="547"/>
      <c r="M56" s="473" t="s">
        <v>360</v>
      </c>
      <c r="N56" s="474">
        <v>45265</v>
      </c>
      <c r="O56" s="259" t="s">
        <v>88</v>
      </c>
    </row>
    <row r="57" spans="1:15" ht="63.75" customHeight="1" thickBot="1">
      <c r="A57" s="265" t="s">
        <v>89</v>
      </c>
      <c r="B57" s="539" t="str">
        <f t="shared" si="2"/>
        <v>☆☆☆</v>
      </c>
      <c r="C57" s="540"/>
      <c r="D57" s="541"/>
      <c r="E57" s="122">
        <v>4.3</v>
      </c>
      <c r="F57" s="419">
        <v>6.86</v>
      </c>
      <c r="G57" s="289">
        <f t="shared" si="0"/>
        <v>2.5600000000000005</v>
      </c>
      <c r="H57" s="567"/>
      <c r="I57" s="568"/>
      <c r="J57" s="568"/>
      <c r="K57" s="568"/>
      <c r="L57" s="569"/>
      <c r="M57" s="150"/>
      <c r="N57" s="151"/>
      <c r="O57" s="259" t="s">
        <v>89</v>
      </c>
    </row>
    <row r="58" spans="1:15" ht="69.75" customHeight="1" thickBot="1">
      <c r="A58" s="265" t="s">
        <v>90</v>
      </c>
      <c r="B58" s="539" t="str">
        <f t="shared" si="2"/>
        <v>☆</v>
      </c>
      <c r="C58" s="540"/>
      <c r="D58" s="541"/>
      <c r="E58" s="340">
        <v>2.4300000000000002</v>
      </c>
      <c r="F58" s="122">
        <v>3.35</v>
      </c>
      <c r="G58" s="289">
        <f t="shared" si="0"/>
        <v>0.91999999999999993</v>
      </c>
      <c r="H58" s="542"/>
      <c r="I58" s="543"/>
      <c r="J58" s="543"/>
      <c r="K58" s="543"/>
      <c r="L58" s="544"/>
      <c r="M58" s="150"/>
      <c r="N58" s="151"/>
      <c r="O58" s="259" t="s">
        <v>90</v>
      </c>
    </row>
    <row r="59" spans="1:15" ht="76.2" customHeight="1" thickBot="1">
      <c r="A59" s="265" t="s">
        <v>91</v>
      </c>
      <c r="B59" s="539" t="str">
        <f t="shared" si="2"/>
        <v>☆☆</v>
      </c>
      <c r="C59" s="540"/>
      <c r="D59" s="541"/>
      <c r="E59" s="419">
        <v>7.07</v>
      </c>
      <c r="F59" s="419">
        <v>9.39</v>
      </c>
      <c r="G59" s="289">
        <f t="shared" si="0"/>
        <v>2.3200000000000003</v>
      </c>
      <c r="H59" s="542"/>
      <c r="I59" s="543"/>
      <c r="J59" s="543"/>
      <c r="K59" s="543"/>
      <c r="L59" s="544"/>
      <c r="M59" s="311"/>
      <c r="N59" s="312"/>
      <c r="O59" s="259" t="s">
        <v>91</v>
      </c>
    </row>
    <row r="60" spans="1:15" ht="91.95" customHeight="1" thickBot="1">
      <c r="A60" s="265" t="s">
        <v>92</v>
      </c>
      <c r="B60" s="539" t="str">
        <f t="shared" si="2"/>
        <v>☆</v>
      </c>
      <c r="C60" s="540"/>
      <c r="D60" s="541"/>
      <c r="E60" s="122">
        <v>5.35</v>
      </c>
      <c r="F60" s="419">
        <v>6.14</v>
      </c>
      <c r="G60" s="289">
        <f t="shared" si="0"/>
        <v>0.79</v>
      </c>
      <c r="H60" s="542"/>
      <c r="I60" s="543"/>
      <c r="J60" s="543"/>
      <c r="K60" s="543"/>
      <c r="L60" s="544"/>
      <c r="M60" s="150"/>
      <c r="N60" s="151"/>
      <c r="O60" s="259" t="s">
        <v>92</v>
      </c>
    </row>
    <row r="61" spans="1:15" ht="81" customHeight="1" thickBot="1">
      <c r="A61" s="265" t="s">
        <v>93</v>
      </c>
      <c r="B61" s="539" t="str">
        <f t="shared" si="2"/>
        <v>☆</v>
      </c>
      <c r="C61" s="540"/>
      <c r="D61" s="541"/>
      <c r="E61" s="340">
        <v>2.31</v>
      </c>
      <c r="F61" s="340">
        <v>2.88</v>
      </c>
      <c r="G61" s="289">
        <f t="shared" si="0"/>
        <v>0.56999999999999984</v>
      </c>
      <c r="H61" s="542" t="s">
        <v>229</v>
      </c>
      <c r="I61" s="543"/>
      <c r="J61" s="543"/>
      <c r="K61" s="543"/>
      <c r="L61" s="544"/>
      <c r="M61" s="150" t="s">
        <v>230</v>
      </c>
      <c r="N61" s="151">
        <v>45260</v>
      </c>
      <c r="O61" s="259" t="s">
        <v>93</v>
      </c>
    </row>
    <row r="62" spans="1:15" ht="75.599999999999994" customHeight="1" thickBot="1">
      <c r="A62" s="265" t="s">
        <v>94</v>
      </c>
      <c r="B62" s="539" t="str">
        <f t="shared" si="2"/>
        <v>☆</v>
      </c>
      <c r="C62" s="540"/>
      <c r="D62" s="541"/>
      <c r="E62" s="419">
        <v>7.25</v>
      </c>
      <c r="F62" s="419">
        <v>7.8</v>
      </c>
      <c r="G62" s="289">
        <f t="shared" si="0"/>
        <v>0.54999999999999982</v>
      </c>
      <c r="H62" s="542" t="s">
        <v>225</v>
      </c>
      <c r="I62" s="543"/>
      <c r="J62" s="543"/>
      <c r="K62" s="543"/>
      <c r="L62" s="544"/>
      <c r="M62" s="496" t="s">
        <v>222</v>
      </c>
      <c r="N62" s="151">
        <v>45258</v>
      </c>
      <c r="O62" s="259" t="s">
        <v>94</v>
      </c>
    </row>
    <row r="63" spans="1:15" ht="87" customHeight="1" thickBot="1">
      <c r="A63" s="265" t="s">
        <v>95</v>
      </c>
      <c r="B63" s="539" t="str">
        <f t="shared" si="2"/>
        <v>☆☆</v>
      </c>
      <c r="C63" s="540"/>
      <c r="D63" s="541"/>
      <c r="E63" s="122">
        <v>3.61</v>
      </c>
      <c r="F63" s="122">
        <v>5.39</v>
      </c>
      <c r="G63" s="289">
        <f t="shared" si="0"/>
        <v>1.7799999999999998</v>
      </c>
      <c r="H63" s="542"/>
      <c r="I63" s="543"/>
      <c r="J63" s="543"/>
      <c r="K63" s="543"/>
      <c r="L63" s="544"/>
      <c r="M63" s="483"/>
      <c r="N63" s="151"/>
      <c r="O63" s="259" t="s">
        <v>95</v>
      </c>
    </row>
    <row r="64" spans="1:15" ht="73.2" customHeight="1" thickBot="1">
      <c r="A64" s="265" t="s">
        <v>96</v>
      </c>
      <c r="B64" s="539" t="str">
        <f t="shared" si="2"/>
        <v>☆</v>
      </c>
      <c r="C64" s="540"/>
      <c r="D64" s="541"/>
      <c r="E64" s="122">
        <v>3.45</v>
      </c>
      <c r="F64" s="122">
        <v>4.18</v>
      </c>
      <c r="G64" s="289">
        <f t="shared" si="0"/>
        <v>0.72999999999999954</v>
      </c>
      <c r="H64" s="610"/>
      <c r="I64" s="611"/>
      <c r="J64" s="611"/>
      <c r="K64" s="611"/>
      <c r="L64" s="612"/>
      <c r="M64" s="150"/>
      <c r="N64" s="151"/>
      <c r="O64" s="259" t="s">
        <v>96</v>
      </c>
    </row>
    <row r="65" spans="1:18" ht="80.25" customHeight="1" thickBot="1">
      <c r="A65" s="265" t="s">
        <v>97</v>
      </c>
      <c r="B65" s="539" t="str">
        <f t="shared" si="2"/>
        <v>★</v>
      </c>
      <c r="C65" s="540"/>
      <c r="D65" s="541"/>
      <c r="E65" s="419">
        <v>7.94</v>
      </c>
      <c r="F65" s="419">
        <v>7.42</v>
      </c>
      <c r="G65" s="289">
        <f t="shared" si="0"/>
        <v>-0.52000000000000046</v>
      </c>
      <c r="H65" s="567"/>
      <c r="I65" s="568"/>
      <c r="J65" s="568"/>
      <c r="K65" s="568"/>
      <c r="L65" s="569"/>
      <c r="M65" s="385"/>
      <c r="N65" s="151"/>
      <c r="O65" s="259" t="s">
        <v>97</v>
      </c>
    </row>
    <row r="66" spans="1:18" ht="88.5" customHeight="1" thickBot="1">
      <c r="A66" s="265" t="s">
        <v>98</v>
      </c>
      <c r="B66" s="539" t="str">
        <f t="shared" si="2"/>
        <v>☆☆</v>
      </c>
      <c r="C66" s="540"/>
      <c r="D66" s="541"/>
      <c r="E66" s="419">
        <v>9.39</v>
      </c>
      <c r="F66" s="419">
        <v>11.56</v>
      </c>
      <c r="G66" s="289">
        <f t="shared" si="0"/>
        <v>2.17</v>
      </c>
      <c r="H66" s="567"/>
      <c r="I66" s="568"/>
      <c r="J66" s="568"/>
      <c r="K66" s="568"/>
      <c r="L66" s="569"/>
      <c r="M66" s="150"/>
      <c r="N66" s="151"/>
      <c r="O66" s="259" t="s">
        <v>98</v>
      </c>
    </row>
    <row r="67" spans="1:18" ht="78.75" customHeight="1" thickBot="1">
      <c r="A67" s="265" t="s">
        <v>99</v>
      </c>
      <c r="B67" s="539" t="str">
        <f t="shared" si="2"/>
        <v>★</v>
      </c>
      <c r="C67" s="540"/>
      <c r="D67" s="541"/>
      <c r="E67" s="122">
        <v>5.61</v>
      </c>
      <c r="F67" s="122">
        <v>5.36</v>
      </c>
      <c r="G67" s="289">
        <f t="shared" si="0"/>
        <v>-0.25</v>
      </c>
      <c r="H67" s="542"/>
      <c r="I67" s="543"/>
      <c r="J67" s="543"/>
      <c r="K67" s="543"/>
      <c r="L67" s="544"/>
      <c r="M67" s="150"/>
      <c r="N67" s="151"/>
      <c r="O67" s="259" t="s">
        <v>99</v>
      </c>
    </row>
    <row r="68" spans="1:18" ht="63" customHeight="1" thickBot="1">
      <c r="A68" s="268" t="s">
        <v>100</v>
      </c>
      <c r="B68" s="539" t="str">
        <f t="shared" si="2"/>
        <v>☆</v>
      </c>
      <c r="C68" s="540"/>
      <c r="D68" s="541"/>
      <c r="E68" s="122">
        <v>3.67</v>
      </c>
      <c r="F68" s="122">
        <v>3.98</v>
      </c>
      <c r="G68" s="289">
        <f t="shared" si="0"/>
        <v>0.31000000000000005</v>
      </c>
      <c r="H68" s="542"/>
      <c r="I68" s="543"/>
      <c r="J68" s="543"/>
      <c r="K68" s="543"/>
      <c r="L68" s="544"/>
      <c r="M68" s="311"/>
      <c r="N68" s="151"/>
      <c r="O68" s="259" t="s">
        <v>100</v>
      </c>
    </row>
    <row r="69" spans="1:18" ht="72.75" customHeight="1" thickBot="1">
      <c r="A69" s="266" t="s">
        <v>101</v>
      </c>
      <c r="B69" s="539" t="str">
        <f t="shared" si="2"/>
        <v>☆</v>
      </c>
      <c r="C69" s="540"/>
      <c r="D69" s="541"/>
      <c r="E69" s="484">
        <v>1.61</v>
      </c>
      <c r="F69" s="484">
        <v>2.06</v>
      </c>
      <c r="G69" s="289">
        <f t="shared" si="0"/>
        <v>0.44999999999999996</v>
      </c>
      <c r="H69" s="567"/>
      <c r="I69" s="568"/>
      <c r="J69" s="568"/>
      <c r="K69" s="568"/>
      <c r="L69" s="569"/>
      <c r="M69" s="150"/>
      <c r="N69" s="151"/>
      <c r="O69" s="259" t="s">
        <v>101</v>
      </c>
    </row>
    <row r="70" spans="1:18" ht="58.5" customHeight="1" thickBot="1">
      <c r="A70" s="201" t="s">
        <v>102</v>
      </c>
      <c r="B70" s="539" t="str">
        <f t="shared" si="2"/>
        <v>☆</v>
      </c>
      <c r="C70" s="540"/>
      <c r="D70" s="541"/>
      <c r="E70" s="122">
        <v>4.3899999999999997</v>
      </c>
      <c r="F70" s="122">
        <v>5.1100000000000003</v>
      </c>
      <c r="G70" s="378">
        <f t="shared" ref="G70" si="3">F70-E70</f>
        <v>0.72000000000000064</v>
      </c>
      <c r="H70" s="542"/>
      <c r="I70" s="543"/>
      <c r="J70" s="543"/>
      <c r="K70" s="543"/>
      <c r="L70" s="544"/>
      <c r="M70" s="202"/>
      <c r="N70" s="151"/>
      <c r="O70" s="259"/>
    </row>
    <row r="71" spans="1:18" ht="42.75" customHeight="1" thickBot="1">
      <c r="A71" s="203"/>
      <c r="B71" s="203"/>
      <c r="C71" s="203"/>
      <c r="D71" s="203"/>
      <c r="E71" s="600"/>
      <c r="F71" s="600"/>
      <c r="G71" s="600"/>
      <c r="H71" s="600"/>
      <c r="I71" s="600"/>
      <c r="J71" s="600"/>
      <c r="K71" s="600"/>
      <c r="L71" s="600"/>
      <c r="M71" s="54">
        <f>COUNTIF(E24:E69,"&gt;=10")</f>
        <v>0</v>
      </c>
      <c r="N71" s="54">
        <f>COUNTIF(F24:F69,"&gt;=10")</f>
        <v>1</v>
      </c>
      <c r="O71" s="54" t="s">
        <v>28</v>
      </c>
    </row>
    <row r="72" spans="1:18" ht="36.75" customHeight="1" thickBot="1">
      <c r="A72" s="67" t="s">
        <v>21</v>
      </c>
      <c r="B72" s="68"/>
      <c r="C72" s="114"/>
      <c r="D72" s="114"/>
      <c r="E72" s="601" t="s">
        <v>20</v>
      </c>
      <c r="F72" s="601"/>
      <c r="G72" s="601"/>
      <c r="H72" s="602" t="s">
        <v>179</v>
      </c>
      <c r="I72" s="603"/>
      <c r="J72" s="68"/>
      <c r="K72" s="69"/>
      <c r="L72" s="69"/>
      <c r="M72" s="70"/>
      <c r="N72" s="71"/>
    </row>
    <row r="73" spans="1:18" ht="36.75" customHeight="1" thickBot="1">
      <c r="A73" s="72"/>
      <c r="B73" s="204"/>
      <c r="C73" s="606" t="s">
        <v>173</v>
      </c>
      <c r="D73" s="607"/>
      <c r="E73" s="607"/>
      <c r="F73" s="608"/>
      <c r="G73" s="73">
        <f>+F70</f>
        <v>5.1100000000000003</v>
      </c>
      <c r="H73" s="74" t="s">
        <v>103</v>
      </c>
      <c r="I73" s="604">
        <f>+G70</f>
        <v>0.72000000000000064</v>
      </c>
      <c r="J73" s="605"/>
      <c r="K73" s="205"/>
      <c r="L73" s="205"/>
      <c r="M73" s="206"/>
      <c r="N73" s="75"/>
    </row>
    <row r="74" spans="1:18" ht="36.75" customHeight="1" thickBot="1">
      <c r="A74" s="72"/>
      <c r="B74" s="204"/>
      <c r="C74" s="570" t="s">
        <v>104</v>
      </c>
      <c r="D74" s="571"/>
      <c r="E74" s="571"/>
      <c r="F74" s="572"/>
      <c r="G74" s="76">
        <f>+F35</f>
        <v>7.19</v>
      </c>
      <c r="H74" s="77" t="s">
        <v>103</v>
      </c>
      <c r="I74" s="573">
        <f>+G35</f>
        <v>1.7300000000000004</v>
      </c>
      <c r="J74" s="574"/>
      <c r="K74" s="205"/>
      <c r="L74" s="205"/>
      <c r="M74" s="206"/>
      <c r="N74" s="75"/>
      <c r="R74" s="243" t="s">
        <v>21</v>
      </c>
    </row>
    <row r="75" spans="1:18" ht="36.75" customHeight="1" thickBot="1">
      <c r="A75" s="72"/>
      <c r="B75" s="204"/>
      <c r="C75" s="575" t="s">
        <v>105</v>
      </c>
      <c r="D75" s="576"/>
      <c r="E75" s="576"/>
      <c r="F75" s="78" t="str">
        <f>VLOOKUP(G75,F:P,10,0)</f>
        <v>大分県</v>
      </c>
      <c r="G75" s="79">
        <f>MAX(F23:F70)</f>
        <v>11.56</v>
      </c>
      <c r="H75" s="577" t="s">
        <v>106</v>
      </c>
      <c r="I75" s="578"/>
      <c r="J75" s="578"/>
      <c r="K75" s="80">
        <f>+N71</f>
        <v>1</v>
      </c>
      <c r="L75" s="81" t="s">
        <v>107</v>
      </c>
      <c r="M75" s="82">
        <f>N71-M71</f>
        <v>1</v>
      </c>
      <c r="N75" s="75"/>
      <c r="R75" s="244"/>
    </row>
    <row r="76" spans="1:18" ht="36.75" customHeight="1" thickBot="1">
      <c r="A76" s="83"/>
      <c r="B76" s="84"/>
      <c r="C76" s="84"/>
      <c r="D76" s="84"/>
      <c r="E76" s="84"/>
      <c r="F76" s="84"/>
      <c r="G76" s="84"/>
      <c r="H76" s="84"/>
      <c r="I76" s="84"/>
      <c r="J76" s="84"/>
      <c r="K76" s="85"/>
      <c r="L76" s="85"/>
      <c r="M76" s="86"/>
      <c r="N76" s="87"/>
      <c r="R76" s="244"/>
    </row>
    <row r="77" spans="1:18" ht="30.75" customHeight="1">
      <c r="A77" s="110"/>
      <c r="B77" s="110"/>
      <c r="C77" s="110"/>
      <c r="D77" s="110"/>
      <c r="E77" s="110"/>
      <c r="F77" s="110"/>
      <c r="G77" s="110"/>
      <c r="H77" s="110"/>
      <c r="I77" s="110"/>
      <c r="J77" s="110"/>
      <c r="K77" s="207"/>
      <c r="L77" s="207"/>
      <c r="M77" s="208"/>
      <c r="N77" s="209"/>
      <c r="R77" s="245"/>
    </row>
    <row r="78" spans="1:18" ht="30.75" customHeight="1" thickBot="1">
      <c r="A78" s="210"/>
      <c r="B78" s="210"/>
      <c r="C78" s="210"/>
      <c r="D78" s="210"/>
      <c r="E78" s="210"/>
      <c r="F78" s="210"/>
      <c r="G78" s="210"/>
      <c r="H78" s="210"/>
      <c r="I78" s="210"/>
      <c r="J78" s="210"/>
      <c r="K78" s="211"/>
      <c r="L78" s="211"/>
      <c r="M78" s="212"/>
      <c r="N78" s="210"/>
    </row>
    <row r="79" spans="1:18" ht="24.75" customHeight="1" thickTop="1">
      <c r="A79" s="579">
        <v>2</v>
      </c>
      <c r="B79" s="582" t="s">
        <v>177</v>
      </c>
      <c r="C79" s="583"/>
      <c r="D79" s="583"/>
      <c r="E79" s="583"/>
      <c r="F79" s="584"/>
      <c r="G79" s="591" t="s">
        <v>178</v>
      </c>
      <c r="H79" s="592"/>
      <c r="I79" s="592"/>
      <c r="J79" s="592"/>
      <c r="K79" s="592"/>
      <c r="L79" s="592"/>
      <c r="M79" s="592"/>
      <c r="N79" s="593"/>
    </row>
    <row r="80" spans="1:18" ht="24.75" customHeight="1">
      <c r="A80" s="580"/>
      <c r="B80" s="585"/>
      <c r="C80" s="586"/>
      <c r="D80" s="586"/>
      <c r="E80" s="586"/>
      <c r="F80" s="587"/>
      <c r="G80" s="594"/>
      <c r="H80" s="595"/>
      <c r="I80" s="595"/>
      <c r="J80" s="595"/>
      <c r="K80" s="595"/>
      <c r="L80" s="595"/>
      <c r="M80" s="595"/>
      <c r="N80" s="596"/>
      <c r="O80" s="213" t="s">
        <v>28</v>
      </c>
      <c r="P80" s="213"/>
    </row>
    <row r="81" spans="1:16" ht="24.75" customHeight="1">
      <c r="A81" s="580"/>
      <c r="B81" s="585"/>
      <c r="C81" s="586"/>
      <c r="D81" s="586"/>
      <c r="E81" s="586"/>
      <c r="F81" s="587"/>
      <c r="G81" s="594"/>
      <c r="H81" s="595"/>
      <c r="I81" s="595"/>
      <c r="J81" s="595"/>
      <c r="K81" s="595"/>
      <c r="L81" s="595"/>
      <c r="M81" s="595"/>
      <c r="N81" s="596"/>
      <c r="O81" s="213" t="s">
        <v>21</v>
      </c>
      <c r="P81" s="213" t="s">
        <v>108</v>
      </c>
    </row>
    <row r="82" spans="1:16" ht="24.75" customHeight="1">
      <c r="A82" s="580"/>
      <c r="B82" s="585"/>
      <c r="C82" s="586"/>
      <c r="D82" s="586"/>
      <c r="E82" s="586"/>
      <c r="F82" s="587"/>
      <c r="G82" s="594"/>
      <c r="H82" s="595"/>
      <c r="I82" s="595"/>
      <c r="J82" s="595"/>
      <c r="K82" s="595"/>
      <c r="L82" s="595"/>
      <c r="M82" s="595"/>
      <c r="N82" s="596"/>
      <c r="O82" s="214"/>
      <c r="P82" s="213"/>
    </row>
    <row r="83" spans="1:16" ht="46.2" customHeight="1" thickBot="1">
      <c r="A83" s="581"/>
      <c r="B83" s="588"/>
      <c r="C83" s="589"/>
      <c r="D83" s="589"/>
      <c r="E83" s="589"/>
      <c r="F83" s="590"/>
      <c r="G83" s="597"/>
      <c r="H83" s="598"/>
      <c r="I83" s="598"/>
      <c r="J83" s="598"/>
      <c r="K83" s="598"/>
      <c r="L83" s="598"/>
      <c r="M83" s="598"/>
      <c r="N83" s="599"/>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9">
    <mergeCell ref="I2:M2"/>
    <mergeCell ref="B67:D67"/>
    <mergeCell ref="H67:L67"/>
    <mergeCell ref="B68:D68"/>
    <mergeCell ref="H68:L68"/>
    <mergeCell ref="B69:D69"/>
    <mergeCell ref="H69:L69"/>
    <mergeCell ref="B64:D64"/>
    <mergeCell ref="H64:L64"/>
    <mergeCell ref="B65:D65"/>
    <mergeCell ref="B66:D66"/>
    <mergeCell ref="H66:L66"/>
    <mergeCell ref="H65:L65"/>
    <mergeCell ref="B61:D61"/>
    <mergeCell ref="H61:L61"/>
    <mergeCell ref="B62:D62"/>
    <mergeCell ref="H62:L62"/>
    <mergeCell ref="B63:D63"/>
    <mergeCell ref="H63:L63"/>
    <mergeCell ref="B58:D58"/>
    <mergeCell ref="H58:L58"/>
    <mergeCell ref="B59:D59"/>
    <mergeCell ref="H59:L59"/>
    <mergeCell ref="B60:D60"/>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H60:L60"/>
    <mergeCell ref="B55:D55"/>
    <mergeCell ref="H55:L55"/>
    <mergeCell ref="B56:D56"/>
    <mergeCell ref="H56:L56"/>
    <mergeCell ref="B57:D57"/>
    <mergeCell ref="B52:D52"/>
    <mergeCell ref="H52:L52"/>
    <mergeCell ref="B53:D53"/>
    <mergeCell ref="H53:L53"/>
    <mergeCell ref="B54:D54"/>
    <mergeCell ref="H54:L54"/>
    <mergeCell ref="H57:L57"/>
    <mergeCell ref="B50:D50"/>
    <mergeCell ref="H50:L50"/>
    <mergeCell ref="B51:D51"/>
    <mergeCell ref="H51:L51"/>
    <mergeCell ref="B46:D46"/>
    <mergeCell ref="H46:L46"/>
    <mergeCell ref="B47:D47"/>
    <mergeCell ref="H47:L47"/>
    <mergeCell ref="B48:D48"/>
    <mergeCell ref="H48:L48"/>
    <mergeCell ref="B45:D45"/>
    <mergeCell ref="H45:L45"/>
    <mergeCell ref="B40:D40"/>
    <mergeCell ref="H40:L40"/>
    <mergeCell ref="B41:D41"/>
    <mergeCell ref="H41:L41"/>
    <mergeCell ref="B42:D42"/>
    <mergeCell ref="H42:L42"/>
    <mergeCell ref="B49:D49"/>
    <mergeCell ref="H49:L49"/>
    <mergeCell ref="B39:D39"/>
    <mergeCell ref="H39:L39"/>
    <mergeCell ref="B35:D35"/>
    <mergeCell ref="H35:L35"/>
    <mergeCell ref="B36:D36"/>
    <mergeCell ref="H36:L36"/>
    <mergeCell ref="B43:D43"/>
    <mergeCell ref="H43:L43"/>
    <mergeCell ref="B44:D44"/>
    <mergeCell ref="H44:L44"/>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s>
  <phoneticPr fontId="86"/>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17"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F5F99-A94E-4214-8644-C4993D8D01B5}">
  <sheetPr>
    <pageSetUpPr fitToPage="1"/>
  </sheetPr>
  <dimension ref="A1:R24"/>
  <sheetViews>
    <sheetView view="pageBreakPreview" zoomScale="95" zoomScaleNormal="100" zoomScaleSheetLayoutView="95" workbookViewId="0">
      <selection activeCell="P21" sqref="P21"/>
    </sheetView>
  </sheetViews>
  <sheetFormatPr defaultColWidth="9" defaultRowHeight="13.2"/>
  <cols>
    <col min="1" max="1" width="4.88671875" style="481" customWidth="1"/>
    <col min="2" max="7" width="9" style="481"/>
    <col min="8" max="8" width="14.33203125" style="481" customWidth="1"/>
    <col min="9" max="9" width="6" style="481" customWidth="1"/>
    <col min="10" max="10" width="9" style="481"/>
    <col min="11" max="11" width="5.77734375" style="481" customWidth="1"/>
    <col min="12" max="12" width="35" style="481" customWidth="1"/>
    <col min="13" max="13" width="4.109375" style="481" customWidth="1"/>
    <col min="14" max="14" width="3.44140625" style="481" customWidth="1"/>
    <col min="15" max="16384" width="9" style="481"/>
  </cols>
  <sheetData>
    <row r="1" spans="1:18" ht="23.4">
      <c r="A1" s="724" t="s">
        <v>217</v>
      </c>
      <c r="B1" s="724"/>
      <c r="C1" s="724"/>
      <c r="D1" s="724"/>
      <c r="E1" s="724"/>
      <c r="F1" s="724"/>
      <c r="G1" s="724"/>
      <c r="H1" s="724"/>
      <c r="I1" s="724"/>
      <c r="J1" s="725"/>
      <c r="K1" s="725"/>
      <c r="L1" s="725"/>
      <c r="M1" s="725"/>
      <c r="O1" s="726"/>
      <c r="Q1" s="726"/>
    </row>
    <row r="2" spans="1:18" ht="19.2">
      <c r="A2" s="727" t="s">
        <v>441</v>
      </c>
      <c r="B2" s="727"/>
      <c r="C2" s="727"/>
      <c r="D2" s="727"/>
      <c r="E2" s="727"/>
      <c r="F2" s="727"/>
      <c r="G2" s="727"/>
      <c r="H2" s="727"/>
      <c r="I2" s="727"/>
      <c r="J2" s="728"/>
      <c r="K2" s="728"/>
      <c r="L2" s="728"/>
      <c r="M2" s="728"/>
      <c r="N2" s="729"/>
      <c r="O2" s="726"/>
      <c r="P2" s="730"/>
      <c r="Q2" s="297"/>
    </row>
    <row r="3" spans="1:18" ht="24.75" customHeight="1">
      <c r="A3" s="731" t="s">
        <v>442</v>
      </c>
      <c r="B3" s="731"/>
      <c r="C3" s="731"/>
      <c r="D3" s="731"/>
      <c r="E3" s="731"/>
      <c r="F3" s="731"/>
      <c r="G3" s="731"/>
      <c r="H3" s="731"/>
      <c r="I3" s="731"/>
      <c r="J3" s="732"/>
      <c r="K3" s="732"/>
      <c r="L3" s="732"/>
      <c r="M3" s="732"/>
      <c r="N3" s="733"/>
      <c r="O3" s="726"/>
      <c r="P3" s="730"/>
      <c r="Q3" s="726"/>
    </row>
    <row r="4" spans="1:18" ht="17.25" customHeight="1">
      <c r="A4" s="734" t="s">
        <v>218</v>
      </c>
      <c r="B4" s="734"/>
      <c r="C4" s="734"/>
      <c r="D4" s="734"/>
      <c r="E4" s="734"/>
      <c r="F4" s="734"/>
      <c r="G4" s="734"/>
      <c r="H4" s="734"/>
      <c r="I4" s="734"/>
      <c r="J4" s="735"/>
      <c r="K4" s="735"/>
      <c r="L4" s="735"/>
      <c r="M4" s="735"/>
      <c r="N4" s="733"/>
      <c r="O4" s="726"/>
      <c r="P4" s="726"/>
      <c r="Q4" s="726"/>
    </row>
    <row r="5" spans="1:18" ht="16.2">
      <c r="A5" s="736"/>
      <c r="B5" s="737"/>
      <c r="C5" s="738"/>
      <c r="D5" s="738"/>
      <c r="E5" s="738"/>
      <c r="F5" s="738"/>
      <c r="G5" s="738"/>
      <c r="H5" s="738"/>
      <c r="I5" s="738"/>
      <c r="J5" s="738"/>
      <c r="K5" s="738"/>
      <c r="L5" s="738"/>
      <c r="M5" s="738"/>
      <c r="N5" s="733"/>
      <c r="O5" s="739"/>
      <c r="P5" s="297"/>
    </row>
    <row r="6" spans="1:18" ht="21.75" customHeight="1">
      <c r="A6" s="738"/>
      <c r="B6" s="740"/>
      <c r="C6" s="741"/>
      <c r="D6" s="741"/>
      <c r="E6" s="741"/>
      <c r="F6" s="738"/>
      <c r="G6" s="738" t="s">
        <v>21</v>
      </c>
      <c r="H6" s="742" t="s">
        <v>443</v>
      </c>
      <c r="I6" s="743"/>
      <c r="J6" s="743"/>
      <c r="K6" s="743"/>
      <c r="L6" s="743"/>
      <c r="M6" s="738"/>
      <c r="N6" s="733"/>
      <c r="O6" s="726"/>
      <c r="P6" s="726"/>
      <c r="R6" s="726"/>
    </row>
    <row r="7" spans="1:18" ht="21.75" customHeight="1">
      <c r="A7" s="738"/>
      <c r="B7" s="741"/>
      <c r="C7" s="741"/>
      <c r="D7" s="741"/>
      <c r="E7" s="741"/>
      <c r="F7" s="738"/>
      <c r="G7" s="738"/>
      <c r="H7" s="743"/>
      <c r="I7" s="743"/>
      <c r="J7" s="743"/>
      <c r="K7" s="743"/>
      <c r="L7" s="743"/>
      <c r="M7" s="738"/>
      <c r="N7" s="733"/>
      <c r="O7" s="726"/>
      <c r="P7" s="744" t="s">
        <v>21</v>
      </c>
    </row>
    <row r="8" spans="1:18" ht="21.75" customHeight="1">
      <c r="A8" s="738"/>
      <c r="B8" s="741"/>
      <c r="C8" s="741"/>
      <c r="D8" s="741"/>
      <c r="E8" s="741"/>
      <c r="F8" s="738"/>
      <c r="G8" s="738"/>
      <c r="H8" s="743"/>
      <c r="I8" s="743"/>
      <c r="J8" s="743"/>
      <c r="K8" s="743"/>
      <c r="L8" s="743"/>
      <c r="M8" s="738"/>
      <c r="O8" s="297"/>
      <c r="P8" s="730"/>
    </row>
    <row r="9" spans="1:18" ht="21.75" customHeight="1">
      <c r="A9" s="738"/>
      <c r="B9" s="741"/>
      <c r="C9" s="741"/>
      <c r="D9" s="741"/>
      <c r="E9" s="741"/>
      <c r="F9" s="738"/>
      <c r="G9" s="738"/>
      <c r="H9" s="743"/>
      <c r="I9" s="743"/>
      <c r="J9" s="743"/>
      <c r="K9" s="743"/>
      <c r="L9" s="743"/>
      <c r="M9" s="738"/>
      <c r="O9" s="726"/>
      <c r="P9" s="730"/>
    </row>
    <row r="10" spans="1:18" ht="21.75" customHeight="1">
      <c r="A10" s="738"/>
      <c r="B10" s="741"/>
      <c r="C10" s="741"/>
      <c r="D10" s="741"/>
      <c r="E10" s="741"/>
      <c r="F10" s="738"/>
      <c r="G10" s="738"/>
      <c r="H10" s="743"/>
      <c r="I10" s="743"/>
      <c r="J10" s="743"/>
      <c r="K10" s="743"/>
      <c r="L10" s="743"/>
      <c r="M10" s="738"/>
      <c r="O10" s="726"/>
      <c r="P10" s="730"/>
    </row>
    <row r="11" spans="1:18" ht="21.75" customHeight="1">
      <c r="A11" s="738"/>
      <c r="B11" s="741"/>
      <c r="C11" s="741"/>
      <c r="D11" s="741"/>
      <c r="E11" s="741"/>
      <c r="F11" s="745"/>
      <c r="G11" s="745"/>
      <c r="H11" s="743"/>
      <c r="I11" s="743"/>
      <c r="J11" s="743"/>
      <c r="K11" s="743"/>
      <c r="L11" s="743"/>
      <c r="M11" s="738"/>
      <c r="O11" s="726"/>
      <c r="P11" s="730"/>
    </row>
    <row r="12" spans="1:18" ht="21.75" customHeight="1">
      <c r="A12" s="738"/>
      <c r="B12" s="741"/>
      <c r="C12" s="741"/>
      <c r="D12" s="741"/>
      <c r="E12" s="741"/>
      <c r="F12" s="746"/>
      <c r="G12" s="746"/>
      <c r="H12" s="743"/>
      <c r="I12" s="743"/>
      <c r="J12" s="743"/>
      <c r="K12" s="743"/>
      <c r="L12" s="743"/>
      <c r="M12" s="738"/>
      <c r="O12" s="297"/>
      <c r="P12" s="730"/>
    </row>
    <row r="13" spans="1:18" ht="21.75" customHeight="1">
      <c r="A13" s="738"/>
      <c r="B13" s="747"/>
      <c r="C13" s="747"/>
      <c r="D13" s="747"/>
      <c r="E13" s="747"/>
      <c r="F13" s="746"/>
      <c r="G13" s="746"/>
      <c r="H13" s="743"/>
      <c r="I13" s="743"/>
      <c r="J13" s="743"/>
      <c r="K13" s="743"/>
      <c r="L13" s="743"/>
      <c r="M13" s="738"/>
      <c r="O13" s="726"/>
      <c r="P13" s="730"/>
    </row>
    <row r="14" spans="1:18" ht="21.75" customHeight="1">
      <c r="A14" s="738"/>
      <c r="B14" s="747"/>
      <c r="C14" s="747"/>
      <c r="D14" s="747"/>
      <c r="E14" s="747"/>
      <c r="F14" s="745"/>
      <c r="G14" s="745"/>
      <c r="H14" s="743"/>
      <c r="I14" s="743"/>
      <c r="J14" s="743"/>
      <c r="K14" s="743"/>
      <c r="L14" s="743"/>
      <c r="M14" s="738"/>
      <c r="P14" s="730"/>
    </row>
    <row r="15" spans="1:18" ht="21.75" customHeight="1" thickBot="1">
      <c r="A15" s="748"/>
      <c r="B15" s="738"/>
      <c r="C15" s="738"/>
      <c r="D15" s="738"/>
      <c r="E15" s="738"/>
      <c r="F15" s="738"/>
      <c r="G15" s="738"/>
      <c r="H15" s="738"/>
      <c r="I15" s="738"/>
      <c r="J15" s="738"/>
      <c r="K15" s="738"/>
      <c r="L15" s="738"/>
      <c r="M15" s="738"/>
      <c r="P15" s="730"/>
    </row>
    <row r="16" spans="1:18" ht="16.2">
      <c r="A16" s="749"/>
      <c r="B16" s="750"/>
      <c r="C16" s="751"/>
      <c r="D16" s="751"/>
      <c r="E16" s="751"/>
      <c r="F16" s="751"/>
      <c r="G16" s="751"/>
      <c r="H16" s="751"/>
      <c r="I16" s="751"/>
      <c r="J16" s="751"/>
      <c r="K16" s="751"/>
      <c r="L16" s="751"/>
      <c r="M16" s="752"/>
      <c r="P16" s="730"/>
    </row>
    <row r="17" spans="1:16" ht="14.25" customHeight="1">
      <c r="A17" s="753"/>
      <c r="B17" s="754" t="s">
        <v>444</v>
      </c>
      <c r="C17" s="755"/>
      <c r="D17" s="755"/>
      <c r="E17" s="755"/>
      <c r="F17" s="755"/>
      <c r="G17" s="755"/>
      <c r="H17" s="755"/>
      <c r="I17" s="755"/>
      <c r="J17" s="755"/>
      <c r="K17" s="755"/>
      <c r="L17" s="755"/>
      <c r="M17" s="756"/>
      <c r="P17" s="730"/>
    </row>
    <row r="18" spans="1:16" ht="13.5" customHeight="1">
      <c r="A18" s="753"/>
      <c r="B18" s="755"/>
      <c r="C18" s="755"/>
      <c r="D18" s="755"/>
      <c r="E18" s="755"/>
      <c r="F18" s="755"/>
      <c r="G18" s="755"/>
      <c r="H18" s="755"/>
      <c r="I18" s="755"/>
      <c r="J18" s="755"/>
      <c r="K18" s="755"/>
      <c r="L18" s="755"/>
      <c r="M18" s="756"/>
      <c r="P18" s="730"/>
    </row>
    <row r="19" spans="1:16" ht="13.5" customHeight="1">
      <c r="A19" s="753"/>
      <c r="B19" s="755"/>
      <c r="C19" s="755"/>
      <c r="D19" s="755"/>
      <c r="E19" s="755"/>
      <c r="F19" s="755"/>
      <c r="G19" s="755"/>
      <c r="H19" s="755"/>
      <c r="I19" s="755"/>
      <c r="J19" s="755"/>
      <c r="K19" s="755"/>
      <c r="L19" s="755"/>
      <c r="M19" s="756"/>
      <c r="P19" s="730"/>
    </row>
    <row r="20" spans="1:16" ht="13.5" customHeight="1">
      <c r="A20" s="753"/>
      <c r="B20" s="755"/>
      <c r="C20" s="755"/>
      <c r="D20" s="755"/>
      <c r="E20" s="755"/>
      <c r="F20" s="755"/>
      <c r="G20" s="755"/>
      <c r="H20" s="755"/>
      <c r="I20" s="755"/>
      <c r="J20" s="755"/>
      <c r="K20" s="755"/>
      <c r="L20" s="755"/>
      <c r="M20" s="756"/>
      <c r="P20" s="730"/>
    </row>
    <row r="21" spans="1:16" ht="27.75" customHeight="1">
      <c r="A21" s="753"/>
      <c r="B21" s="755"/>
      <c r="C21" s="755"/>
      <c r="D21" s="755"/>
      <c r="E21" s="755"/>
      <c r="F21" s="755"/>
      <c r="G21" s="755"/>
      <c r="H21" s="755"/>
      <c r="I21" s="755"/>
      <c r="J21" s="755"/>
      <c r="K21" s="755"/>
      <c r="L21" s="755"/>
      <c r="M21" s="756"/>
      <c r="P21" s="730"/>
    </row>
    <row r="22" spans="1:16" ht="18.75" customHeight="1">
      <c r="A22" s="753"/>
      <c r="B22" s="755"/>
      <c r="C22" s="755"/>
      <c r="D22" s="755"/>
      <c r="E22" s="755"/>
      <c r="F22" s="755"/>
      <c r="G22" s="755"/>
      <c r="H22" s="755"/>
      <c r="I22" s="755"/>
      <c r="J22" s="755"/>
      <c r="K22" s="755"/>
      <c r="L22" s="755"/>
      <c r="M22" s="756"/>
      <c r="P22" s="730"/>
    </row>
    <row r="23" spans="1:16" ht="25.8" customHeight="1">
      <c r="A23" s="753"/>
      <c r="B23" s="755"/>
      <c r="C23" s="755"/>
      <c r="D23" s="755"/>
      <c r="E23" s="755"/>
      <c r="F23" s="755"/>
      <c r="G23" s="755"/>
      <c r="H23" s="755"/>
      <c r="I23" s="755"/>
      <c r="J23" s="755"/>
      <c r="K23" s="755"/>
      <c r="L23" s="755"/>
      <c r="M23" s="756"/>
    </row>
    <row r="24" spans="1:16" ht="13.8" thickBot="1">
      <c r="A24" s="757"/>
      <c r="B24" s="758"/>
      <c r="C24" s="758"/>
      <c r="D24" s="758"/>
      <c r="E24" s="758"/>
      <c r="F24" s="758"/>
      <c r="G24" s="758"/>
      <c r="H24" s="758"/>
      <c r="I24" s="758"/>
      <c r="J24" s="758"/>
      <c r="K24" s="758"/>
      <c r="L24" s="758"/>
      <c r="M24" s="759"/>
    </row>
  </sheetData>
  <mergeCells count="7">
    <mergeCell ref="B17:L23"/>
    <mergeCell ref="A1:M1"/>
    <mergeCell ref="A2:M2"/>
    <mergeCell ref="A3:M3"/>
    <mergeCell ref="A4:M4"/>
    <mergeCell ref="B6:E14"/>
    <mergeCell ref="H6:L14"/>
  </mergeCells>
  <phoneticPr fontId="86"/>
  <pageMargins left="0.74803149606299213" right="0.74803149606299213" top="0.98425196850393704" bottom="0.98425196850393704" header="0.51181102362204722" footer="0.51181102362204722"/>
  <pageSetup paperSize="9" scale="99"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45"/>
  <sheetViews>
    <sheetView showGridLines="0" zoomScale="102" zoomScaleNormal="102" zoomScaleSheetLayoutView="79" workbookViewId="0">
      <selection activeCell="A20" sqref="A1:A1048576"/>
    </sheetView>
  </sheetViews>
  <sheetFormatPr defaultColWidth="9" defaultRowHeight="19.2"/>
  <cols>
    <col min="1" max="1" width="161.5546875" style="282" customWidth="1"/>
    <col min="2" max="2" width="11.21875" style="280" customWidth="1"/>
    <col min="3" max="3" width="22" style="280" customWidth="1"/>
    <col min="4" max="4" width="20.109375" style="281" customWidth="1"/>
    <col min="5" max="16384" width="9" style="1"/>
  </cols>
  <sheetData>
    <row r="1" spans="1:19" s="41" customFormat="1" ht="44.25" customHeight="1" thickBot="1">
      <c r="A1" s="163" t="s">
        <v>237</v>
      </c>
      <c r="B1" s="164" t="s">
        <v>0</v>
      </c>
      <c r="C1" s="165" t="s">
        <v>1</v>
      </c>
      <c r="D1" s="279" t="s">
        <v>2</v>
      </c>
    </row>
    <row r="2" spans="1:19" s="41" customFormat="1" ht="48" customHeight="1" thickTop="1">
      <c r="A2" s="160" t="s">
        <v>432</v>
      </c>
      <c r="B2" s="293"/>
      <c r="C2" s="616" t="s">
        <v>411</v>
      </c>
      <c r="D2" s="296"/>
    </row>
    <row r="3" spans="1:19" s="41" customFormat="1" ht="87" customHeight="1">
      <c r="A3" s="460" t="s">
        <v>409</v>
      </c>
      <c r="B3" s="451" t="s">
        <v>410</v>
      </c>
      <c r="C3" s="617"/>
      <c r="D3" s="294">
        <v>45266</v>
      </c>
    </row>
    <row r="4" spans="1:19" s="41" customFormat="1" ht="36.6" customHeight="1" thickBot="1">
      <c r="A4" s="161" t="s">
        <v>408</v>
      </c>
      <c r="B4" s="291"/>
      <c r="C4" s="618"/>
      <c r="D4" s="295"/>
    </row>
    <row r="5" spans="1:19" s="41" customFormat="1" ht="39" customHeight="1" thickTop="1">
      <c r="A5" s="405" t="s">
        <v>433</v>
      </c>
      <c r="B5" s="293"/>
      <c r="C5" s="619" t="s">
        <v>412</v>
      </c>
      <c r="D5" s="296"/>
    </row>
    <row r="6" spans="1:19" s="41" customFormat="1" ht="237.6" customHeight="1">
      <c r="A6" s="397" t="s">
        <v>414</v>
      </c>
      <c r="B6" s="451" t="s">
        <v>415</v>
      </c>
      <c r="C6" s="617"/>
      <c r="D6" s="294">
        <v>45267</v>
      </c>
    </row>
    <row r="7" spans="1:19" s="41" customFormat="1" ht="36.6" customHeight="1" thickBot="1">
      <c r="A7" s="161" t="s">
        <v>413</v>
      </c>
      <c r="B7" s="291"/>
      <c r="C7" s="618"/>
      <c r="D7" s="295"/>
    </row>
    <row r="8" spans="1:19" s="41" customFormat="1" ht="42" customHeight="1" thickTop="1">
      <c r="A8" s="405" t="s">
        <v>434</v>
      </c>
      <c r="B8" s="293"/>
      <c r="C8" s="616" t="s">
        <v>419</v>
      </c>
      <c r="D8" s="296"/>
    </row>
    <row r="9" spans="1:19" s="41" customFormat="1" ht="253.8" customHeight="1">
      <c r="A9" s="397" t="s">
        <v>417</v>
      </c>
      <c r="B9" s="451" t="s">
        <v>418</v>
      </c>
      <c r="C9" s="617"/>
      <c r="D9" s="294">
        <v>45266</v>
      </c>
    </row>
    <row r="10" spans="1:19" s="41" customFormat="1" ht="36.6" customHeight="1" thickBot="1">
      <c r="A10" s="161" t="s">
        <v>416</v>
      </c>
      <c r="B10" s="291"/>
      <c r="C10" s="618"/>
      <c r="D10" s="295"/>
    </row>
    <row r="11" spans="1:19" s="41" customFormat="1" ht="44.4" customHeight="1" thickTop="1">
      <c r="A11" s="343" t="s">
        <v>435</v>
      </c>
      <c r="B11" s="293"/>
      <c r="C11" s="616" t="s">
        <v>411</v>
      </c>
      <c r="D11" s="296"/>
    </row>
    <row r="12" spans="1:19" s="41" customFormat="1" ht="106.2" customHeight="1">
      <c r="A12" s="720" t="s">
        <v>420</v>
      </c>
      <c r="B12" s="298" t="s">
        <v>421</v>
      </c>
      <c r="C12" s="622"/>
      <c r="D12" s="294">
        <v>45265</v>
      </c>
    </row>
    <row r="13" spans="1:19" s="41" customFormat="1" ht="33" customHeight="1" thickBot="1">
      <c r="A13" s="721" t="s">
        <v>399</v>
      </c>
      <c r="B13" s="487"/>
      <c r="C13" s="482"/>
      <c r="D13" s="488"/>
    </row>
    <row r="14" spans="1:19" s="41" customFormat="1" ht="54" customHeight="1" thickTop="1">
      <c r="A14" s="722" t="s">
        <v>436</v>
      </c>
      <c r="B14" s="338"/>
      <c r="C14" s="631" t="s">
        <v>424</v>
      </c>
      <c r="D14" s="629">
        <v>45266</v>
      </c>
    </row>
    <row r="15" spans="1:19" s="41" customFormat="1" ht="127.2" customHeight="1">
      <c r="A15" s="397" t="s">
        <v>423</v>
      </c>
      <c r="B15" s="298" t="s">
        <v>410</v>
      </c>
      <c r="C15" s="632"/>
      <c r="D15" s="630"/>
      <c r="S15" s="723"/>
    </row>
    <row r="16" spans="1:19" s="41" customFormat="1" ht="36.6" customHeight="1" thickBot="1">
      <c r="A16" s="161" t="s">
        <v>422</v>
      </c>
      <c r="B16" s="159"/>
      <c r="C16" s="633"/>
      <c r="D16" s="627"/>
    </row>
    <row r="17" spans="1:4" s="41" customFormat="1" ht="47.4" customHeight="1" thickTop="1">
      <c r="A17" s="380" t="s">
        <v>437</v>
      </c>
      <c r="B17" s="293"/>
      <c r="C17" s="619" t="s">
        <v>428</v>
      </c>
      <c r="D17" s="296"/>
    </row>
    <row r="18" spans="1:4" s="41" customFormat="1" ht="252.6" customHeight="1">
      <c r="A18" s="397" t="s">
        <v>426</v>
      </c>
      <c r="B18" s="451" t="s">
        <v>427</v>
      </c>
      <c r="C18" s="617"/>
      <c r="D18" s="294">
        <v>45265</v>
      </c>
    </row>
    <row r="19" spans="1:4" s="41" customFormat="1" ht="42" customHeight="1" thickBot="1">
      <c r="A19" s="161" t="s">
        <v>425</v>
      </c>
      <c r="B19" s="291"/>
      <c r="C19" s="618"/>
      <c r="D19" s="295"/>
    </row>
    <row r="20" spans="1:4" s="41" customFormat="1" ht="40.799999999999997" customHeight="1" thickTop="1">
      <c r="A20" s="461" t="s">
        <v>438</v>
      </c>
      <c r="B20" s="293"/>
      <c r="C20" s="616" t="s">
        <v>431</v>
      </c>
      <c r="D20" s="296"/>
    </row>
    <row r="21" spans="1:4" s="41" customFormat="1" ht="83.4" customHeight="1">
      <c r="A21" s="397" t="s">
        <v>430</v>
      </c>
      <c r="B21" s="451" t="s">
        <v>406</v>
      </c>
      <c r="C21" s="617"/>
      <c r="D21" s="294">
        <v>45265</v>
      </c>
    </row>
    <row r="22" spans="1:4" s="41" customFormat="1" ht="32.4" customHeight="1" thickBot="1">
      <c r="A22" s="161" t="s">
        <v>429</v>
      </c>
      <c r="B22" s="291"/>
      <c r="C22" s="618"/>
      <c r="D22" s="295"/>
    </row>
    <row r="23" spans="1:4" s="41" customFormat="1" ht="40.950000000000003" customHeight="1" thickTop="1" thickBot="1">
      <c r="A23" s="162" t="s">
        <v>439</v>
      </c>
      <c r="B23" s="613" t="s">
        <v>404</v>
      </c>
      <c r="C23" s="628" t="s">
        <v>405</v>
      </c>
      <c r="D23" s="624">
        <v>45264</v>
      </c>
    </row>
    <row r="24" spans="1:4" s="41" customFormat="1" ht="163.19999999999999" customHeight="1" thickBot="1">
      <c r="A24" s="415" t="s">
        <v>403</v>
      </c>
      <c r="B24" s="614"/>
      <c r="C24" s="620"/>
      <c r="D24" s="625"/>
    </row>
    <row r="25" spans="1:4" s="41" customFormat="1" ht="43.8" customHeight="1" thickBot="1">
      <c r="A25" s="287" t="s">
        <v>402</v>
      </c>
      <c r="B25" s="615"/>
      <c r="C25" s="621"/>
      <c r="D25" s="626"/>
    </row>
    <row r="26" spans="1:4" s="41" customFormat="1" ht="40.799999999999997" customHeight="1" thickTop="1" thickBot="1">
      <c r="A26" s="420" t="s">
        <v>440</v>
      </c>
      <c r="B26" s="614" t="s">
        <v>406</v>
      </c>
      <c r="C26" s="620" t="s">
        <v>407</v>
      </c>
      <c r="D26" s="627">
        <v>45262</v>
      </c>
    </row>
    <row r="27" spans="1:4" s="41" customFormat="1" ht="104.4" customHeight="1" thickBot="1">
      <c r="A27" s="415" t="s">
        <v>401</v>
      </c>
      <c r="B27" s="614"/>
      <c r="C27" s="620"/>
      <c r="D27" s="625"/>
    </row>
    <row r="28" spans="1:4" s="41" customFormat="1" ht="31.8" customHeight="1" thickBot="1">
      <c r="A28" s="287" t="s">
        <v>400</v>
      </c>
      <c r="B28" s="615"/>
      <c r="C28" s="621"/>
      <c r="D28" s="626"/>
    </row>
    <row r="29" spans="1:4" s="41" customFormat="1" ht="37.200000000000003" hidden="1" customHeight="1" thickTop="1" thickBot="1">
      <c r="A29" s="162"/>
      <c r="B29" s="613"/>
      <c r="C29" s="628"/>
      <c r="D29" s="624"/>
    </row>
    <row r="30" spans="1:4" s="41" customFormat="1" ht="167.4" hidden="1" customHeight="1" thickBot="1">
      <c r="A30" s="415"/>
      <c r="B30" s="614"/>
      <c r="C30" s="620"/>
      <c r="D30" s="625"/>
    </row>
    <row r="31" spans="1:4" s="41" customFormat="1" ht="40.950000000000003" hidden="1" customHeight="1" thickBot="1">
      <c r="A31" s="287"/>
      <c r="B31" s="615"/>
      <c r="C31" s="621"/>
      <c r="D31" s="626"/>
    </row>
    <row r="32" spans="1:4" ht="44.4" hidden="1" customHeight="1" thickTop="1">
      <c r="A32" s="292"/>
      <c r="B32" s="293"/>
      <c r="C32" s="616"/>
      <c r="D32" s="296"/>
    </row>
    <row r="33" spans="1:4" ht="194.4" hidden="1" customHeight="1">
      <c r="A33" s="387"/>
      <c r="B33" s="298"/>
      <c r="C33" s="622"/>
      <c r="D33" s="294"/>
    </row>
    <row r="34" spans="1:4" ht="37.200000000000003" hidden="1" customHeight="1" thickBot="1">
      <c r="A34" s="389"/>
      <c r="B34" s="392"/>
      <c r="C34" s="623"/>
      <c r="D34" s="393"/>
    </row>
    <row r="35" spans="1:4" ht="56.4" hidden="1" customHeight="1" thickTop="1">
      <c r="A35" s="292"/>
      <c r="B35" s="390"/>
      <c r="C35" s="622"/>
      <c r="D35" s="391"/>
    </row>
    <row r="36" spans="1:4" ht="353.4" hidden="1" customHeight="1">
      <c r="A36" s="341"/>
      <c r="B36" s="298"/>
      <c r="C36" s="617"/>
      <c r="D36" s="294"/>
    </row>
    <row r="37" spans="1:4" ht="40.200000000000003" hidden="1" customHeight="1" thickBot="1">
      <c r="A37" s="339"/>
      <c r="B37" s="291"/>
      <c r="C37" s="618"/>
      <c r="D37" s="295"/>
    </row>
    <row r="38" spans="1:4" ht="46.8" hidden="1" customHeight="1" thickTop="1">
      <c r="A38" s="292"/>
      <c r="B38" s="293"/>
      <c r="C38" s="616"/>
      <c r="D38" s="296"/>
    </row>
    <row r="39" spans="1:4" ht="139.80000000000001" hidden="1" customHeight="1">
      <c r="A39" s="341"/>
      <c r="B39" s="298"/>
      <c r="C39" s="617"/>
      <c r="D39" s="294"/>
    </row>
    <row r="40" spans="1:4" ht="43.8" hidden="1" customHeight="1" thickBot="1">
      <c r="A40" s="339"/>
      <c r="B40" s="291"/>
      <c r="C40" s="618"/>
      <c r="D40" s="295"/>
    </row>
    <row r="41" spans="1:4" ht="46.8" hidden="1" customHeight="1" thickTop="1">
      <c r="A41" s="292"/>
      <c r="B41" s="293"/>
      <c r="C41" s="616"/>
      <c r="D41" s="296"/>
    </row>
    <row r="42" spans="1:4" ht="93" hidden="1" customHeight="1">
      <c r="A42" s="341"/>
      <c r="B42" s="298"/>
      <c r="C42" s="617"/>
      <c r="D42" s="294"/>
    </row>
    <row r="43" spans="1:4" ht="43.8" hidden="1" customHeight="1" thickBot="1">
      <c r="A43" s="339"/>
      <c r="B43" s="291"/>
      <c r="C43" s="618"/>
      <c r="D43" s="295"/>
    </row>
    <row r="44" spans="1:4" ht="42.6" customHeight="1" thickTop="1"/>
    <row r="45" spans="1:4" ht="42.6" customHeight="1"/>
  </sheetData>
  <mergeCells count="21">
    <mergeCell ref="D14:D16"/>
    <mergeCell ref="C14:C16"/>
    <mergeCell ref="C20:C22"/>
    <mergeCell ref="D29:D31"/>
    <mergeCell ref="C17:C19"/>
    <mergeCell ref="D26:D28"/>
    <mergeCell ref="C29:C31"/>
    <mergeCell ref="C23:C25"/>
    <mergeCell ref="D23:D25"/>
    <mergeCell ref="C32:C34"/>
    <mergeCell ref="C41:C43"/>
    <mergeCell ref="C38:C40"/>
    <mergeCell ref="C35:C37"/>
    <mergeCell ref="B23:B25"/>
    <mergeCell ref="B26:B28"/>
    <mergeCell ref="B29:B31"/>
    <mergeCell ref="C2:C4"/>
    <mergeCell ref="C5:C7"/>
    <mergeCell ref="C26:C28"/>
    <mergeCell ref="C11:C12"/>
    <mergeCell ref="C8:C10"/>
  </mergeCells>
  <phoneticPr fontId="16"/>
  <hyperlinks>
    <hyperlink ref="A13" r:id="rId1" xr:uid="{E9706CB6-D0D5-4991-9EF2-4A1A7541AC9E}"/>
    <hyperlink ref="A28" r:id="rId2" xr:uid="{08565792-516B-4E64-ACBF-06861FA814FC}"/>
    <hyperlink ref="A25" r:id="rId3" xr:uid="{4E61132B-4073-4B8C-894E-4BCD813740DD}"/>
    <hyperlink ref="A4" r:id="rId4" xr:uid="{08630AD6-73AA-4BD3-BCDA-0E588FFD0A4B}"/>
    <hyperlink ref="A7" r:id="rId5" xr:uid="{CAA04049-A002-41FE-9F5D-38A1BDB19528}"/>
    <hyperlink ref="A10" r:id="rId6" xr:uid="{103EC0C1-E42C-4C4A-9D47-DB19E61D61EF}"/>
    <hyperlink ref="A16" r:id="rId7" xr:uid="{A8881EA8-F6E4-4E5D-870C-371C0DB4FCAE}"/>
    <hyperlink ref="A19" r:id="rId8" xr:uid="{0EC9801B-7D1E-414D-8449-E8277002961D}"/>
    <hyperlink ref="A22" r:id="rId9" xr:uid="{5B93B5D8-BE4A-4603-88AE-A6FF40B72944}"/>
  </hyperlinks>
  <pageMargins left="0" right="0" top="0.19685039370078741" bottom="0.39370078740157483" header="0" footer="0.19685039370078741"/>
  <pageSetup paperSize="8" scale="28" orientation="portrait" horizontalDpi="300" verticalDpi="300" r:id="rId1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X31"/>
  <sheetViews>
    <sheetView defaultGridColor="0" view="pageBreakPreview" colorId="56" zoomScale="107" zoomScaleNormal="66" zoomScaleSheetLayoutView="107" workbookViewId="0">
      <selection activeCell="A35" sqref="A35"/>
    </sheetView>
  </sheetViews>
  <sheetFormatPr defaultColWidth="9" defaultRowHeight="40.200000000000003" customHeight="1"/>
  <cols>
    <col min="1" max="1" width="193.5546875" style="286" customWidth="1"/>
    <col min="2" max="2" width="18" style="134" customWidth="1"/>
    <col min="3" max="3" width="20.109375" style="135" customWidth="1"/>
    <col min="4" max="16384" width="9" style="37"/>
  </cols>
  <sheetData>
    <row r="1" spans="1:3" ht="40.200000000000003" customHeight="1" thickBot="1">
      <c r="A1" s="36" t="s">
        <v>238</v>
      </c>
      <c r="B1" s="276" t="s">
        <v>24</v>
      </c>
      <c r="C1" s="277" t="s">
        <v>2</v>
      </c>
    </row>
    <row r="2" spans="1:3" ht="52.2" customHeight="1">
      <c r="A2" s="124" t="s">
        <v>365</v>
      </c>
      <c r="B2" s="129"/>
      <c r="C2" s="130"/>
    </row>
    <row r="3" spans="1:3" ht="256.8" customHeight="1">
      <c r="A3" s="337" t="s">
        <v>392</v>
      </c>
      <c r="B3" s="335" t="s">
        <v>393</v>
      </c>
      <c r="C3" s="131">
        <v>45265</v>
      </c>
    </row>
    <row r="4" spans="1:3" ht="40.200000000000003" customHeight="1" thickBot="1">
      <c r="A4" s="288" t="s">
        <v>391</v>
      </c>
      <c r="B4" s="132"/>
      <c r="C4" s="133"/>
    </row>
    <row r="5" spans="1:3" ht="40.200000000000003" customHeight="1">
      <c r="A5" s="124" t="s">
        <v>389</v>
      </c>
      <c r="B5" s="129"/>
      <c r="C5" s="130"/>
    </row>
    <row r="6" spans="1:3" ht="312" customHeight="1">
      <c r="A6" s="337" t="s">
        <v>390</v>
      </c>
      <c r="B6" s="290" t="s">
        <v>394</v>
      </c>
      <c r="C6" s="131">
        <v>45265</v>
      </c>
    </row>
    <row r="7" spans="1:3" ht="40.200000000000003" customHeight="1" thickBot="1">
      <c r="A7" s="288" t="s">
        <v>388</v>
      </c>
      <c r="B7" s="132"/>
      <c r="C7" s="133"/>
    </row>
    <row r="8" spans="1:3" ht="40.200000000000003" customHeight="1">
      <c r="A8" s="124" t="s">
        <v>366</v>
      </c>
      <c r="B8" s="129"/>
      <c r="C8" s="130"/>
    </row>
    <row r="9" spans="1:3" ht="74.400000000000006" customHeight="1">
      <c r="A9" s="337" t="s">
        <v>387</v>
      </c>
      <c r="B9" s="335" t="s">
        <v>395</v>
      </c>
      <c r="C9" s="131">
        <v>45262</v>
      </c>
    </row>
    <row r="10" spans="1:3" ht="40.200000000000003" customHeight="1" thickBot="1">
      <c r="A10" s="288" t="s">
        <v>386</v>
      </c>
      <c r="B10" s="132"/>
      <c r="C10" s="133"/>
    </row>
    <row r="11" spans="1:3" s="381" customFormat="1" ht="40.200000000000003" customHeight="1">
      <c r="A11" s="124" t="s">
        <v>367</v>
      </c>
      <c r="B11" s="129"/>
      <c r="C11" s="130"/>
    </row>
    <row r="12" spans="1:3" s="381" customFormat="1" ht="341.4" customHeight="1">
      <c r="A12" s="337" t="s">
        <v>385</v>
      </c>
      <c r="B12" s="290" t="s">
        <v>396</v>
      </c>
      <c r="C12" s="131">
        <v>45263</v>
      </c>
    </row>
    <row r="13" spans="1:3" ht="49.8" customHeight="1" thickBot="1">
      <c r="A13" s="402" t="s">
        <v>384</v>
      </c>
      <c r="B13" s="398"/>
      <c r="C13" s="131"/>
    </row>
    <row r="14" spans="1:3" ht="40.200000000000003" customHeight="1">
      <c r="A14" s="404" t="s">
        <v>368</v>
      </c>
      <c r="B14" s="494"/>
      <c r="C14" s="399"/>
    </row>
    <row r="15" spans="1:3" ht="231.6" customHeight="1">
      <c r="A15" s="432" t="s">
        <v>383</v>
      </c>
      <c r="B15" s="492" t="s">
        <v>397</v>
      </c>
      <c r="C15" s="400">
        <v>45265</v>
      </c>
    </row>
    <row r="16" spans="1:3" ht="34.799999999999997" customHeight="1" thickBot="1">
      <c r="A16" s="489" t="s">
        <v>380</v>
      </c>
      <c r="B16" s="495"/>
      <c r="C16" s="401"/>
    </row>
    <row r="17" spans="1:24" ht="40.200000000000003" customHeight="1">
      <c r="A17" s="404" t="s">
        <v>369</v>
      </c>
      <c r="B17" s="494"/>
      <c r="C17" s="399"/>
    </row>
    <row r="18" spans="1:24" ht="291" customHeight="1">
      <c r="A18" s="432" t="s">
        <v>382</v>
      </c>
      <c r="B18" s="492" t="s">
        <v>396</v>
      </c>
      <c r="C18" s="400">
        <v>45266</v>
      </c>
    </row>
    <row r="19" spans="1:24" ht="40.200000000000003" customHeight="1" thickBot="1">
      <c r="A19" s="403" t="s">
        <v>381</v>
      </c>
      <c r="B19" s="495"/>
      <c r="C19" s="401"/>
    </row>
    <row r="20" spans="1:24" ht="40.200000000000003" customHeight="1">
      <c r="A20" s="404" t="s">
        <v>370</v>
      </c>
      <c r="B20" s="494"/>
      <c r="C20" s="399"/>
    </row>
    <row r="21" spans="1:24" ht="224.4" customHeight="1">
      <c r="A21" s="432" t="s">
        <v>379</v>
      </c>
      <c r="B21" s="493" t="s">
        <v>394</v>
      </c>
      <c r="C21" s="400"/>
    </row>
    <row r="22" spans="1:24" ht="40.200000000000003" customHeight="1" thickBot="1">
      <c r="A22" s="403" t="s">
        <v>378</v>
      </c>
      <c r="B22" s="495"/>
      <c r="C22" s="401"/>
      <c r="X22" s="37">
        <v>0</v>
      </c>
    </row>
    <row r="23" spans="1:24" ht="40.200000000000003" customHeight="1">
      <c r="A23" s="404" t="s">
        <v>371</v>
      </c>
      <c r="B23" s="494"/>
      <c r="C23" s="399"/>
    </row>
    <row r="24" spans="1:24" ht="183" customHeight="1">
      <c r="A24" s="432" t="s">
        <v>377</v>
      </c>
      <c r="B24" s="493" t="s">
        <v>398</v>
      </c>
      <c r="C24" s="400">
        <v>45266</v>
      </c>
    </row>
    <row r="25" spans="1:24" ht="40.200000000000003" customHeight="1" thickBot="1">
      <c r="A25" s="403" t="s">
        <v>376</v>
      </c>
      <c r="B25" s="495"/>
      <c r="C25" s="401"/>
    </row>
    <row r="26" spans="1:24" ht="40.200000000000003" customHeight="1">
      <c r="A26" s="404" t="s">
        <v>372</v>
      </c>
      <c r="B26" s="494"/>
      <c r="C26" s="399"/>
    </row>
    <row r="27" spans="1:24" ht="120.6" customHeight="1">
      <c r="A27" s="432" t="s">
        <v>375</v>
      </c>
      <c r="B27" s="493" t="s">
        <v>398</v>
      </c>
      <c r="C27" s="400">
        <v>45268</v>
      </c>
    </row>
    <row r="28" spans="1:24" ht="40.200000000000003" customHeight="1" thickBot="1">
      <c r="A28" s="403" t="s">
        <v>374</v>
      </c>
      <c r="B28" s="495"/>
      <c r="C28" s="401"/>
    </row>
    <row r="29" spans="1:24" ht="40.200000000000003" customHeight="1">
      <c r="A29" s="404" t="s">
        <v>373</v>
      </c>
      <c r="B29" s="494"/>
      <c r="C29" s="399"/>
    </row>
    <row r="30" spans="1:24" ht="80.400000000000006" customHeight="1">
      <c r="A30" s="432" t="s">
        <v>364</v>
      </c>
      <c r="B30" s="493" t="s">
        <v>396</v>
      </c>
      <c r="C30" s="400">
        <v>45266</v>
      </c>
    </row>
    <row r="31" spans="1:24" ht="40.200000000000003" customHeight="1" thickBot="1">
      <c r="A31" s="403" t="s">
        <v>363</v>
      </c>
      <c r="B31" s="495"/>
      <c r="C31" s="401"/>
    </row>
  </sheetData>
  <phoneticPr fontId="86"/>
  <hyperlinks>
    <hyperlink ref="A31" r:id="rId1" xr:uid="{1111DC20-5525-4452-8B7A-09FC92332691}"/>
    <hyperlink ref="A28" r:id="rId2" xr:uid="{E41A8BB9-9B71-4121-9B04-6D6233A84DA0}"/>
    <hyperlink ref="A25" r:id="rId3" xr:uid="{06ACB58F-3DB5-4D2F-9FC1-562DD0EBA674}"/>
    <hyperlink ref="A22" r:id="rId4" xr:uid="{6B865782-33BA-4135-8DC7-AACDE9BB51EF}"/>
    <hyperlink ref="A19" r:id="rId5" xr:uid="{B417167B-F243-49C8-A295-B5798669227B}"/>
    <hyperlink ref="A16" r:id="rId6" xr:uid="{F6AAE0B7-F458-4879-A68E-795291421AF5}"/>
    <hyperlink ref="A13" r:id="rId7" xr:uid="{342E961B-973C-460A-BDA9-25339BF16BA9}"/>
    <hyperlink ref="A10" r:id="rId8" xr:uid="{4AB357D8-32CF-4CB2-876C-E9DE6E84E2D4}"/>
    <hyperlink ref="A7" r:id="rId9" xr:uid="{028ED19A-34F6-46F0-9F22-8E93571AD938}"/>
    <hyperlink ref="A4" r:id="rId10" xr:uid="{FB2B7E30-A151-436A-9480-084E1A548321}"/>
  </hyperlinks>
  <pageMargins left="0.74803149606299213" right="0.74803149606299213" top="0.98425196850393704" bottom="0.98425196850393704" header="0.51181102362204722" footer="0.51181102362204722"/>
  <pageSetup paperSize="9" scale="16" fitToHeight="3" orientation="portrait" r:id="rId1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3"/>
  <sheetViews>
    <sheetView view="pageBreakPreview" topLeftCell="B1" zoomScaleNormal="112" zoomScaleSheetLayoutView="100" workbookViewId="0">
      <selection activeCell="B2" sqref="B2"/>
    </sheetView>
  </sheetViews>
  <sheetFormatPr defaultColWidth="9" defaultRowHeight="13.2"/>
  <cols>
    <col min="1" max="1" width="5" style="1" customWidth="1"/>
    <col min="2" max="2" width="25.77734375" style="89" customWidth="1"/>
    <col min="3" max="3" width="69.109375" style="1" customWidth="1"/>
    <col min="4" max="4" width="106.109375" style="1" customWidth="1"/>
    <col min="5" max="5" width="3.88671875" style="1" customWidth="1"/>
    <col min="6" max="16384" width="9" style="1"/>
  </cols>
  <sheetData>
    <row r="1" spans="1:7" ht="18.75" customHeight="1">
      <c r="B1" s="89" t="s">
        <v>109</v>
      </c>
    </row>
    <row r="2" spans="1:7" ht="17.25" customHeight="1" thickBot="1">
      <c r="B2" t="s">
        <v>323</v>
      </c>
      <c r="D2" s="640"/>
      <c r="E2" s="634"/>
    </row>
    <row r="3" spans="1:7" ht="16.5" customHeight="1" thickBot="1">
      <c r="B3" s="90" t="s">
        <v>110</v>
      </c>
      <c r="C3" s="179" t="s">
        <v>111</v>
      </c>
      <c r="D3" s="138" t="s">
        <v>152</v>
      </c>
    </row>
    <row r="4" spans="1:7" ht="17.25" customHeight="1" thickBot="1">
      <c r="B4" s="91" t="s">
        <v>112</v>
      </c>
      <c r="C4" s="113" t="s">
        <v>324</v>
      </c>
      <c r="D4" s="92"/>
    </row>
    <row r="5" spans="1:7" ht="17.25" customHeight="1">
      <c r="B5" s="641" t="s">
        <v>145</v>
      </c>
      <c r="C5" s="644" t="s">
        <v>149</v>
      </c>
      <c r="D5" s="645"/>
    </row>
    <row r="6" spans="1:7" ht="19.2" customHeight="1">
      <c r="B6" s="642"/>
      <c r="C6" s="646" t="s">
        <v>150</v>
      </c>
      <c r="D6" s="647"/>
      <c r="G6" s="152"/>
    </row>
    <row r="7" spans="1:7" ht="19.95" customHeight="1">
      <c r="B7" s="642"/>
      <c r="C7" s="180" t="s">
        <v>151</v>
      </c>
      <c r="D7" s="181"/>
      <c r="G7" s="152"/>
    </row>
    <row r="8" spans="1:7" ht="25.2" customHeight="1" thickBot="1">
      <c r="B8" s="643"/>
      <c r="C8" s="154" t="s">
        <v>153</v>
      </c>
      <c r="D8" s="153"/>
      <c r="G8" s="152"/>
    </row>
    <row r="9" spans="1:7" ht="49.2" customHeight="1" thickBot="1">
      <c r="B9" s="93" t="s">
        <v>210</v>
      </c>
      <c r="C9" s="648"/>
      <c r="D9" s="649"/>
    </row>
    <row r="10" spans="1:7" ht="79.2" customHeight="1" thickBot="1">
      <c r="B10" s="94" t="s">
        <v>113</v>
      </c>
      <c r="C10" s="650" t="s">
        <v>327</v>
      </c>
      <c r="D10" s="651"/>
    </row>
    <row r="11" spans="1:7" ht="66" customHeight="1" thickBot="1">
      <c r="B11" s="95"/>
      <c r="C11" s="96" t="s">
        <v>326</v>
      </c>
      <c r="D11" s="158" t="s">
        <v>325</v>
      </c>
      <c r="F11" s="1" t="s">
        <v>21</v>
      </c>
    </row>
    <row r="12" spans="1:7" ht="37.799999999999997" hidden="1" customHeight="1" thickBot="1">
      <c r="B12" s="93" t="s">
        <v>194</v>
      </c>
      <c r="C12" s="650"/>
      <c r="D12" s="651"/>
    </row>
    <row r="13" spans="1:7" ht="82.2" customHeight="1" thickBot="1">
      <c r="B13" s="97" t="s">
        <v>114</v>
      </c>
      <c r="C13" s="98" t="s">
        <v>328</v>
      </c>
      <c r="D13" s="491" t="s">
        <v>329</v>
      </c>
      <c r="F13" t="s">
        <v>28</v>
      </c>
    </row>
    <row r="14" spans="1:7" ht="66.599999999999994" customHeight="1" thickBot="1">
      <c r="A14" t="s">
        <v>148</v>
      </c>
      <c r="B14" s="99" t="s">
        <v>115</v>
      </c>
      <c r="C14" s="638" t="s">
        <v>330</v>
      </c>
      <c r="D14" s="639"/>
    </row>
    <row r="15" spans="1:7" ht="17.25" customHeight="1"/>
    <row r="16" spans="1:7" ht="17.25" customHeight="1">
      <c r="B16" s="635" t="s">
        <v>191</v>
      </c>
      <c r="C16" s="299"/>
      <c r="D16" s="1" t="s">
        <v>148</v>
      </c>
    </row>
    <row r="17" spans="2:5">
      <c r="B17" s="635"/>
      <c r="C17"/>
    </row>
    <row r="18" spans="2:5">
      <c r="B18" s="635"/>
      <c r="E18" s="1" t="s">
        <v>21</v>
      </c>
    </row>
    <row r="19" spans="2:5">
      <c r="B19" s="635"/>
    </row>
    <row r="20" spans="2:5">
      <c r="B20" s="635"/>
    </row>
    <row r="21" spans="2:5" ht="16.2">
      <c r="B21" s="635"/>
      <c r="D21" s="508" t="s">
        <v>333</v>
      </c>
    </row>
    <row r="22" spans="2:5">
      <c r="B22" s="635"/>
    </row>
    <row r="23" spans="2:5">
      <c r="B23" s="635"/>
      <c r="D23" s="636" t="s">
        <v>332</v>
      </c>
    </row>
    <row r="24" spans="2:5">
      <c r="B24" s="635"/>
      <c r="D24" s="637"/>
    </row>
    <row r="25" spans="2:5">
      <c r="B25" s="635"/>
      <c r="D25" s="637"/>
    </row>
    <row r="26" spans="2:5">
      <c r="B26" s="635"/>
      <c r="D26" s="637"/>
    </row>
    <row r="27" spans="2:5">
      <c r="B27" s="635"/>
      <c r="D27" s="637"/>
    </row>
    <row r="28" spans="2:5">
      <c r="B28" s="635"/>
    </row>
    <row r="29" spans="2:5">
      <c r="B29" s="635"/>
      <c r="D29" s="1" t="s">
        <v>148</v>
      </c>
    </row>
    <row r="30" spans="2:5">
      <c r="B30" s="635"/>
      <c r="D30" s="1" t="s">
        <v>148</v>
      </c>
    </row>
    <row r="31" spans="2:5">
      <c r="B31" s="635"/>
    </row>
    <row r="32" spans="2:5">
      <c r="B32" s="635"/>
    </row>
    <row r="33" spans="2:2">
      <c r="B33" s="635"/>
    </row>
  </sheetData>
  <mergeCells count="10">
    <mergeCell ref="B16:B33"/>
    <mergeCell ref="D23:D27"/>
    <mergeCell ref="C14:D14"/>
    <mergeCell ref="D2:E2"/>
    <mergeCell ref="B5:B8"/>
    <mergeCell ref="C5:D5"/>
    <mergeCell ref="C6:D6"/>
    <mergeCell ref="C9:D9"/>
    <mergeCell ref="C10:D10"/>
    <mergeCell ref="C12:D12"/>
  </mergeCells>
  <phoneticPr fontId="86"/>
  <hyperlinks>
    <hyperlink ref="C6" r:id="rId1" location="h2_1" xr:uid="{B5E764AE-5943-4A97-AD1C-025941C051BF}"/>
  </hyperlinks>
  <pageMargins left="0.7" right="0.7" top="0.75" bottom="0.75" header="0.3" footer="0.3"/>
  <pageSetup paperSize="9" scale="42" orientation="portrait" horizontalDpi="1200" verticalDpi="1200" r:id="rId2"/>
  <headerFooter alignWithMargins="0"/>
  <colBreaks count="1" manualBreakCount="1">
    <brk id="4" max="1048575" man="1"/>
  </colBreaks>
  <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E39"/>
  <sheetViews>
    <sheetView zoomScale="90" zoomScaleNormal="90" zoomScaleSheetLayoutView="100" workbookViewId="0">
      <selection activeCell="A21" sqref="A21:N21"/>
    </sheetView>
  </sheetViews>
  <sheetFormatPr defaultColWidth="9" defaultRowHeight="13.2"/>
  <cols>
    <col min="1" max="1" width="7.33203125" style="1" customWidth="1"/>
    <col min="2" max="13" width="6.77734375" style="1" customWidth="1"/>
    <col min="14" max="14" width="8.88671875" style="1" customWidth="1"/>
    <col min="15" max="15" width="5.88671875" style="1" customWidth="1"/>
    <col min="16" max="16" width="7.44140625" style="1" customWidth="1"/>
    <col min="17" max="29" width="6.77734375" style="1" customWidth="1"/>
    <col min="30" max="16384" width="9" style="1"/>
  </cols>
  <sheetData>
    <row r="1" spans="1:29" ht="15" customHeight="1">
      <c r="A1" s="655" t="s">
        <v>3</v>
      </c>
      <c r="B1" s="656"/>
      <c r="C1" s="656"/>
      <c r="D1" s="656"/>
      <c r="E1" s="656"/>
      <c r="F1" s="656"/>
      <c r="G1" s="656"/>
      <c r="H1" s="656"/>
      <c r="I1" s="656"/>
      <c r="J1" s="656"/>
      <c r="K1" s="656"/>
      <c r="L1" s="656"/>
      <c r="M1" s="656"/>
      <c r="N1" s="657"/>
      <c r="P1" s="658" t="s">
        <v>4</v>
      </c>
      <c r="Q1" s="659"/>
      <c r="R1" s="659"/>
      <c r="S1" s="659"/>
      <c r="T1" s="659"/>
      <c r="U1" s="659"/>
      <c r="V1" s="659"/>
      <c r="W1" s="659"/>
      <c r="X1" s="659"/>
      <c r="Y1" s="659"/>
      <c r="Z1" s="659"/>
      <c r="AA1" s="659"/>
      <c r="AB1" s="659"/>
      <c r="AC1" s="660"/>
    </row>
    <row r="2" spans="1:29" ht="18" customHeight="1" thickBot="1">
      <c r="A2" s="661" t="s">
        <v>5</v>
      </c>
      <c r="B2" s="662"/>
      <c r="C2" s="662"/>
      <c r="D2" s="662"/>
      <c r="E2" s="662"/>
      <c r="F2" s="662"/>
      <c r="G2" s="662"/>
      <c r="H2" s="662"/>
      <c r="I2" s="662"/>
      <c r="J2" s="662"/>
      <c r="K2" s="662"/>
      <c r="L2" s="662"/>
      <c r="M2" s="662"/>
      <c r="N2" s="663"/>
      <c r="P2" s="664" t="s">
        <v>6</v>
      </c>
      <c r="Q2" s="662"/>
      <c r="R2" s="662"/>
      <c r="S2" s="662"/>
      <c r="T2" s="662"/>
      <c r="U2" s="662"/>
      <c r="V2" s="662"/>
      <c r="W2" s="662"/>
      <c r="X2" s="662"/>
      <c r="Y2" s="662"/>
      <c r="Z2" s="662"/>
      <c r="AA2" s="662"/>
      <c r="AB2" s="662"/>
      <c r="AC2" s="665"/>
    </row>
    <row r="3" spans="1:29" ht="13.8" thickBot="1">
      <c r="A3" s="6"/>
      <c r="B3" s="139" t="s">
        <v>165</v>
      </c>
      <c r="C3" s="139" t="s">
        <v>7</v>
      </c>
      <c r="D3" s="139" t="s">
        <v>8</v>
      </c>
      <c r="E3" s="139" t="s">
        <v>9</v>
      </c>
      <c r="F3" s="139" t="s">
        <v>10</v>
      </c>
      <c r="G3" s="139" t="s">
        <v>11</v>
      </c>
      <c r="H3" s="139" t="s">
        <v>12</v>
      </c>
      <c r="I3" s="139" t="s">
        <v>13</v>
      </c>
      <c r="J3" s="139" t="s">
        <v>14</v>
      </c>
      <c r="K3" s="139" t="s">
        <v>15</v>
      </c>
      <c r="L3" s="136" t="s">
        <v>16</v>
      </c>
      <c r="M3" s="139" t="s">
        <v>17</v>
      </c>
      <c r="N3" s="7" t="s">
        <v>18</v>
      </c>
      <c r="P3" s="8"/>
      <c r="Q3" s="139" t="s">
        <v>165</v>
      </c>
      <c r="R3" s="139" t="s">
        <v>7</v>
      </c>
      <c r="S3" s="139" t="s">
        <v>8</v>
      </c>
      <c r="T3" s="139" t="s">
        <v>9</v>
      </c>
      <c r="U3" s="139" t="s">
        <v>10</v>
      </c>
      <c r="V3" s="139" t="s">
        <v>11</v>
      </c>
      <c r="W3" s="139" t="s">
        <v>12</v>
      </c>
      <c r="X3" s="139" t="s">
        <v>13</v>
      </c>
      <c r="Y3" s="139" t="s">
        <v>14</v>
      </c>
      <c r="Z3" s="139" t="s">
        <v>15</v>
      </c>
      <c r="AA3" s="136" t="s">
        <v>16</v>
      </c>
      <c r="AB3" s="139" t="s">
        <v>17</v>
      </c>
      <c r="AC3" s="9" t="s">
        <v>19</v>
      </c>
    </row>
    <row r="4" spans="1:29" ht="19.8" thickBot="1">
      <c r="A4" s="332" t="s">
        <v>163</v>
      </c>
      <c r="B4" s="333">
        <f>AVERAGE(B7:B18)</f>
        <v>68.083333333333329</v>
      </c>
      <c r="C4" s="333">
        <f t="shared" ref="C4:M4" si="0">AVERAGE(C7:C18)</f>
        <v>56.083333333333336</v>
      </c>
      <c r="D4" s="333">
        <f t="shared" si="0"/>
        <v>67.333333333333329</v>
      </c>
      <c r="E4" s="333">
        <f t="shared" si="0"/>
        <v>103.25</v>
      </c>
      <c r="F4" s="333">
        <f t="shared" si="0"/>
        <v>188.08333333333334</v>
      </c>
      <c r="G4" s="333">
        <f t="shared" si="0"/>
        <v>415.16666666666669</v>
      </c>
      <c r="H4" s="333">
        <f t="shared" si="0"/>
        <v>607.08333333333337</v>
      </c>
      <c r="I4" s="333">
        <f t="shared" si="0"/>
        <v>866.16666666666663</v>
      </c>
      <c r="J4" s="333">
        <f t="shared" si="0"/>
        <v>555.5</v>
      </c>
      <c r="K4" s="333">
        <f t="shared" ref="K4" si="1">AVERAGE(K7:K18)</f>
        <v>365.66666666666669</v>
      </c>
      <c r="L4" s="333">
        <f t="shared" si="0"/>
        <v>224.33333333333334</v>
      </c>
      <c r="M4" s="333">
        <f t="shared" si="0"/>
        <v>134.81818181818181</v>
      </c>
      <c r="N4" s="333">
        <f>AVERAGE(N7:N18)</f>
        <v>3640.3333333333335</v>
      </c>
      <c r="O4" s="10"/>
      <c r="P4" s="334" t="str">
        <f>+A4</f>
        <v>12-21年月平均</v>
      </c>
      <c r="Q4" s="333">
        <f>AVERAGE(Q7:Q18)</f>
        <v>8.1666666666666661</v>
      </c>
      <c r="R4" s="333">
        <f t="shared" ref="R4:AC4" si="2">AVERAGE(R7:R18)</f>
        <v>8.75</v>
      </c>
      <c r="S4" s="333">
        <f t="shared" si="2"/>
        <v>13.25</v>
      </c>
      <c r="T4" s="333">
        <f t="shared" si="2"/>
        <v>6.5</v>
      </c>
      <c r="U4" s="333">
        <f t="shared" si="2"/>
        <v>9.1666666666666661</v>
      </c>
      <c r="V4" s="333">
        <f t="shared" si="2"/>
        <v>8.9166666666666661</v>
      </c>
      <c r="W4" s="333">
        <f t="shared" si="2"/>
        <v>8.0833333333333339</v>
      </c>
      <c r="X4" s="333">
        <f t="shared" si="2"/>
        <v>10.833333333333334</v>
      </c>
      <c r="Y4" s="333">
        <f t="shared" ref="Y4" si="3">AVERAGE(Y7:Y18)</f>
        <v>9.1666666666666661</v>
      </c>
      <c r="Z4" s="333">
        <f t="shared" ref="Z4" si="4">AVERAGE(Z7:Z18)</f>
        <v>18.75</v>
      </c>
      <c r="AA4" s="333">
        <f t="shared" si="2"/>
        <v>11.25</v>
      </c>
      <c r="AB4" s="333">
        <f t="shared" si="2"/>
        <v>12.181818181818182</v>
      </c>
      <c r="AC4" s="333">
        <f t="shared" si="2"/>
        <v>124</v>
      </c>
    </row>
    <row r="5" spans="1:29" ht="19.8" customHeight="1" thickBot="1">
      <c r="A5" s="249"/>
      <c r="B5" s="249"/>
      <c r="C5" s="249"/>
      <c r="D5" s="249"/>
      <c r="E5" s="249"/>
      <c r="F5" s="249"/>
      <c r="G5" s="249"/>
      <c r="H5" s="249"/>
      <c r="I5" s="249"/>
      <c r="J5" s="249"/>
      <c r="K5" s="249"/>
      <c r="L5" s="11" t="s">
        <v>20</v>
      </c>
      <c r="M5" s="104"/>
      <c r="N5" s="216"/>
      <c r="O5" s="105"/>
      <c r="P5" s="137"/>
      <c r="Q5" s="137"/>
      <c r="R5" s="137"/>
      <c r="S5" s="249"/>
      <c r="T5" s="249"/>
      <c r="U5" s="249"/>
      <c r="V5" s="249"/>
      <c r="W5" s="249"/>
      <c r="X5" s="249"/>
      <c r="Y5" s="249"/>
      <c r="Z5" s="249"/>
      <c r="AA5" s="11" t="s">
        <v>20</v>
      </c>
      <c r="AB5" s="104"/>
      <c r="AC5" s="216"/>
    </row>
    <row r="6" spans="1:29" ht="19.8" customHeight="1" thickBot="1">
      <c r="A6" s="249"/>
      <c r="B6" s="249"/>
      <c r="C6" s="249"/>
      <c r="D6" s="249"/>
      <c r="E6" s="249"/>
      <c r="F6" s="249"/>
      <c r="G6" s="249"/>
      <c r="H6" s="249"/>
      <c r="I6" s="249"/>
      <c r="J6" s="249"/>
      <c r="K6" s="249"/>
      <c r="L6" s="322">
        <v>86</v>
      </c>
      <c r="M6" s="321"/>
      <c r="N6" s="315"/>
      <c r="O6" s="105"/>
      <c r="P6" s="137"/>
      <c r="Q6" s="137"/>
      <c r="R6" s="137"/>
      <c r="S6" s="249"/>
      <c r="T6" s="249"/>
      <c r="U6" s="249"/>
      <c r="V6" s="249"/>
      <c r="W6" s="249"/>
      <c r="X6" s="249"/>
      <c r="Y6" s="249"/>
      <c r="Z6" s="249"/>
      <c r="AA6" s="322">
        <v>4</v>
      </c>
      <c r="AB6" s="321"/>
      <c r="AC6" s="315"/>
    </row>
    <row r="7" spans="1:29" ht="18" customHeight="1" thickBot="1">
      <c r="A7" s="316" t="s">
        <v>169</v>
      </c>
      <c r="B7" s="329">
        <v>82</v>
      </c>
      <c r="C7" s="327">
        <v>62</v>
      </c>
      <c r="D7" s="377">
        <v>99</v>
      </c>
      <c r="E7" s="327">
        <v>112</v>
      </c>
      <c r="F7" s="453">
        <v>224</v>
      </c>
      <c r="G7" s="454">
        <v>524</v>
      </c>
      <c r="H7" s="455">
        <v>521</v>
      </c>
      <c r="I7" s="327">
        <v>767</v>
      </c>
      <c r="J7" s="327">
        <v>454</v>
      </c>
      <c r="K7" s="327">
        <v>387</v>
      </c>
      <c r="L7" s="327">
        <v>415</v>
      </c>
      <c r="M7" s="330"/>
      <c r="N7" s="328">
        <f>SUM(B7:M7)</f>
        <v>3647</v>
      </c>
      <c r="O7" s="10"/>
      <c r="P7" s="320" t="s">
        <v>169</v>
      </c>
      <c r="Q7" s="412">
        <v>1</v>
      </c>
      <c r="R7" s="413">
        <v>1</v>
      </c>
      <c r="S7" s="413">
        <v>4</v>
      </c>
      <c r="T7" s="413">
        <v>2</v>
      </c>
      <c r="U7" s="413">
        <v>2</v>
      </c>
      <c r="V7" s="327">
        <v>7</v>
      </c>
      <c r="W7" s="327">
        <v>7</v>
      </c>
      <c r="X7" s="327">
        <v>3</v>
      </c>
      <c r="Y7" s="327">
        <v>1</v>
      </c>
      <c r="Z7" s="327">
        <v>7</v>
      </c>
      <c r="AA7" s="327">
        <v>7</v>
      </c>
      <c r="AB7" s="331"/>
      <c r="AC7" s="328">
        <f>SUM(Q7:AB7)</f>
        <v>42</v>
      </c>
    </row>
    <row r="8" spans="1:29" ht="18" customHeight="1" thickBot="1">
      <c r="A8" s="316" t="s">
        <v>164</v>
      </c>
      <c r="B8" s="323">
        <v>81</v>
      </c>
      <c r="C8" s="324">
        <v>39</v>
      </c>
      <c r="D8" s="324">
        <v>72</v>
      </c>
      <c r="E8" s="325">
        <v>89</v>
      </c>
      <c r="F8" s="325">
        <v>258</v>
      </c>
      <c r="G8" s="325">
        <v>416</v>
      </c>
      <c r="H8" s="325">
        <v>554</v>
      </c>
      <c r="I8" s="325">
        <v>568</v>
      </c>
      <c r="J8" s="325">
        <v>578</v>
      </c>
      <c r="K8" s="325">
        <v>337</v>
      </c>
      <c r="L8" s="325">
        <v>169</v>
      </c>
      <c r="M8" s="325">
        <v>168</v>
      </c>
      <c r="N8" s="326">
        <f t="shared" ref="N8:N19" si="5">SUM(B8:M8)</f>
        <v>3329</v>
      </c>
      <c r="O8" s="110" t="s">
        <v>21</v>
      </c>
      <c r="P8" s="410" t="s">
        <v>164</v>
      </c>
      <c r="Q8" s="437">
        <v>0</v>
      </c>
      <c r="R8" s="438">
        <v>5</v>
      </c>
      <c r="S8" s="438">
        <v>4</v>
      </c>
      <c r="T8" s="438">
        <v>1</v>
      </c>
      <c r="U8" s="438">
        <v>1</v>
      </c>
      <c r="V8" s="438">
        <v>1</v>
      </c>
      <c r="W8" s="438">
        <v>1</v>
      </c>
      <c r="X8" s="438">
        <v>1</v>
      </c>
      <c r="Y8" s="437">
        <v>0</v>
      </c>
      <c r="Z8" s="437">
        <v>0</v>
      </c>
      <c r="AA8" s="437">
        <v>0</v>
      </c>
      <c r="AB8" s="437">
        <v>2</v>
      </c>
      <c r="AC8" s="411">
        <f t="shared" ref="AC8:AC19" si="6">SUM(Q8:AB8)</f>
        <v>16</v>
      </c>
    </row>
    <row r="9" spans="1:29" ht="18" customHeight="1" thickBot="1">
      <c r="A9" s="250" t="s">
        <v>147</v>
      </c>
      <c r="B9" s="270">
        <v>81</v>
      </c>
      <c r="C9" s="270">
        <v>48</v>
      </c>
      <c r="D9" s="271">
        <v>71</v>
      </c>
      <c r="E9" s="270">
        <v>128</v>
      </c>
      <c r="F9" s="270">
        <v>171</v>
      </c>
      <c r="G9" s="270">
        <v>350</v>
      </c>
      <c r="H9" s="270">
        <v>569</v>
      </c>
      <c r="I9" s="270">
        <v>553</v>
      </c>
      <c r="J9" s="270">
        <v>458</v>
      </c>
      <c r="K9" s="270">
        <v>306</v>
      </c>
      <c r="L9" s="270">
        <v>220</v>
      </c>
      <c r="M9" s="271">
        <v>229</v>
      </c>
      <c r="N9" s="303">
        <f t="shared" si="5"/>
        <v>3184</v>
      </c>
      <c r="O9" s="248"/>
      <c r="P9" s="410" t="s">
        <v>146</v>
      </c>
      <c r="Q9" s="435">
        <v>1</v>
      </c>
      <c r="R9" s="435">
        <v>2</v>
      </c>
      <c r="S9" s="435">
        <v>1</v>
      </c>
      <c r="T9" s="435">
        <v>0</v>
      </c>
      <c r="U9" s="435">
        <v>0</v>
      </c>
      <c r="V9" s="435">
        <v>0</v>
      </c>
      <c r="W9" s="435">
        <v>1</v>
      </c>
      <c r="X9" s="435">
        <v>1</v>
      </c>
      <c r="Y9" s="435">
        <v>0</v>
      </c>
      <c r="Z9" s="435">
        <v>1</v>
      </c>
      <c r="AA9" s="435">
        <v>0</v>
      </c>
      <c r="AB9" s="435">
        <v>0</v>
      </c>
      <c r="AC9" s="436">
        <f t="shared" si="6"/>
        <v>7</v>
      </c>
    </row>
    <row r="10" spans="1:29" ht="18" customHeight="1" thickBot="1">
      <c r="A10" s="251" t="s">
        <v>128</v>
      </c>
      <c r="B10" s="166">
        <v>112</v>
      </c>
      <c r="C10" s="166">
        <v>85</v>
      </c>
      <c r="D10" s="166">
        <v>60</v>
      </c>
      <c r="E10" s="166">
        <v>97</v>
      </c>
      <c r="F10" s="166">
        <v>95</v>
      </c>
      <c r="G10" s="166">
        <v>305</v>
      </c>
      <c r="H10" s="166">
        <v>544</v>
      </c>
      <c r="I10" s="166">
        <v>449</v>
      </c>
      <c r="J10" s="166">
        <v>475</v>
      </c>
      <c r="K10" s="166">
        <v>505</v>
      </c>
      <c r="L10" s="166">
        <v>219</v>
      </c>
      <c r="M10" s="167">
        <v>98</v>
      </c>
      <c r="N10" s="264">
        <f t="shared" si="5"/>
        <v>3044</v>
      </c>
      <c r="O10" s="110"/>
      <c r="P10" s="317" t="s">
        <v>128</v>
      </c>
      <c r="Q10" s="215">
        <v>16</v>
      </c>
      <c r="R10" s="215">
        <v>1</v>
      </c>
      <c r="S10" s="215">
        <v>19</v>
      </c>
      <c r="T10" s="215">
        <v>3</v>
      </c>
      <c r="U10" s="215">
        <v>13</v>
      </c>
      <c r="V10" s="215">
        <v>1</v>
      </c>
      <c r="W10" s="215">
        <v>2</v>
      </c>
      <c r="X10" s="215">
        <v>2</v>
      </c>
      <c r="Y10" s="215">
        <v>0</v>
      </c>
      <c r="Z10" s="215">
        <v>24</v>
      </c>
      <c r="AA10" s="215">
        <v>4</v>
      </c>
      <c r="AB10" s="215">
        <v>2</v>
      </c>
      <c r="AC10" s="263">
        <f t="shared" si="6"/>
        <v>87</v>
      </c>
    </row>
    <row r="11" spans="1:29" ht="18" customHeight="1" thickBot="1">
      <c r="A11" s="252" t="s">
        <v>29</v>
      </c>
      <c r="B11" s="217">
        <v>84</v>
      </c>
      <c r="C11" s="217">
        <v>100</v>
      </c>
      <c r="D11" s="218">
        <v>77</v>
      </c>
      <c r="E11" s="218">
        <v>80</v>
      </c>
      <c r="F11" s="126">
        <v>236</v>
      </c>
      <c r="G11" s="126">
        <v>438</v>
      </c>
      <c r="H11" s="127">
        <v>631</v>
      </c>
      <c r="I11" s="126">
        <v>752</v>
      </c>
      <c r="J11" s="125">
        <v>523</v>
      </c>
      <c r="K11" s="126">
        <v>427</v>
      </c>
      <c r="L11" s="125">
        <v>253</v>
      </c>
      <c r="M11" s="219">
        <v>136</v>
      </c>
      <c r="N11" s="254">
        <f t="shared" si="5"/>
        <v>3737</v>
      </c>
      <c r="O11" s="110"/>
      <c r="P11" s="318" t="s">
        <v>22</v>
      </c>
      <c r="Q11" s="220">
        <v>7</v>
      </c>
      <c r="R11" s="220">
        <v>7</v>
      </c>
      <c r="S11" s="221">
        <v>13</v>
      </c>
      <c r="T11" s="221">
        <v>3</v>
      </c>
      <c r="U11" s="221">
        <v>8</v>
      </c>
      <c r="V11" s="221">
        <v>11</v>
      </c>
      <c r="W11" s="220">
        <v>5</v>
      </c>
      <c r="X11" s="221">
        <v>11</v>
      </c>
      <c r="Y11" s="221">
        <v>9</v>
      </c>
      <c r="Z11" s="221">
        <v>9</v>
      </c>
      <c r="AA11" s="222">
        <v>20</v>
      </c>
      <c r="AB11" s="222">
        <v>37</v>
      </c>
      <c r="AC11" s="261">
        <f t="shared" si="6"/>
        <v>140</v>
      </c>
    </row>
    <row r="12" spans="1:29" ht="18" customHeight="1" thickBot="1">
      <c r="A12" s="252" t="s">
        <v>30</v>
      </c>
      <c r="B12" s="221">
        <v>41</v>
      </c>
      <c r="C12" s="221">
        <v>44</v>
      </c>
      <c r="D12" s="221">
        <v>67</v>
      </c>
      <c r="E12" s="221">
        <v>103</v>
      </c>
      <c r="F12" s="223">
        <v>311</v>
      </c>
      <c r="G12" s="221">
        <v>415</v>
      </c>
      <c r="H12" s="221">
        <v>539</v>
      </c>
      <c r="I12" s="223">
        <v>1165</v>
      </c>
      <c r="J12" s="221">
        <v>534</v>
      </c>
      <c r="K12" s="221">
        <v>297</v>
      </c>
      <c r="L12" s="220">
        <v>205</v>
      </c>
      <c r="M12" s="224">
        <v>92</v>
      </c>
      <c r="N12" s="255">
        <f t="shared" si="5"/>
        <v>3813</v>
      </c>
      <c r="O12" s="110"/>
      <c r="P12" s="319" t="s">
        <v>30</v>
      </c>
      <c r="Q12" s="221">
        <v>9</v>
      </c>
      <c r="R12" s="221">
        <v>22</v>
      </c>
      <c r="S12" s="220">
        <v>18</v>
      </c>
      <c r="T12" s="221">
        <v>9</v>
      </c>
      <c r="U12" s="225">
        <v>21</v>
      </c>
      <c r="V12" s="221">
        <v>14</v>
      </c>
      <c r="W12" s="221">
        <v>6</v>
      </c>
      <c r="X12" s="221">
        <v>13</v>
      </c>
      <c r="Y12" s="221">
        <v>7</v>
      </c>
      <c r="Z12" s="226">
        <v>81</v>
      </c>
      <c r="AA12" s="225">
        <v>31</v>
      </c>
      <c r="AB12" s="226">
        <v>37</v>
      </c>
      <c r="AC12" s="262">
        <f t="shared" si="6"/>
        <v>268</v>
      </c>
    </row>
    <row r="13" spans="1:29" ht="18" customHeight="1" thickBot="1">
      <c r="A13" s="252" t="s">
        <v>31</v>
      </c>
      <c r="B13" s="221">
        <v>57</v>
      </c>
      <c r="C13" s="220">
        <v>35</v>
      </c>
      <c r="D13" s="221">
        <v>95</v>
      </c>
      <c r="E13" s="220">
        <v>112</v>
      </c>
      <c r="F13" s="221">
        <v>131</v>
      </c>
      <c r="G13" s="14">
        <v>340</v>
      </c>
      <c r="H13" s="14">
        <v>483</v>
      </c>
      <c r="I13" s="15">
        <v>1339</v>
      </c>
      <c r="J13" s="14">
        <v>614</v>
      </c>
      <c r="K13" s="14">
        <v>349</v>
      </c>
      <c r="L13" s="14">
        <v>236</v>
      </c>
      <c r="M13" s="227">
        <v>68</v>
      </c>
      <c r="N13" s="254">
        <f t="shared" si="5"/>
        <v>3859</v>
      </c>
      <c r="O13" s="110"/>
      <c r="P13" s="319" t="s">
        <v>31</v>
      </c>
      <c r="Q13" s="221">
        <v>19</v>
      </c>
      <c r="R13" s="221">
        <v>12</v>
      </c>
      <c r="S13" s="221">
        <v>8</v>
      </c>
      <c r="T13" s="220">
        <v>12</v>
      </c>
      <c r="U13" s="221">
        <v>7</v>
      </c>
      <c r="V13" s="221">
        <v>15</v>
      </c>
      <c r="W13" s="14">
        <v>16</v>
      </c>
      <c r="X13" s="227">
        <v>12</v>
      </c>
      <c r="Y13" s="220">
        <v>16</v>
      </c>
      <c r="Z13" s="221">
        <v>6</v>
      </c>
      <c r="AA13" s="220">
        <v>12</v>
      </c>
      <c r="AB13" s="220">
        <v>6</v>
      </c>
      <c r="AC13" s="261">
        <f t="shared" si="6"/>
        <v>141</v>
      </c>
    </row>
    <row r="14" spans="1:29" ht="18" customHeight="1" thickBot="1">
      <c r="A14" s="252" t="s">
        <v>32</v>
      </c>
      <c r="B14" s="228">
        <v>68</v>
      </c>
      <c r="C14" s="221">
        <v>42</v>
      </c>
      <c r="D14" s="221">
        <v>44</v>
      </c>
      <c r="E14" s="220">
        <v>75</v>
      </c>
      <c r="F14" s="220">
        <v>135</v>
      </c>
      <c r="G14" s="220">
        <v>448</v>
      </c>
      <c r="H14" s="221">
        <v>507</v>
      </c>
      <c r="I14" s="221">
        <v>808</v>
      </c>
      <c r="J14" s="225">
        <v>795</v>
      </c>
      <c r="K14" s="220">
        <v>313</v>
      </c>
      <c r="L14" s="220">
        <v>246</v>
      </c>
      <c r="M14" s="220">
        <v>143</v>
      </c>
      <c r="N14" s="254">
        <f t="shared" si="5"/>
        <v>3624</v>
      </c>
      <c r="O14" s="110"/>
      <c r="P14" s="319" t="s">
        <v>32</v>
      </c>
      <c r="Q14" s="230">
        <v>9</v>
      </c>
      <c r="R14" s="221">
        <v>16</v>
      </c>
      <c r="S14" s="221">
        <v>12</v>
      </c>
      <c r="T14" s="220">
        <v>6</v>
      </c>
      <c r="U14" s="231">
        <v>7</v>
      </c>
      <c r="V14" s="231">
        <v>14</v>
      </c>
      <c r="W14" s="221">
        <v>9</v>
      </c>
      <c r="X14" s="221">
        <v>14</v>
      </c>
      <c r="Y14" s="221">
        <v>9</v>
      </c>
      <c r="Z14" s="221">
        <v>9</v>
      </c>
      <c r="AA14" s="231">
        <v>8</v>
      </c>
      <c r="AB14" s="231">
        <v>7</v>
      </c>
      <c r="AC14" s="261">
        <f t="shared" si="6"/>
        <v>120</v>
      </c>
    </row>
    <row r="15" spans="1:29" ht="18" hidden="1" customHeight="1" thickBot="1">
      <c r="A15" s="13" t="s">
        <v>33</v>
      </c>
      <c r="B15" s="232">
        <v>71</v>
      </c>
      <c r="C15" s="232">
        <v>97</v>
      </c>
      <c r="D15" s="232">
        <v>61</v>
      </c>
      <c r="E15" s="233">
        <v>105</v>
      </c>
      <c r="F15" s="233">
        <v>198</v>
      </c>
      <c r="G15" s="233">
        <v>442</v>
      </c>
      <c r="H15" s="234">
        <v>790</v>
      </c>
      <c r="I15" s="16">
        <v>674</v>
      </c>
      <c r="J15" s="16">
        <v>594</v>
      </c>
      <c r="K15" s="233">
        <v>275</v>
      </c>
      <c r="L15" s="233">
        <v>133</v>
      </c>
      <c r="M15" s="233">
        <v>108</v>
      </c>
      <c r="N15" s="254">
        <f t="shared" si="5"/>
        <v>3548</v>
      </c>
      <c r="O15" s="10"/>
      <c r="P15" s="253" t="s">
        <v>33</v>
      </c>
      <c r="Q15" s="232">
        <v>7</v>
      </c>
      <c r="R15" s="232">
        <v>13</v>
      </c>
      <c r="S15" s="232">
        <v>12</v>
      </c>
      <c r="T15" s="233">
        <v>11</v>
      </c>
      <c r="U15" s="233">
        <v>12</v>
      </c>
      <c r="V15" s="233">
        <v>15</v>
      </c>
      <c r="W15" s="233">
        <v>20</v>
      </c>
      <c r="X15" s="233">
        <v>15</v>
      </c>
      <c r="Y15" s="233">
        <v>15</v>
      </c>
      <c r="Z15" s="233">
        <v>20</v>
      </c>
      <c r="AA15" s="233">
        <v>9</v>
      </c>
      <c r="AB15" s="233">
        <v>7</v>
      </c>
      <c r="AC15" s="260">
        <f t="shared" si="6"/>
        <v>156</v>
      </c>
    </row>
    <row r="16" spans="1:29" ht="13.8" hidden="1" thickBot="1">
      <c r="A16" s="18" t="s">
        <v>34</v>
      </c>
      <c r="B16" s="230">
        <v>38</v>
      </c>
      <c r="C16" s="233">
        <v>19</v>
      </c>
      <c r="D16" s="233">
        <v>38</v>
      </c>
      <c r="E16" s="233">
        <v>203</v>
      </c>
      <c r="F16" s="233">
        <v>146</v>
      </c>
      <c r="G16" s="233">
        <v>439</v>
      </c>
      <c r="H16" s="234">
        <v>964</v>
      </c>
      <c r="I16" s="234">
        <v>1154</v>
      </c>
      <c r="J16" s="233">
        <v>423</v>
      </c>
      <c r="K16" s="233">
        <v>388</v>
      </c>
      <c r="L16" s="233">
        <v>176</v>
      </c>
      <c r="M16" s="233">
        <v>143</v>
      </c>
      <c r="N16" s="235">
        <f t="shared" si="5"/>
        <v>4131</v>
      </c>
      <c r="O16" s="10"/>
      <c r="P16" s="17" t="s">
        <v>34</v>
      </c>
      <c r="Q16" s="233">
        <v>7</v>
      </c>
      <c r="R16" s="233">
        <v>7</v>
      </c>
      <c r="S16" s="233">
        <v>8</v>
      </c>
      <c r="T16" s="233">
        <v>12</v>
      </c>
      <c r="U16" s="233">
        <v>9</v>
      </c>
      <c r="V16" s="233">
        <v>6</v>
      </c>
      <c r="W16" s="233">
        <v>11</v>
      </c>
      <c r="X16" s="233">
        <v>8</v>
      </c>
      <c r="Y16" s="233">
        <v>16</v>
      </c>
      <c r="Z16" s="233">
        <v>40</v>
      </c>
      <c r="AA16" s="233">
        <v>17</v>
      </c>
      <c r="AB16" s="233">
        <v>16</v>
      </c>
      <c r="AC16" s="233">
        <f t="shared" si="6"/>
        <v>157</v>
      </c>
    </row>
    <row r="17" spans="1:31" ht="13.8" hidden="1" thickBot="1">
      <c r="A17" s="236" t="s">
        <v>35</v>
      </c>
      <c r="B17" s="16">
        <v>49</v>
      </c>
      <c r="C17" s="16">
        <v>63</v>
      </c>
      <c r="D17" s="16">
        <v>50</v>
      </c>
      <c r="E17" s="16">
        <v>71</v>
      </c>
      <c r="F17" s="16">
        <v>144</v>
      </c>
      <c r="G17" s="16">
        <v>374</v>
      </c>
      <c r="H17" s="107">
        <v>729</v>
      </c>
      <c r="I17" s="107">
        <v>1097</v>
      </c>
      <c r="J17" s="107">
        <v>650</v>
      </c>
      <c r="K17" s="16">
        <v>397</v>
      </c>
      <c r="L17" s="16">
        <v>192</v>
      </c>
      <c r="M17" s="16">
        <v>217</v>
      </c>
      <c r="N17" s="235">
        <f t="shared" si="5"/>
        <v>4033</v>
      </c>
      <c r="O17" s="10"/>
      <c r="P17" s="19" t="s">
        <v>35</v>
      </c>
      <c r="Q17" s="16">
        <v>10</v>
      </c>
      <c r="R17" s="16">
        <v>6</v>
      </c>
      <c r="S17" s="16">
        <v>14</v>
      </c>
      <c r="T17" s="16">
        <v>10</v>
      </c>
      <c r="U17" s="16">
        <v>10</v>
      </c>
      <c r="V17" s="16">
        <v>19</v>
      </c>
      <c r="W17" s="16">
        <v>11</v>
      </c>
      <c r="X17" s="16">
        <v>20</v>
      </c>
      <c r="Y17" s="16">
        <v>15</v>
      </c>
      <c r="Z17" s="16">
        <v>8</v>
      </c>
      <c r="AA17" s="16">
        <v>11</v>
      </c>
      <c r="AB17" s="16">
        <v>8</v>
      </c>
      <c r="AC17" s="233">
        <f t="shared" si="6"/>
        <v>142</v>
      </c>
    </row>
    <row r="18" spans="1:31" ht="13.8" hidden="1" thickBot="1">
      <c r="A18" s="18" t="s">
        <v>36</v>
      </c>
      <c r="B18" s="16">
        <v>53</v>
      </c>
      <c r="C18" s="16">
        <v>39</v>
      </c>
      <c r="D18" s="16">
        <v>74</v>
      </c>
      <c r="E18" s="16">
        <v>64</v>
      </c>
      <c r="F18" s="16">
        <v>208</v>
      </c>
      <c r="G18" s="16">
        <v>491</v>
      </c>
      <c r="H18" s="16">
        <v>454</v>
      </c>
      <c r="I18" s="107">
        <v>1068</v>
      </c>
      <c r="J18" s="16">
        <v>568</v>
      </c>
      <c r="K18" s="16">
        <v>407</v>
      </c>
      <c r="L18" s="16">
        <v>228</v>
      </c>
      <c r="M18" s="16">
        <v>81</v>
      </c>
      <c r="N18" s="229">
        <f t="shared" si="5"/>
        <v>3735</v>
      </c>
      <c r="O18" s="10"/>
      <c r="P18" s="17" t="s">
        <v>36</v>
      </c>
      <c r="Q18" s="16">
        <v>12</v>
      </c>
      <c r="R18" s="16">
        <v>13</v>
      </c>
      <c r="S18" s="16">
        <v>46</v>
      </c>
      <c r="T18" s="16">
        <v>9</v>
      </c>
      <c r="U18" s="16">
        <v>20</v>
      </c>
      <c r="V18" s="16">
        <v>4</v>
      </c>
      <c r="W18" s="16">
        <v>8</v>
      </c>
      <c r="X18" s="16">
        <v>30</v>
      </c>
      <c r="Y18" s="16">
        <v>22</v>
      </c>
      <c r="Z18" s="16">
        <v>20</v>
      </c>
      <c r="AA18" s="16">
        <v>16</v>
      </c>
      <c r="AB18" s="16">
        <v>12</v>
      </c>
      <c r="AC18" s="237">
        <f t="shared" si="6"/>
        <v>212</v>
      </c>
    </row>
    <row r="19" spans="1:31" ht="13.8" hidden="1" thickBot="1">
      <c r="A19" s="18" t="s">
        <v>23</v>
      </c>
      <c r="B19" s="108">
        <v>67</v>
      </c>
      <c r="C19" s="108">
        <v>62</v>
      </c>
      <c r="D19" s="108">
        <v>57</v>
      </c>
      <c r="E19" s="108">
        <v>77</v>
      </c>
      <c r="F19" s="108">
        <v>473</v>
      </c>
      <c r="G19" s="108">
        <v>468</v>
      </c>
      <c r="H19" s="109">
        <v>659</v>
      </c>
      <c r="I19" s="108">
        <v>851</v>
      </c>
      <c r="J19" s="108">
        <v>542</v>
      </c>
      <c r="K19" s="108">
        <v>270</v>
      </c>
      <c r="L19" s="108">
        <v>208</v>
      </c>
      <c r="M19" s="108">
        <v>174</v>
      </c>
      <c r="N19" s="238">
        <f t="shared" si="5"/>
        <v>3908</v>
      </c>
      <c r="O19" s="10" t="s">
        <v>28</v>
      </c>
      <c r="P19" s="19" t="s">
        <v>23</v>
      </c>
      <c r="Q19" s="16">
        <v>6</v>
      </c>
      <c r="R19" s="16">
        <v>25</v>
      </c>
      <c r="S19" s="16">
        <v>29</v>
      </c>
      <c r="T19" s="16">
        <v>4</v>
      </c>
      <c r="U19" s="16">
        <v>17</v>
      </c>
      <c r="V19" s="16">
        <v>19</v>
      </c>
      <c r="W19" s="16">
        <v>14</v>
      </c>
      <c r="X19" s="16">
        <v>37</v>
      </c>
      <c r="Y19" s="20">
        <v>76</v>
      </c>
      <c r="Z19" s="16">
        <v>34</v>
      </c>
      <c r="AA19" s="16">
        <v>17</v>
      </c>
      <c r="AB19" s="16">
        <v>18</v>
      </c>
      <c r="AC19" s="237">
        <f t="shared" si="6"/>
        <v>296</v>
      </c>
    </row>
    <row r="20" spans="1:31">
      <c r="A20" s="21"/>
      <c r="B20" s="239"/>
      <c r="C20" s="239"/>
      <c r="D20" s="239"/>
      <c r="E20" s="239"/>
      <c r="F20" s="239"/>
      <c r="G20" s="239"/>
      <c r="H20" s="239"/>
      <c r="I20" s="239"/>
      <c r="J20" s="239"/>
      <c r="K20" s="239"/>
      <c r="L20" s="239"/>
      <c r="M20" s="239"/>
      <c r="N20" s="22"/>
      <c r="O20" s="10"/>
      <c r="P20" s="23"/>
      <c r="Q20" s="240"/>
      <c r="R20" s="240"/>
      <c r="S20" s="240"/>
      <c r="T20" s="240"/>
      <c r="U20" s="240"/>
      <c r="V20" s="240"/>
      <c r="W20" s="240"/>
      <c r="X20" s="240"/>
      <c r="Y20" s="240"/>
      <c r="Z20" s="240"/>
      <c r="AA20" s="240"/>
      <c r="AB20" s="240"/>
      <c r="AC20" s="239"/>
    </row>
    <row r="21" spans="1:31" ht="13.5" customHeight="1">
      <c r="A21" s="666" t="s">
        <v>239</v>
      </c>
      <c r="B21" s="667"/>
      <c r="C21" s="667"/>
      <c r="D21" s="667"/>
      <c r="E21" s="667"/>
      <c r="F21" s="667"/>
      <c r="G21" s="667"/>
      <c r="H21" s="667"/>
      <c r="I21" s="667"/>
      <c r="J21" s="667"/>
      <c r="K21" s="667"/>
      <c r="L21" s="667"/>
      <c r="M21" s="667"/>
      <c r="N21" s="668"/>
      <c r="O21" s="10"/>
      <c r="P21" s="666" t="str">
        <f>+A21</f>
        <v>※2023年 第48週（11/27～12/3） 現在</v>
      </c>
      <c r="Q21" s="667"/>
      <c r="R21" s="667"/>
      <c r="S21" s="667"/>
      <c r="T21" s="667"/>
      <c r="U21" s="667"/>
      <c r="V21" s="667"/>
      <c r="W21" s="667"/>
      <c r="X21" s="667"/>
      <c r="Y21" s="667"/>
      <c r="Z21" s="667"/>
      <c r="AA21" s="667"/>
      <c r="AB21" s="667"/>
      <c r="AC21" s="668"/>
    </row>
    <row r="22" spans="1:31" ht="13.8" thickBot="1">
      <c r="A22" s="300" t="s">
        <v>148</v>
      </c>
      <c r="B22" s="10"/>
      <c r="C22" s="10"/>
      <c r="D22" s="10"/>
      <c r="E22" s="10"/>
      <c r="F22" s="10"/>
      <c r="G22" s="10" t="s">
        <v>21</v>
      </c>
      <c r="H22" s="10"/>
      <c r="I22" s="10"/>
      <c r="J22" s="10"/>
      <c r="K22" s="10"/>
      <c r="L22" s="10"/>
      <c r="M22" s="10"/>
      <c r="N22" s="25"/>
      <c r="O22" s="10"/>
      <c r="P22" s="301"/>
      <c r="Q22" s="10"/>
      <c r="R22" s="10"/>
      <c r="S22" s="10"/>
      <c r="T22" s="10"/>
      <c r="U22" s="10"/>
      <c r="V22" s="10"/>
      <c r="W22" s="10"/>
      <c r="X22" s="10"/>
      <c r="Y22" s="10"/>
      <c r="Z22" s="10"/>
      <c r="AA22" s="10"/>
      <c r="AB22" s="10"/>
      <c r="AC22" s="27"/>
    </row>
    <row r="23" spans="1:31" ht="33" customHeight="1" thickBot="1">
      <c r="A23" s="24"/>
      <c r="B23" s="241" t="s">
        <v>157</v>
      </c>
      <c r="C23" s="10"/>
      <c r="D23" s="669" t="s">
        <v>220</v>
      </c>
      <c r="E23" s="670"/>
      <c r="F23" s="10"/>
      <c r="G23" s="10" t="s">
        <v>21</v>
      </c>
      <c r="H23" s="10"/>
      <c r="I23" s="10"/>
      <c r="J23" s="10"/>
      <c r="K23" s="10"/>
      <c r="L23" s="10"/>
      <c r="M23" s="10"/>
      <c r="N23" s="25"/>
      <c r="O23" s="110" t="s">
        <v>21</v>
      </c>
      <c r="P23" s="149"/>
      <c r="Q23" s="386" t="s">
        <v>158</v>
      </c>
      <c r="R23" s="652" t="s">
        <v>209</v>
      </c>
      <c r="S23" s="653"/>
      <c r="T23" s="654"/>
      <c r="U23" s="10"/>
      <c r="V23" s="10"/>
      <c r="W23" s="10"/>
      <c r="X23" s="10"/>
      <c r="Y23" s="10"/>
      <c r="Z23" s="10"/>
      <c r="AA23" s="10"/>
      <c r="AB23" s="10"/>
      <c r="AC23" s="27"/>
    </row>
    <row r="24" spans="1:31" ht="15" customHeight="1">
      <c r="A24" s="24"/>
      <c r="B24" s="10"/>
      <c r="C24" s="10"/>
      <c r="D24" s="10" t="s">
        <v>28</v>
      </c>
      <c r="E24" s="10"/>
      <c r="F24" s="10"/>
      <c r="G24" s="10"/>
      <c r="H24" s="10"/>
      <c r="I24" s="10"/>
      <c r="J24" s="10"/>
      <c r="K24" s="10"/>
      <c r="L24" s="10"/>
      <c r="M24" s="10"/>
      <c r="N24" s="25"/>
      <c r="O24" s="110" t="s">
        <v>21</v>
      </c>
      <c r="P24" s="148"/>
      <c r="Q24" s="10"/>
      <c r="R24" s="10"/>
      <c r="S24" s="10"/>
      <c r="T24" s="10"/>
      <c r="U24" s="10"/>
      <c r="V24" s="10"/>
      <c r="W24" s="10"/>
      <c r="X24" s="10"/>
      <c r="Y24" s="10"/>
      <c r="Z24" s="10"/>
      <c r="AA24" s="10"/>
      <c r="AB24" s="10"/>
      <c r="AC24" s="27"/>
    </row>
    <row r="25" spans="1:31" ht="9" customHeight="1">
      <c r="A25" s="24"/>
      <c r="B25" s="10"/>
      <c r="C25" s="10"/>
      <c r="D25" s="10"/>
      <c r="E25" s="10"/>
      <c r="F25" s="10"/>
      <c r="G25" s="10"/>
      <c r="H25" s="10"/>
      <c r="I25" s="10"/>
      <c r="J25" s="10"/>
      <c r="K25" s="10"/>
      <c r="L25" s="10"/>
      <c r="M25" s="10"/>
      <c r="N25" s="25"/>
      <c r="O25" s="110" t="s">
        <v>21</v>
      </c>
      <c r="P25" s="26"/>
      <c r="Q25" s="10"/>
      <c r="R25" s="10"/>
      <c r="S25" s="10"/>
      <c r="T25" s="10"/>
      <c r="U25" s="10"/>
      <c r="V25" s="10"/>
      <c r="W25" s="10"/>
      <c r="X25" s="10"/>
      <c r="Y25" s="10"/>
      <c r="Z25" s="10"/>
      <c r="AA25" s="10"/>
      <c r="AB25" s="10"/>
      <c r="AC25" s="27"/>
      <c r="AE25" s="1" t="s">
        <v>148</v>
      </c>
    </row>
    <row r="26" spans="1:31">
      <c r="A26" s="24"/>
      <c r="B26" s="10"/>
      <c r="C26" s="10"/>
      <c r="D26" s="10"/>
      <c r="E26" s="10"/>
      <c r="F26" s="10"/>
      <c r="G26" s="10"/>
      <c r="H26" s="10"/>
      <c r="I26" s="10"/>
      <c r="J26" s="10"/>
      <c r="K26" s="10"/>
      <c r="L26" s="10"/>
      <c r="M26" s="10"/>
      <c r="N26" s="25"/>
      <c r="O26" s="10" t="s">
        <v>21</v>
      </c>
      <c r="P26" s="12"/>
      <c r="AC26" s="28"/>
    </row>
    <row r="27" spans="1:31">
      <c r="A27" s="24"/>
      <c r="B27" s="10"/>
      <c r="C27" s="10"/>
      <c r="D27" s="10"/>
      <c r="E27" s="10"/>
      <c r="F27" s="10"/>
      <c r="G27" s="10"/>
      <c r="H27" s="10"/>
      <c r="I27" s="10"/>
      <c r="J27" s="10"/>
      <c r="K27" s="10"/>
      <c r="L27" s="10"/>
      <c r="M27" s="10"/>
      <c r="N27" s="25"/>
      <c r="O27" s="10" t="s">
        <v>21</v>
      </c>
      <c r="P27" s="12"/>
      <c r="AC27" s="28"/>
    </row>
    <row r="28" spans="1:31">
      <c r="A28" s="24"/>
      <c r="B28" s="10"/>
      <c r="C28" s="10"/>
      <c r="D28" s="10"/>
      <c r="E28" s="10"/>
      <c r="F28" s="10"/>
      <c r="G28" s="10"/>
      <c r="H28" s="10"/>
      <c r="I28" s="10"/>
      <c r="J28" s="10"/>
      <c r="K28" s="10"/>
      <c r="L28" s="10"/>
      <c r="M28" s="10"/>
      <c r="N28" s="25"/>
      <c r="O28" s="10" t="s">
        <v>21</v>
      </c>
      <c r="P28" s="12"/>
      <c r="AC28" s="28"/>
      <c r="AD28" s="168"/>
    </row>
    <row r="29" spans="1:31">
      <c r="A29" s="24"/>
      <c r="B29" s="10"/>
      <c r="C29" s="10"/>
      <c r="D29" s="10"/>
      <c r="E29" s="10"/>
      <c r="F29" s="10"/>
      <c r="G29" s="10"/>
      <c r="H29" s="10"/>
      <c r="I29" s="10"/>
      <c r="J29" s="10"/>
      <c r="K29" s="10"/>
      <c r="L29" s="10"/>
      <c r="M29" s="10"/>
      <c r="N29" s="25"/>
      <c r="O29" s="10"/>
      <c r="P29" s="12"/>
      <c r="AC29" s="28"/>
    </row>
    <row r="30" spans="1:31" ht="21.6">
      <c r="A30" s="342" t="s">
        <v>175</v>
      </c>
      <c r="B30" s="10"/>
      <c r="C30" s="10"/>
      <c r="D30" s="10"/>
      <c r="E30" s="10"/>
      <c r="F30" s="10"/>
      <c r="G30" s="10"/>
      <c r="H30" s="10"/>
      <c r="I30" s="10"/>
      <c r="J30" s="10"/>
      <c r="K30" s="10"/>
      <c r="L30" s="10"/>
      <c r="M30" s="10"/>
      <c r="N30" s="25"/>
      <c r="O30" s="10"/>
      <c r="P30" s="12"/>
      <c r="AC30" s="28"/>
    </row>
    <row r="31" spans="1:31" ht="13.8" thickBot="1">
      <c r="A31" s="29"/>
      <c r="B31" s="30"/>
      <c r="C31" s="30"/>
      <c r="D31" s="30"/>
      <c r="E31" s="30"/>
      <c r="F31" s="30"/>
      <c r="G31" s="30"/>
      <c r="H31" s="30"/>
      <c r="I31" s="30"/>
      <c r="J31" s="30"/>
      <c r="K31" s="30"/>
      <c r="L31" s="30"/>
      <c r="M31" s="30"/>
      <c r="N31" s="31"/>
      <c r="O31" s="10"/>
      <c r="P31" s="32"/>
      <c r="Q31" s="33"/>
      <c r="R31" s="33"/>
      <c r="S31" s="33"/>
      <c r="T31" s="33"/>
      <c r="U31" s="33"/>
      <c r="V31" s="33"/>
      <c r="W31" s="33"/>
      <c r="X31" s="33"/>
      <c r="Y31" s="33"/>
      <c r="Z31" s="33"/>
      <c r="AA31" s="33"/>
      <c r="AB31" s="33"/>
      <c r="AC31" s="34"/>
    </row>
    <row r="32" spans="1:31">
      <c r="A32" s="35"/>
      <c r="C32" s="10"/>
      <c r="D32" s="10"/>
      <c r="E32" s="10"/>
      <c r="F32" s="10"/>
      <c r="G32" s="10"/>
      <c r="H32" s="10"/>
      <c r="I32" s="10"/>
      <c r="J32" s="10"/>
      <c r="K32" s="10"/>
      <c r="L32" s="10"/>
      <c r="M32" s="10"/>
      <c r="N32" s="10"/>
      <c r="O32" s="10"/>
    </row>
    <row r="33" spans="1:29">
      <c r="O33" s="10"/>
    </row>
    <row r="34" spans="1:29">
      <c r="K34" s="242" t="s">
        <v>28</v>
      </c>
      <c r="O34" s="10"/>
    </row>
    <row r="35" spans="1:29">
      <c r="O35" s="10"/>
    </row>
    <row r="36" spans="1:29">
      <c r="O36" s="10"/>
    </row>
    <row r="37" spans="1:29">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row>
    <row r="38" spans="1:29">
      <c r="Q38" s="121" t="s">
        <v>159</v>
      </c>
      <c r="R38" s="121"/>
      <c r="S38" s="121"/>
      <c r="T38" s="121"/>
      <c r="U38" s="121"/>
      <c r="V38" s="121"/>
      <c r="W38" s="121"/>
      <c r="X38" s="121"/>
    </row>
    <row r="39" spans="1:29">
      <c r="Q39" s="121" t="s">
        <v>160</v>
      </c>
      <c r="R39" s="121"/>
      <c r="S39" s="121"/>
      <c r="T39" s="121"/>
      <c r="U39" s="121"/>
      <c r="V39" s="121"/>
      <c r="W39" s="121"/>
      <c r="X39" s="121"/>
    </row>
  </sheetData>
  <mergeCells count="8">
    <mergeCell ref="R23:T23"/>
    <mergeCell ref="A1:N1"/>
    <mergeCell ref="P1:AC1"/>
    <mergeCell ref="A2:N2"/>
    <mergeCell ref="P2:AC2"/>
    <mergeCell ref="A21:N21"/>
    <mergeCell ref="P21:AC21"/>
    <mergeCell ref="D23:E23"/>
  </mergeCells>
  <phoneticPr fontId="86"/>
  <pageMargins left="0.75" right="0.75" top="1" bottom="1" header="0.51200000000000001" footer="0.51200000000000001"/>
  <pageSetup paperSize="9" scale="44" orientation="portrait" horizontalDpi="1200" verticalDpi="12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A4EEC-0D5A-452A-8DA2-5BC0A5532224}">
  <sheetPr codeName="Sheet5"/>
  <dimension ref="A1:H28"/>
  <sheetViews>
    <sheetView topLeftCell="A2" workbookViewId="0">
      <selection activeCell="L13" sqref="L13"/>
    </sheetView>
  </sheetViews>
  <sheetFormatPr defaultRowHeight="13.2"/>
  <cols>
    <col min="2" max="4" width="11" customWidth="1"/>
    <col min="5" max="7" width="12.109375" customWidth="1"/>
  </cols>
  <sheetData>
    <row r="1" spans="1:8">
      <c r="A1" s="106"/>
      <c r="B1" s="106"/>
      <c r="C1" s="106"/>
      <c r="D1" s="106"/>
      <c r="E1" s="106"/>
      <c r="F1" s="106"/>
      <c r="G1" s="106"/>
      <c r="H1" s="106"/>
    </row>
    <row r="2" spans="1:8">
      <c r="A2" s="106"/>
      <c r="B2" s="106"/>
      <c r="C2" s="106"/>
      <c r="D2" s="106"/>
      <c r="E2" s="106"/>
      <c r="F2" s="106"/>
      <c r="G2" s="106"/>
      <c r="H2" s="106"/>
    </row>
    <row r="3" spans="1:8">
      <c r="A3" s="106"/>
      <c r="B3" s="106"/>
      <c r="C3" s="106"/>
      <c r="D3" s="106"/>
      <c r="E3" s="106"/>
      <c r="F3" s="106"/>
      <c r="G3" s="106"/>
      <c r="H3" s="106"/>
    </row>
    <row r="4" spans="1:8">
      <c r="A4" s="106"/>
      <c r="B4" s="441" t="s">
        <v>231</v>
      </c>
      <c r="C4" s="442"/>
      <c r="D4" s="106"/>
      <c r="E4" s="106"/>
      <c r="F4" s="106"/>
      <c r="G4" s="106"/>
      <c r="H4" s="106"/>
    </row>
    <row r="5" spans="1:8" ht="13.8" thickBot="1">
      <c r="A5" s="106"/>
      <c r="B5" s="671" t="s">
        <v>195</v>
      </c>
      <c r="C5" s="672"/>
      <c r="D5" s="672"/>
      <c r="E5" s="673" t="s">
        <v>196</v>
      </c>
      <c r="F5" s="673"/>
      <c r="G5" s="674"/>
      <c r="H5" s="106"/>
    </row>
    <row r="6" spans="1:8">
      <c r="A6" s="106"/>
      <c r="B6" s="467" t="s">
        <v>197</v>
      </c>
      <c r="C6" s="468" t="s">
        <v>197</v>
      </c>
      <c r="D6" s="468" t="s">
        <v>198</v>
      </c>
      <c r="E6" s="469" t="s">
        <v>197</v>
      </c>
      <c r="F6" s="468" t="s">
        <v>197</v>
      </c>
      <c r="G6" s="470" t="s">
        <v>198</v>
      </c>
      <c r="H6" s="106"/>
    </row>
    <row r="7" spans="1:8">
      <c r="A7" s="106"/>
      <c r="B7" s="501" t="s">
        <v>199</v>
      </c>
      <c r="C7" s="502" t="s">
        <v>200</v>
      </c>
      <c r="D7" s="502" t="s">
        <v>201</v>
      </c>
      <c r="E7" s="503" t="s">
        <v>199</v>
      </c>
      <c r="F7" s="502" t="s">
        <v>200</v>
      </c>
      <c r="G7" s="504" t="s">
        <v>201</v>
      </c>
      <c r="H7" s="106"/>
    </row>
    <row r="8" spans="1:8" ht="13.8" thickBot="1">
      <c r="A8" s="106"/>
      <c r="B8" s="505">
        <v>106940</v>
      </c>
      <c r="C8" s="506">
        <v>55842</v>
      </c>
      <c r="D8" s="506">
        <v>51098</v>
      </c>
      <c r="E8" s="506">
        <v>9648</v>
      </c>
      <c r="F8" s="506">
        <v>4656</v>
      </c>
      <c r="G8" s="507">
        <v>4992</v>
      </c>
      <c r="H8" s="106"/>
    </row>
    <row r="9" spans="1:8">
      <c r="A9" s="106"/>
      <c r="B9" s="106"/>
      <c r="C9" s="106"/>
      <c r="D9" s="106"/>
      <c r="E9" s="106"/>
      <c r="F9" s="106"/>
      <c r="G9" s="106"/>
      <c r="H9" s="106"/>
    </row>
    <row r="10" spans="1:8">
      <c r="A10" s="106"/>
      <c r="B10" s="106"/>
      <c r="C10" s="106"/>
      <c r="D10" s="106"/>
      <c r="E10" s="106"/>
      <c r="F10" s="106"/>
      <c r="G10" s="106"/>
      <c r="H10" s="106"/>
    </row>
    <row r="11" spans="1:8">
      <c r="A11" s="106"/>
      <c r="B11" s="106"/>
      <c r="C11" s="106"/>
      <c r="D11" s="106"/>
      <c r="E11" s="106"/>
      <c r="F11" s="106"/>
      <c r="G11" s="106"/>
      <c r="H11" s="106"/>
    </row>
    <row r="12" spans="1:8">
      <c r="A12" s="106"/>
      <c r="B12" s="441" t="s">
        <v>331</v>
      </c>
      <c r="C12" s="442"/>
      <c r="D12" s="106"/>
      <c r="E12" s="106"/>
      <c r="F12" s="106"/>
      <c r="G12" s="106"/>
      <c r="H12" s="106"/>
    </row>
    <row r="13" spans="1:8" ht="13.8" thickBot="1">
      <c r="A13" s="106"/>
      <c r="B13" s="671" t="s">
        <v>195</v>
      </c>
      <c r="C13" s="672"/>
      <c r="D13" s="672"/>
      <c r="E13" s="673" t="s">
        <v>196</v>
      </c>
      <c r="F13" s="673"/>
      <c r="G13" s="674"/>
      <c r="H13" s="106"/>
    </row>
    <row r="14" spans="1:8">
      <c r="A14" s="106"/>
      <c r="B14" s="467" t="s">
        <v>197</v>
      </c>
      <c r="C14" s="468" t="s">
        <v>197</v>
      </c>
      <c r="D14" s="468" t="s">
        <v>198</v>
      </c>
      <c r="E14" s="469" t="s">
        <v>197</v>
      </c>
      <c r="F14" s="468" t="s">
        <v>197</v>
      </c>
      <c r="G14" s="470" t="s">
        <v>198</v>
      </c>
      <c r="H14" s="106"/>
    </row>
    <row r="15" spans="1:8">
      <c r="A15" s="106"/>
      <c r="B15" s="501" t="s">
        <v>199</v>
      </c>
      <c r="C15" s="502" t="s">
        <v>200</v>
      </c>
      <c r="D15" s="502" t="s">
        <v>201</v>
      </c>
      <c r="E15" s="503" t="s">
        <v>199</v>
      </c>
      <c r="F15" s="502" t="s">
        <v>200</v>
      </c>
      <c r="G15" s="504" t="s">
        <v>201</v>
      </c>
      <c r="H15" s="106"/>
    </row>
    <row r="16" spans="1:8" ht="13.8" thickBot="1">
      <c r="A16" s="106"/>
      <c r="B16" s="505">
        <v>139914</v>
      </c>
      <c r="C16" s="506">
        <v>72971</v>
      </c>
      <c r="D16" s="506">
        <v>66943</v>
      </c>
      <c r="E16" s="506">
        <v>11499</v>
      </c>
      <c r="F16" s="506">
        <v>5584</v>
      </c>
      <c r="G16" s="507">
        <v>5915</v>
      </c>
      <c r="H16" s="106"/>
    </row>
    <row r="17" spans="1:8">
      <c r="A17" s="106"/>
      <c r="B17" s="106"/>
      <c r="C17" s="106"/>
      <c r="D17" s="106"/>
      <c r="E17" s="106"/>
      <c r="F17" s="106"/>
      <c r="G17" s="106"/>
      <c r="H17" s="106"/>
    </row>
    <row r="18" spans="1:8">
      <c r="A18" s="106"/>
      <c r="B18" s="106"/>
      <c r="C18" s="106"/>
      <c r="D18" s="106"/>
      <c r="E18" s="106"/>
      <c r="F18" s="106"/>
      <c r="G18" s="106"/>
      <c r="H18" s="106"/>
    </row>
    <row r="19" spans="1:8">
      <c r="A19" s="106"/>
      <c r="B19" s="106"/>
      <c r="C19" s="106"/>
      <c r="D19" s="106"/>
      <c r="E19" s="106"/>
      <c r="F19" s="106"/>
      <c r="G19" s="106"/>
      <c r="H19" s="106"/>
    </row>
    <row r="20" spans="1:8" ht="18" customHeight="1">
      <c r="A20" s="106"/>
      <c r="B20" s="448" t="s">
        <v>195</v>
      </c>
      <c r="C20" s="449"/>
      <c r="D20" s="449"/>
      <c r="E20" s="450" t="s">
        <v>196</v>
      </c>
      <c r="F20" s="450"/>
      <c r="G20" s="443"/>
      <c r="H20" s="106"/>
    </row>
    <row r="21" spans="1:8" ht="18" customHeight="1">
      <c r="A21" s="106"/>
      <c r="B21" s="444" t="s">
        <v>208</v>
      </c>
      <c r="C21" s="445" t="s">
        <v>207</v>
      </c>
      <c r="D21" s="445" t="s">
        <v>202</v>
      </c>
      <c r="E21" s="446" t="s">
        <v>203</v>
      </c>
      <c r="F21" s="445" t="s">
        <v>206</v>
      </c>
      <c r="G21" s="447" t="s">
        <v>204</v>
      </c>
      <c r="H21" s="106"/>
    </row>
    <row r="22" spans="1:8" ht="18" customHeight="1">
      <c r="A22" s="106"/>
      <c r="B22" s="462">
        <f>+B16/B8</f>
        <v>1.3083411258649711</v>
      </c>
      <c r="C22" s="462">
        <f>+C16/C8</f>
        <v>1.3067404462590881</v>
      </c>
      <c r="D22" s="462">
        <f t="shared" ref="D22:F22" si="0">+D16/D8</f>
        <v>1.310090414497632</v>
      </c>
      <c r="E22" s="462">
        <f t="shared" si="0"/>
        <v>1.1918532338308458</v>
      </c>
      <c r="F22" s="462">
        <f t="shared" si="0"/>
        <v>1.1993127147766323</v>
      </c>
      <c r="G22" s="462">
        <f>+G16/G8</f>
        <v>1.1848958333333333</v>
      </c>
      <c r="H22" s="106"/>
    </row>
    <row r="23" spans="1:8">
      <c r="B23" s="106"/>
      <c r="C23" s="106"/>
      <c r="D23" s="106"/>
      <c r="E23" s="106"/>
      <c r="F23" s="106"/>
      <c r="G23" s="106"/>
      <c r="H23" s="106"/>
    </row>
    <row r="24" spans="1:8">
      <c r="B24" s="106"/>
      <c r="C24" s="106"/>
      <c r="D24" s="106"/>
      <c r="E24" s="106"/>
      <c r="F24" s="106"/>
      <c r="G24" s="106"/>
      <c r="H24" s="106"/>
    </row>
    <row r="25" spans="1:8">
      <c r="B25" s="106"/>
      <c r="C25" s="106"/>
      <c r="D25" s="106"/>
      <c r="E25" s="106"/>
      <c r="F25" s="106"/>
      <c r="G25" s="106"/>
      <c r="H25" s="106"/>
    </row>
    <row r="26" spans="1:8">
      <c r="H26" s="106"/>
    </row>
    <row r="28" spans="1:8">
      <c r="H28" t="s">
        <v>219</v>
      </c>
    </row>
  </sheetData>
  <mergeCells count="4">
    <mergeCell ref="B13:D13"/>
    <mergeCell ref="E13:G13"/>
    <mergeCell ref="B5:D5"/>
    <mergeCell ref="E5:G5"/>
  </mergeCells>
  <phoneticPr fontId="8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vt:lpstr>
      <vt:lpstr>48　ノロウイルス関連情報 </vt:lpstr>
      <vt:lpstr>48  衛生訓話</vt:lpstr>
      <vt:lpstr>48　食中毒記事等 </vt:lpstr>
      <vt:lpstr>48　海外情報</vt:lpstr>
      <vt:lpstr>47　感染症情報</vt:lpstr>
      <vt:lpstr>48　感染症統計</vt:lpstr>
      <vt:lpstr>Sheet1</vt:lpstr>
      <vt:lpstr>48 食品回収</vt:lpstr>
      <vt:lpstr>48　食品表示</vt:lpstr>
      <vt:lpstr>48　残留農薬　等 </vt:lpstr>
      <vt:lpstr>'47　感染症情報'!Print_Area</vt:lpstr>
      <vt:lpstr>'48  衛生訓話'!Print_Area</vt:lpstr>
      <vt:lpstr>'48　ノロウイルス関連情報 '!Print_Area</vt:lpstr>
      <vt:lpstr>'48　海外情報'!Print_Area</vt:lpstr>
      <vt:lpstr>'48　感染症統計'!Print_Area</vt:lpstr>
      <vt:lpstr>'48　残留農薬　等 '!Print_Area</vt:lpstr>
      <vt:lpstr>'48　食中毒記事等 '!Print_Area</vt:lpstr>
      <vt:lpstr>'48 食品回収'!Print_Area</vt:lpstr>
      <vt:lpstr>'48　食品表示'!Print_Area</vt:lpstr>
      <vt:lpstr>スポンサー公告!Print_Area</vt:lpstr>
      <vt:lpstr>'48　残留農薬　等 '!Print_Titles</vt:lpstr>
      <vt:lpstr>'48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2023-12-10T10:46:09Z</dcterms:modified>
</cp:coreProperties>
</file>